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DESPATCH" sheetId="1" r:id="rId1"/>
    <sheet name="TALC PRODUCTION" sheetId="3" r:id="rId2"/>
    <sheet name="SOAP PRODUCTION" sheetId="4" r:id="rId3"/>
    <sheet name="summary" sheetId="2" r:id="rId4"/>
  </sheets>
  <calcPr calcId="145621"/>
</workbook>
</file>

<file path=xl/calcChain.xml><?xml version="1.0" encoding="utf-8"?>
<calcChain xmlns="http://schemas.openxmlformats.org/spreadsheetml/2006/main">
  <c r="Q256" i="4" l="1"/>
  <c r="P256" i="4"/>
  <c r="O256" i="4"/>
  <c r="N256" i="4"/>
  <c r="M256" i="4"/>
  <c r="L256" i="4"/>
  <c r="K256" i="4"/>
  <c r="J256" i="4"/>
  <c r="I256" i="4"/>
  <c r="H256" i="4"/>
  <c r="G256" i="4"/>
  <c r="F256" i="4"/>
  <c r="S255" i="4"/>
  <c r="R255" i="4"/>
  <c r="S254" i="4"/>
  <c r="R254" i="4"/>
  <c r="S253" i="4"/>
  <c r="R253" i="4"/>
  <c r="S252" i="4"/>
  <c r="R252" i="4"/>
  <c r="S251" i="4"/>
  <c r="R251" i="4"/>
  <c r="S250" i="4"/>
  <c r="R250" i="4"/>
  <c r="S249" i="4"/>
  <c r="R249" i="4"/>
  <c r="S248" i="4"/>
  <c r="R248" i="4"/>
  <c r="S247" i="4"/>
  <c r="R247" i="4"/>
  <c r="S246" i="4"/>
  <c r="R246" i="4"/>
  <c r="S245" i="4"/>
  <c r="R245" i="4"/>
  <c r="S244" i="4"/>
  <c r="R244" i="4"/>
  <c r="S243" i="4"/>
  <c r="R243" i="4"/>
  <c r="S242" i="4"/>
  <c r="R242" i="4"/>
  <c r="S241" i="4"/>
  <c r="R241" i="4"/>
  <c r="S240" i="4"/>
  <c r="R240" i="4"/>
  <c r="S239" i="4"/>
  <c r="R239" i="4"/>
  <c r="S238" i="4"/>
  <c r="R238" i="4"/>
  <c r="S237" i="4"/>
  <c r="R237" i="4"/>
  <c r="S236" i="4"/>
  <c r="R236" i="4"/>
  <c r="S235" i="4"/>
  <c r="R235" i="4"/>
  <c r="S234" i="4"/>
  <c r="R234" i="4"/>
  <c r="S233" i="4"/>
  <c r="R233" i="4"/>
  <c r="S232" i="4"/>
  <c r="R232" i="4"/>
  <c r="S231" i="4"/>
  <c r="R231" i="4"/>
  <c r="S230" i="4"/>
  <c r="R230" i="4"/>
  <c r="S229" i="4"/>
  <c r="R229" i="4"/>
  <c r="S228" i="4"/>
  <c r="R228" i="4"/>
  <c r="S227" i="4"/>
  <c r="R227" i="4"/>
  <c r="S226" i="4"/>
  <c r="R226" i="4"/>
  <c r="S225" i="4"/>
  <c r="R225" i="4"/>
  <c r="S224" i="4"/>
  <c r="R224" i="4"/>
  <c r="S223" i="4"/>
  <c r="R223" i="4"/>
  <c r="S222" i="4"/>
  <c r="R222" i="4"/>
  <c r="S221" i="4"/>
  <c r="R221" i="4"/>
  <c r="E221" i="4"/>
  <c r="R220" i="4"/>
  <c r="S220" i="4" s="1"/>
  <c r="S219" i="4"/>
  <c r="R219" i="4"/>
  <c r="R218" i="4"/>
  <c r="S218" i="4" s="1"/>
  <c r="S217" i="4"/>
  <c r="R217" i="4"/>
  <c r="R216" i="4"/>
  <c r="S216" i="4" s="1"/>
  <c r="R215" i="4"/>
  <c r="S215" i="4" s="1"/>
  <c r="R214" i="4"/>
  <c r="S214" i="4" s="1"/>
  <c r="R213" i="4"/>
  <c r="S213" i="4" s="1"/>
  <c r="R212" i="4"/>
  <c r="S212" i="4" s="1"/>
  <c r="S211" i="4"/>
  <c r="R211" i="4"/>
  <c r="R210" i="4"/>
  <c r="S210" i="4" s="1"/>
  <c r="S209" i="4"/>
  <c r="R209" i="4"/>
  <c r="R208" i="4"/>
  <c r="S208" i="4" s="1"/>
  <c r="R207" i="4"/>
  <c r="S207" i="4" s="1"/>
  <c r="R206" i="4"/>
  <c r="S206" i="4" s="1"/>
  <c r="R205" i="4"/>
  <c r="S205" i="4" s="1"/>
  <c r="R204" i="4"/>
  <c r="S204" i="4" s="1"/>
  <c r="S203" i="4"/>
  <c r="R203" i="4"/>
  <c r="R202" i="4"/>
  <c r="S202" i="4" s="1"/>
  <c r="S201" i="4"/>
  <c r="R201" i="4"/>
  <c r="R200" i="4"/>
  <c r="S200" i="4" s="1"/>
  <c r="R199" i="4"/>
  <c r="S199" i="4" s="1"/>
  <c r="R198" i="4"/>
  <c r="S198" i="4" s="1"/>
  <c r="R197" i="4"/>
  <c r="S197" i="4" s="1"/>
  <c r="R196" i="4"/>
  <c r="S196" i="4" s="1"/>
  <c r="S195" i="4"/>
  <c r="R195" i="4"/>
  <c r="R194" i="4"/>
  <c r="S194" i="4" s="1"/>
  <c r="S193" i="4"/>
  <c r="R193" i="4"/>
  <c r="R192" i="4"/>
  <c r="S192" i="4" s="1"/>
  <c r="R191" i="4"/>
  <c r="S191" i="4" s="1"/>
  <c r="R190" i="4"/>
  <c r="S190" i="4" s="1"/>
  <c r="R189" i="4"/>
  <c r="S189" i="4" s="1"/>
  <c r="R188" i="4"/>
  <c r="S188" i="4" s="1"/>
  <c r="S187" i="4"/>
  <c r="R187" i="4"/>
  <c r="R186" i="4"/>
  <c r="S186" i="4" s="1"/>
  <c r="S185" i="4"/>
  <c r="R185" i="4"/>
  <c r="R184" i="4"/>
  <c r="S184" i="4" s="1"/>
  <c r="R183" i="4"/>
  <c r="S183" i="4" s="1"/>
  <c r="R182" i="4"/>
  <c r="S182" i="4" s="1"/>
  <c r="R181" i="4"/>
  <c r="S181" i="4" s="1"/>
  <c r="R180" i="4"/>
  <c r="S180" i="4" s="1"/>
  <c r="S179" i="4"/>
  <c r="R179" i="4"/>
  <c r="R178" i="4"/>
  <c r="S178" i="4" s="1"/>
  <c r="S177" i="4"/>
  <c r="R177" i="4"/>
  <c r="R176" i="4"/>
  <c r="S176" i="4" s="1"/>
  <c r="R175" i="4"/>
  <c r="S175" i="4" s="1"/>
  <c r="R174" i="4"/>
  <c r="S174" i="4" s="1"/>
  <c r="R173" i="4"/>
  <c r="S173" i="4" s="1"/>
  <c r="R172" i="4"/>
  <c r="S172" i="4" s="1"/>
  <c r="S171" i="4"/>
  <c r="R171" i="4"/>
  <c r="R170" i="4"/>
  <c r="S170" i="4" s="1"/>
  <c r="S169" i="4"/>
  <c r="R169" i="4"/>
  <c r="R168" i="4"/>
  <c r="S168" i="4" s="1"/>
  <c r="R167" i="4"/>
  <c r="S167" i="4" s="1"/>
  <c r="R166" i="4"/>
  <c r="S166" i="4" s="1"/>
  <c r="R165" i="4"/>
  <c r="S165" i="4" s="1"/>
  <c r="R164" i="4"/>
  <c r="S164" i="4" s="1"/>
  <c r="S163" i="4"/>
  <c r="R163" i="4"/>
  <c r="R162" i="4"/>
  <c r="S162" i="4" s="1"/>
  <c r="S161" i="4"/>
  <c r="R161" i="4"/>
  <c r="R160" i="4"/>
  <c r="S160" i="4" s="1"/>
  <c r="R159" i="4"/>
  <c r="S159" i="4" s="1"/>
  <c r="R158" i="4"/>
  <c r="S158" i="4" s="1"/>
  <c r="R157" i="4"/>
  <c r="S157" i="4" s="1"/>
  <c r="R156" i="4"/>
  <c r="S156" i="4" s="1"/>
  <c r="S155" i="4"/>
  <c r="R155" i="4"/>
  <c r="R154" i="4"/>
  <c r="S154" i="4" s="1"/>
  <c r="S153" i="4"/>
  <c r="R153" i="4"/>
  <c r="R152" i="4"/>
  <c r="S152" i="4" s="1"/>
  <c r="R151" i="4"/>
  <c r="S151" i="4" s="1"/>
  <c r="R150" i="4"/>
  <c r="S150" i="4" s="1"/>
  <c r="R149" i="4"/>
  <c r="S149" i="4" s="1"/>
  <c r="R148" i="4"/>
  <c r="S148" i="4" s="1"/>
  <c r="S147" i="4"/>
  <c r="R147" i="4"/>
  <c r="R146" i="4"/>
  <c r="S146" i="4" s="1"/>
  <c r="S145" i="4"/>
  <c r="R145" i="4"/>
  <c r="R144" i="4"/>
  <c r="S144" i="4" s="1"/>
  <c r="R143" i="4"/>
  <c r="S143" i="4" s="1"/>
  <c r="R142" i="4"/>
  <c r="S142" i="4" s="1"/>
  <c r="R141" i="4"/>
  <c r="S141" i="4" s="1"/>
  <c r="R140" i="4"/>
  <c r="S140" i="4" s="1"/>
  <c r="S139" i="4"/>
  <c r="R139" i="4"/>
  <c r="R138" i="4"/>
  <c r="S138" i="4" s="1"/>
  <c r="S137" i="4"/>
  <c r="R137" i="4"/>
  <c r="R136" i="4"/>
  <c r="S136" i="4" s="1"/>
  <c r="R135" i="4"/>
  <c r="S135" i="4" s="1"/>
  <c r="R134" i="4"/>
  <c r="S134" i="4" s="1"/>
  <c r="R133" i="4"/>
  <c r="S133" i="4" s="1"/>
  <c r="R132" i="4"/>
  <c r="S132" i="4" s="1"/>
  <c r="S131" i="4"/>
  <c r="R131" i="4"/>
  <c r="R130" i="4"/>
  <c r="S130" i="4" s="1"/>
  <c r="S129" i="4"/>
  <c r="R129" i="4"/>
  <c r="R128" i="4"/>
  <c r="S128" i="4" s="1"/>
  <c r="R127" i="4"/>
  <c r="S127" i="4" s="1"/>
  <c r="R126" i="4"/>
  <c r="S126" i="4" s="1"/>
  <c r="R125" i="4"/>
  <c r="S125" i="4" s="1"/>
  <c r="R124" i="4"/>
  <c r="S124" i="4" s="1"/>
  <c r="S123" i="4"/>
  <c r="R123" i="4"/>
  <c r="R122" i="4"/>
  <c r="S122" i="4" s="1"/>
  <c r="S121" i="4"/>
  <c r="R121" i="4"/>
  <c r="R120" i="4"/>
  <c r="S120" i="4" s="1"/>
  <c r="R119" i="4"/>
  <c r="S119" i="4" s="1"/>
  <c r="R118" i="4"/>
  <c r="S118" i="4" s="1"/>
  <c r="R117" i="4"/>
  <c r="S117" i="4" s="1"/>
  <c r="R116" i="4"/>
  <c r="S116" i="4" s="1"/>
  <c r="S115" i="4"/>
  <c r="R115" i="4"/>
  <c r="R114" i="4"/>
  <c r="S114" i="4" s="1"/>
  <c r="S113" i="4"/>
  <c r="R113" i="4"/>
  <c r="R112" i="4"/>
  <c r="S112" i="4" s="1"/>
  <c r="R111" i="4"/>
  <c r="S111" i="4" s="1"/>
  <c r="R110" i="4"/>
  <c r="S110" i="4" s="1"/>
  <c r="R109" i="4"/>
  <c r="S109" i="4" s="1"/>
  <c r="R108" i="4"/>
  <c r="S108" i="4" s="1"/>
  <c r="S107" i="4"/>
  <c r="R107" i="4"/>
  <c r="R106" i="4"/>
  <c r="S106" i="4" s="1"/>
  <c r="S105" i="4"/>
  <c r="R105" i="4"/>
  <c r="R104" i="4"/>
  <c r="S104" i="4" s="1"/>
  <c r="R103" i="4"/>
  <c r="S103" i="4" s="1"/>
  <c r="R102" i="4"/>
  <c r="S102" i="4" s="1"/>
  <c r="R101" i="4"/>
  <c r="S101" i="4" s="1"/>
  <c r="R100" i="4"/>
  <c r="S100" i="4" s="1"/>
  <c r="S99" i="4"/>
  <c r="R99" i="4"/>
  <c r="R98" i="4"/>
  <c r="S98" i="4" s="1"/>
  <c r="S97" i="4"/>
  <c r="R97" i="4"/>
  <c r="R96" i="4"/>
  <c r="S96" i="4" s="1"/>
  <c r="R95" i="4"/>
  <c r="S95" i="4" s="1"/>
  <c r="R94" i="4"/>
  <c r="S94" i="4" s="1"/>
  <c r="R93" i="4"/>
  <c r="S93" i="4" s="1"/>
  <c r="R92" i="4"/>
  <c r="S92" i="4" s="1"/>
  <c r="S91" i="4"/>
  <c r="R91" i="4"/>
  <c r="R90" i="4"/>
  <c r="S90" i="4" s="1"/>
  <c r="S89" i="4"/>
  <c r="R89" i="4"/>
  <c r="R88" i="4"/>
  <c r="S88" i="4" s="1"/>
  <c r="R87" i="4"/>
  <c r="S87" i="4" s="1"/>
  <c r="R86" i="4"/>
  <c r="S86" i="4" s="1"/>
  <c r="R85" i="4"/>
  <c r="S85" i="4" s="1"/>
  <c r="R84" i="4"/>
  <c r="S84" i="4" s="1"/>
  <c r="S83" i="4"/>
  <c r="R83" i="4"/>
  <c r="R82" i="4"/>
  <c r="S82" i="4" s="1"/>
  <c r="S81" i="4"/>
  <c r="R81" i="4"/>
  <c r="R80" i="4"/>
  <c r="S80" i="4" s="1"/>
  <c r="R79" i="4"/>
  <c r="S79" i="4" s="1"/>
  <c r="R78" i="4"/>
  <c r="S78" i="4" s="1"/>
  <c r="R77" i="4"/>
  <c r="S77" i="4" s="1"/>
  <c r="R76" i="4"/>
  <c r="S76" i="4" s="1"/>
  <c r="S75" i="4"/>
  <c r="R75" i="4"/>
  <c r="R74" i="4"/>
  <c r="S74" i="4" s="1"/>
  <c r="S73" i="4"/>
  <c r="R73" i="4"/>
  <c r="R72" i="4"/>
  <c r="S72" i="4" s="1"/>
  <c r="R71" i="4"/>
  <c r="S71" i="4" s="1"/>
  <c r="R70" i="4"/>
  <c r="S70" i="4" s="1"/>
  <c r="R69" i="4"/>
  <c r="S69" i="4" s="1"/>
  <c r="R68" i="4"/>
  <c r="S68" i="4" s="1"/>
  <c r="S67" i="4"/>
  <c r="R67" i="4"/>
  <c r="R66" i="4"/>
  <c r="S66" i="4" s="1"/>
  <c r="S65" i="4"/>
  <c r="R65" i="4"/>
  <c r="R64" i="4"/>
  <c r="S64" i="4" s="1"/>
  <c r="R63" i="4"/>
  <c r="S63" i="4" s="1"/>
  <c r="R62" i="4"/>
  <c r="S62" i="4" s="1"/>
  <c r="R61" i="4"/>
  <c r="S61" i="4" s="1"/>
  <c r="R60" i="4"/>
  <c r="S60" i="4" s="1"/>
  <c r="S59" i="4"/>
  <c r="R59" i="4"/>
  <c r="R58" i="4"/>
  <c r="S58" i="4" s="1"/>
  <c r="S57" i="4"/>
  <c r="R57" i="4"/>
  <c r="R56" i="4"/>
  <c r="S56" i="4" s="1"/>
  <c r="R55" i="4"/>
  <c r="S55" i="4" s="1"/>
  <c r="R54" i="4"/>
  <c r="S54" i="4" s="1"/>
  <c r="R53" i="4"/>
  <c r="S53" i="4" s="1"/>
  <c r="S52" i="4"/>
  <c r="R52" i="4"/>
  <c r="R51" i="4"/>
  <c r="S51" i="4" s="1"/>
  <c r="S50" i="4"/>
  <c r="R50" i="4"/>
  <c r="R49" i="4"/>
  <c r="S49" i="4" s="1"/>
  <c r="S48" i="4"/>
  <c r="R48" i="4"/>
  <c r="R47" i="4"/>
  <c r="S47" i="4" s="1"/>
  <c r="S46" i="4"/>
  <c r="R46" i="4"/>
  <c r="R45" i="4"/>
  <c r="S45" i="4" s="1"/>
  <c r="S44" i="4"/>
  <c r="R44" i="4"/>
  <c r="R43" i="4"/>
  <c r="S43" i="4" s="1"/>
  <c r="S42" i="4"/>
  <c r="R42" i="4"/>
  <c r="R41" i="4"/>
  <c r="S41" i="4" s="1"/>
  <c r="S40" i="4"/>
  <c r="R40" i="4"/>
  <c r="R39" i="4"/>
  <c r="S39" i="4" s="1"/>
  <c r="S38" i="4"/>
  <c r="R38" i="4"/>
  <c r="R37" i="4"/>
  <c r="S37" i="4" s="1"/>
  <c r="S36" i="4"/>
  <c r="R36" i="4"/>
  <c r="R35" i="4"/>
  <c r="S35" i="4" s="1"/>
  <c r="S34" i="4"/>
  <c r="R34" i="4"/>
  <c r="R33" i="4"/>
  <c r="S33" i="4" s="1"/>
  <c r="S32" i="4"/>
  <c r="R32" i="4"/>
  <c r="R31" i="4"/>
  <c r="S31" i="4" s="1"/>
  <c r="S30" i="4"/>
  <c r="R30" i="4"/>
  <c r="R29" i="4"/>
  <c r="S29" i="4" s="1"/>
  <c r="S28" i="4"/>
  <c r="R28" i="4"/>
  <c r="R27" i="4"/>
  <c r="S27" i="4" s="1"/>
  <c r="S26" i="4"/>
  <c r="R26" i="4"/>
  <c r="R25" i="4"/>
  <c r="S25" i="4" s="1"/>
  <c r="S24" i="4"/>
  <c r="R24" i="4"/>
  <c r="R23" i="4"/>
  <c r="S23" i="4" s="1"/>
  <c r="S22" i="4"/>
  <c r="R22" i="4"/>
  <c r="R21" i="4"/>
  <c r="S21" i="4" s="1"/>
  <c r="S20" i="4"/>
  <c r="R20" i="4"/>
  <c r="R19" i="4"/>
  <c r="S19" i="4" s="1"/>
  <c r="S18" i="4"/>
  <c r="R18" i="4"/>
  <c r="R17" i="4"/>
  <c r="S17" i="4" s="1"/>
  <c r="S16" i="4"/>
  <c r="R16" i="4"/>
  <c r="R15" i="4"/>
  <c r="S15" i="4" s="1"/>
  <c r="S14" i="4"/>
  <c r="R14" i="4"/>
  <c r="R13" i="4"/>
  <c r="S13" i="4" s="1"/>
  <c r="S12" i="4"/>
  <c r="R12" i="4"/>
  <c r="R11" i="4"/>
  <c r="S11" i="4" s="1"/>
  <c r="S10" i="4"/>
  <c r="R10" i="4"/>
  <c r="R9" i="4"/>
  <c r="S9" i="4" s="1"/>
  <c r="S8" i="4"/>
  <c r="R8" i="4"/>
  <c r="R7" i="4"/>
  <c r="S7" i="4" s="1"/>
  <c r="S6" i="4"/>
  <c r="R6" i="4"/>
  <c r="R5" i="4"/>
  <c r="S5" i="4" s="1"/>
  <c r="S4" i="4"/>
  <c r="R4" i="4"/>
  <c r="R3" i="4"/>
  <c r="S3" i="4" s="1"/>
  <c r="S2" i="4"/>
  <c r="R2" i="4"/>
  <c r="S256" i="4" l="1"/>
  <c r="R256" i="4"/>
  <c r="B15" i="3" l="1"/>
  <c r="E5" i="2" l="1"/>
  <c r="E4" i="2"/>
  <c r="E3" i="2"/>
  <c r="Q39" i="1" l="1"/>
  <c r="Q32" i="1"/>
  <c r="Q23" i="1"/>
  <c r="O36" i="1" l="1"/>
  <c r="O35" i="1"/>
  <c r="O34" i="1"/>
  <c r="O32" i="1"/>
  <c r="O29" i="1"/>
  <c r="O28" i="1"/>
  <c r="O27" i="1"/>
  <c r="O2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4" i="1"/>
  <c r="O39" i="1" l="1"/>
  <c r="D39" i="1" l="1"/>
  <c r="E39" i="1"/>
  <c r="F39" i="1"/>
  <c r="G39" i="1"/>
  <c r="H39" i="1"/>
  <c r="I39" i="1"/>
  <c r="J39" i="1"/>
  <c r="K39" i="1"/>
  <c r="L39" i="1"/>
  <c r="M39" i="1"/>
  <c r="N39" i="1"/>
  <c r="C39" i="1"/>
  <c r="D32" i="1" l="1"/>
  <c r="E32" i="1"/>
  <c r="F32" i="1"/>
  <c r="G32" i="1"/>
  <c r="H32" i="1"/>
  <c r="I32" i="1"/>
  <c r="J32" i="1"/>
  <c r="K32" i="1"/>
  <c r="L32" i="1"/>
  <c r="M32" i="1"/>
  <c r="N32" i="1"/>
  <c r="C32" i="1"/>
  <c r="N23" i="1" l="1"/>
  <c r="O23" i="1" s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<sst xmlns="http://schemas.openxmlformats.org/spreadsheetml/2006/main" count="593" uniqueCount="342">
  <si>
    <t>CPD</t>
  </si>
  <si>
    <t xml:space="preserve">APRIL </t>
  </si>
  <si>
    <t xml:space="preserve">MAY </t>
  </si>
  <si>
    <t>JUNE</t>
  </si>
  <si>
    <t>JULY</t>
  </si>
  <si>
    <t>AUG</t>
  </si>
  <si>
    <t>SEPTE</t>
  </si>
  <si>
    <t>OCT</t>
  </si>
  <si>
    <t>NOVE</t>
  </si>
  <si>
    <t>DEC</t>
  </si>
  <si>
    <t>JAN</t>
  </si>
  <si>
    <t>FEB</t>
  </si>
  <si>
    <t>MAR</t>
  </si>
  <si>
    <t>J&amp;J</t>
  </si>
  <si>
    <t>SOAP</t>
  </si>
  <si>
    <t>NIVEA</t>
  </si>
  <si>
    <t>Amway</t>
  </si>
  <si>
    <t>PHL</t>
  </si>
  <si>
    <t>ORIFLMAE</t>
  </si>
  <si>
    <t>GALDERMA</t>
  </si>
  <si>
    <t>MHS</t>
  </si>
  <si>
    <t xml:space="preserve">Glenmark </t>
  </si>
  <si>
    <t>TALC</t>
  </si>
  <si>
    <t>ITC</t>
  </si>
  <si>
    <t>NOODLE</t>
  </si>
  <si>
    <t>FFA</t>
  </si>
  <si>
    <t>AL</t>
  </si>
  <si>
    <t>DMART</t>
  </si>
  <si>
    <t>SUN PHARMA</t>
  </si>
  <si>
    <t>H &amp;H</t>
  </si>
  <si>
    <t>MARY DAY</t>
  </si>
  <si>
    <t>SOFTSENSE</t>
  </si>
  <si>
    <t>NOV</t>
  </si>
  <si>
    <t>Oriflame</t>
  </si>
  <si>
    <t>ITC NOODLE (85:15) 50KG BG</t>
  </si>
  <si>
    <t>D REDDY</t>
  </si>
  <si>
    <t>TOTAL</t>
  </si>
  <si>
    <t>DESPATCH DETAIL 2016-2017</t>
  </si>
  <si>
    <t>PRODUCTION</t>
  </si>
  <si>
    <t>Soap</t>
  </si>
  <si>
    <t>%</t>
  </si>
  <si>
    <t>Production</t>
  </si>
  <si>
    <t>Dispatch</t>
  </si>
  <si>
    <t>Production in mt</t>
  </si>
  <si>
    <t>NEW CODE</t>
  </si>
  <si>
    <t>Material Description (MSP-FY'16-17)</t>
  </si>
  <si>
    <t>BRAND</t>
  </si>
  <si>
    <t>PACK SIZE</t>
  </si>
  <si>
    <t>Weight/Box</t>
  </si>
  <si>
    <t>April'16</t>
  </si>
  <si>
    <t>May'16</t>
  </si>
  <si>
    <t>JUNE'16</t>
  </si>
  <si>
    <t>JULY'16</t>
  </si>
  <si>
    <t>Aug'16</t>
  </si>
  <si>
    <t>SEP'16</t>
  </si>
  <si>
    <t>OCT'16</t>
  </si>
  <si>
    <t>NOV'16</t>
  </si>
  <si>
    <t>Dec'16</t>
  </si>
  <si>
    <t>JAN'17</t>
  </si>
  <si>
    <t>FEB'17</t>
  </si>
  <si>
    <t>MAR'17</t>
  </si>
  <si>
    <t>Prod in Nos.</t>
  </si>
  <si>
    <t>New Persona 75g Soap ( pack of 3+1)</t>
  </si>
  <si>
    <t>AMWAY</t>
  </si>
  <si>
    <t>J&amp;J BABY MILK SOAP 75G CT TBP EXP</t>
  </si>
  <si>
    <t>JBS</t>
  </si>
  <si>
    <t>BACTERSHIELD ANTI-BACT SOAP 125GMX4 WP</t>
  </si>
  <si>
    <t>CPD-BS</t>
  </si>
  <si>
    <t>BACTERSHIELD ANTI-BACT SOAP 34GM WP</t>
  </si>
  <si>
    <t>BACTERSHIELD ANTI-BACT SOAP 60+10GM WP</t>
  </si>
  <si>
    <t>BACTERSHIELD NATURALS SOAP 34GM WP</t>
  </si>
  <si>
    <t>DERMADEW 50g PS SOAP</t>
  </si>
  <si>
    <t>H&amp;H</t>
  </si>
  <si>
    <t>DERMADEW 75g SOAP</t>
  </si>
  <si>
    <t>DERMADEW ACNE 50g PS</t>
  </si>
  <si>
    <t>DERMADEW ACNE SOAP 75G</t>
  </si>
  <si>
    <t>Dermadew Baby Soap 50g PS</t>
  </si>
  <si>
    <t>Dermadew baby Soap 75Gm</t>
  </si>
  <si>
    <t>Dermadew Lite 50g PS</t>
  </si>
  <si>
    <t>Dermadew Lite 75g</t>
  </si>
  <si>
    <t>JO PEACH&amp;CR SOAP 50GMX3WP+2 JO50GM FREE</t>
  </si>
  <si>
    <t>CPD-JO</t>
  </si>
  <si>
    <t>JOHNSON'S BABY BLOSSOM SOAP 75 gm – DTV</t>
  </si>
  <si>
    <t>DOY CARE ALOEVERA SOAP 125Gx4 CT CO-FW50</t>
  </si>
  <si>
    <t>CPD-DOY</t>
  </si>
  <si>
    <t>DAFFY SYNDET BAR 75G PS</t>
  </si>
  <si>
    <t>CMB-Dr.Reddy</t>
  </si>
  <si>
    <t>JO ALMOND&amp;CREAM SOAP 55GM+10X4 -(MRP-40)</t>
  </si>
  <si>
    <t>DOY CARE ALOEVERA SOAP 100GM CT</t>
  </si>
  <si>
    <t>JO LIME SOAP 100GMX4+JO LIME 50GM FREE</t>
  </si>
  <si>
    <t>DOY CARE ALOEVERA SOAP 125GM CT</t>
  </si>
  <si>
    <t>JO NEEM&amp;TULSI SOAP 100GMX4+JO LIME 50GFR</t>
  </si>
  <si>
    <t>Johnson's Baby Soap 150g 3+1 offer-DTV</t>
  </si>
  <si>
    <t>BACTERSHIELD ANTI-B SOAP 125GX4+1FREE WP</t>
  </si>
  <si>
    <t>DOY CARE ALOEVERA SOAP 125GMx4 MULTI-CT</t>
  </si>
  <si>
    <t>DOY CARE ALOEVERA SOAP 50GM CT</t>
  </si>
  <si>
    <t>DOY SOFT&amp;GENTLE TRANSPARENT SOAP125GX3MC</t>
  </si>
  <si>
    <t>DOY CARE ALOEVERA SOAP 75GMX4 CT</t>
  </si>
  <si>
    <t>DOY CARE CUCUMBER SOAP 125GMX4 MULTI-CT</t>
  </si>
  <si>
    <t>DOY CARE CUCUMBER SOAP 50GM CT</t>
  </si>
  <si>
    <t>DOY CARE HONEY &amp; GLY SOAP 125GM CT</t>
  </si>
  <si>
    <t>DOY CARE HONEY &amp; GLY SOAP 75GMX4 CT</t>
  </si>
  <si>
    <t>DOY CARE HONEY &amp; GLY SOAP125GM CT(72/CS)</t>
  </si>
  <si>
    <t>DOY CARE HONEY SOAP 50 GM CT</t>
  </si>
  <si>
    <t>DOY CARE MILK CRÈAM SOAP 125GMX4MULTI-CT</t>
  </si>
  <si>
    <t>DOY-M&amp;C</t>
  </si>
  <si>
    <t>DOY CARE MILK CRÈAM SOAP 50 GM CT</t>
  </si>
  <si>
    <t>DOY CARE ALOEVERA SOAP 125GMx4 WM-MCT</t>
  </si>
  <si>
    <t>DOY CARE MILK CRÈAM SOAP 125GMX4 WM-MCT</t>
  </si>
  <si>
    <t>DOY CARE PURE CRÈME SILK SOFT 125GMX4 WP</t>
  </si>
  <si>
    <t>DOY CARE PURE CRÈME SATIN TOUCH125GMX4WP</t>
  </si>
  <si>
    <t>DOY CARE PURE CRÈME ALOE FRESH 125GMx4WP</t>
  </si>
  <si>
    <t>GRACE SOAP 150 g (pack of 3)</t>
  </si>
  <si>
    <t>D-MART</t>
  </si>
  <si>
    <t>Johnson's Top To Toe Bar 75g B</t>
  </si>
  <si>
    <t>NIVEA CREME CARE SOAP 125GX3 CT</t>
  </si>
  <si>
    <t>NIVEA CREME SOFT SOAP 125GX3 CT</t>
  </si>
  <si>
    <t>DOY PRINCESS SOAP 75GM CT (72/CS)</t>
  </si>
  <si>
    <t>DOY PRINCESS SOAP 75GM+ FREE GIFT</t>
  </si>
  <si>
    <t>DOY SAMBA SOAP 75GM CT (72/CS)</t>
  </si>
  <si>
    <t>DOY SAMBA SOAP 75GM+ FREE GIFT</t>
  </si>
  <si>
    <t>DOY TEDDY SOAP 75GM CT (72/CS)</t>
  </si>
  <si>
    <t>DOY CARE HONEY&amp;GLY SOAP125Gx4 CT CO-FW50</t>
  </si>
  <si>
    <t>GLENMARK CANDID SOAP 50G PS</t>
  </si>
  <si>
    <t>CMB-GlenMark</t>
  </si>
  <si>
    <t>GALDERMA CETAPHIL SOAP 75G</t>
  </si>
  <si>
    <t>GALDERMA SOAPEX SOAP 75G</t>
  </si>
  <si>
    <t>DOY CARE SANDAL SOAP 50GM CT</t>
  </si>
  <si>
    <t>ORIFLAME NATURE SECRETS ROSE SOAP 75GM</t>
  </si>
  <si>
    <t>ORIFLAME</t>
  </si>
  <si>
    <t>JO LIME SOAP 100GMX4+COCONUT 60G FRE</t>
  </si>
  <si>
    <t>JO NEEM&amp;TULSI SOAP 100GMX4+COCONUT60G FR</t>
  </si>
  <si>
    <t>JO COCONUT&amp;OLIVE SOAP 50GX3WP+2JO50G FRE</t>
  </si>
  <si>
    <t>ORIFLAME NFM 100GM SOAP</t>
  </si>
  <si>
    <t>JO PEACH&amp;CREAM SOAP 150GM X 4WP</t>
  </si>
  <si>
    <t>JO ALMND&amp;CR SOAP 100GM X 3+2 WP FREE</t>
  </si>
  <si>
    <t>JB Soap Blossom 75 g - B -  -TBP</t>
  </si>
  <si>
    <t>JO ALMOND MINI SOAP 30GM WP</t>
  </si>
  <si>
    <t>JO NEEM&amp;TULSI SOAP 100GM X 3 + 2 WP FREE</t>
  </si>
  <si>
    <t>HH Mite 50g PS</t>
  </si>
  <si>
    <t>HH Mite 75g</t>
  </si>
  <si>
    <t>JO COCONUT&amp;OLIVE SOAP 100GMX4 WP</t>
  </si>
  <si>
    <t>JO NEEM&amp;TULSI SOAP 100GMX8 WP</t>
  </si>
  <si>
    <t>J&amp;J BABY (UPGRADE) SOAP 50G CT</t>
  </si>
  <si>
    <t>J&amp;J BABY 1/4LOTION SOAP 75G CT</t>
  </si>
  <si>
    <t>J&amp;J BABY 1/4LOTION(CSD) SOAP 75G CT</t>
  </si>
  <si>
    <t>NIVEA CRÈME CARE SOAP 75GX 3+1 CT</t>
  </si>
  <si>
    <t>JO ROSE&amp;CREAM SOAP 100GMX8 WP</t>
  </si>
  <si>
    <t>TOOR TRANSPARENT SOAP 75G</t>
  </si>
  <si>
    <t>Marya Day</t>
  </si>
  <si>
    <t>TOOR TRANSPARENT SOAP 125G</t>
  </si>
  <si>
    <t>AVELIA TRANSPARENT SOAP 75G PACK OF 3</t>
  </si>
  <si>
    <t>AVELIA</t>
  </si>
  <si>
    <t>DOY CARE ALOEVERA SOAP 75GMX4 CT-BARTER</t>
  </si>
  <si>
    <t>JB Soap 75 g - Upgrade - B for GB</t>
  </si>
  <si>
    <t>JB Soap 100 g -Upgrade - B</t>
  </si>
  <si>
    <t>DOY BATH BUDDIES 75Gx4 JUNGLE GIFT SET</t>
  </si>
  <si>
    <t>JO COCONUT&amp;OLIVE SOAP SOAP 60GMX5</t>
  </si>
  <si>
    <t>JOHNSON'S BABY SOAP 75GM - DTV - B CSD</t>
  </si>
  <si>
    <t>J&amp;J BABY SOAP 100GX3 CT</t>
  </si>
  <si>
    <t>J&amp;J BABY(UPGRADE) SOAP 150G CT  (7 DZ )</t>
  </si>
  <si>
    <t>JO COCONUT&amp;OLIVE SOAP 100GM X 3+2WP FREE</t>
  </si>
  <si>
    <t>J&amp;J BABY(1/4TH LOTION) SOAP 100G CT</t>
  </si>
  <si>
    <t>JO ROSE&amp;CREAM SOAP 55GX3WP+2JO55G FRE</t>
  </si>
  <si>
    <t>JO ROSE&amp;CREAM SOAP 100GM X 3+2WP FREE</t>
  </si>
  <si>
    <t>JO ROSE&amp;CREAM SOAP 125GM x 4WP</t>
  </si>
  <si>
    <t>J&amp;J BABY(11+1)OFFER SOAP 25G FW</t>
  </si>
  <si>
    <t>J&amp;J BABY(33%EXTRA) SOAP 75G CT</t>
  </si>
  <si>
    <t>JOHNSON'S BABY SOAP 150GM - DTV - B(7)</t>
  </si>
  <si>
    <t>J&amp;J BABY(UPGRADE) SOAP 150G CT</t>
  </si>
  <si>
    <t>J&amp;J BABY MILK SOAP 75G CT COSMOS</t>
  </si>
  <si>
    <t xml:space="preserve">JBS </t>
  </si>
  <si>
    <t>JO LIME MINI SOAP 30GM WP</t>
  </si>
  <si>
    <t>JO NEEM&amp;TULSI MINI SOAP 30GM WP</t>
  </si>
  <si>
    <t>DOY PURE&amp;MILD TRANSPARENT SOAP 50GM CT</t>
  </si>
  <si>
    <t>DOY-TRANSPARENT</t>
  </si>
  <si>
    <t>JO ALMND&amp;CR SOAP 100GMX4WP+JO 60G FREE</t>
  </si>
  <si>
    <t>JO ALMND&amp;CR SOAP 100GMX4WP+PEACH60G FREE</t>
  </si>
  <si>
    <t>JO ALMND&amp;CR SOAP 125GM x 4WP</t>
  </si>
  <si>
    <t>JO ALMND&amp;CR SOAP 55GM+10GM EXTRA x 4WP</t>
  </si>
  <si>
    <t>JO ALMND&amp;CR SOAP 55GMX3WP+2 JO55GM FREE</t>
  </si>
  <si>
    <t>JO ALMOND&amp;CREAM SOAP 100GMX4 WP</t>
  </si>
  <si>
    <t>JO ALMOND&amp;CREAM SOAP 100GMX8 WP</t>
  </si>
  <si>
    <t>BACTERSHIELD ULTRA FRESH SOAP 60GM WP</t>
  </si>
  <si>
    <t>JO SANDAL SOAP 125GM x 4WP</t>
  </si>
  <si>
    <t>JO ALMOND&amp;CREAM SOAP 55GMX4 WP</t>
  </si>
  <si>
    <t>JO ALMOND&amp;CREAM SOAP 60GMX5 WP</t>
  </si>
  <si>
    <t>JO ALMOND&amp;CREAM SOAP 65GM WP</t>
  </si>
  <si>
    <t>JO ALMOND&amp;CREAM SOAP 65GMX4 WP</t>
  </si>
  <si>
    <t>JO ALMOND&amp;CREAM SOAP 60GM WP</t>
  </si>
  <si>
    <t>JO LIME SOAP 55GM+10X4 -(MRP-40)</t>
  </si>
  <si>
    <t>DOY CARE PURE CREME SILK SOFT 65G PB-WP</t>
  </si>
  <si>
    <t>DOY CARE PURE CRÈME ALOE FRESH 65G PB-WP</t>
  </si>
  <si>
    <t>DOY CARE PURE CRÈME SATIN TOUCH65G PB-WP</t>
  </si>
  <si>
    <t>JO COCONUT&amp;OLIVE SOAP 125GM x 4WP</t>
  </si>
  <si>
    <t>SOFTSENS 75GM SOAP</t>
  </si>
  <si>
    <t>SOFTSENS 100GMX3 SOAP</t>
  </si>
  <si>
    <t>JOHNSON'S BABY SOAP 25GM(11+1) - DTV - B</t>
  </si>
  <si>
    <t>MARYADAY LARAY 75G SOAP</t>
  </si>
  <si>
    <t>MARYADAY LARAY 125G SOAP</t>
  </si>
  <si>
    <t>GLENMARK CANDID SOAP 125G</t>
  </si>
  <si>
    <t>CANDID SOAP 100G</t>
  </si>
  <si>
    <t>TETMOSOL SOAP 100G  WP PACK OF 8</t>
  </si>
  <si>
    <t>PIRAMAL</t>
  </si>
  <si>
    <t>CANDID SOAP 50G SALE PK</t>
  </si>
  <si>
    <t>DOY KIDS SOAP ASSORTED 75GMX3 CT</t>
  </si>
  <si>
    <t>DOY-KIDS</t>
  </si>
  <si>
    <t>J&amp;J MS SOAP 1/4 LOTION 150GX3+1 CP</t>
  </si>
  <si>
    <t>NIVEA CRÈME CARE SOAP 75GX5 CT</t>
  </si>
  <si>
    <t>NIVEA CRÈME CARE SOAP 125GX5 CT</t>
  </si>
  <si>
    <t>ORIFLAME NATURE SECRETS NEEM SOAP 75GM</t>
  </si>
  <si>
    <t>NIVEA CREME SOFT SOAP 75GX5 CT NEW</t>
  </si>
  <si>
    <t>NIVEA CREME SOFT SOAP 125GX5 CT NEW</t>
  </si>
  <si>
    <t>JO ALMND&amp;CR SOAP 100GMX4+COCONUT60G FR</t>
  </si>
  <si>
    <t>JO SANDAL SOAP 100GMX4+COCONUT 60G FR</t>
  </si>
  <si>
    <t>JO ROSE&amp;CR SOAP 100GMX4+COCONUT60G FRE</t>
  </si>
  <si>
    <t>JO LIME SOAP 50GMX3WP+2 JO50GM FREE</t>
  </si>
  <si>
    <t>NIVEA CRÈME CARE SOAP 75GX2 CT</t>
  </si>
  <si>
    <t>NIVEA CRÈME CARE SOAP 75GX4 CT</t>
  </si>
  <si>
    <t>NIVEA CRÈME CARE SOAP 125G CT</t>
  </si>
  <si>
    <t>NIVEA CREME CARE SOAP 125GX2 CT</t>
  </si>
  <si>
    <t>NIVEA CREME CARE SOAP 125GX4 CT</t>
  </si>
  <si>
    <t>JO ALMND&amp;CR SOAP 50GMX3WP+2 JO50GM FREE</t>
  </si>
  <si>
    <t>JO SANDAL SOAP 50GMX3WP+2 JO50GM FREE</t>
  </si>
  <si>
    <t>JO ROSE&amp;CREAM SOAP 50GX3WP+2JO50G FRE</t>
  </si>
  <si>
    <t>JO NEEM&amp;TULSI SOAP 50GMX3WP+2 JO50G FREE</t>
  </si>
  <si>
    <t>NIVEA CRÈME CARE SOAP 75GM EXP</t>
  </si>
  <si>
    <t>CMB-NIVEA</t>
  </si>
  <si>
    <t>NIVEA CRÈME SOFT SOAP 75GM EXP</t>
  </si>
  <si>
    <t>NIVEA CREME SOFT SOAP 125 CT- EXPORT BAN</t>
  </si>
  <si>
    <t>NIVEA CREME SOFT SOAP 75G CT EXPORT BAN</t>
  </si>
  <si>
    <t>NIVEA CREME CARE SOAP 125 G CT EXPORTBAN</t>
  </si>
  <si>
    <t>JO LIME SOAP 100GMX4 WP</t>
  </si>
  <si>
    <t>NIVEA CRÈME CARE SOAP 75G CT EXPORT BAN</t>
  </si>
  <si>
    <t>ITC VIVEL  ALOE VERA (50+10)G SOAP</t>
  </si>
  <si>
    <t>CMB-ITC</t>
  </si>
  <si>
    <t>JO LIME SOAP 100GMX4 WP +JO 60G FREE</t>
  </si>
  <si>
    <t>JO LIME SOAP 100GMX4 WP +PEACH 60G FREE</t>
  </si>
  <si>
    <t>JO LIME SOAP 100GMX8 WP</t>
  </si>
  <si>
    <t>VENUSIA SYNDET BAR 75G SALE</t>
  </si>
  <si>
    <t>JO LIME SOAP 125GM x 4WP</t>
  </si>
  <si>
    <t>JO LIME SOAP 55GM+10GM EXTRA x 4WP</t>
  </si>
  <si>
    <t>JO LIME SOAP 55GMX3WP+2 JO55GM FREE</t>
  </si>
  <si>
    <t>JO LIME SOAP 55GMX4 WP</t>
  </si>
  <si>
    <t>JO LIME SOAP 60GMX5 WP</t>
  </si>
  <si>
    <t>JO LIME SOAP 65GM WP</t>
  </si>
  <si>
    <t>JO LIME SOAP 65GMX4 WP</t>
  </si>
  <si>
    <t>JO NEEM&amp;TULSI SOAP 55GM+10GM EXTRA X 4WP</t>
  </si>
  <si>
    <t>JO NEEM&amp;TULSI SOAP 55GMX3WP+2 JO55G FREE</t>
  </si>
  <si>
    <t>JO NEEM&amp;TULSI SOAP 55GMX4 WP</t>
  </si>
  <si>
    <t>JO PEACH&amp;CR SOAP 100GMX4WP+JO 60G FREE</t>
  </si>
  <si>
    <t>JO PEACH&amp;CR SOAP 55GMX3WP+2 JO55GM FREE</t>
  </si>
  <si>
    <t>JO PEACH&amp;CREAM SOAP 125GM x 4WP</t>
  </si>
  <si>
    <t>JO PEACH&amp;CREAM SOAP 55GM+10GM EXTRA x4WP</t>
  </si>
  <si>
    <t>JO ROSE&amp;CREAM SOAP 100GMX4 WP</t>
  </si>
  <si>
    <t>JO ROSE&amp;CREAM SOAP 150GM x 4WP</t>
  </si>
  <si>
    <t>JO COCONUT&amp;OLIVE SOAP 150GM x 4WP</t>
  </si>
  <si>
    <t>Johnson's Baby Soap 100g 3+1 offer-DTV</t>
  </si>
  <si>
    <t>Johnson's Baby Blossm Soap 75g offer-DTV</t>
  </si>
  <si>
    <t>Johnson's Baby Soap 75 gm offer- DTV - B</t>
  </si>
  <si>
    <t>BACTERSHIELD ANTI-BACT SOAP 60GMX4 WP</t>
  </si>
  <si>
    <t>DOY CARE MILK CRÈAM SOAP 125GMX4 CT</t>
  </si>
  <si>
    <t>JOHNSON'S BABY MILK SOAP 75GM - DTV – B</t>
  </si>
  <si>
    <t>JO LIME SOAP 60GM WP</t>
  </si>
  <si>
    <t>NIVEA CREME SOFT SOAP 125GX 2+1 CT</t>
  </si>
  <si>
    <t>NIVEA CRÈME CARE SOAP 125GX 2+1 CT</t>
  </si>
  <si>
    <t>JO COCONUT&amp;OL SOAP 100GMX4+ALMOND 60G FR</t>
  </si>
  <si>
    <t>AVELIA LUXURY SOAP 125GX3</t>
  </si>
  <si>
    <t>CMB</t>
  </si>
  <si>
    <t>JO SANDAL SOAP 100GMX4 WP</t>
  </si>
  <si>
    <t>JO SANDAL SOAP 100GMX4 WP+PEACH60G FREE</t>
  </si>
  <si>
    <t>JO SANDAL SOAP 100GMX8 WP</t>
  </si>
  <si>
    <t>JO SANDAL SOAP 55GMX3WP+2 JO55GM FREE</t>
  </si>
  <si>
    <t>JO SANDAL SOAP 55GMX4 WP</t>
  </si>
  <si>
    <t>JO SANDAL SOAP 60GMX5 WP</t>
  </si>
  <si>
    <t>Kz 50g PS</t>
  </si>
  <si>
    <t>KZ SOAP 75 G</t>
  </si>
  <si>
    <t>LS Dew Soap 50g PS</t>
  </si>
  <si>
    <t>LS Dew Soap 75g</t>
  </si>
  <si>
    <t>JO SANDAL SOAP 55GM+10GM EXTRA x 4WP</t>
  </si>
  <si>
    <t>JO LIME SOAP 150GM X 4WP</t>
  </si>
  <si>
    <t>JO ALMND&amp;CR SOAP 150GM X 4WP</t>
  </si>
  <si>
    <t>JO LIME SOAP 100GM X 3+2 WP FREE</t>
  </si>
  <si>
    <t>JO SANDAL SOAP 100GM X 3+2 WP FREE</t>
  </si>
  <si>
    <t>DOY CARE PURE CRÈME SILK SOFT 70 GM WP</t>
  </si>
  <si>
    <t>DOY CARE PURE CRÈME SATIN TOUCH 70 GM WP</t>
  </si>
  <si>
    <t>DOY CARE PURE CRÈME ALOE FRESH 70GM WP</t>
  </si>
  <si>
    <t>DOY CARE CR-SND-CUC SOAP ASSORTED 75GX3</t>
  </si>
  <si>
    <t>NIVEA CRÈME CARE SOAP 75GX6 CT</t>
  </si>
  <si>
    <t>Ayurmix Soap 125g ( pack of 3)</t>
  </si>
  <si>
    <t>DOY CARE ALOEVERA SOAP 125GMX4MC(CO PAC</t>
  </si>
  <si>
    <t>DOY CARE HONEY&amp;GLY SOAP125GMX4MC(CO PAC)</t>
  </si>
  <si>
    <t>DOY PURE&amp;MILD TRANSPARENT SOAP 75GM CT</t>
  </si>
  <si>
    <t>DOY PURE&amp;MILD TRANSPARENT SOAP 125GMX3MC</t>
  </si>
  <si>
    <t>DOY GENTEL&amp;MOISTURIZING TRANP SOAP 75GM</t>
  </si>
  <si>
    <t>DOY CLEAR&amp;NATURAL TRANP SOAP 75GM CT</t>
  </si>
  <si>
    <t>DOY GENTEL&amp;MOISTURIZING TRAN SOAP125X3G</t>
  </si>
  <si>
    <t>DOY CLEAR&amp;NATURAL TRANP SOAP 125GMX3MC</t>
  </si>
  <si>
    <t>DOY CARE MILK CRÈAM SOAP 125GM CT(72/CS)</t>
  </si>
  <si>
    <t>DOY CARE CUCUMBER SOAP 125GM CT(72/CS)</t>
  </si>
  <si>
    <t>MEDSOP 75G SOAP</t>
  </si>
  <si>
    <t>Sun Pharma</t>
  </si>
  <si>
    <t>DAFFY SYNDET BAR 75G SALE</t>
  </si>
  <si>
    <t>NEKO BOUQUET SOAP 75G CT</t>
  </si>
  <si>
    <t>NEKO</t>
  </si>
  <si>
    <t>NIVEA CREME SOFT SOAP 125G CT NEW</t>
  </si>
  <si>
    <t>NIVEA CREME SOFT SOAP 125GX2CTNEW</t>
  </si>
  <si>
    <t>NIVEA CREME SOFT SOAP 125GX4CTNEW</t>
  </si>
  <si>
    <t>NIVEA CREME SOFT SOAP 75G CT NEW</t>
  </si>
  <si>
    <t>NIVEA CREME SOFT SOAP 75G(3+1) CT</t>
  </si>
  <si>
    <t>NIVEA CREME SOFT SOAP 75GX2 CT NEW</t>
  </si>
  <si>
    <t>NIVEA CREME SOFT SOAP 75GX4 CT NEW</t>
  </si>
  <si>
    <t>NIVEA CREME SOFT SOAP 50G CT NEW</t>
  </si>
  <si>
    <t>NIVEA CREME SOFT SOAP 75GX6 CT NEW</t>
  </si>
  <si>
    <t>JB Soap 75 g –Upgrade- 33% Extra (7 DZ)</t>
  </si>
  <si>
    <t>ORIFLAME M&amp;H GOLDCREAMY EXP SOAP 100G CT</t>
  </si>
  <si>
    <t>ORIFLAME M&amp;H GOLDCREAMY SOAP 100G CT</t>
  </si>
  <si>
    <t>PERSONA SOAP 75GX3 NEW OFFER NV</t>
  </si>
  <si>
    <t>BACTERSHIELD ULTRA BALANCE SOAP 125GX4WP</t>
  </si>
  <si>
    <t>BACTERSHIELD ULTRA FRESH SOAP 125GMX4 WP</t>
  </si>
  <si>
    <t>DEW SOAP 100GX3 CT</t>
  </si>
  <si>
    <t>JO LIME SOAP 125GM WP</t>
  </si>
  <si>
    <t>JO ALMND&amp;CR SOAP 125GM WP</t>
  </si>
  <si>
    <t>JO PEACH&amp;CREAM SOAP 100GM X 3+2 WP FREE</t>
  </si>
  <si>
    <t>TETMOSOL SOAP 100g WP EXPORT</t>
  </si>
  <si>
    <t>TETMOSOL 75G SOAP - EXPORT</t>
  </si>
  <si>
    <t>TETMOSOL SOAP 100g WP</t>
  </si>
  <si>
    <t>JO COCONUT&amp;OLIVE SOAP 55GX3WP+2JO55G FRE</t>
  </si>
  <si>
    <t>CPD-COCONUT</t>
  </si>
  <si>
    <t>DOY CARE MILK CRÈAM SOAP 75GMX4 CT</t>
  </si>
  <si>
    <t>CHANDAN SPARSH SOAP 150GX4</t>
  </si>
  <si>
    <t>JOHNSON'S BABY SOAP 50GM - DTV - B</t>
  </si>
  <si>
    <t>JOHNSON'S BABY SOAP 75GM - DTV - B</t>
  </si>
  <si>
    <t>JOHNSON'S BABY SOAP 100GM - DTV - B</t>
  </si>
  <si>
    <t>JOHNSON'S BABY SOAP 150GM - DTV - B</t>
  </si>
  <si>
    <t>NIVEA CREME SOFT 50G SOAP 6OFF</t>
  </si>
  <si>
    <t>JO LIME SOAP 80GM WP</t>
  </si>
  <si>
    <t>JO-LIME</t>
  </si>
  <si>
    <t>JO NEEM&amp;TULSI SOAP 100GMX4 WP</t>
  </si>
  <si>
    <t>JO-NEEM&amp;TULSI</t>
  </si>
  <si>
    <t>NIVEA CRÈME CARE SOFT SOAP 75G 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</si>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</sst>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.00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theme="1"/>
      <name val="Bookman Old Style"/>
      <family val="2"/>
    </font>
    <font>
      <sz val="10"/>
      <name val="Arial"/>
      <family val="2"/>
    </font>
    <font>
      <sz val="10"/>
      <color indexed="8"/>
      <name val="Bookman Old Style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5" borderId="4" applyNumberFormat="0" applyAlignment="0" applyProtection="0"/>
    <xf numFmtId="0" fontId="34" fillId="6" borderId="5" applyNumberFormat="0" applyAlignment="0" applyProtection="0"/>
    <xf numFmtId="0" fontId="35" fillId="6" borderId="4" applyNumberFormat="0" applyAlignment="0" applyProtection="0"/>
    <xf numFmtId="0" fontId="36" fillId="0" borderId="6" applyNumberFormat="0" applyFill="0" applyAlignment="0" applyProtection="0"/>
    <xf numFmtId="0" fontId="37" fillId="7" borderId="7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1" fillId="3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38">
    <xf numFmtId="0" fontId="0" fillId="0" borderId="0" xfId="0"/>
    <xf numFmtId="0" fontId="24" fillId="33" borderId="10" xfId="0" applyFont="1" applyFill="1" applyBorder="1" applyAlignment="1">
      <alignment horizontal="left" vertical="top"/>
    </xf>
    <xf numFmtId="0" fontId="42" fillId="0" borderId="10" xfId="0" applyFont="1" applyBorder="1"/>
    <xf numFmtId="0" fontId="43" fillId="0" borderId="10" xfId="0" applyFont="1" applyBorder="1"/>
    <xf numFmtId="0" fontId="16" fillId="0" borderId="10" xfId="0" applyFont="1" applyBorder="1"/>
    <xf numFmtId="0" fontId="43" fillId="0" borderId="0" xfId="0" applyFont="1"/>
    <xf numFmtId="0" fontId="43" fillId="0" borderId="10" xfId="0" applyFont="1" applyFill="1" applyBorder="1"/>
    <xf numFmtId="2" fontId="0" fillId="0" borderId="0" xfId="0" applyNumberFormat="1"/>
    <xf numFmtId="0" fontId="0" fillId="0" borderId="0" xfId="0"/>
    <xf numFmtId="2" fontId="19" fillId="33" borderId="10" xfId="0" applyNumberFormat="1" applyFont="1" applyFill="1" applyBorder="1" applyAlignment="1">
      <alignment vertical="top"/>
    </xf>
    <xf numFmtId="0" fontId="0" fillId="0" borderId="10" xfId="0" applyBorder="1"/>
    <xf numFmtId="0" fontId="24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16" fillId="0" borderId="10" xfId="0" applyFont="1" applyFill="1" applyBorder="1"/>
    <xf numFmtId="0" fontId="44" fillId="0" borderId="0" xfId="0" applyFont="1"/>
    <xf numFmtId="0" fontId="16" fillId="0" borderId="11" xfId="0" applyFont="1" applyFill="1" applyBorder="1"/>
    <xf numFmtId="2" fontId="0" fillId="0" borderId="10" xfId="0" applyNumberFormat="1" applyBorder="1"/>
    <xf numFmtId="0" fontId="0" fillId="0" borderId="10" xfId="0" applyBorder="1" applyAlignment="1">
      <alignment horizontal="center"/>
    </xf>
    <xf numFmtId="17" fontId="0" fillId="0" borderId="10" xfId="0" applyNumberFormat="1" applyBorder="1"/>
    <xf numFmtId="0" fontId="16" fillId="34" borderId="12" xfId="0" applyFont="1" applyFill="1" applyBorder="1"/>
    <xf numFmtId="0" fontId="42" fillId="34" borderId="12" xfId="0" applyFont="1" applyFill="1" applyBorder="1" applyAlignment="1">
      <alignment horizontal="center"/>
    </xf>
    <xf numFmtId="0" fontId="42" fillId="34" borderId="11" xfId="0" applyFont="1" applyFill="1" applyBorder="1" applyAlignment="1">
      <alignment horizontal="center"/>
    </xf>
    <xf numFmtId="0" fontId="42" fillId="34" borderId="10" xfId="0" applyFont="1" applyFill="1" applyBorder="1" applyAlignment="1">
      <alignment horizontal="center"/>
    </xf>
    <xf numFmtId="0" fontId="42" fillId="35" borderId="11" xfId="0" applyFont="1" applyFill="1" applyBorder="1" applyAlignment="1">
      <alignment horizontal="center"/>
    </xf>
    <xf numFmtId="165" fontId="0" fillId="0" borderId="10" xfId="0" applyNumberFormat="1" applyBorder="1"/>
    <xf numFmtId="165" fontId="16" fillId="0" borderId="10" xfId="0" applyNumberFormat="1" applyFont="1" applyBorder="1"/>
    <xf numFmtId="165" fontId="16" fillId="0" borderId="13" xfId="0" applyNumberFormat="1" applyFont="1" applyBorder="1"/>
    <xf numFmtId="165" fontId="0" fillId="0" borderId="0" xfId="0" applyNumberFormat="1"/>
    <xf numFmtId="0" fontId="0" fillId="0" borderId="10" xfId="0" applyBorder="1" applyProtection="1"/>
    <xf numFmtId="165" fontId="0" fillId="0" borderId="10" xfId="0" applyNumberFormat="1" applyBorder="1" applyProtection="1"/>
    <xf numFmtId="0" fontId="0" fillId="0" borderId="10" xfId="0" applyBorder="1" applyAlignment="1">
      <alignment horizontal="right"/>
    </xf>
    <xf numFmtId="0" fontId="0" fillId="0" borderId="10" xfId="0" applyFill="1" applyBorder="1" applyProtection="1"/>
    <xf numFmtId="165" fontId="16" fillId="35" borderId="10" xfId="0" applyNumberFormat="1" applyFont="1" applyFill="1" applyBorder="1"/>
    <xf numFmtId="0" fontId="0" fillId="0" borderId="11" xfId="0" applyBorder="1"/>
    <xf numFmtId="0" fontId="0" fillId="36" borderId="10" xfId="0" applyFill="1" applyBorder="1"/>
    <xf numFmtId="0" fontId="16" fillId="36" borderId="10" xfId="0" applyFont="1" applyFill="1" applyBorder="1" applyAlignment="1">
      <alignment horizontal="center"/>
    </xf>
    <xf numFmtId="165" fontId="16" fillId="36" borderId="10" xfId="0" applyNumberFormat="1" applyFont="1" applyFill="1" applyBorder="1"/>
  </cellXfs>
  <cellStyles count="1382">
    <cellStyle name="20% - Accent1" xfId="18" builtinId="30" customBuiltin="1"/>
    <cellStyle name="20% - Accent1 10" xfId="481"/>
    <cellStyle name="20% - Accent1 11" xfId="522"/>
    <cellStyle name="20% - Accent1 12" xfId="563"/>
    <cellStyle name="20% - Accent1 13" xfId="604"/>
    <cellStyle name="20% - Accent1 14" xfId="645"/>
    <cellStyle name="20% - Accent1 15" xfId="686"/>
    <cellStyle name="20% - Accent1 16" xfId="727"/>
    <cellStyle name="20% - Accent1 17" xfId="768"/>
    <cellStyle name="20% - Accent1 18" xfId="809"/>
    <cellStyle name="20% - Accent1 19" xfId="850"/>
    <cellStyle name="20% - Accent1 2" xfId="154"/>
    <cellStyle name="20% - Accent1 20" xfId="891"/>
    <cellStyle name="20% - Accent1 21" xfId="931"/>
    <cellStyle name="20% - Accent1 3" xfId="195"/>
    <cellStyle name="20% - Accent1 4" xfId="236"/>
    <cellStyle name="20% - Accent1 5" xfId="276"/>
    <cellStyle name="20% - Accent1 6" xfId="317"/>
    <cellStyle name="20% - Accent1 7" xfId="358"/>
    <cellStyle name="20% - Accent1 8" xfId="399"/>
    <cellStyle name="20% - Accent1 9" xfId="440"/>
    <cellStyle name="20% - Accent2" xfId="22" builtinId="34" customBuiltin="1"/>
    <cellStyle name="20% - Accent2 10" xfId="485"/>
    <cellStyle name="20% - Accent2 11" xfId="526"/>
    <cellStyle name="20% - Accent2 12" xfId="567"/>
    <cellStyle name="20% - Accent2 13" xfId="608"/>
    <cellStyle name="20% - Accent2 14" xfId="649"/>
    <cellStyle name="20% - Accent2 15" xfId="690"/>
    <cellStyle name="20% - Accent2 16" xfId="731"/>
    <cellStyle name="20% - Accent2 17" xfId="772"/>
    <cellStyle name="20% - Accent2 18" xfId="813"/>
    <cellStyle name="20% - Accent2 19" xfId="854"/>
    <cellStyle name="20% - Accent2 2" xfId="158"/>
    <cellStyle name="20% - Accent2 20" xfId="895"/>
    <cellStyle name="20% - Accent2 21" xfId="935"/>
    <cellStyle name="20% - Accent2 3" xfId="199"/>
    <cellStyle name="20% - Accent2 4" xfId="240"/>
    <cellStyle name="20% - Accent2 5" xfId="280"/>
    <cellStyle name="20% - Accent2 6" xfId="321"/>
    <cellStyle name="20% - Accent2 7" xfId="362"/>
    <cellStyle name="20% - Accent2 8" xfId="403"/>
    <cellStyle name="20% - Accent2 9" xfId="444"/>
    <cellStyle name="20% - Accent3" xfId="26" builtinId="38" customBuiltin="1"/>
    <cellStyle name="20% - Accent3 10" xfId="489"/>
    <cellStyle name="20% - Accent3 11" xfId="530"/>
    <cellStyle name="20% - Accent3 12" xfId="571"/>
    <cellStyle name="20% - Accent3 13" xfId="612"/>
    <cellStyle name="20% - Accent3 14" xfId="653"/>
    <cellStyle name="20% - Accent3 15" xfId="694"/>
    <cellStyle name="20% - Accent3 16" xfId="735"/>
    <cellStyle name="20% - Accent3 17" xfId="776"/>
    <cellStyle name="20% - Accent3 18" xfId="817"/>
    <cellStyle name="20% - Accent3 19" xfId="858"/>
    <cellStyle name="20% - Accent3 2" xfId="162"/>
    <cellStyle name="20% - Accent3 20" xfId="899"/>
    <cellStyle name="20% - Accent3 21" xfId="939"/>
    <cellStyle name="20% - Accent3 3" xfId="203"/>
    <cellStyle name="20% - Accent3 4" xfId="244"/>
    <cellStyle name="20% - Accent3 5" xfId="284"/>
    <cellStyle name="20% - Accent3 6" xfId="325"/>
    <cellStyle name="20% - Accent3 7" xfId="366"/>
    <cellStyle name="20% - Accent3 8" xfId="407"/>
    <cellStyle name="20% - Accent3 9" xfId="448"/>
    <cellStyle name="20% - Accent4" xfId="30" builtinId="42" customBuiltin="1"/>
    <cellStyle name="20% - Accent4 10" xfId="493"/>
    <cellStyle name="20% - Accent4 11" xfId="534"/>
    <cellStyle name="20% - Accent4 12" xfId="575"/>
    <cellStyle name="20% - Accent4 13" xfId="616"/>
    <cellStyle name="20% - Accent4 14" xfId="657"/>
    <cellStyle name="20% - Accent4 15" xfId="698"/>
    <cellStyle name="20% - Accent4 16" xfId="739"/>
    <cellStyle name="20% - Accent4 17" xfId="780"/>
    <cellStyle name="20% - Accent4 18" xfId="821"/>
    <cellStyle name="20% - Accent4 19" xfId="862"/>
    <cellStyle name="20% - Accent4 2" xfId="166"/>
    <cellStyle name="20% - Accent4 20" xfId="903"/>
    <cellStyle name="20% - Accent4 21" xfId="943"/>
    <cellStyle name="20% - Accent4 3" xfId="207"/>
    <cellStyle name="20% - Accent4 4" xfId="248"/>
    <cellStyle name="20% - Accent4 5" xfId="288"/>
    <cellStyle name="20% - Accent4 6" xfId="329"/>
    <cellStyle name="20% - Accent4 7" xfId="370"/>
    <cellStyle name="20% - Accent4 8" xfId="411"/>
    <cellStyle name="20% - Accent4 9" xfId="452"/>
    <cellStyle name="20% - Accent5" xfId="34" builtinId="46" customBuiltin="1"/>
    <cellStyle name="20% - Accent5 10" xfId="497"/>
    <cellStyle name="20% - Accent5 11" xfId="538"/>
    <cellStyle name="20% - Accent5 12" xfId="579"/>
    <cellStyle name="20% - Accent5 13" xfId="620"/>
    <cellStyle name="20% - Accent5 14" xfId="661"/>
    <cellStyle name="20% - Accent5 15" xfId="702"/>
    <cellStyle name="20% - Accent5 16" xfId="743"/>
    <cellStyle name="20% - Accent5 17" xfId="784"/>
    <cellStyle name="20% - Accent5 18" xfId="825"/>
    <cellStyle name="20% - Accent5 19" xfId="866"/>
    <cellStyle name="20% - Accent5 2" xfId="170"/>
    <cellStyle name="20% - Accent5 20" xfId="907"/>
    <cellStyle name="20% - Accent5 21" xfId="947"/>
    <cellStyle name="20% - Accent5 3" xfId="211"/>
    <cellStyle name="20% - Accent5 4" xfId="252"/>
    <cellStyle name="20% - Accent5 5" xfId="292"/>
    <cellStyle name="20% - Accent5 6" xfId="333"/>
    <cellStyle name="20% - Accent5 7" xfId="374"/>
    <cellStyle name="20% - Accent5 8" xfId="415"/>
    <cellStyle name="20% - Accent5 9" xfId="456"/>
    <cellStyle name="20% - Accent6" xfId="38" builtinId="50" customBuiltin="1"/>
    <cellStyle name="20% - Accent6 10" xfId="501"/>
    <cellStyle name="20% - Accent6 11" xfId="542"/>
    <cellStyle name="20% - Accent6 12" xfId="583"/>
    <cellStyle name="20% - Accent6 13" xfId="624"/>
    <cellStyle name="20% - Accent6 14" xfId="665"/>
    <cellStyle name="20% - Accent6 15" xfId="706"/>
    <cellStyle name="20% - Accent6 16" xfId="747"/>
    <cellStyle name="20% - Accent6 17" xfId="788"/>
    <cellStyle name="20% - Accent6 18" xfId="829"/>
    <cellStyle name="20% - Accent6 19" xfId="870"/>
    <cellStyle name="20% - Accent6 2" xfId="174"/>
    <cellStyle name="20% - Accent6 20" xfId="911"/>
    <cellStyle name="20% - Accent6 21" xfId="951"/>
    <cellStyle name="20% - Accent6 3" xfId="215"/>
    <cellStyle name="20% - Accent6 4" xfId="256"/>
    <cellStyle name="20% - Accent6 5" xfId="296"/>
    <cellStyle name="20% - Accent6 6" xfId="337"/>
    <cellStyle name="20% - Accent6 7" xfId="378"/>
    <cellStyle name="20% - Accent6 8" xfId="419"/>
    <cellStyle name="20% - Accent6 9" xfId="460"/>
    <cellStyle name="40% - Accent1" xfId="19" builtinId="31" customBuiltin="1"/>
    <cellStyle name="40% - Accent1 10" xfId="482"/>
    <cellStyle name="40% - Accent1 11" xfId="523"/>
    <cellStyle name="40% - Accent1 12" xfId="564"/>
    <cellStyle name="40% - Accent1 13" xfId="605"/>
    <cellStyle name="40% - Accent1 14" xfId="646"/>
    <cellStyle name="40% - Accent1 15" xfId="687"/>
    <cellStyle name="40% - Accent1 16" xfId="728"/>
    <cellStyle name="40% - Accent1 17" xfId="769"/>
    <cellStyle name="40% - Accent1 18" xfId="810"/>
    <cellStyle name="40% - Accent1 19" xfId="851"/>
    <cellStyle name="40% - Accent1 2" xfId="155"/>
    <cellStyle name="40% - Accent1 20" xfId="892"/>
    <cellStyle name="40% - Accent1 21" xfId="932"/>
    <cellStyle name="40% - Accent1 3" xfId="196"/>
    <cellStyle name="40% - Accent1 4" xfId="237"/>
    <cellStyle name="40% - Accent1 5" xfId="277"/>
    <cellStyle name="40% - Accent1 6" xfId="318"/>
    <cellStyle name="40% - Accent1 7" xfId="359"/>
    <cellStyle name="40% - Accent1 8" xfId="400"/>
    <cellStyle name="40% - Accent1 9" xfId="441"/>
    <cellStyle name="40% - Accent2" xfId="23" builtinId="35" customBuiltin="1"/>
    <cellStyle name="40% - Accent2 10" xfId="486"/>
    <cellStyle name="40% - Accent2 11" xfId="527"/>
    <cellStyle name="40% - Accent2 12" xfId="568"/>
    <cellStyle name="40% - Accent2 13" xfId="609"/>
    <cellStyle name="40% - Accent2 14" xfId="650"/>
    <cellStyle name="40% - Accent2 15" xfId="691"/>
    <cellStyle name="40% - Accent2 16" xfId="732"/>
    <cellStyle name="40% - Accent2 17" xfId="773"/>
    <cellStyle name="40% - Accent2 18" xfId="814"/>
    <cellStyle name="40% - Accent2 19" xfId="855"/>
    <cellStyle name="40% - Accent2 2" xfId="159"/>
    <cellStyle name="40% - Accent2 20" xfId="896"/>
    <cellStyle name="40% - Accent2 21" xfId="936"/>
    <cellStyle name="40% - Accent2 3" xfId="200"/>
    <cellStyle name="40% - Accent2 4" xfId="241"/>
    <cellStyle name="40% - Accent2 5" xfId="281"/>
    <cellStyle name="40% - Accent2 6" xfId="322"/>
    <cellStyle name="40% - Accent2 7" xfId="363"/>
    <cellStyle name="40% - Accent2 8" xfId="404"/>
    <cellStyle name="40% - Accent2 9" xfId="445"/>
    <cellStyle name="40% - Accent3" xfId="27" builtinId="39" customBuiltin="1"/>
    <cellStyle name="40% - Accent3 10" xfId="490"/>
    <cellStyle name="40% - Accent3 11" xfId="531"/>
    <cellStyle name="40% - Accent3 12" xfId="572"/>
    <cellStyle name="40% - Accent3 13" xfId="613"/>
    <cellStyle name="40% - Accent3 14" xfId="654"/>
    <cellStyle name="40% - Accent3 15" xfId="695"/>
    <cellStyle name="40% - Accent3 16" xfId="736"/>
    <cellStyle name="40% - Accent3 17" xfId="777"/>
    <cellStyle name="40% - Accent3 18" xfId="818"/>
    <cellStyle name="40% - Accent3 19" xfId="859"/>
    <cellStyle name="40% - Accent3 2" xfId="163"/>
    <cellStyle name="40% - Accent3 20" xfId="900"/>
    <cellStyle name="40% - Accent3 21" xfId="940"/>
    <cellStyle name="40% - Accent3 3" xfId="204"/>
    <cellStyle name="40% - Accent3 4" xfId="245"/>
    <cellStyle name="40% - Accent3 5" xfId="285"/>
    <cellStyle name="40% - Accent3 6" xfId="326"/>
    <cellStyle name="40% - Accent3 7" xfId="367"/>
    <cellStyle name="40% - Accent3 8" xfId="408"/>
    <cellStyle name="40% - Accent3 9" xfId="449"/>
    <cellStyle name="40% - Accent4" xfId="31" builtinId="43" customBuiltin="1"/>
    <cellStyle name="40% - Accent4 10" xfId="494"/>
    <cellStyle name="40% - Accent4 11" xfId="535"/>
    <cellStyle name="40% - Accent4 12" xfId="576"/>
    <cellStyle name="40% - Accent4 13" xfId="617"/>
    <cellStyle name="40% - Accent4 14" xfId="658"/>
    <cellStyle name="40% - Accent4 15" xfId="699"/>
    <cellStyle name="40% - Accent4 16" xfId="740"/>
    <cellStyle name="40% - Accent4 17" xfId="781"/>
    <cellStyle name="40% - Accent4 18" xfId="822"/>
    <cellStyle name="40% - Accent4 19" xfId="863"/>
    <cellStyle name="40% - Accent4 2" xfId="167"/>
    <cellStyle name="40% - Accent4 20" xfId="904"/>
    <cellStyle name="40% - Accent4 21" xfId="944"/>
    <cellStyle name="40% - Accent4 3" xfId="208"/>
    <cellStyle name="40% - Accent4 4" xfId="249"/>
    <cellStyle name="40% - Accent4 5" xfId="289"/>
    <cellStyle name="40% - Accent4 6" xfId="330"/>
    <cellStyle name="40% - Accent4 7" xfId="371"/>
    <cellStyle name="40% - Accent4 8" xfId="412"/>
    <cellStyle name="40% - Accent4 9" xfId="453"/>
    <cellStyle name="40% - Accent5" xfId="35" builtinId="47" customBuiltin="1"/>
    <cellStyle name="40% - Accent5 10" xfId="498"/>
    <cellStyle name="40% - Accent5 11" xfId="539"/>
    <cellStyle name="40% - Accent5 12" xfId="580"/>
    <cellStyle name="40% - Accent5 13" xfId="621"/>
    <cellStyle name="40% - Accent5 14" xfId="662"/>
    <cellStyle name="40% - Accent5 15" xfId="703"/>
    <cellStyle name="40% - Accent5 16" xfId="744"/>
    <cellStyle name="40% - Accent5 17" xfId="785"/>
    <cellStyle name="40% - Accent5 18" xfId="826"/>
    <cellStyle name="40% - Accent5 19" xfId="867"/>
    <cellStyle name="40% - Accent5 2" xfId="171"/>
    <cellStyle name="40% - Accent5 20" xfId="908"/>
    <cellStyle name="40% - Accent5 21" xfId="948"/>
    <cellStyle name="40% - Accent5 3" xfId="212"/>
    <cellStyle name="40% - Accent5 4" xfId="253"/>
    <cellStyle name="40% - Accent5 5" xfId="293"/>
    <cellStyle name="40% - Accent5 6" xfId="334"/>
    <cellStyle name="40% - Accent5 7" xfId="375"/>
    <cellStyle name="40% - Accent5 8" xfId="416"/>
    <cellStyle name="40% - Accent5 9" xfId="457"/>
    <cellStyle name="40% - Accent6" xfId="39" builtinId="51" customBuiltin="1"/>
    <cellStyle name="40% - Accent6 10" xfId="502"/>
    <cellStyle name="40% - Accent6 11" xfId="543"/>
    <cellStyle name="40% - Accent6 12" xfId="584"/>
    <cellStyle name="40% - Accent6 13" xfId="625"/>
    <cellStyle name="40% - Accent6 14" xfId="666"/>
    <cellStyle name="40% - Accent6 15" xfId="707"/>
    <cellStyle name="40% - Accent6 16" xfId="748"/>
    <cellStyle name="40% - Accent6 17" xfId="789"/>
    <cellStyle name="40% - Accent6 18" xfId="830"/>
    <cellStyle name="40% - Accent6 19" xfId="871"/>
    <cellStyle name="40% - Accent6 2" xfId="175"/>
    <cellStyle name="40% - Accent6 20" xfId="912"/>
    <cellStyle name="40% - Accent6 21" xfId="952"/>
    <cellStyle name="40% - Accent6 3" xfId="216"/>
    <cellStyle name="40% - Accent6 4" xfId="257"/>
    <cellStyle name="40% - Accent6 5" xfId="297"/>
    <cellStyle name="40% - Accent6 6" xfId="338"/>
    <cellStyle name="40% - Accent6 7" xfId="379"/>
    <cellStyle name="40% - Accent6 8" xfId="420"/>
    <cellStyle name="40% - Accent6 9" xfId="461"/>
    <cellStyle name="60% - Accent1" xfId="20" builtinId="32" customBuiltin="1"/>
    <cellStyle name="60% - Accent1 10" xfId="483"/>
    <cellStyle name="60% - Accent1 11" xfId="524"/>
    <cellStyle name="60% - Accent1 12" xfId="565"/>
    <cellStyle name="60% - Accent1 13" xfId="606"/>
    <cellStyle name="60% - Accent1 14" xfId="647"/>
    <cellStyle name="60% - Accent1 15" xfId="688"/>
    <cellStyle name="60% - Accent1 16" xfId="729"/>
    <cellStyle name="60% - Accent1 17" xfId="770"/>
    <cellStyle name="60% - Accent1 18" xfId="811"/>
    <cellStyle name="60% - Accent1 19" xfId="852"/>
    <cellStyle name="60% - Accent1 2" xfId="156"/>
    <cellStyle name="60% - Accent1 20" xfId="893"/>
    <cellStyle name="60% - Accent1 21" xfId="933"/>
    <cellStyle name="60% - Accent1 3" xfId="197"/>
    <cellStyle name="60% - Accent1 4" xfId="238"/>
    <cellStyle name="60% - Accent1 5" xfId="278"/>
    <cellStyle name="60% - Accent1 6" xfId="319"/>
    <cellStyle name="60% - Accent1 7" xfId="360"/>
    <cellStyle name="60% - Accent1 8" xfId="401"/>
    <cellStyle name="60% - Accent1 9" xfId="442"/>
    <cellStyle name="60% - Accent2" xfId="24" builtinId="36" customBuiltin="1"/>
    <cellStyle name="60% - Accent2 10" xfId="487"/>
    <cellStyle name="60% - Accent2 11" xfId="528"/>
    <cellStyle name="60% - Accent2 12" xfId="569"/>
    <cellStyle name="60% - Accent2 13" xfId="610"/>
    <cellStyle name="60% - Accent2 14" xfId="651"/>
    <cellStyle name="60% - Accent2 15" xfId="692"/>
    <cellStyle name="60% - Accent2 16" xfId="733"/>
    <cellStyle name="60% - Accent2 17" xfId="774"/>
    <cellStyle name="60% - Accent2 18" xfId="815"/>
    <cellStyle name="60% - Accent2 19" xfId="856"/>
    <cellStyle name="60% - Accent2 2" xfId="160"/>
    <cellStyle name="60% - Accent2 20" xfId="897"/>
    <cellStyle name="60% - Accent2 21" xfId="937"/>
    <cellStyle name="60% - Accent2 3" xfId="201"/>
    <cellStyle name="60% - Accent2 4" xfId="242"/>
    <cellStyle name="60% - Accent2 5" xfId="282"/>
    <cellStyle name="60% - Accent2 6" xfId="323"/>
    <cellStyle name="60% - Accent2 7" xfId="364"/>
    <cellStyle name="60% - Accent2 8" xfId="405"/>
    <cellStyle name="60% - Accent2 9" xfId="446"/>
    <cellStyle name="60% - Accent3" xfId="28" builtinId="40" customBuiltin="1"/>
    <cellStyle name="60% - Accent3 10" xfId="491"/>
    <cellStyle name="60% - Accent3 11" xfId="532"/>
    <cellStyle name="60% - Accent3 12" xfId="573"/>
    <cellStyle name="60% - Accent3 13" xfId="614"/>
    <cellStyle name="60% - Accent3 14" xfId="655"/>
    <cellStyle name="60% - Accent3 15" xfId="696"/>
    <cellStyle name="60% - Accent3 16" xfId="737"/>
    <cellStyle name="60% - Accent3 17" xfId="778"/>
    <cellStyle name="60% - Accent3 18" xfId="819"/>
    <cellStyle name="60% - Accent3 19" xfId="860"/>
    <cellStyle name="60% - Accent3 2" xfId="164"/>
    <cellStyle name="60% - Accent3 20" xfId="901"/>
    <cellStyle name="60% - Accent3 21" xfId="941"/>
    <cellStyle name="60% - Accent3 3" xfId="205"/>
    <cellStyle name="60% - Accent3 4" xfId="246"/>
    <cellStyle name="60% - Accent3 5" xfId="286"/>
    <cellStyle name="60% - Accent3 6" xfId="327"/>
    <cellStyle name="60% - Accent3 7" xfId="368"/>
    <cellStyle name="60% - Accent3 8" xfId="409"/>
    <cellStyle name="60% - Accent3 9" xfId="450"/>
    <cellStyle name="60% - Accent4" xfId="32" builtinId="44" customBuiltin="1"/>
    <cellStyle name="60% - Accent4 10" xfId="495"/>
    <cellStyle name="60% - Accent4 11" xfId="536"/>
    <cellStyle name="60% - Accent4 12" xfId="577"/>
    <cellStyle name="60% - Accent4 13" xfId="618"/>
    <cellStyle name="60% - Accent4 14" xfId="659"/>
    <cellStyle name="60% - Accent4 15" xfId="700"/>
    <cellStyle name="60% - Accent4 16" xfId="741"/>
    <cellStyle name="60% - Accent4 17" xfId="782"/>
    <cellStyle name="60% - Accent4 18" xfId="823"/>
    <cellStyle name="60% - Accent4 19" xfId="864"/>
    <cellStyle name="60% - Accent4 2" xfId="168"/>
    <cellStyle name="60% - Accent4 20" xfId="905"/>
    <cellStyle name="60% - Accent4 21" xfId="945"/>
    <cellStyle name="60% - Accent4 3" xfId="209"/>
    <cellStyle name="60% - Accent4 4" xfId="250"/>
    <cellStyle name="60% - Accent4 5" xfId="290"/>
    <cellStyle name="60% - Accent4 6" xfId="331"/>
    <cellStyle name="60% - Accent4 7" xfId="372"/>
    <cellStyle name="60% - Accent4 8" xfId="413"/>
    <cellStyle name="60% - Accent4 9" xfId="454"/>
    <cellStyle name="60% - Accent5" xfId="36" builtinId="48" customBuiltin="1"/>
    <cellStyle name="60% - Accent5 10" xfId="499"/>
    <cellStyle name="60% - Accent5 11" xfId="540"/>
    <cellStyle name="60% - Accent5 12" xfId="581"/>
    <cellStyle name="60% - Accent5 13" xfId="622"/>
    <cellStyle name="60% - Accent5 14" xfId="663"/>
    <cellStyle name="60% - Accent5 15" xfId="704"/>
    <cellStyle name="60% - Accent5 16" xfId="745"/>
    <cellStyle name="60% - Accent5 17" xfId="786"/>
    <cellStyle name="60% - Accent5 18" xfId="827"/>
    <cellStyle name="60% - Accent5 19" xfId="868"/>
    <cellStyle name="60% - Accent5 2" xfId="172"/>
    <cellStyle name="60% - Accent5 20" xfId="909"/>
    <cellStyle name="60% - Accent5 21" xfId="949"/>
    <cellStyle name="60% - Accent5 3" xfId="213"/>
    <cellStyle name="60% - Accent5 4" xfId="254"/>
    <cellStyle name="60% - Accent5 5" xfId="294"/>
    <cellStyle name="60% - Accent5 6" xfId="335"/>
    <cellStyle name="60% - Accent5 7" xfId="376"/>
    <cellStyle name="60% - Accent5 8" xfId="417"/>
    <cellStyle name="60% - Accent5 9" xfId="458"/>
    <cellStyle name="60% - Accent6" xfId="40" builtinId="52" customBuiltin="1"/>
    <cellStyle name="60% - Accent6 10" xfId="503"/>
    <cellStyle name="60% - Accent6 11" xfId="544"/>
    <cellStyle name="60% - Accent6 12" xfId="585"/>
    <cellStyle name="60% - Accent6 13" xfId="626"/>
    <cellStyle name="60% - Accent6 14" xfId="667"/>
    <cellStyle name="60% - Accent6 15" xfId="708"/>
    <cellStyle name="60% - Accent6 16" xfId="749"/>
    <cellStyle name="60% - Accent6 17" xfId="790"/>
    <cellStyle name="60% - Accent6 18" xfId="831"/>
    <cellStyle name="60% - Accent6 19" xfId="872"/>
    <cellStyle name="60% - Accent6 2" xfId="176"/>
    <cellStyle name="60% - Accent6 20" xfId="913"/>
    <cellStyle name="60% - Accent6 21" xfId="953"/>
    <cellStyle name="60% - Accent6 3" xfId="217"/>
    <cellStyle name="60% - Accent6 4" xfId="258"/>
    <cellStyle name="60% - Accent6 5" xfId="298"/>
    <cellStyle name="60% - Accent6 6" xfId="339"/>
    <cellStyle name="60% - Accent6 7" xfId="380"/>
    <cellStyle name="60% - Accent6 8" xfId="421"/>
    <cellStyle name="60% - Accent6 9" xfId="462"/>
    <cellStyle name="Accent1" xfId="17" builtinId="29" customBuiltin="1"/>
    <cellStyle name="Accent1 10" xfId="480"/>
    <cellStyle name="Accent1 11" xfId="521"/>
    <cellStyle name="Accent1 12" xfId="562"/>
    <cellStyle name="Accent1 13" xfId="603"/>
    <cellStyle name="Accent1 14" xfId="644"/>
    <cellStyle name="Accent1 15" xfId="685"/>
    <cellStyle name="Accent1 16" xfId="726"/>
    <cellStyle name="Accent1 17" xfId="767"/>
    <cellStyle name="Accent1 18" xfId="808"/>
    <cellStyle name="Accent1 19" xfId="849"/>
    <cellStyle name="Accent1 2" xfId="153"/>
    <cellStyle name="Accent1 20" xfId="890"/>
    <cellStyle name="Accent1 21" xfId="930"/>
    <cellStyle name="Accent1 3" xfId="194"/>
    <cellStyle name="Accent1 4" xfId="235"/>
    <cellStyle name="Accent1 5" xfId="275"/>
    <cellStyle name="Accent1 6" xfId="316"/>
    <cellStyle name="Accent1 7" xfId="357"/>
    <cellStyle name="Accent1 8" xfId="398"/>
    <cellStyle name="Accent1 9" xfId="439"/>
    <cellStyle name="Accent2" xfId="21" builtinId="33" customBuiltin="1"/>
    <cellStyle name="Accent2 10" xfId="484"/>
    <cellStyle name="Accent2 11" xfId="525"/>
    <cellStyle name="Accent2 12" xfId="566"/>
    <cellStyle name="Accent2 13" xfId="607"/>
    <cellStyle name="Accent2 14" xfId="648"/>
    <cellStyle name="Accent2 15" xfId="689"/>
    <cellStyle name="Accent2 16" xfId="730"/>
    <cellStyle name="Accent2 17" xfId="771"/>
    <cellStyle name="Accent2 18" xfId="812"/>
    <cellStyle name="Accent2 19" xfId="853"/>
    <cellStyle name="Accent2 2" xfId="157"/>
    <cellStyle name="Accent2 20" xfId="894"/>
    <cellStyle name="Accent2 21" xfId="934"/>
    <cellStyle name="Accent2 3" xfId="198"/>
    <cellStyle name="Accent2 4" xfId="239"/>
    <cellStyle name="Accent2 5" xfId="279"/>
    <cellStyle name="Accent2 6" xfId="320"/>
    <cellStyle name="Accent2 7" xfId="361"/>
    <cellStyle name="Accent2 8" xfId="402"/>
    <cellStyle name="Accent2 9" xfId="443"/>
    <cellStyle name="Accent3" xfId="25" builtinId="37" customBuiltin="1"/>
    <cellStyle name="Accent3 10" xfId="488"/>
    <cellStyle name="Accent3 11" xfId="529"/>
    <cellStyle name="Accent3 12" xfId="570"/>
    <cellStyle name="Accent3 13" xfId="611"/>
    <cellStyle name="Accent3 14" xfId="652"/>
    <cellStyle name="Accent3 15" xfId="693"/>
    <cellStyle name="Accent3 16" xfId="734"/>
    <cellStyle name="Accent3 17" xfId="775"/>
    <cellStyle name="Accent3 18" xfId="816"/>
    <cellStyle name="Accent3 19" xfId="857"/>
    <cellStyle name="Accent3 2" xfId="161"/>
    <cellStyle name="Accent3 20" xfId="898"/>
    <cellStyle name="Accent3 21" xfId="938"/>
    <cellStyle name="Accent3 3" xfId="202"/>
    <cellStyle name="Accent3 4" xfId="243"/>
    <cellStyle name="Accent3 5" xfId="283"/>
    <cellStyle name="Accent3 6" xfId="324"/>
    <cellStyle name="Accent3 7" xfId="365"/>
    <cellStyle name="Accent3 8" xfId="406"/>
    <cellStyle name="Accent3 9" xfId="447"/>
    <cellStyle name="Accent4" xfId="29" builtinId="41" customBuiltin="1"/>
    <cellStyle name="Accent4 10" xfId="492"/>
    <cellStyle name="Accent4 11" xfId="533"/>
    <cellStyle name="Accent4 12" xfId="574"/>
    <cellStyle name="Accent4 13" xfId="615"/>
    <cellStyle name="Accent4 14" xfId="656"/>
    <cellStyle name="Accent4 15" xfId="697"/>
    <cellStyle name="Accent4 16" xfId="738"/>
    <cellStyle name="Accent4 17" xfId="779"/>
    <cellStyle name="Accent4 18" xfId="820"/>
    <cellStyle name="Accent4 19" xfId="861"/>
    <cellStyle name="Accent4 2" xfId="165"/>
    <cellStyle name="Accent4 20" xfId="902"/>
    <cellStyle name="Accent4 21" xfId="942"/>
    <cellStyle name="Accent4 3" xfId="206"/>
    <cellStyle name="Accent4 4" xfId="247"/>
    <cellStyle name="Accent4 5" xfId="287"/>
    <cellStyle name="Accent4 6" xfId="328"/>
    <cellStyle name="Accent4 7" xfId="369"/>
    <cellStyle name="Accent4 8" xfId="410"/>
    <cellStyle name="Accent4 9" xfId="451"/>
    <cellStyle name="Accent5" xfId="33" builtinId="45" customBuiltin="1"/>
    <cellStyle name="Accent5 10" xfId="496"/>
    <cellStyle name="Accent5 11" xfId="537"/>
    <cellStyle name="Accent5 12" xfId="578"/>
    <cellStyle name="Accent5 13" xfId="619"/>
    <cellStyle name="Accent5 14" xfId="660"/>
    <cellStyle name="Accent5 15" xfId="701"/>
    <cellStyle name="Accent5 16" xfId="742"/>
    <cellStyle name="Accent5 17" xfId="783"/>
    <cellStyle name="Accent5 18" xfId="824"/>
    <cellStyle name="Accent5 19" xfId="865"/>
    <cellStyle name="Accent5 2" xfId="169"/>
    <cellStyle name="Accent5 20" xfId="906"/>
    <cellStyle name="Accent5 21" xfId="946"/>
    <cellStyle name="Accent5 3" xfId="210"/>
    <cellStyle name="Accent5 4" xfId="251"/>
    <cellStyle name="Accent5 5" xfId="291"/>
    <cellStyle name="Accent5 6" xfId="332"/>
    <cellStyle name="Accent5 7" xfId="373"/>
    <cellStyle name="Accent5 8" xfId="414"/>
    <cellStyle name="Accent5 9" xfId="455"/>
    <cellStyle name="Accent6" xfId="37" builtinId="49" customBuiltin="1"/>
    <cellStyle name="Accent6 10" xfId="500"/>
    <cellStyle name="Accent6 11" xfId="541"/>
    <cellStyle name="Accent6 12" xfId="582"/>
    <cellStyle name="Accent6 13" xfId="623"/>
    <cellStyle name="Accent6 14" xfId="664"/>
    <cellStyle name="Accent6 15" xfId="705"/>
    <cellStyle name="Accent6 16" xfId="746"/>
    <cellStyle name="Accent6 17" xfId="787"/>
    <cellStyle name="Accent6 18" xfId="828"/>
    <cellStyle name="Accent6 19" xfId="869"/>
    <cellStyle name="Accent6 2" xfId="173"/>
    <cellStyle name="Accent6 20" xfId="910"/>
    <cellStyle name="Accent6 21" xfId="950"/>
    <cellStyle name="Accent6 3" xfId="214"/>
    <cellStyle name="Accent6 4" xfId="255"/>
    <cellStyle name="Accent6 5" xfId="295"/>
    <cellStyle name="Accent6 6" xfId="336"/>
    <cellStyle name="Accent6 7" xfId="377"/>
    <cellStyle name="Accent6 8" xfId="418"/>
    <cellStyle name="Accent6 9" xfId="459"/>
    <cellStyle name="Bad" xfId="7" builtinId="27" customBuiltin="1"/>
    <cellStyle name="Bad 10" xfId="469"/>
    <cellStyle name="Bad 11" xfId="510"/>
    <cellStyle name="Bad 12" xfId="551"/>
    <cellStyle name="Bad 13" xfId="592"/>
    <cellStyle name="Bad 14" xfId="633"/>
    <cellStyle name="Bad 15" xfId="674"/>
    <cellStyle name="Bad 16" xfId="715"/>
    <cellStyle name="Bad 17" xfId="756"/>
    <cellStyle name="Bad 18" xfId="797"/>
    <cellStyle name="Bad 19" xfId="838"/>
    <cellStyle name="Bad 2" xfId="142"/>
    <cellStyle name="Bad 20" xfId="879"/>
    <cellStyle name="Bad 21" xfId="919"/>
    <cellStyle name="Bad 3" xfId="183"/>
    <cellStyle name="Bad 4" xfId="224"/>
    <cellStyle name="Bad 5" xfId="264"/>
    <cellStyle name="Bad 6" xfId="305"/>
    <cellStyle name="Bad 7" xfId="346"/>
    <cellStyle name="Bad 8" xfId="387"/>
    <cellStyle name="Bad 9" xfId="428"/>
    <cellStyle name="Calculation" xfId="11" builtinId="22" customBuiltin="1"/>
    <cellStyle name="Calculation 10" xfId="473"/>
    <cellStyle name="Calculation 11" xfId="514"/>
    <cellStyle name="Calculation 12" xfId="555"/>
    <cellStyle name="Calculation 13" xfId="596"/>
    <cellStyle name="Calculation 14" xfId="637"/>
    <cellStyle name="Calculation 15" xfId="678"/>
    <cellStyle name="Calculation 16" xfId="719"/>
    <cellStyle name="Calculation 17" xfId="760"/>
    <cellStyle name="Calculation 18" xfId="801"/>
    <cellStyle name="Calculation 19" xfId="842"/>
    <cellStyle name="Calculation 2" xfId="146"/>
    <cellStyle name="Calculation 20" xfId="883"/>
    <cellStyle name="Calculation 21" xfId="923"/>
    <cellStyle name="Calculation 3" xfId="187"/>
    <cellStyle name="Calculation 4" xfId="228"/>
    <cellStyle name="Calculation 5" xfId="268"/>
    <cellStyle name="Calculation 6" xfId="309"/>
    <cellStyle name="Calculation 7" xfId="350"/>
    <cellStyle name="Calculation 8" xfId="391"/>
    <cellStyle name="Calculation 9" xfId="432"/>
    <cellStyle name="Check Cell" xfId="13" builtinId="23" customBuiltin="1"/>
    <cellStyle name="Check Cell 10" xfId="475"/>
    <cellStyle name="Check Cell 11" xfId="516"/>
    <cellStyle name="Check Cell 12" xfId="557"/>
    <cellStyle name="Check Cell 13" xfId="598"/>
    <cellStyle name="Check Cell 14" xfId="639"/>
    <cellStyle name="Check Cell 15" xfId="680"/>
    <cellStyle name="Check Cell 16" xfId="721"/>
    <cellStyle name="Check Cell 17" xfId="762"/>
    <cellStyle name="Check Cell 18" xfId="803"/>
    <cellStyle name="Check Cell 19" xfId="844"/>
    <cellStyle name="Check Cell 2" xfId="148"/>
    <cellStyle name="Check Cell 20" xfId="885"/>
    <cellStyle name="Check Cell 21" xfId="925"/>
    <cellStyle name="Check Cell 3" xfId="189"/>
    <cellStyle name="Check Cell 4" xfId="230"/>
    <cellStyle name="Check Cell 5" xfId="270"/>
    <cellStyle name="Check Cell 6" xfId="311"/>
    <cellStyle name="Check Cell 7" xfId="352"/>
    <cellStyle name="Check Cell 8" xfId="393"/>
    <cellStyle name="Check Cell 9" xfId="434"/>
    <cellStyle name="Comma 3" xfId="107"/>
    <cellStyle name="Comma 3 10" xfId="126"/>
    <cellStyle name="Comma 3 2" xfId="108"/>
    <cellStyle name="Comma 3 3" xfId="109"/>
    <cellStyle name="Comma 3 4" xfId="114"/>
    <cellStyle name="Comma 3 5" xfId="116"/>
    <cellStyle name="Comma 3 6" xfId="118"/>
    <cellStyle name="Comma 3 7" xfId="120"/>
    <cellStyle name="Comma 3 8" xfId="117"/>
    <cellStyle name="Comma 3 9" xfId="124"/>
    <cellStyle name="Explanatory Text" xfId="15" builtinId="53" customBuiltin="1"/>
    <cellStyle name="Explanatory Text 10" xfId="478"/>
    <cellStyle name="Explanatory Text 11" xfId="519"/>
    <cellStyle name="Explanatory Text 12" xfId="560"/>
    <cellStyle name="Explanatory Text 13" xfId="601"/>
    <cellStyle name="Explanatory Text 14" xfId="642"/>
    <cellStyle name="Explanatory Text 15" xfId="683"/>
    <cellStyle name="Explanatory Text 16" xfId="724"/>
    <cellStyle name="Explanatory Text 17" xfId="765"/>
    <cellStyle name="Explanatory Text 18" xfId="806"/>
    <cellStyle name="Explanatory Text 19" xfId="847"/>
    <cellStyle name="Explanatory Text 2" xfId="151"/>
    <cellStyle name="Explanatory Text 20" xfId="888"/>
    <cellStyle name="Explanatory Text 21" xfId="928"/>
    <cellStyle name="Explanatory Text 3" xfId="192"/>
    <cellStyle name="Explanatory Text 4" xfId="233"/>
    <cellStyle name="Explanatory Text 5" xfId="273"/>
    <cellStyle name="Explanatory Text 6" xfId="314"/>
    <cellStyle name="Explanatory Text 7" xfId="355"/>
    <cellStyle name="Explanatory Text 8" xfId="396"/>
    <cellStyle name="Explanatory Text 9" xfId="437"/>
    <cellStyle name="Good" xfId="6" builtinId="26" customBuiltin="1"/>
    <cellStyle name="Good 10" xfId="468"/>
    <cellStyle name="Good 11" xfId="509"/>
    <cellStyle name="Good 12" xfId="550"/>
    <cellStyle name="Good 13" xfId="591"/>
    <cellStyle name="Good 14" xfId="632"/>
    <cellStyle name="Good 15" xfId="673"/>
    <cellStyle name="Good 16" xfId="714"/>
    <cellStyle name="Good 17" xfId="755"/>
    <cellStyle name="Good 18" xfId="796"/>
    <cellStyle name="Good 19" xfId="837"/>
    <cellStyle name="Good 2" xfId="141"/>
    <cellStyle name="Good 20" xfId="878"/>
    <cellStyle name="Good 21" xfId="918"/>
    <cellStyle name="Good 3" xfId="182"/>
    <cellStyle name="Good 4" xfId="223"/>
    <cellStyle name="Good 5" xfId="263"/>
    <cellStyle name="Good 6" xfId="304"/>
    <cellStyle name="Good 7" xfId="345"/>
    <cellStyle name="Good 8" xfId="386"/>
    <cellStyle name="Good 9" xfId="427"/>
    <cellStyle name="Heading 1" xfId="2" builtinId="16" customBuiltin="1"/>
    <cellStyle name="Heading 1 10" xfId="464"/>
    <cellStyle name="Heading 1 11" xfId="505"/>
    <cellStyle name="Heading 1 12" xfId="546"/>
    <cellStyle name="Heading 1 13" xfId="587"/>
    <cellStyle name="Heading 1 14" xfId="628"/>
    <cellStyle name="Heading 1 15" xfId="669"/>
    <cellStyle name="Heading 1 16" xfId="710"/>
    <cellStyle name="Heading 1 17" xfId="751"/>
    <cellStyle name="Heading 1 18" xfId="792"/>
    <cellStyle name="Heading 1 19" xfId="833"/>
    <cellStyle name="Heading 1 2" xfId="137"/>
    <cellStyle name="Heading 1 20" xfId="874"/>
    <cellStyle name="Heading 1 21" xfId="914"/>
    <cellStyle name="Heading 1 3" xfId="178"/>
    <cellStyle name="Heading 1 4" xfId="219"/>
    <cellStyle name="Heading 1 5" xfId="259"/>
    <cellStyle name="Heading 1 6" xfId="300"/>
    <cellStyle name="Heading 1 7" xfId="341"/>
    <cellStyle name="Heading 1 8" xfId="382"/>
    <cellStyle name="Heading 1 9" xfId="423"/>
    <cellStyle name="Heading 2" xfId="3" builtinId="17" customBuiltin="1"/>
    <cellStyle name="Heading 2 10" xfId="465"/>
    <cellStyle name="Heading 2 11" xfId="506"/>
    <cellStyle name="Heading 2 12" xfId="547"/>
    <cellStyle name="Heading 2 13" xfId="588"/>
    <cellStyle name="Heading 2 14" xfId="629"/>
    <cellStyle name="Heading 2 15" xfId="670"/>
    <cellStyle name="Heading 2 16" xfId="711"/>
    <cellStyle name="Heading 2 17" xfId="752"/>
    <cellStyle name="Heading 2 18" xfId="793"/>
    <cellStyle name="Heading 2 19" xfId="834"/>
    <cellStyle name="Heading 2 2" xfId="138"/>
    <cellStyle name="Heading 2 20" xfId="875"/>
    <cellStyle name="Heading 2 21" xfId="915"/>
    <cellStyle name="Heading 2 3" xfId="179"/>
    <cellStyle name="Heading 2 4" xfId="220"/>
    <cellStyle name="Heading 2 5" xfId="260"/>
    <cellStyle name="Heading 2 6" xfId="301"/>
    <cellStyle name="Heading 2 7" xfId="342"/>
    <cellStyle name="Heading 2 8" xfId="383"/>
    <cellStyle name="Heading 2 9" xfId="424"/>
    <cellStyle name="Heading 3" xfId="4" builtinId="18" customBuiltin="1"/>
    <cellStyle name="Heading 3 10" xfId="466"/>
    <cellStyle name="Heading 3 11" xfId="507"/>
    <cellStyle name="Heading 3 12" xfId="548"/>
    <cellStyle name="Heading 3 13" xfId="589"/>
    <cellStyle name="Heading 3 14" xfId="630"/>
    <cellStyle name="Heading 3 15" xfId="671"/>
    <cellStyle name="Heading 3 16" xfId="712"/>
    <cellStyle name="Heading 3 17" xfId="753"/>
    <cellStyle name="Heading 3 18" xfId="794"/>
    <cellStyle name="Heading 3 19" xfId="835"/>
    <cellStyle name="Heading 3 2" xfId="139"/>
    <cellStyle name="Heading 3 20" xfId="876"/>
    <cellStyle name="Heading 3 21" xfId="916"/>
    <cellStyle name="Heading 3 3" xfId="180"/>
    <cellStyle name="Heading 3 4" xfId="221"/>
    <cellStyle name="Heading 3 5" xfId="261"/>
    <cellStyle name="Heading 3 6" xfId="302"/>
    <cellStyle name="Heading 3 7" xfId="343"/>
    <cellStyle name="Heading 3 8" xfId="384"/>
    <cellStyle name="Heading 3 9" xfId="425"/>
    <cellStyle name="Heading 4" xfId="5" builtinId="19" customBuiltin="1"/>
    <cellStyle name="Heading 4 10" xfId="467"/>
    <cellStyle name="Heading 4 11" xfId="508"/>
    <cellStyle name="Heading 4 12" xfId="549"/>
    <cellStyle name="Heading 4 13" xfId="590"/>
    <cellStyle name="Heading 4 14" xfId="631"/>
    <cellStyle name="Heading 4 15" xfId="672"/>
    <cellStyle name="Heading 4 16" xfId="713"/>
    <cellStyle name="Heading 4 17" xfId="754"/>
    <cellStyle name="Heading 4 18" xfId="795"/>
    <cellStyle name="Heading 4 19" xfId="836"/>
    <cellStyle name="Heading 4 2" xfId="140"/>
    <cellStyle name="Heading 4 20" xfId="877"/>
    <cellStyle name="Heading 4 21" xfId="917"/>
    <cellStyle name="Heading 4 3" xfId="181"/>
    <cellStyle name="Heading 4 4" xfId="222"/>
    <cellStyle name="Heading 4 5" xfId="262"/>
    <cellStyle name="Heading 4 6" xfId="303"/>
    <cellStyle name="Heading 4 7" xfId="344"/>
    <cellStyle name="Heading 4 8" xfId="385"/>
    <cellStyle name="Heading 4 9" xfId="426"/>
    <cellStyle name="Input" xfId="9" builtinId="20" customBuiltin="1"/>
    <cellStyle name="Input 10" xfId="471"/>
    <cellStyle name="Input 11" xfId="512"/>
    <cellStyle name="Input 12" xfId="553"/>
    <cellStyle name="Input 13" xfId="594"/>
    <cellStyle name="Input 14" xfId="635"/>
    <cellStyle name="Input 15" xfId="676"/>
    <cellStyle name="Input 16" xfId="717"/>
    <cellStyle name="Input 17" xfId="758"/>
    <cellStyle name="Input 18" xfId="799"/>
    <cellStyle name="Input 19" xfId="840"/>
    <cellStyle name="Input 2" xfId="144"/>
    <cellStyle name="Input 20" xfId="881"/>
    <cellStyle name="Input 21" xfId="921"/>
    <cellStyle name="Input 3" xfId="185"/>
    <cellStyle name="Input 4" xfId="226"/>
    <cellStyle name="Input 5" xfId="266"/>
    <cellStyle name="Input 6" xfId="307"/>
    <cellStyle name="Input 7" xfId="348"/>
    <cellStyle name="Input 8" xfId="389"/>
    <cellStyle name="Input 9" xfId="430"/>
    <cellStyle name="Linked Cell" xfId="12" builtinId="24" customBuiltin="1"/>
    <cellStyle name="Linked Cell 10" xfId="474"/>
    <cellStyle name="Linked Cell 11" xfId="515"/>
    <cellStyle name="Linked Cell 12" xfId="556"/>
    <cellStyle name="Linked Cell 13" xfId="597"/>
    <cellStyle name="Linked Cell 14" xfId="638"/>
    <cellStyle name="Linked Cell 15" xfId="679"/>
    <cellStyle name="Linked Cell 16" xfId="720"/>
    <cellStyle name="Linked Cell 17" xfId="761"/>
    <cellStyle name="Linked Cell 18" xfId="802"/>
    <cellStyle name="Linked Cell 19" xfId="843"/>
    <cellStyle name="Linked Cell 2" xfId="147"/>
    <cellStyle name="Linked Cell 20" xfId="884"/>
    <cellStyle name="Linked Cell 21" xfId="924"/>
    <cellStyle name="Linked Cell 3" xfId="188"/>
    <cellStyle name="Linked Cell 4" xfId="229"/>
    <cellStyle name="Linked Cell 5" xfId="269"/>
    <cellStyle name="Linked Cell 6" xfId="310"/>
    <cellStyle name="Linked Cell 7" xfId="351"/>
    <cellStyle name="Linked Cell 8" xfId="392"/>
    <cellStyle name="Linked Cell 9" xfId="433"/>
    <cellStyle name="Neutral" xfId="8" builtinId="28" customBuiltin="1"/>
    <cellStyle name="Neutral 10" xfId="470"/>
    <cellStyle name="Neutral 11" xfId="511"/>
    <cellStyle name="Neutral 12" xfId="552"/>
    <cellStyle name="Neutral 13" xfId="593"/>
    <cellStyle name="Neutral 14" xfId="634"/>
    <cellStyle name="Neutral 15" xfId="675"/>
    <cellStyle name="Neutral 16" xfId="716"/>
    <cellStyle name="Neutral 17" xfId="757"/>
    <cellStyle name="Neutral 18" xfId="798"/>
    <cellStyle name="Neutral 19" xfId="839"/>
    <cellStyle name="Neutral 2" xfId="143"/>
    <cellStyle name="Neutral 20" xfId="880"/>
    <cellStyle name="Neutral 21" xfId="920"/>
    <cellStyle name="Neutral 3" xfId="184"/>
    <cellStyle name="Neutral 4" xfId="225"/>
    <cellStyle name="Neutral 5" xfId="265"/>
    <cellStyle name="Neutral 6" xfId="306"/>
    <cellStyle name="Neutral 7" xfId="347"/>
    <cellStyle name="Neutral 8" xfId="388"/>
    <cellStyle name="Neutral 9" xfId="429"/>
    <cellStyle name="Normal" xfId="0" builtinId="0"/>
    <cellStyle name="Normal 10" xfId="59"/>
    <cellStyle name="Normal 100" xfId="1072"/>
    <cellStyle name="Normal 100 2" xfId="1299"/>
    <cellStyle name="Normal 101" xfId="1079"/>
    <cellStyle name="Normal 101 2" xfId="1301"/>
    <cellStyle name="Normal 102" xfId="1078"/>
    <cellStyle name="Normal 102 2" xfId="1300"/>
    <cellStyle name="Normal 103" xfId="1082"/>
    <cellStyle name="Normal 103 2" xfId="1303"/>
    <cellStyle name="Normal 104" xfId="1088"/>
    <cellStyle name="Normal 104 2" xfId="1306"/>
    <cellStyle name="Normal 105" xfId="1084"/>
    <cellStyle name="Normal 105 2" xfId="1304"/>
    <cellStyle name="Normal 106" xfId="1081"/>
    <cellStyle name="Normal 106 2" xfId="1302"/>
    <cellStyle name="Normal 107" xfId="1092"/>
    <cellStyle name="Normal 107 2" xfId="1308"/>
    <cellStyle name="Normal 108" xfId="1094"/>
    <cellStyle name="Normal 108 2" xfId="1309"/>
    <cellStyle name="Normal 109" xfId="1096"/>
    <cellStyle name="Normal 109 2" xfId="1310"/>
    <cellStyle name="Normal 11" xfId="58"/>
    <cellStyle name="Normal 110" xfId="1098"/>
    <cellStyle name="Normal 110 2" xfId="1311"/>
    <cellStyle name="Normal 111" xfId="1100"/>
    <cellStyle name="Normal 111 2" xfId="1312"/>
    <cellStyle name="Normal 112" xfId="1102"/>
    <cellStyle name="Normal 112 2" xfId="1313"/>
    <cellStyle name="Normal 113" xfId="1104"/>
    <cellStyle name="Normal 113 2" xfId="1314"/>
    <cellStyle name="Normal 114" xfId="1106"/>
    <cellStyle name="Normal 114 2" xfId="1315"/>
    <cellStyle name="Normal 115" xfId="1108"/>
    <cellStyle name="Normal 115 2" xfId="1316"/>
    <cellStyle name="Normal 116" xfId="1110"/>
    <cellStyle name="Normal 116 2" xfId="1317"/>
    <cellStyle name="Normal 117" xfId="1112"/>
    <cellStyle name="Normal 117 2" xfId="1318"/>
    <cellStyle name="Normal 118" xfId="1114"/>
    <cellStyle name="Normal 118 2" xfId="1319"/>
    <cellStyle name="Normal 119" xfId="1116"/>
    <cellStyle name="Normal 119 2" xfId="1320"/>
    <cellStyle name="Normal 12" xfId="70"/>
    <cellStyle name="Normal 120" xfId="1118"/>
    <cellStyle name="Normal 120 2" xfId="1321"/>
    <cellStyle name="Normal 121" xfId="1120"/>
    <cellStyle name="Normal 121 2" xfId="1322"/>
    <cellStyle name="Normal 122" xfId="1122"/>
    <cellStyle name="Normal 122 2" xfId="1323"/>
    <cellStyle name="Normal 123" xfId="1124"/>
    <cellStyle name="Normal 123 2" xfId="1324"/>
    <cellStyle name="Normal 124" xfId="1126"/>
    <cellStyle name="Normal 124 2" xfId="1325"/>
    <cellStyle name="Normal 125" xfId="1128"/>
    <cellStyle name="Normal 125 2" xfId="1326"/>
    <cellStyle name="Normal 126" xfId="1130"/>
    <cellStyle name="Normal 126 2" xfId="1327"/>
    <cellStyle name="Normal 127" xfId="1132"/>
    <cellStyle name="Normal 127 2" xfId="1328"/>
    <cellStyle name="Normal 128" xfId="1136"/>
    <cellStyle name="Normal 128 2" xfId="1329"/>
    <cellStyle name="Normal 129" xfId="1147"/>
    <cellStyle name="Normal 129 2" xfId="1337"/>
    <cellStyle name="Normal 13" xfId="82"/>
    <cellStyle name="Normal 130" xfId="1145"/>
    <cellStyle name="Normal 130 2" xfId="1336"/>
    <cellStyle name="Normal 131" xfId="1141"/>
    <cellStyle name="Normal 131 2" xfId="1333"/>
    <cellStyle name="Normal 132" xfId="1143"/>
    <cellStyle name="Normal 132 2" xfId="1334"/>
    <cellStyle name="Normal 133" xfId="1139"/>
    <cellStyle name="Normal 133 2" xfId="1332"/>
    <cellStyle name="Normal 134" xfId="1144"/>
    <cellStyle name="Normal 134 2" xfId="1335"/>
    <cellStyle name="Normal 135" xfId="1138"/>
    <cellStyle name="Normal 135 2" xfId="1331"/>
    <cellStyle name="Normal 136" xfId="1137"/>
    <cellStyle name="Normal 136 2" xfId="1330"/>
    <cellStyle name="Normal 137" xfId="1150"/>
    <cellStyle name="Normal 137 2" xfId="1338"/>
    <cellStyle name="Normal 138" xfId="1164"/>
    <cellStyle name="Normal 138 2" xfId="1343"/>
    <cellStyle name="Normal 139" xfId="1167"/>
    <cellStyle name="Normal 139 2" xfId="1344"/>
    <cellStyle name="Normal 14" xfId="85"/>
    <cellStyle name="Normal 140" xfId="1152"/>
    <cellStyle name="Normal 140 2" xfId="1339"/>
    <cellStyle name="Normal 141" xfId="1158"/>
    <cellStyle name="Normal 141 2" xfId="1341"/>
    <cellStyle name="Normal 142" xfId="1157"/>
    <cellStyle name="Normal 142 2" xfId="1340"/>
    <cellStyle name="Normal 143" xfId="1160"/>
    <cellStyle name="Normal 143 2" xfId="1342"/>
    <cellStyle name="Normal 144" xfId="1168"/>
    <cellStyle name="Normal 144 2" xfId="1345"/>
    <cellStyle name="Normal 145" xfId="1179"/>
    <cellStyle name="Normal 145 2" xfId="1353"/>
    <cellStyle name="Normal 146" xfId="1177"/>
    <cellStyle name="Normal 146 2" xfId="1352"/>
    <cellStyle name="Normal 147" xfId="1173"/>
    <cellStyle name="Normal 147 2" xfId="1349"/>
    <cellStyle name="Normal 148" xfId="1175"/>
    <cellStyle name="Normal 148 2" xfId="1350"/>
    <cellStyle name="Normal 149" xfId="1171"/>
    <cellStyle name="Normal 149 2" xfId="1348"/>
    <cellStyle name="Normal 15" xfId="72"/>
    <cellStyle name="Normal 150" xfId="1176"/>
    <cellStyle name="Normal 150 2" xfId="1351"/>
    <cellStyle name="Normal 151" xfId="1170"/>
    <cellStyle name="Normal 151 2" xfId="1347"/>
    <cellStyle name="Normal 152" xfId="1169"/>
    <cellStyle name="Normal 152 2" xfId="1346"/>
    <cellStyle name="Normal 153" xfId="1182"/>
    <cellStyle name="Normal 153 2" xfId="1354"/>
    <cellStyle name="Normal 154" xfId="1199"/>
    <cellStyle name="Normal 154 2" xfId="1361"/>
    <cellStyle name="Normal 155" xfId="1203"/>
    <cellStyle name="Normal 155 2" xfId="1363"/>
    <cellStyle name="Normal 156" xfId="1184"/>
    <cellStyle name="Normal 156 2" xfId="1355"/>
    <cellStyle name="Normal 157" xfId="1191"/>
    <cellStyle name="Normal 157 2" xfId="1357"/>
    <cellStyle name="Normal 158" xfId="1190"/>
    <cellStyle name="Normal 158 2" xfId="1356"/>
    <cellStyle name="Normal 159" xfId="1194"/>
    <cellStyle name="Normal 159 2" xfId="1359"/>
    <cellStyle name="Normal 16" xfId="77"/>
    <cellStyle name="Normal 160" xfId="1200"/>
    <cellStyle name="Normal 160 2" xfId="1362"/>
    <cellStyle name="Normal 161" xfId="1196"/>
    <cellStyle name="Normal 161 2" xfId="1360"/>
    <cellStyle name="Normal 162" xfId="1193"/>
    <cellStyle name="Normal 162 2" xfId="1358"/>
    <cellStyle name="Normal 163" xfId="1204"/>
    <cellStyle name="Normal 163 2" xfId="1364"/>
    <cellStyle name="Normal 164" xfId="1206"/>
    <cellStyle name="Normal 164 2" xfId="1365"/>
    <cellStyle name="Normal 165" xfId="1210"/>
    <cellStyle name="Normal 165 2" xfId="1366"/>
    <cellStyle name="Normal 166" xfId="1221"/>
    <cellStyle name="Normal 166 2" xfId="1374"/>
    <cellStyle name="Normal 167" xfId="1219"/>
    <cellStyle name="Normal 167 2" xfId="1373"/>
    <cellStyle name="Normal 168" xfId="1215"/>
    <cellStyle name="Normal 168 2" xfId="1370"/>
    <cellStyle name="Normal 169" xfId="1217"/>
    <cellStyle name="Normal 169 2" xfId="1371"/>
    <cellStyle name="Normal 17" xfId="76"/>
    <cellStyle name="Normal 170" xfId="1213"/>
    <cellStyle name="Normal 170 2" xfId="1369"/>
    <cellStyle name="Normal 171" xfId="1218"/>
    <cellStyle name="Normal 171 2" xfId="1372"/>
    <cellStyle name="Normal 172" xfId="1212"/>
    <cellStyle name="Normal 172 2" xfId="1368"/>
    <cellStyle name="Normal 173" xfId="1211"/>
    <cellStyle name="Normal 173 2" xfId="1367"/>
    <cellStyle name="Normal 174" xfId="1224"/>
    <cellStyle name="Normal 174 2" xfId="1375"/>
    <cellStyle name="Normal 175" xfId="1232"/>
    <cellStyle name="Normal 175 2" xfId="1377"/>
    <cellStyle name="Normal 176" xfId="1235"/>
    <cellStyle name="Normal 176 2" xfId="1378"/>
    <cellStyle name="Normal 177" xfId="1226"/>
    <cellStyle name="Normal 177 2" xfId="1376"/>
    <cellStyle name="Normal 178" xfId="1236"/>
    <cellStyle name="Normal 178 2" xfId="1379"/>
    <cellStyle name="Normal 179" xfId="1237"/>
    <cellStyle name="Normal 179 2" xfId="1380"/>
    <cellStyle name="Normal 18" xfId="135"/>
    <cellStyle name="Normal 18 2" xfId="1238"/>
    <cellStyle name="Normal 180" xfId="1381"/>
    <cellStyle name="Normal 19" xfId="136"/>
    <cellStyle name="Normal 19 2" xfId="1239"/>
    <cellStyle name="Normal 2" xfId="57"/>
    <cellStyle name="Normal 2 2" xfId="129"/>
    <cellStyle name="Normal 2 3" xfId="132"/>
    <cellStyle name="Normal 2 4" xfId="131"/>
    <cellStyle name="Normal 2 5" xfId="133"/>
    <cellStyle name="Normal 2 6" xfId="134"/>
    <cellStyle name="Normal 20" xfId="177"/>
    <cellStyle name="Normal 20 2" xfId="1240"/>
    <cellStyle name="Normal 21" xfId="218"/>
    <cellStyle name="Normal 21 2" xfId="1241"/>
    <cellStyle name="Normal 22" xfId="954"/>
    <cellStyle name="Normal 23" xfId="299"/>
    <cellStyle name="Normal 23 2" xfId="1242"/>
    <cellStyle name="Normal 24" xfId="340"/>
    <cellStyle name="Normal 24 2" xfId="1243"/>
    <cellStyle name="Normal 25" xfId="381"/>
    <cellStyle name="Normal 25 2" xfId="1244"/>
    <cellStyle name="Normal 26" xfId="422"/>
    <cellStyle name="Normal 26 2" xfId="1245"/>
    <cellStyle name="Normal 27" xfId="463"/>
    <cellStyle name="Normal 27 2" xfId="1246"/>
    <cellStyle name="Normal 28" xfId="504"/>
    <cellStyle name="Normal 28 2" xfId="1247"/>
    <cellStyle name="Normal 29" xfId="545"/>
    <cellStyle name="Normal 29 2" xfId="1248"/>
    <cellStyle name="Normal 3" xfId="130"/>
    <cellStyle name="Normal 30" xfId="586"/>
    <cellStyle name="Normal 30 2" xfId="1249"/>
    <cellStyle name="Normal 31" xfId="627"/>
    <cellStyle name="Normal 31 2" xfId="1250"/>
    <cellStyle name="Normal 32" xfId="668"/>
    <cellStyle name="Normal 32 2" xfId="1251"/>
    <cellStyle name="Normal 33" xfId="709"/>
    <cellStyle name="Normal 33 2" xfId="1252"/>
    <cellStyle name="Normal 34" xfId="750"/>
    <cellStyle name="Normal 34 2" xfId="1253"/>
    <cellStyle name="Normal 35" xfId="791"/>
    <cellStyle name="Normal 35 2" xfId="1254"/>
    <cellStyle name="Normal 36" xfId="832"/>
    <cellStyle name="Normal 36 2" xfId="1255"/>
    <cellStyle name="Normal 37" xfId="873"/>
    <cellStyle name="Normal 37 2" xfId="1256"/>
    <cellStyle name="Normal 38" xfId="965"/>
    <cellStyle name="Normal 39" xfId="963"/>
    <cellStyle name="Normal 4" xfId="66"/>
    <cellStyle name="Normal 40" xfId="959"/>
    <cellStyle name="Normal 41" xfId="961"/>
    <cellStyle name="Normal 42" xfId="957"/>
    <cellStyle name="Normal 43" xfId="962"/>
    <cellStyle name="Normal 44" xfId="956"/>
    <cellStyle name="Normal 45" xfId="955"/>
    <cellStyle name="Normal 46" xfId="968"/>
    <cellStyle name="Normal 47" xfId="985"/>
    <cellStyle name="Normal 48" xfId="989"/>
    <cellStyle name="Normal 49" xfId="970"/>
    <cellStyle name="Normal 5" xfId="41"/>
    <cellStyle name="Normal 5 2" xfId="106"/>
    <cellStyle name="Normal 50" xfId="977"/>
    <cellStyle name="Normal 51" xfId="976"/>
    <cellStyle name="Normal 52" xfId="980"/>
    <cellStyle name="Normal 53" xfId="986"/>
    <cellStyle name="Normal 54" xfId="982"/>
    <cellStyle name="Normal 55" xfId="979"/>
    <cellStyle name="Normal 56" xfId="992"/>
    <cellStyle name="Normal 56 2" xfId="1257"/>
    <cellStyle name="Normal 57" xfId="1002"/>
    <cellStyle name="Normal 57 2" xfId="1264"/>
    <cellStyle name="Normal 58" xfId="1000"/>
    <cellStyle name="Normal 58 2" xfId="1263"/>
    <cellStyle name="Normal 59" xfId="996"/>
    <cellStyle name="Normal 59 2" xfId="1260"/>
    <cellStyle name="Normal 6" xfId="62"/>
    <cellStyle name="Normal 60" xfId="998"/>
    <cellStyle name="Normal 60 2" xfId="1261"/>
    <cellStyle name="Normal 61" xfId="994"/>
    <cellStyle name="Normal 61 2" xfId="1259"/>
    <cellStyle name="Normal 62" xfId="999"/>
    <cellStyle name="Normal 62 2" xfId="1262"/>
    <cellStyle name="Normal 63" xfId="1023"/>
    <cellStyle name="Normal 63 2" xfId="1272"/>
    <cellStyle name="Normal 64" xfId="993"/>
    <cellStyle name="Normal 64 2" xfId="1258"/>
    <cellStyle name="Normal 65" xfId="1005"/>
    <cellStyle name="Normal 65 2" xfId="1265"/>
    <cellStyle name="Normal 66" xfId="1019"/>
    <cellStyle name="Normal 66 2" xfId="1270"/>
    <cellStyle name="Normal 67" xfId="1022"/>
    <cellStyle name="Normal 67 2" xfId="1271"/>
    <cellStyle name="Normal 68" xfId="1007"/>
    <cellStyle name="Normal 68 2" xfId="1266"/>
    <cellStyle name="Normal 69" xfId="1013"/>
    <cellStyle name="Normal 69 2" xfId="1268"/>
    <cellStyle name="Normal 7" xfId="64"/>
    <cellStyle name="Normal 7 10" xfId="125"/>
    <cellStyle name="Normal 7 2" xfId="110"/>
    <cellStyle name="Normal 7 3" xfId="113"/>
    <cellStyle name="Normal 7 4" xfId="111"/>
    <cellStyle name="Normal 7 5" xfId="115"/>
    <cellStyle name="Normal 7 6" xfId="119"/>
    <cellStyle name="Normal 7 7" xfId="122"/>
    <cellStyle name="Normal 7 8" xfId="123"/>
    <cellStyle name="Normal 7 9" xfId="121"/>
    <cellStyle name="Normal 70" xfId="1012"/>
    <cellStyle name="Normal 70 2" xfId="1267"/>
    <cellStyle name="Normal 71" xfId="1015"/>
    <cellStyle name="Normal 71 2" xfId="1269"/>
    <cellStyle name="Normal 72" xfId="1034"/>
    <cellStyle name="Normal 72 2" xfId="1280"/>
    <cellStyle name="Normal 73" xfId="1032"/>
    <cellStyle name="Normal 73 2" xfId="1279"/>
    <cellStyle name="Normal 74" xfId="1028"/>
    <cellStyle name="Normal 74 2" xfId="1276"/>
    <cellStyle name="Normal 75" xfId="1030"/>
    <cellStyle name="Normal 75 2" xfId="1277"/>
    <cellStyle name="Normal 76" xfId="1026"/>
    <cellStyle name="Normal 76 2" xfId="1275"/>
    <cellStyle name="Normal 77" xfId="1031"/>
    <cellStyle name="Normal 77 2" xfId="1278"/>
    <cellStyle name="Normal 78" xfId="1025"/>
    <cellStyle name="Normal 78 2" xfId="1274"/>
    <cellStyle name="Normal 79" xfId="1024"/>
    <cellStyle name="Normal 79 2" xfId="1273"/>
    <cellStyle name="Normal 8" xfId="60"/>
    <cellStyle name="Normal 80" xfId="1037"/>
    <cellStyle name="Normal 80 2" xfId="1281"/>
    <cellStyle name="Normal 81" xfId="1051"/>
    <cellStyle name="Normal 81 2" xfId="1286"/>
    <cellStyle name="Normal 82" xfId="1054"/>
    <cellStyle name="Normal 82 2" xfId="1287"/>
    <cellStyle name="Normal 83" xfId="1039"/>
    <cellStyle name="Normal 83 2" xfId="1282"/>
    <cellStyle name="Normal 84" xfId="1045"/>
    <cellStyle name="Normal 84 2" xfId="1284"/>
    <cellStyle name="Normal 85" xfId="1044"/>
    <cellStyle name="Normal 85 2" xfId="1283"/>
    <cellStyle name="Normal 86" xfId="1047"/>
    <cellStyle name="Normal 86 2" xfId="1285"/>
    <cellStyle name="Normal 87" xfId="1055"/>
    <cellStyle name="Normal 87 2" xfId="1288"/>
    <cellStyle name="Normal 88" xfId="1056"/>
    <cellStyle name="Normal 88 2" xfId="1289"/>
    <cellStyle name="Normal 89" xfId="1067"/>
    <cellStyle name="Normal 89 2" xfId="1297"/>
    <cellStyle name="Normal 9" xfId="65"/>
    <cellStyle name="Normal 90" xfId="1065"/>
    <cellStyle name="Normal 90 2" xfId="1296"/>
    <cellStyle name="Normal 91" xfId="1061"/>
    <cellStyle name="Normal 91 2" xfId="1293"/>
    <cellStyle name="Normal 92" xfId="1063"/>
    <cellStyle name="Normal 92 2" xfId="1294"/>
    <cellStyle name="Normal 93" xfId="1059"/>
    <cellStyle name="Normal 93 2" xfId="1292"/>
    <cellStyle name="Normal 94" xfId="1064"/>
    <cellStyle name="Normal 94 2" xfId="1295"/>
    <cellStyle name="Normal 95" xfId="1058"/>
    <cellStyle name="Normal 95 2" xfId="1291"/>
    <cellStyle name="Normal 96" xfId="1057"/>
    <cellStyle name="Normal 96 2" xfId="1290"/>
    <cellStyle name="Normal 97" xfId="1070"/>
    <cellStyle name="Normal 97 2" xfId="1298"/>
    <cellStyle name="Normal 98" xfId="1087"/>
    <cellStyle name="Normal 98 2" xfId="1305"/>
    <cellStyle name="Normal 99" xfId="1091"/>
    <cellStyle name="Normal 99 2" xfId="1307"/>
    <cellStyle name="Note 10" xfId="54"/>
    <cellStyle name="Note 100" xfId="1006"/>
    <cellStyle name="Note 101" xfId="1016"/>
    <cellStyle name="Note 102" xfId="1017"/>
    <cellStyle name="Note 103" xfId="1011"/>
    <cellStyle name="Note 104" xfId="1018"/>
    <cellStyle name="Note 105" xfId="1008"/>
    <cellStyle name="Note 106" xfId="1035"/>
    <cellStyle name="Note 107" xfId="1029"/>
    <cellStyle name="Note 108" xfId="1027"/>
    <cellStyle name="Note 109" xfId="1033"/>
    <cellStyle name="Note 11" xfId="48"/>
    <cellStyle name="Note 110" xfId="1036"/>
    <cellStyle name="Note 111" xfId="1053"/>
    <cellStyle name="Note 112" xfId="1042"/>
    <cellStyle name="Note 113" xfId="1052"/>
    <cellStyle name="Note 114" xfId="1046"/>
    <cellStyle name="Note 115" xfId="1041"/>
    <cellStyle name="Note 116" xfId="1038"/>
    <cellStyle name="Note 117" xfId="1048"/>
    <cellStyle name="Note 118" xfId="1049"/>
    <cellStyle name="Note 119" xfId="1043"/>
    <cellStyle name="Note 12" xfId="55"/>
    <cellStyle name="Note 120" xfId="1050"/>
    <cellStyle name="Note 121" xfId="1040"/>
    <cellStyle name="Note 122" xfId="1068"/>
    <cellStyle name="Note 123" xfId="1062"/>
    <cellStyle name="Note 124" xfId="1060"/>
    <cellStyle name="Note 125" xfId="1066"/>
    <cellStyle name="Note 126" xfId="1069"/>
    <cellStyle name="Note 127" xfId="1090"/>
    <cellStyle name="Note 128" xfId="1076"/>
    <cellStyle name="Note 129" xfId="1089"/>
    <cellStyle name="Note 13" xfId="52"/>
    <cellStyle name="Note 130" xfId="1080"/>
    <cellStyle name="Note 131" xfId="1074"/>
    <cellStyle name="Note 132" xfId="1071"/>
    <cellStyle name="Note 133" xfId="1083"/>
    <cellStyle name="Note 134" xfId="1085"/>
    <cellStyle name="Note 135" xfId="1077"/>
    <cellStyle name="Note 136" xfId="1086"/>
    <cellStyle name="Note 137" xfId="1073"/>
    <cellStyle name="Note 138" xfId="1075"/>
    <cellStyle name="Note 139" xfId="1093"/>
    <cellStyle name="Note 14" xfId="53"/>
    <cellStyle name="Note 140" xfId="1095"/>
    <cellStyle name="Note 141" xfId="1097"/>
    <cellStyle name="Note 142" xfId="1099"/>
    <cellStyle name="Note 143" xfId="1101"/>
    <cellStyle name="Note 144" xfId="1103"/>
    <cellStyle name="Note 145" xfId="1105"/>
    <cellStyle name="Note 146" xfId="1107"/>
    <cellStyle name="Note 147" xfId="1109"/>
    <cellStyle name="Note 148" xfId="1111"/>
    <cellStyle name="Note 149" xfId="1113"/>
    <cellStyle name="Note 15" xfId="51"/>
    <cellStyle name="Note 150" xfId="1115"/>
    <cellStyle name="Note 151" xfId="1117"/>
    <cellStyle name="Note 152" xfId="1119"/>
    <cellStyle name="Note 153" xfId="1121"/>
    <cellStyle name="Note 154" xfId="1123"/>
    <cellStyle name="Note 155" xfId="1125"/>
    <cellStyle name="Note 156" xfId="1127"/>
    <cellStyle name="Note 157" xfId="1129"/>
    <cellStyle name="Note 158" xfId="1131"/>
    <cellStyle name="Note 159" xfId="1133"/>
    <cellStyle name="Note 16" xfId="68"/>
    <cellStyle name="Note 160" xfId="1134"/>
    <cellStyle name="Note 161" xfId="1135"/>
    <cellStyle name="Note 162" xfId="1148"/>
    <cellStyle name="Note 163" xfId="1142"/>
    <cellStyle name="Note 164" xfId="1140"/>
    <cellStyle name="Note 165" xfId="1146"/>
    <cellStyle name="Note 166" xfId="1149"/>
    <cellStyle name="Note 167" xfId="1166"/>
    <cellStyle name="Note 168" xfId="1155"/>
    <cellStyle name="Note 169" xfId="1165"/>
    <cellStyle name="Note 17" xfId="63"/>
    <cellStyle name="Note 170" xfId="1159"/>
    <cellStyle name="Note 171" xfId="1154"/>
    <cellStyle name="Note 172" xfId="1151"/>
    <cellStyle name="Note 173" xfId="1161"/>
    <cellStyle name="Note 174" xfId="1162"/>
    <cellStyle name="Note 175" xfId="1156"/>
    <cellStyle name="Note 176" xfId="1163"/>
    <cellStyle name="Note 177" xfId="1153"/>
    <cellStyle name="Note 178" xfId="1180"/>
    <cellStyle name="Note 179" xfId="1174"/>
    <cellStyle name="Note 18" xfId="61"/>
    <cellStyle name="Note 180" xfId="1172"/>
    <cellStyle name="Note 181" xfId="1178"/>
    <cellStyle name="Note 182" xfId="1181"/>
    <cellStyle name="Note 183" xfId="1202"/>
    <cellStyle name="Note 184" xfId="1188"/>
    <cellStyle name="Note 185" xfId="1201"/>
    <cellStyle name="Note 186" xfId="1192"/>
    <cellStyle name="Note 187" xfId="1186"/>
    <cellStyle name="Note 188" xfId="1183"/>
    <cellStyle name="Note 189" xfId="1195"/>
    <cellStyle name="Note 19" xfId="67"/>
    <cellStyle name="Note 190" xfId="1197"/>
    <cellStyle name="Note 191" xfId="1189"/>
    <cellStyle name="Note 192" xfId="1198"/>
    <cellStyle name="Note 193" xfId="1185"/>
    <cellStyle name="Note 194" xfId="1187"/>
    <cellStyle name="Note 195" xfId="1205"/>
    <cellStyle name="Note 196" xfId="1207"/>
    <cellStyle name="Note 197" xfId="1208"/>
    <cellStyle name="Note 198" xfId="1209"/>
    <cellStyle name="Note 199" xfId="1222"/>
    <cellStyle name="Note 2" xfId="46"/>
    <cellStyle name="Note 2 2" xfId="127"/>
    <cellStyle name="Note 2 2 2" xfId="128"/>
    <cellStyle name="Note 20" xfId="69"/>
    <cellStyle name="Note 200" xfId="1216"/>
    <cellStyle name="Note 201" xfId="1214"/>
    <cellStyle name="Note 202" xfId="1220"/>
    <cellStyle name="Note 203" xfId="1223"/>
    <cellStyle name="Note 204" xfId="1234"/>
    <cellStyle name="Note 205" xfId="1228"/>
    <cellStyle name="Note 206" xfId="1233"/>
    <cellStyle name="Note 207" xfId="1229"/>
    <cellStyle name="Note 208" xfId="1227"/>
    <cellStyle name="Note 209" xfId="1225"/>
    <cellStyle name="Note 21" xfId="84"/>
    <cellStyle name="Note 210" xfId="1230"/>
    <cellStyle name="Note 211" xfId="1231"/>
    <cellStyle name="Note 212" xfId="42"/>
    <cellStyle name="Note 22" xfId="74"/>
    <cellStyle name="Note 23" xfId="83"/>
    <cellStyle name="Note 24" xfId="78"/>
    <cellStyle name="Note 25" xfId="73"/>
    <cellStyle name="Note 26" xfId="71"/>
    <cellStyle name="Note 27" xfId="79"/>
    <cellStyle name="Note 28" xfId="80"/>
    <cellStyle name="Note 29" xfId="75"/>
    <cellStyle name="Note 3" xfId="45"/>
    <cellStyle name="Note 30" xfId="81"/>
    <cellStyle name="Note 31" xfId="89"/>
    <cellStyle name="Note 32" xfId="88"/>
    <cellStyle name="Note 33" xfId="87"/>
    <cellStyle name="Note 34" xfId="86"/>
    <cellStyle name="Note 35" xfId="90"/>
    <cellStyle name="Note 36" xfId="105"/>
    <cellStyle name="Note 37" xfId="98"/>
    <cellStyle name="Note 38" xfId="96"/>
    <cellStyle name="Note 39" xfId="102"/>
    <cellStyle name="Note 4" xfId="44"/>
    <cellStyle name="Note 40" xfId="95"/>
    <cellStyle name="Note 41" xfId="104"/>
    <cellStyle name="Note 42" xfId="100"/>
    <cellStyle name="Note 43" xfId="101"/>
    <cellStyle name="Note 44" xfId="99"/>
    <cellStyle name="Note 45" xfId="93"/>
    <cellStyle name="Note 46" xfId="94"/>
    <cellStyle name="Note 47" xfId="91"/>
    <cellStyle name="Note 48" xfId="103"/>
    <cellStyle name="Note 49" xfId="92"/>
    <cellStyle name="Note 5" xfId="43"/>
    <cellStyle name="Note 50" xfId="97"/>
    <cellStyle name="Note 51" xfId="150"/>
    <cellStyle name="Note 52" xfId="191"/>
    <cellStyle name="Note 53" xfId="232"/>
    <cellStyle name="Note 54" xfId="272"/>
    <cellStyle name="Note 55" xfId="313"/>
    <cellStyle name="Note 56" xfId="354"/>
    <cellStyle name="Note 57" xfId="395"/>
    <cellStyle name="Note 58" xfId="436"/>
    <cellStyle name="Note 59" xfId="477"/>
    <cellStyle name="Note 6" xfId="47"/>
    <cellStyle name="Note 60" xfId="518"/>
    <cellStyle name="Note 61" xfId="559"/>
    <cellStyle name="Note 62" xfId="600"/>
    <cellStyle name="Note 63" xfId="641"/>
    <cellStyle name="Note 64" xfId="682"/>
    <cellStyle name="Note 65" xfId="723"/>
    <cellStyle name="Note 66" xfId="764"/>
    <cellStyle name="Note 67" xfId="805"/>
    <cellStyle name="Note 68" xfId="846"/>
    <cellStyle name="Note 69" xfId="887"/>
    <cellStyle name="Note 7" xfId="56"/>
    <cellStyle name="Note 70" xfId="927"/>
    <cellStyle name="Note 71" xfId="966"/>
    <cellStyle name="Note 72" xfId="960"/>
    <cellStyle name="Note 73" xfId="958"/>
    <cellStyle name="Note 74" xfId="964"/>
    <cellStyle name="Note 75" xfId="967"/>
    <cellStyle name="Note 76" xfId="988"/>
    <cellStyle name="Note 77" xfId="974"/>
    <cellStyle name="Note 78" xfId="987"/>
    <cellStyle name="Note 79" xfId="978"/>
    <cellStyle name="Note 8" xfId="50"/>
    <cellStyle name="Note 80" xfId="972"/>
    <cellStyle name="Note 81" xfId="969"/>
    <cellStyle name="Note 82" xfId="981"/>
    <cellStyle name="Note 83" xfId="983"/>
    <cellStyle name="Note 84" xfId="975"/>
    <cellStyle name="Note 85" xfId="984"/>
    <cellStyle name="Note 86" xfId="971"/>
    <cellStyle name="Note 87" xfId="973"/>
    <cellStyle name="Note 88" xfId="990"/>
    <cellStyle name="Note 89" xfId="991"/>
    <cellStyle name="Note 9" xfId="49"/>
    <cellStyle name="Note 90" xfId="1003"/>
    <cellStyle name="Note 91" xfId="997"/>
    <cellStyle name="Note 92" xfId="995"/>
    <cellStyle name="Note 93" xfId="1001"/>
    <cellStyle name="Note 94" xfId="1004"/>
    <cellStyle name="Note 95" xfId="1021"/>
    <cellStyle name="Note 96" xfId="1010"/>
    <cellStyle name="Note 97" xfId="1020"/>
    <cellStyle name="Note 98" xfId="1014"/>
    <cellStyle name="Note 99" xfId="1009"/>
    <cellStyle name="Output" xfId="10" builtinId="21" customBuiltin="1"/>
    <cellStyle name="Output 10" xfId="472"/>
    <cellStyle name="Output 11" xfId="513"/>
    <cellStyle name="Output 12" xfId="554"/>
    <cellStyle name="Output 13" xfId="595"/>
    <cellStyle name="Output 14" xfId="636"/>
    <cellStyle name="Output 15" xfId="677"/>
    <cellStyle name="Output 16" xfId="718"/>
    <cellStyle name="Output 17" xfId="759"/>
    <cellStyle name="Output 18" xfId="800"/>
    <cellStyle name="Output 19" xfId="841"/>
    <cellStyle name="Output 2" xfId="145"/>
    <cellStyle name="Output 20" xfId="882"/>
    <cellStyle name="Output 21" xfId="922"/>
    <cellStyle name="Output 3" xfId="186"/>
    <cellStyle name="Output 4" xfId="227"/>
    <cellStyle name="Output 5" xfId="267"/>
    <cellStyle name="Output 6" xfId="308"/>
    <cellStyle name="Output 7" xfId="349"/>
    <cellStyle name="Output 8" xfId="390"/>
    <cellStyle name="Output 9" xfId="431"/>
    <cellStyle name="Percent 3 2" xfId="112"/>
    <cellStyle name="Title" xfId="1" builtinId="15" customBuiltin="1"/>
    <cellStyle name="Total" xfId="16" builtinId="25" customBuiltin="1"/>
    <cellStyle name="Total 10" xfId="479"/>
    <cellStyle name="Total 11" xfId="520"/>
    <cellStyle name="Total 12" xfId="561"/>
    <cellStyle name="Total 13" xfId="602"/>
    <cellStyle name="Total 14" xfId="643"/>
    <cellStyle name="Total 15" xfId="684"/>
    <cellStyle name="Total 16" xfId="725"/>
    <cellStyle name="Total 17" xfId="766"/>
    <cellStyle name="Total 18" xfId="807"/>
    <cellStyle name="Total 19" xfId="848"/>
    <cellStyle name="Total 2" xfId="152"/>
    <cellStyle name="Total 20" xfId="889"/>
    <cellStyle name="Total 21" xfId="929"/>
    <cellStyle name="Total 3" xfId="193"/>
    <cellStyle name="Total 4" xfId="234"/>
    <cellStyle name="Total 5" xfId="274"/>
    <cellStyle name="Total 6" xfId="315"/>
    <cellStyle name="Total 7" xfId="356"/>
    <cellStyle name="Total 8" xfId="397"/>
    <cellStyle name="Total 9" xfId="438"/>
    <cellStyle name="Warning Text" xfId="14" builtinId="11" customBuiltin="1"/>
    <cellStyle name="Warning Text 10" xfId="476"/>
    <cellStyle name="Warning Text 11" xfId="517"/>
    <cellStyle name="Warning Text 12" xfId="558"/>
    <cellStyle name="Warning Text 13" xfId="599"/>
    <cellStyle name="Warning Text 14" xfId="640"/>
    <cellStyle name="Warning Text 15" xfId="681"/>
    <cellStyle name="Warning Text 16" xfId="722"/>
    <cellStyle name="Warning Text 17" xfId="763"/>
    <cellStyle name="Warning Text 18" xfId="804"/>
    <cellStyle name="Warning Text 19" xfId="845"/>
    <cellStyle name="Warning Text 2" xfId="149"/>
    <cellStyle name="Warning Text 20" xfId="886"/>
    <cellStyle name="Warning Text 21" xfId="926"/>
    <cellStyle name="Warning Text 3" xfId="190"/>
    <cellStyle name="Warning Text 4" xfId="231"/>
    <cellStyle name="Warning Text 5" xfId="271"/>
    <cellStyle name="Warning Text 6" xfId="312"/>
    <cellStyle name="Warning Text 7" xfId="353"/>
    <cellStyle name="Warning Text 8" xfId="394"/>
    <cellStyle name="Warning Text 9" xfId="435"/>
  </cellStyles>
  <dxfs count="4">
    <dxf>
      <font>
        <b/>
        <i val="0"/>
        <color auto="1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25" workbookViewId="0">
      <selection activeCell="P32" sqref="P32"/>
    </sheetView>
  </sheetViews>
  <sheetFormatPr defaultRowHeight="15"/>
  <cols>
    <col min="1" max="1" width="13.5703125" bestFit="1" customWidth="1"/>
    <col min="2" max="2" width="26.28515625" customWidth="1"/>
    <col min="3" max="8" width="9.140625" customWidth="1"/>
    <col min="9" max="9" width="9.28515625" customWidth="1"/>
    <col min="10" max="10" width="9.140625" customWidth="1"/>
    <col min="11" max="11" width="10.42578125" customWidth="1"/>
    <col min="12" max="14" width="9.140625" customWidth="1"/>
    <col min="15" max="15" width="9.85546875" bestFit="1" customWidth="1"/>
    <col min="16" max="16" width="12" bestFit="1" customWidth="1"/>
  </cols>
  <sheetData>
    <row r="1" spans="1:16" ht="18.75">
      <c r="E1" s="15" t="s">
        <v>37</v>
      </c>
    </row>
    <row r="2" spans="1:16">
      <c r="B2" s="10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32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36</v>
      </c>
      <c r="P2" s="16" t="s">
        <v>38</v>
      </c>
    </row>
    <row r="3" spans="1:16" ht="23.25">
      <c r="A3" s="5" t="s">
        <v>14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4"/>
    </row>
    <row r="4" spans="1:16">
      <c r="B4" s="10" t="s">
        <v>0</v>
      </c>
      <c r="C4" s="10">
        <v>2119.9499999999998</v>
      </c>
      <c r="D4" s="10">
        <v>2504.87</v>
      </c>
      <c r="E4" s="10">
        <v>1715.37</v>
      </c>
      <c r="F4" s="10">
        <v>1969.0319999999995</v>
      </c>
      <c r="G4" s="10">
        <v>2302.9320000000007</v>
      </c>
      <c r="H4" s="10">
        <v>1485.02</v>
      </c>
      <c r="I4" s="10">
        <v>1006.62</v>
      </c>
      <c r="J4" s="10">
        <v>1216.97</v>
      </c>
      <c r="K4" s="10">
        <v>1505.47</v>
      </c>
      <c r="L4" s="10">
        <v>1515.22</v>
      </c>
      <c r="M4" s="10">
        <v>1832</v>
      </c>
      <c r="N4" s="10">
        <v>1957.96</v>
      </c>
      <c r="O4" s="4">
        <f>C4+D4+E4+F4+G4+H4+I4+J4+K4+L4+M4+N4</f>
        <v>21131.414000000001</v>
      </c>
      <c r="P4" s="7"/>
    </row>
    <row r="5" spans="1:16">
      <c r="B5" s="10" t="s">
        <v>13</v>
      </c>
      <c r="C5" s="10">
        <v>873.74</v>
      </c>
      <c r="D5" s="10">
        <v>787.31</v>
      </c>
      <c r="E5" s="10">
        <v>742.34</v>
      </c>
      <c r="F5" s="10">
        <v>599.71699999999998</v>
      </c>
      <c r="G5" s="10">
        <v>693.01</v>
      </c>
      <c r="H5" s="10">
        <v>570.19000000000005</v>
      </c>
      <c r="I5" s="10">
        <v>539.34</v>
      </c>
      <c r="J5" s="10">
        <v>712.1</v>
      </c>
      <c r="K5" s="10">
        <v>204.37</v>
      </c>
      <c r="L5" s="10">
        <v>465.48</v>
      </c>
      <c r="M5" s="10">
        <v>468.25</v>
      </c>
      <c r="N5" s="10">
        <v>651.47</v>
      </c>
      <c r="O5" s="4">
        <f t="shared" ref="O5:O19" si="0">C5+D5+E5+F5+G5+H5+I5+J5+K5+L5+M5+N5</f>
        <v>7307.3170000000018</v>
      </c>
      <c r="P5" s="7"/>
    </row>
    <row r="6" spans="1:16" s="8" customFormat="1">
      <c r="B6" s="10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>
        <v>99.42</v>
      </c>
      <c r="N6" s="10">
        <v>179.76</v>
      </c>
      <c r="O6" s="4">
        <f t="shared" si="0"/>
        <v>279.18</v>
      </c>
      <c r="P6" s="7"/>
    </row>
    <row r="7" spans="1:16">
      <c r="B7" s="10" t="s">
        <v>15</v>
      </c>
      <c r="C7" s="10">
        <v>55.14</v>
      </c>
      <c r="D7" s="10">
        <v>64.73</v>
      </c>
      <c r="E7" s="10">
        <v>110.97</v>
      </c>
      <c r="F7" s="10">
        <v>72.52</v>
      </c>
      <c r="G7" s="10">
        <v>74.02</v>
      </c>
      <c r="H7" s="10">
        <v>87.1</v>
      </c>
      <c r="I7" s="10">
        <v>43.37</v>
      </c>
      <c r="J7" s="10">
        <v>65.790000000000006</v>
      </c>
      <c r="K7" s="10">
        <v>84.24</v>
      </c>
      <c r="L7" s="10">
        <v>107.74</v>
      </c>
      <c r="M7" s="10">
        <v>81.849999999999994</v>
      </c>
      <c r="N7" s="10">
        <v>163.4</v>
      </c>
      <c r="O7" s="4">
        <f t="shared" si="0"/>
        <v>1010.87</v>
      </c>
      <c r="P7" s="7"/>
    </row>
    <row r="8" spans="1:16">
      <c r="B8" s="1" t="s">
        <v>16</v>
      </c>
      <c r="C8" s="10">
        <v>88.77</v>
      </c>
      <c r="D8" s="10">
        <v>79.14</v>
      </c>
      <c r="E8" s="10">
        <v>22.78</v>
      </c>
      <c r="F8" s="10">
        <v>57.96</v>
      </c>
      <c r="G8" s="10">
        <v>66.95</v>
      </c>
      <c r="H8" s="10"/>
      <c r="I8" s="10">
        <v>38.92</v>
      </c>
      <c r="J8" s="10">
        <v>106.48</v>
      </c>
      <c r="K8" s="10"/>
      <c r="L8" s="10">
        <v>44.13</v>
      </c>
      <c r="M8" s="10">
        <v>67.849999999999994</v>
      </c>
      <c r="N8" s="10">
        <v>67.819999999999993</v>
      </c>
      <c r="O8" s="4">
        <f t="shared" si="0"/>
        <v>640.79999999999995</v>
      </c>
      <c r="P8" s="7"/>
    </row>
    <row r="9" spans="1:16">
      <c r="B9" s="13" t="s">
        <v>17</v>
      </c>
      <c r="C9" s="10">
        <v>134.05000000000001</v>
      </c>
      <c r="D9" s="10">
        <v>70.87</v>
      </c>
      <c r="E9" s="10">
        <v>268.99</v>
      </c>
      <c r="F9" s="10">
        <v>162.1</v>
      </c>
      <c r="G9" s="10">
        <v>35.5</v>
      </c>
      <c r="H9" s="10">
        <v>178.41</v>
      </c>
      <c r="I9" s="10">
        <v>178.81</v>
      </c>
      <c r="J9" s="10">
        <v>234.45</v>
      </c>
      <c r="K9" s="10">
        <v>162.93</v>
      </c>
      <c r="L9" s="10">
        <v>175.52</v>
      </c>
      <c r="M9" s="10">
        <v>331.31</v>
      </c>
      <c r="N9" s="10">
        <v>318.26</v>
      </c>
      <c r="O9" s="4">
        <f t="shared" si="0"/>
        <v>2251.1999999999998</v>
      </c>
      <c r="P9" s="7"/>
    </row>
    <row r="10" spans="1:16">
      <c r="B10" s="13" t="s">
        <v>18</v>
      </c>
      <c r="C10" s="10">
        <v>44.73</v>
      </c>
      <c r="D10" s="10">
        <v>4.8</v>
      </c>
      <c r="E10" s="10">
        <v>168.03</v>
      </c>
      <c r="F10" s="10">
        <v>12.74</v>
      </c>
      <c r="G10" s="10">
        <v>19.46</v>
      </c>
      <c r="H10" s="10">
        <v>1.3</v>
      </c>
      <c r="I10" s="10">
        <v>22.33</v>
      </c>
      <c r="J10" s="10">
        <v>61.82</v>
      </c>
      <c r="K10" s="10">
        <v>45.32</v>
      </c>
      <c r="L10" s="10">
        <v>82.05</v>
      </c>
      <c r="M10" s="10"/>
      <c r="N10" s="10">
        <v>34.54</v>
      </c>
      <c r="O10" s="4">
        <f t="shared" si="0"/>
        <v>497.12000000000006</v>
      </c>
      <c r="P10" s="7"/>
    </row>
    <row r="11" spans="1:16" s="8" customFormat="1">
      <c r="B11" s="13" t="s">
        <v>28</v>
      </c>
      <c r="C11" s="10"/>
      <c r="D11" s="10"/>
      <c r="E11" s="10">
        <v>5.9</v>
      </c>
      <c r="F11" s="10"/>
      <c r="G11" s="10"/>
      <c r="H11" s="10"/>
      <c r="I11" s="10"/>
      <c r="J11" s="10"/>
      <c r="K11" s="10">
        <v>6.01</v>
      </c>
      <c r="L11" s="10"/>
      <c r="M11" s="10"/>
      <c r="N11" s="10"/>
      <c r="O11" s="4">
        <f t="shared" si="0"/>
        <v>11.91</v>
      </c>
      <c r="P11" s="7"/>
    </row>
    <row r="12" spans="1:16">
      <c r="B12" s="11" t="s">
        <v>19</v>
      </c>
      <c r="C12" s="10"/>
      <c r="D12" s="10"/>
      <c r="E12" s="10"/>
      <c r="F12" s="10">
        <v>7.42</v>
      </c>
      <c r="G12" s="10">
        <v>13.68</v>
      </c>
      <c r="H12" s="10">
        <v>12.62</v>
      </c>
      <c r="I12" s="10">
        <v>11.36</v>
      </c>
      <c r="J12" s="10">
        <v>14.45</v>
      </c>
      <c r="K12" s="10">
        <v>14.56</v>
      </c>
      <c r="L12" s="10">
        <v>6.2</v>
      </c>
      <c r="M12" s="10"/>
      <c r="N12" s="10"/>
      <c r="O12" s="4">
        <f t="shared" si="0"/>
        <v>80.290000000000006</v>
      </c>
      <c r="P12" s="7"/>
    </row>
    <row r="13" spans="1:16" s="8" customFormat="1">
      <c r="B13" s="11" t="s">
        <v>30</v>
      </c>
      <c r="C13" s="10"/>
      <c r="D13" s="10"/>
      <c r="E13" s="10"/>
      <c r="F13" s="10">
        <v>18.079999999999998</v>
      </c>
      <c r="G13" s="10"/>
      <c r="H13" s="10"/>
      <c r="I13" s="10"/>
      <c r="J13" s="10"/>
      <c r="K13" s="10"/>
      <c r="L13" s="10"/>
      <c r="M13" s="10"/>
      <c r="N13" s="10"/>
      <c r="O13" s="4">
        <f t="shared" si="0"/>
        <v>18.079999999999998</v>
      </c>
      <c r="P13" s="7"/>
    </row>
    <row r="14" spans="1:16">
      <c r="B14" s="10" t="s">
        <v>20</v>
      </c>
      <c r="C14" s="10">
        <v>15.55</v>
      </c>
      <c r="D14" s="10">
        <v>8.5299999999999994</v>
      </c>
      <c r="E14" s="10"/>
      <c r="F14" s="10">
        <v>11.84</v>
      </c>
      <c r="G14" s="10"/>
      <c r="H14" s="10">
        <v>7.59</v>
      </c>
      <c r="I14" s="10">
        <v>13.1</v>
      </c>
      <c r="J14" s="10"/>
      <c r="K14" s="10">
        <v>11.26</v>
      </c>
      <c r="L14" s="10">
        <v>18.95</v>
      </c>
      <c r="M14" s="10">
        <v>2.35</v>
      </c>
      <c r="N14" s="10"/>
      <c r="O14" s="4">
        <f t="shared" si="0"/>
        <v>89.17</v>
      </c>
      <c r="P14" s="7"/>
    </row>
    <row r="15" spans="1:16" s="8" customFormat="1">
      <c r="B15" s="10" t="s">
        <v>31</v>
      </c>
      <c r="C15" s="10"/>
      <c r="D15" s="10"/>
      <c r="E15" s="10"/>
      <c r="F15" s="10">
        <v>2.99</v>
      </c>
      <c r="G15" s="10"/>
      <c r="H15" s="10"/>
      <c r="I15" s="10"/>
      <c r="J15" s="10">
        <v>17.329999999999998</v>
      </c>
      <c r="K15" s="10"/>
      <c r="L15" s="10"/>
      <c r="M15" s="10"/>
      <c r="N15" s="10"/>
      <c r="O15" s="4">
        <f t="shared" si="0"/>
        <v>20.32</v>
      </c>
      <c r="P15" s="7"/>
    </row>
    <row r="16" spans="1:16">
      <c r="B16" s="2" t="s">
        <v>21</v>
      </c>
      <c r="C16" s="10"/>
      <c r="D16" s="10"/>
      <c r="E16" s="10">
        <v>22.61</v>
      </c>
      <c r="F16" s="10">
        <v>2.5</v>
      </c>
      <c r="G16" s="10"/>
      <c r="H16" s="10">
        <v>18.71</v>
      </c>
      <c r="I16" s="10">
        <v>24.82</v>
      </c>
      <c r="J16" s="10"/>
      <c r="K16" s="10">
        <v>25.67</v>
      </c>
      <c r="L16" s="10"/>
      <c r="M16" s="10"/>
      <c r="N16" s="10">
        <v>0.09</v>
      </c>
      <c r="O16" s="4">
        <f t="shared" si="0"/>
        <v>94.4</v>
      </c>
      <c r="P16" s="7"/>
    </row>
    <row r="17" spans="1:17" s="8" customFormat="1">
      <c r="B17" s="10" t="s">
        <v>29</v>
      </c>
      <c r="C17" s="10"/>
      <c r="D17" s="10"/>
      <c r="E17" s="10">
        <v>115.04</v>
      </c>
      <c r="F17" s="10"/>
      <c r="G17" s="10">
        <v>61.94</v>
      </c>
      <c r="H17" s="10">
        <v>106.59</v>
      </c>
      <c r="I17" s="10">
        <v>165.58</v>
      </c>
      <c r="J17" s="10">
        <v>74.33</v>
      </c>
      <c r="K17" s="10">
        <v>62.44</v>
      </c>
      <c r="L17" s="10">
        <v>164.77</v>
      </c>
      <c r="M17" s="10">
        <v>8.18</v>
      </c>
      <c r="N17" s="10"/>
      <c r="O17" s="4">
        <f t="shared" si="0"/>
        <v>758.87</v>
      </c>
      <c r="P17" s="7"/>
    </row>
    <row r="18" spans="1:17">
      <c r="B18" s="10" t="s">
        <v>27</v>
      </c>
      <c r="C18" s="10"/>
      <c r="D18" s="10">
        <v>46.41</v>
      </c>
      <c r="E18" s="10">
        <v>12.23</v>
      </c>
      <c r="F18" s="10">
        <v>41.382000000000005</v>
      </c>
      <c r="G18" s="10">
        <v>43.7</v>
      </c>
      <c r="H18" s="10">
        <v>75.06</v>
      </c>
      <c r="I18" s="10">
        <v>38.880000000000003</v>
      </c>
      <c r="J18" s="10">
        <v>13.5</v>
      </c>
      <c r="K18" s="10">
        <v>59.35</v>
      </c>
      <c r="L18" s="10">
        <v>88.38</v>
      </c>
      <c r="M18" s="10">
        <v>27.68</v>
      </c>
      <c r="N18" s="10">
        <v>10.99</v>
      </c>
      <c r="O18" s="4">
        <f t="shared" si="0"/>
        <v>457.56200000000007</v>
      </c>
      <c r="P18" s="7"/>
    </row>
    <row r="19" spans="1:17" s="8" customFormat="1">
      <c r="B19" s="10" t="s">
        <v>35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>
        <v>4.24</v>
      </c>
      <c r="N19" s="10">
        <v>3.12</v>
      </c>
      <c r="O19" s="4">
        <f t="shared" si="0"/>
        <v>7.36</v>
      </c>
      <c r="P19" s="7"/>
    </row>
    <row r="20" spans="1:17" s="8" customFormat="1" ht="23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3"/>
    </row>
    <row r="21" spans="1:17" s="8" customFormat="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4"/>
    </row>
    <row r="22" spans="1:17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/>
    </row>
    <row r="23" spans="1:17" ht="23.25">
      <c r="B23" s="10" t="s">
        <v>36</v>
      </c>
      <c r="C23" s="4">
        <f>SUM(C4:C22)</f>
        <v>3331.93</v>
      </c>
      <c r="D23" s="4">
        <f t="shared" ref="D23:N23" si="1">SUM(D4:D22)</f>
        <v>3566.66</v>
      </c>
      <c r="E23" s="4">
        <f t="shared" si="1"/>
        <v>3184.26</v>
      </c>
      <c r="F23" s="4">
        <f t="shared" si="1"/>
        <v>2958.280999999999</v>
      </c>
      <c r="G23" s="4">
        <f t="shared" si="1"/>
        <v>3311.1920000000005</v>
      </c>
      <c r="H23" s="4">
        <f t="shared" si="1"/>
        <v>2542.59</v>
      </c>
      <c r="I23" s="4">
        <f t="shared" si="1"/>
        <v>2083.1299999999997</v>
      </c>
      <c r="J23" s="4">
        <f t="shared" si="1"/>
        <v>2517.2199999999998</v>
      </c>
      <c r="K23" s="4">
        <f t="shared" si="1"/>
        <v>2181.62</v>
      </c>
      <c r="L23" s="4">
        <f t="shared" si="1"/>
        <v>2668.44</v>
      </c>
      <c r="M23" s="4">
        <f t="shared" si="1"/>
        <v>2923.1299999999992</v>
      </c>
      <c r="N23" s="4">
        <f t="shared" si="1"/>
        <v>3387.4100000000008</v>
      </c>
      <c r="O23" s="3">
        <f t="shared" ref="O23" si="2">C23+D23+E23+F23+G23+H23+I23+J23+K23+L23+M23+N23</f>
        <v>34655.863000000005</v>
      </c>
      <c r="P23">
        <v>34694</v>
      </c>
      <c r="Q23">
        <f>O23/P23*100</f>
        <v>99.890076093849089</v>
      </c>
    </row>
    <row r="24" spans="1:17" s="8" customFormat="1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4"/>
    </row>
    <row r="25" spans="1:17" ht="23.25">
      <c r="A25" s="5" t="s">
        <v>22</v>
      </c>
      <c r="B25" s="10"/>
      <c r="C25" s="10" t="s">
        <v>1</v>
      </c>
      <c r="D25" s="10" t="s">
        <v>2</v>
      </c>
      <c r="E25" s="10" t="s">
        <v>3</v>
      </c>
      <c r="F25" s="10" t="s">
        <v>4</v>
      </c>
      <c r="G25" s="10" t="s">
        <v>5</v>
      </c>
      <c r="H25" s="10" t="s">
        <v>6</v>
      </c>
      <c r="I25" s="10" t="s">
        <v>7</v>
      </c>
      <c r="J25" s="10" t="s">
        <v>8</v>
      </c>
      <c r="K25" s="10" t="s">
        <v>9</v>
      </c>
      <c r="L25" s="10" t="s">
        <v>10</v>
      </c>
      <c r="M25" s="10" t="s">
        <v>11</v>
      </c>
      <c r="N25" s="10" t="s">
        <v>12</v>
      </c>
      <c r="O25" s="4"/>
    </row>
    <row r="26" spans="1:17">
      <c r="B26" s="10" t="s">
        <v>13</v>
      </c>
      <c r="C26" s="10">
        <v>403.87</v>
      </c>
      <c r="D26" s="10">
        <v>268.77</v>
      </c>
      <c r="E26" s="10">
        <v>228.08</v>
      </c>
      <c r="F26" s="10">
        <v>309.33999999999997</v>
      </c>
      <c r="G26" s="10">
        <v>265.48</v>
      </c>
      <c r="H26" s="10">
        <v>153.93</v>
      </c>
      <c r="I26" s="10">
        <v>187.86</v>
      </c>
      <c r="J26" s="10">
        <v>143.66</v>
      </c>
      <c r="K26" s="10">
        <v>204.72</v>
      </c>
      <c r="L26" s="10">
        <v>234.32</v>
      </c>
      <c r="M26" s="10">
        <v>102.15</v>
      </c>
      <c r="N26" s="10">
        <v>200.47</v>
      </c>
      <c r="O26" s="4">
        <f t="shared" ref="O26:O29" si="3">C26+D26+E26+F26+G26+H26+I26+J26+K26+L26+M26+N26</f>
        <v>2702.65</v>
      </c>
    </row>
    <row r="27" spans="1:17" s="8" customFormat="1">
      <c r="B27" s="10" t="s">
        <v>23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23.17</v>
      </c>
      <c r="M27" s="10">
        <v>66</v>
      </c>
      <c r="N27" s="10">
        <v>59.08</v>
      </c>
      <c r="O27" s="4">
        <f t="shared" si="3"/>
        <v>148.25</v>
      </c>
    </row>
    <row r="28" spans="1:17">
      <c r="B28" s="10" t="s">
        <v>33</v>
      </c>
      <c r="C28" s="10">
        <v>46.2</v>
      </c>
      <c r="D28" s="10"/>
      <c r="E28" s="10"/>
      <c r="F28" s="10"/>
      <c r="G28" s="10"/>
      <c r="H28" s="10"/>
      <c r="I28" s="10">
        <v>18.96</v>
      </c>
      <c r="J28" s="10">
        <v>29.46</v>
      </c>
      <c r="K28" s="10">
        <v>80.930000000000007</v>
      </c>
      <c r="L28" s="10">
        <v>63.24</v>
      </c>
      <c r="M28" s="10">
        <v>43.88</v>
      </c>
      <c r="N28" s="10">
        <v>51.62</v>
      </c>
      <c r="O28" s="4">
        <f t="shared" si="3"/>
        <v>334.29</v>
      </c>
    </row>
    <row r="29" spans="1:17">
      <c r="B29" s="10" t="s">
        <v>15</v>
      </c>
      <c r="C29" s="10">
        <v>57.75</v>
      </c>
      <c r="D29" s="10">
        <v>61.64</v>
      </c>
      <c r="E29" s="10">
        <v>64.319999999999993</v>
      </c>
      <c r="F29" s="10">
        <v>6.96</v>
      </c>
      <c r="G29" s="10">
        <v>23.93</v>
      </c>
      <c r="H29" s="10">
        <v>19.98</v>
      </c>
      <c r="I29" s="10">
        <v>13.1</v>
      </c>
      <c r="J29" s="10">
        <v>23.04</v>
      </c>
      <c r="K29" s="10">
        <v>56.07</v>
      </c>
      <c r="L29" s="10">
        <v>101.48</v>
      </c>
      <c r="M29" s="10">
        <v>95.13</v>
      </c>
      <c r="N29" s="10">
        <v>83.7</v>
      </c>
      <c r="O29" s="4">
        <f t="shared" si="3"/>
        <v>607.1</v>
      </c>
    </row>
    <row r="30" spans="1:17" s="8" customFormat="1" ht="23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</row>
    <row r="31" spans="1:17" s="8" customForma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4"/>
    </row>
    <row r="32" spans="1:17" ht="23.25">
      <c r="B32" s="10" t="s">
        <v>36</v>
      </c>
      <c r="C32" s="4">
        <f>SUM(C26:C29)</f>
        <v>507.82</v>
      </c>
      <c r="D32" s="4">
        <f t="shared" ref="D32:N32" si="4">SUM(D26:D29)</f>
        <v>330.40999999999997</v>
      </c>
      <c r="E32" s="4">
        <f t="shared" si="4"/>
        <v>292.39999999999998</v>
      </c>
      <c r="F32" s="4">
        <f t="shared" si="4"/>
        <v>316.29999999999995</v>
      </c>
      <c r="G32" s="4">
        <f t="shared" si="4"/>
        <v>289.41000000000003</v>
      </c>
      <c r="H32" s="4">
        <f t="shared" si="4"/>
        <v>173.91</v>
      </c>
      <c r="I32" s="4">
        <f t="shared" si="4"/>
        <v>219.92000000000002</v>
      </c>
      <c r="J32" s="4">
        <f t="shared" si="4"/>
        <v>196.16</v>
      </c>
      <c r="K32" s="4">
        <f t="shared" si="4"/>
        <v>341.71999999999997</v>
      </c>
      <c r="L32" s="4">
        <f t="shared" si="4"/>
        <v>422.21000000000004</v>
      </c>
      <c r="M32" s="4">
        <f t="shared" si="4"/>
        <v>307.15999999999997</v>
      </c>
      <c r="N32" s="4">
        <f t="shared" si="4"/>
        <v>394.87</v>
      </c>
      <c r="O32" s="3">
        <f t="shared" ref="O32" si="5">C32+D32+E32+F32+G32+H32+I32+J32+K32+L32+M32+N32</f>
        <v>3792.2899999999995</v>
      </c>
      <c r="P32">
        <v>3773</v>
      </c>
      <c r="Q32" s="8">
        <f>O32/P32*100</f>
        <v>100.5112642459581</v>
      </c>
    </row>
    <row r="33" spans="1:17" ht="23.25">
      <c r="A33" s="3" t="s">
        <v>24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"/>
    </row>
    <row r="34" spans="1:17">
      <c r="B34" s="10" t="s">
        <v>26</v>
      </c>
      <c r="C34" s="10"/>
      <c r="D34" s="10"/>
      <c r="E34" s="10">
        <v>561.65</v>
      </c>
      <c r="F34" s="10">
        <v>935.9</v>
      </c>
      <c r="G34" s="10"/>
      <c r="H34" s="10"/>
      <c r="I34" s="10"/>
      <c r="J34" s="10"/>
      <c r="K34" s="10"/>
      <c r="L34" s="10"/>
      <c r="M34" s="9">
        <v>756.02999999999986</v>
      </c>
      <c r="N34" s="10"/>
      <c r="O34" s="4">
        <f t="shared" ref="O34:O36" si="6">C34+D34+E34+F34+G34+H34+I34+J34+K34+L34+M34+N34</f>
        <v>2253.58</v>
      </c>
    </row>
    <row r="35" spans="1:17">
      <c r="B35" s="10" t="s">
        <v>25</v>
      </c>
      <c r="C35" s="10">
        <v>795.33</v>
      </c>
      <c r="D35" s="10"/>
      <c r="E35" s="10">
        <v>501.49999999999994</v>
      </c>
      <c r="F35" s="10"/>
      <c r="G35" s="10"/>
      <c r="H35" s="10"/>
      <c r="I35" s="10"/>
      <c r="J35" s="10"/>
      <c r="K35" s="10"/>
      <c r="L35" s="10">
        <v>103.64</v>
      </c>
      <c r="M35" s="9">
        <v>651</v>
      </c>
      <c r="N35" s="10"/>
      <c r="O35" s="4">
        <f t="shared" si="6"/>
        <v>2051.4700000000003</v>
      </c>
    </row>
    <row r="36" spans="1:17">
      <c r="B36" s="12" t="s">
        <v>34</v>
      </c>
      <c r="C36" s="10"/>
      <c r="D36" s="10"/>
      <c r="E36" s="10"/>
      <c r="F36" s="10"/>
      <c r="G36" s="10"/>
      <c r="H36" s="10"/>
      <c r="I36" s="10"/>
      <c r="J36" s="10"/>
      <c r="K36" s="10">
        <v>200</v>
      </c>
      <c r="L36" s="10"/>
      <c r="M36" s="9"/>
      <c r="N36" s="10"/>
      <c r="O36" s="4">
        <f t="shared" si="6"/>
        <v>200</v>
      </c>
    </row>
    <row r="37" spans="1:17" s="8" customFormat="1" ht="23.2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9"/>
      <c r="N37" s="10"/>
      <c r="O37" s="6"/>
    </row>
    <row r="38" spans="1:17" s="8" customFormat="1"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"/>
      <c r="N38" s="10"/>
      <c r="O38" s="14"/>
    </row>
    <row r="39" spans="1:17" ht="23.25">
      <c r="B39" s="10" t="s">
        <v>36</v>
      </c>
      <c r="C39" s="4">
        <f>SUM(C34:C36)</f>
        <v>795.33</v>
      </c>
      <c r="D39" s="4">
        <f t="shared" ref="D39:N39" si="7">SUM(D34:D36)</f>
        <v>0</v>
      </c>
      <c r="E39" s="4">
        <f t="shared" si="7"/>
        <v>1063.1499999999999</v>
      </c>
      <c r="F39" s="4">
        <f t="shared" si="7"/>
        <v>935.9</v>
      </c>
      <c r="G39" s="4">
        <f t="shared" si="7"/>
        <v>0</v>
      </c>
      <c r="H39" s="4">
        <f t="shared" si="7"/>
        <v>0</v>
      </c>
      <c r="I39" s="4">
        <f t="shared" si="7"/>
        <v>0</v>
      </c>
      <c r="J39" s="4">
        <f t="shared" si="7"/>
        <v>0</v>
      </c>
      <c r="K39" s="4">
        <f t="shared" si="7"/>
        <v>200</v>
      </c>
      <c r="L39" s="4">
        <f t="shared" si="7"/>
        <v>103.64</v>
      </c>
      <c r="M39" s="4">
        <f t="shared" si="7"/>
        <v>1407.0299999999997</v>
      </c>
      <c r="N39" s="4">
        <f t="shared" si="7"/>
        <v>0</v>
      </c>
      <c r="O39" s="6">
        <f>SUM(O33:O36)</f>
        <v>4505.05</v>
      </c>
      <c r="P39">
        <v>4505</v>
      </c>
      <c r="Q39" s="8">
        <f>O39/P39*100</f>
        <v>100.00110987791344</v>
      </c>
    </row>
  </sheetData>
  <pageMargins left="0.7" right="0.7" top="0.75" bottom="0.75" header="0.3" footer="0.3"/>
  <pageSetup paperSize="141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/>
  <sheetData>
    <row r="1" spans="1:2">
      <c r="A1" s="8"/>
      <c r="B1" s="8" t="s">
        <v>22</v>
      </c>
    </row>
    <row r="2" spans="1:2">
      <c r="A2" s="10"/>
      <c r="B2" s="10" t="s">
        <v>43</v>
      </c>
    </row>
    <row r="3" spans="1:2">
      <c r="A3" s="19">
        <v>42461</v>
      </c>
      <c r="B3" s="10">
        <v>399.52</v>
      </c>
    </row>
    <row r="4" spans="1:2">
      <c r="A4" s="19">
        <v>42491</v>
      </c>
      <c r="B4" s="10">
        <v>410.29</v>
      </c>
    </row>
    <row r="5" spans="1:2">
      <c r="A5" s="19">
        <v>42522</v>
      </c>
      <c r="B5" s="10">
        <v>283.74</v>
      </c>
    </row>
    <row r="6" spans="1:2">
      <c r="A6" s="19">
        <v>42552</v>
      </c>
      <c r="B6" s="10">
        <v>415.09</v>
      </c>
    </row>
    <row r="7" spans="1:2">
      <c r="A7" s="19">
        <v>42583</v>
      </c>
      <c r="B7" s="10">
        <v>192.32</v>
      </c>
    </row>
    <row r="8" spans="1:2">
      <c r="A8" s="19">
        <v>42614</v>
      </c>
      <c r="B8" s="10">
        <v>105.76</v>
      </c>
    </row>
    <row r="9" spans="1:2">
      <c r="A9" s="19">
        <v>42644</v>
      </c>
      <c r="B9" s="10">
        <v>344.89</v>
      </c>
    </row>
    <row r="10" spans="1:2">
      <c r="A10" s="19">
        <v>42675</v>
      </c>
      <c r="B10" s="10">
        <v>215.92</v>
      </c>
    </row>
    <row r="11" spans="1:2">
      <c r="A11" s="19">
        <v>42705</v>
      </c>
      <c r="B11" s="10">
        <v>245.26</v>
      </c>
    </row>
    <row r="12" spans="1:2">
      <c r="A12" s="19">
        <v>42736</v>
      </c>
      <c r="B12" s="10">
        <v>399.53</v>
      </c>
    </row>
    <row r="13" spans="1:2">
      <c r="A13" s="19">
        <v>42767</v>
      </c>
      <c r="B13" s="10">
        <v>369.69</v>
      </c>
    </row>
    <row r="14" spans="1:2">
      <c r="A14" s="19">
        <v>42795</v>
      </c>
      <c r="B14" s="10">
        <v>391.23</v>
      </c>
    </row>
    <row r="15" spans="1:2">
      <c r="A15" s="10" t="s">
        <v>36</v>
      </c>
      <c r="B15" s="10">
        <f>SUM(B3:B14)</f>
        <v>3773.24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opLeftCell="A244" workbookViewId="0">
      <selection activeCell="T9" sqref="T9"/>
    </sheetView>
  </sheetViews>
  <sheetFormatPr defaultRowHeight="15"/>
  <cols>
    <col min="1" max="1" width="13" style="8" bestFit="1" customWidth="1"/>
    <col min="2" max="2" width="46.85546875" style="8" customWidth="1"/>
    <col min="3" max="3" width="18.28515625" style="8" customWidth="1"/>
    <col min="4" max="4" width="0.28515625" style="8" hidden="1" customWidth="1"/>
    <col min="5" max="5" width="12.7109375" style="8" hidden="1" customWidth="1"/>
    <col min="6" max="6" width="10.140625" style="8" hidden="1" customWidth="1"/>
    <col min="7" max="7" width="9.7109375" style="8" hidden="1" customWidth="1"/>
    <col min="8" max="8" width="10.42578125" style="8" hidden="1" customWidth="1"/>
    <col min="9" max="9" width="10" style="8" hidden="1" customWidth="1"/>
    <col min="10" max="10" width="9.28515625" style="8" hidden="1" customWidth="1"/>
    <col min="11" max="11" width="9" style="8" hidden="1" customWidth="1"/>
    <col min="12" max="12" width="9.42578125" style="8" hidden="1" customWidth="1"/>
    <col min="13" max="13" width="10" style="8" hidden="1" customWidth="1"/>
    <col min="14" max="14" width="9.140625" style="8" hidden="1" customWidth="1"/>
    <col min="15" max="15" width="9.28515625" style="8" hidden="1" customWidth="1"/>
    <col min="16" max="16" width="9" style="8" hidden="1" customWidth="1"/>
    <col min="17" max="17" width="10.140625" style="8" hidden="1" customWidth="1"/>
    <col min="18" max="18" width="9.5703125" style="8" bestFit="1" customWidth="1"/>
    <col min="19" max="19" width="14.7109375" style="8" bestFit="1" customWidth="1"/>
    <col min="20" max="20" width="12.5703125" style="8" bestFit="1" customWidth="1"/>
    <col min="21" max="21" width="9.140625" style="8"/>
    <col min="22" max="22" width="10" style="8" bestFit="1" customWidth="1"/>
    <col min="23" max="16384" width="9.140625" style="8"/>
  </cols>
  <sheetData>
    <row r="1" spans="1:20">
      <c r="A1" s="20" t="s">
        <v>44</v>
      </c>
      <c r="B1" s="20" t="s">
        <v>45</v>
      </c>
      <c r="C1" s="20" t="s">
        <v>46</v>
      </c>
      <c r="D1" s="20" t="s">
        <v>47</v>
      </c>
      <c r="E1" s="20" t="s">
        <v>48</v>
      </c>
      <c r="F1" s="21" t="s">
        <v>49</v>
      </c>
      <c r="G1" s="22" t="s">
        <v>50</v>
      </c>
      <c r="H1" s="21" t="s">
        <v>51</v>
      </c>
      <c r="I1" s="21" t="s">
        <v>52</v>
      </c>
      <c r="J1" s="22" t="s">
        <v>53</v>
      </c>
      <c r="K1" s="22" t="s">
        <v>54</v>
      </c>
      <c r="L1" s="22" t="s">
        <v>55</v>
      </c>
      <c r="M1" s="22" t="s">
        <v>56</v>
      </c>
      <c r="N1" s="22" t="s">
        <v>57</v>
      </c>
      <c r="O1" s="22" t="s">
        <v>58</v>
      </c>
      <c r="P1" s="22" t="s">
        <v>59</v>
      </c>
      <c r="Q1" s="22" t="s">
        <v>60</v>
      </c>
      <c r="R1" s="23" t="s">
        <v>36</v>
      </c>
      <c r="S1" s="24" t="s">
        <v>61</v>
      </c>
    </row>
    <row r="2" spans="1:20">
      <c r="A2" s="10">
        <v>1680068</v>
      </c>
      <c r="B2" s="10" t="s">
        <v>62</v>
      </c>
      <c r="C2" s="10" t="s">
        <v>63</v>
      </c>
      <c r="D2" s="10">
        <v>75</v>
      </c>
      <c r="E2" s="25">
        <v>10.8</v>
      </c>
      <c r="F2" s="26">
        <v>0</v>
      </c>
      <c r="G2" s="26">
        <v>7.128000000000001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7">
        <v>0</v>
      </c>
      <c r="P2" s="27">
        <v>0</v>
      </c>
      <c r="Q2" s="27">
        <v>0</v>
      </c>
      <c r="R2" s="26">
        <f t="shared" ref="R2:R36" si="0">SUM(F2:Q2)</f>
        <v>7.128000000000001</v>
      </c>
      <c r="S2" s="25">
        <f>R2/D2*1000*1000</f>
        <v>95040.000000000015</v>
      </c>
      <c r="T2" s="28"/>
    </row>
    <row r="3" spans="1:20">
      <c r="A3" s="10">
        <v>1601003</v>
      </c>
      <c r="B3" s="10" t="s">
        <v>64</v>
      </c>
      <c r="C3" s="10" t="s">
        <v>65</v>
      </c>
      <c r="D3" s="10">
        <v>75</v>
      </c>
      <c r="E3" s="25">
        <v>9</v>
      </c>
      <c r="F3" s="26">
        <v>9.8369999999999997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7">
        <v>0</v>
      </c>
      <c r="P3" s="27">
        <v>0</v>
      </c>
      <c r="Q3" s="27">
        <v>0</v>
      </c>
      <c r="R3" s="26">
        <f t="shared" si="0"/>
        <v>9.8369999999999997</v>
      </c>
      <c r="S3" s="25">
        <f>R3/D3*1000*1000</f>
        <v>131160</v>
      </c>
      <c r="T3" s="28"/>
    </row>
    <row r="4" spans="1:20">
      <c r="A4" s="10">
        <v>1600110</v>
      </c>
      <c r="B4" s="10" t="s">
        <v>66</v>
      </c>
      <c r="C4" s="10" t="s">
        <v>67</v>
      </c>
      <c r="D4" s="10">
        <v>125</v>
      </c>
      <c r="E4" s="25">
        <v>15</v>
      </c>
      <c r="F4" s="26">
        <v>0</v>
      </c>
      <c r="G4" s="26">
        <v>14.595000000000001</v>
      </c>
      <c r="H4" s="26">
        <v>0</v>
      </c>
      <c r="I4" s="26">
        <v>0</v>
      </c>
      <c r="J4" s="26">
        <v>8.4749999999999996</v>
      </c>
      <c r="K4" s="26">
        <v>0</v>
      </c>
      <c r="L4" s="26">
        <v>0</v>
      </c>
      <c r="M4" s="26">
        <v>0</v>
      </c>
      <c r="N4" s="26">
        <v>0</v>
      </c>
      <c r="O4" s="27">
        <v>0</v>
      </c>
      <c r="P4" s="27">
        <v>0</v>
      </c>
      <c r="Q4" s="27">
        <v>0</v>
      </c>
      <c r="R4" s="26">
        <f t="shared" si="0"/>
        <v>23.07</v>
      </c>
      <c r="S4" s="25">
        <f>R4/D4*1000*1000</f>
        <v>184560</v>
      </c>
      <c r="T4" s="28"/>
    </row>
    <row r="5" spans="1:20">
      <c r="A5" s="10">
        <v>1600106</v>
      </c>
      <c r="B5" s="10" t="s">
        <v>68</v>
      </c>
      <c r="C5" s="10" t="s">
        <v>67</v>
      </c>
      <c r="D5" s="10">
        <v>34</v>
      </c>
      <c r="E5" s="25">
        <v>9.7919999999999998</v>
      </c>
      <c r="F5" s="26">
        <v>13.904639999999999</v>
      </c>
      <c r="G5" s="26">
        <v>0</v>
      </c>
      <c r="H5" s="26">
        <v>0</v>
      </c>
      <c r="I5" s="26">
        <v>24.724799999999998</v>
      </c>
      <c r="J5" s="26">
        <v>19.486079999999998</v>
      </c>
      <c r="K5" s="26">
        <v>2.7025920000000001</v>
      </c>
      <c r="L5" s="26">
        <v>31.295231999999999</v>
      </c>
      <c r="M5" s="26">
        <v>0</v>
      </c>
      <c r="N5" s="26">
        <v>4.3966080000000005</v>
      </c>
      <c r="O5" s="27">
        <v>24.440831999999997</v>
      </c>
      <c r="P5" s="27">
        <v>0</v>
      </c>
      <c r="Q5" s="27">
        <v>12.719807999999999</v>
      </c>
      <c r="R5" s="26">
        <f t="shared" si="0"/>
        <v>133.67059199999997</v>
      </c>
      <c r="S5" s="25">
        <f>R5/D5*1000*1000</f>
        <v>3931487.9999999991</v>
      </c>
      <c r="T5" s="28"/>
    </row>
    <row r="6" spans="1:20">
      <c r="A6" s="29">
        <v>1600578</v>
      </c>
      <c r="B6" s="29" t="s">
        <v>69</v>
      </c>
      <c r="C6" s="10" t="s">
        <v>67</v>
      </c>
      <c r="D6" s="29">
        <v>70</v>
      </c>
      <c r="E6" s="25">
        <v>13.44</v>
      </c>
      <c r="F6" s="26">
        <v>0</v>
      </c>
      <c r="G6" s="26">
        <v>24.971520000000002</v>
      </c>
      <c r="H6" s="26">
        <v>0</v>
      </c>
      <c r="I6" s="26">
        <v>14.421119999999998</v>
      </c>
      <c r="J6" s="26">
        <v>0</v>
      </c>
      <c r="K6" s="26">
        <v>0</v>
      </c>
      <c r="L6" s="26">
        <v>0</v>
      </c>
      <c r="M6" s="26">
        <v>10.805759999999999</v>
      </c>
      <c r="N6" s="26">
        <v>0</v>
      </c>
      <c r="O6" s="27">
        <v>0</v>
      </c>
      <c r="P6" s="27">
        <v>0</v>
      </c>
      <c r="Q6" s="27">
        <v>0</v>
      </c>
      <c r="R6" s="26">
        <f t="shared" si="0"/>
        <v>50.198399999999999</v>
      </c>
      <c r="S6" s="25">
        <f>R6/D6*1000*1000</f>
        <v>717120</v>
      </c>
      <c r="T6" s="28"/>
    </row>
    <row r="7" spans="1:20">
      <c r="A7" s="10">
        <v>1600819</v>
      </c>
      <c r="B7" s="10" t="s">
        <v>70</v>
      </c>
      <c r="C7" s="10" t="s">
        <v>67</v>
      </c>
      <c r="D7" s="29">
        <v>34</v>
      </c>
      <c r="E7" s="25">
        <v>9.7919999999999998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5.5324799999999996</v>
      </c>
      <c r="L7" s="26">
        <v>2.6144639999999999</v>
      </c>
      <c r="M7" s="26">
        <v>0</v>
      </c>
      <c r="N7" s="26">
        <v>0</v>
      </c>
      <c r="O7" s="27">
        <v>0</v>
      </c>
      <c r="P7" s="27">
        <v>0</v>
      </c>
      <c r="Q7" s="27">
        <v>0</v>
      </c>
      <c r="R7" s="26">
        <f t="shared" si="0"/>
        <v>8.1469439999999995</v>
      </c>
      <c r="S7" s="25">
        <f t="shared" ref="S7:S70" si="1">R7/D7*1000*1000</f>
        <v>239616</v>
      </c>
      <c r="T7" s="28"/>
    </row>
    <row r="8" spans="1:20">
      <c r="A8" s="10">
        <v>1600531</v>
      </c>
      <c r="B8" s="10" t="s">
        <v>71</v>
      </c>
      <c r="C8" s="10" t="s">
        <v>72</v>
      </c>
      <c r="D8" s="10">
        <v>50</v>
      </c>
      <c r="E8" s="25">
        <v>2.5</v>
      </c>
      <c r="F8" s="26">
        <v>0</v>
      </c>
      <c r="G8" s="26">
        <v>0</v>
      </c>
      <c r="H8" s="26">
        <v>7.4450000000000003</v>
      </c>
      <c r="I8" s="26">
        <v>0</v>
      </c>
      <c r="J8" s="26">
        <v>0</v>
      </c>
      <c r="K8" s="26">
        <v>4.7725</v>
      </c>
      <c r="L8" s="26">
        <v>0</v>
      </c>
      <c r="M8" s="26">
        <v>0</v>
      </c>
      <c r="N8" s="26">
        <v>0</v>
      </c>
      <c r="O8" s="27">
        <v>2.5325000000000002</v>
      </c>
      <c r="P8" s="27">
        <v>0</v>
      </c>
      <c r="Q8" s="27">
        <v>0</v>
      </c>
      <c r="R8" s="26">
        <f t="shared" si="0"/>
        <v>14.750000000000002</v>
      </c>
      <c r="S8" s="25">
        <f t="shared" si="1"/>
        <v>295000.00000000006</v>
      </c>
      <c r="T8" s="28"/>
    </row>
    <row r="9" spans="1:20">
      <c r="A9" s="10">
        <v>1600532</v>
      </c>
      <c r="B9" s="10" t="s">
        <v>73</v>
      </c>
      <c r="C9" s="10" t="s">
        <v>72</v>
      </c>
      <c r="D9" s="10">
        <v>75</v>
      </c>
      <c r="E9" s="25">
        <v>3.75</v>
      </c>
      <c r="F9" s="26">
        <v>0</v>
      </c>
      <c r="G9" s="26">
        <v>0</v>
      </c>
      <c r="H9" s="26">
        <v>25.87875</v>
      </c>
      <c r="I9" s="26">
        <v>0</v>
      </c>
      <c r="J9" s="26">
        <v>11.512499999999999</v>
      </c>
      <c r="K9" s="26">
        <v>25.852499999999999</v>
      </c>
      <c r="L9" s="26">
        <v>45.416249999999998</v>
      </c>
      <c r="M9" s="26">
        <v>19.844999999999999</v>
      </c>
      <c r="N9" s="26">
        <v>21.375</v>
      </c>
      <c r="O9" s="27">
        <v>37.4925</v>
      </c>
      <c r="P9" s="27">
        <v>0</v>
      </c>
      <c r="Q9" s="27">
        <v>0</v>
      </c>
      <c r="R9" s="26">
        <f t="shared" si="0"/>
        <v>187.3725</v>
      </c>
      <c r="S9" s="25">
        <f t="shared" si="1"/>
        <v>2498300</v>
      </c>
      <c r="T9" s="28"/>
    </row>
    <row r="10" spans="1:20">
      <c r="A10" s="29">
        <v>1600600</v>
      </c>
      <c r="B10" s="29" t="s">
        <v>74</v>
      </c>
      <c r="C10" s="10" t="s">
        <v>72</v>
      </c>
      <c r="D10" s="29">
        <v>50</v>
      </c>
      <c r="E10" s="30">
        <v>2.5</v>
      </c>
      <c r="F10" s="26">
        <v>0</v>
      </c>
      <c r="G10" s="26">
        <v>0</v>
      </c>
      <c r="H10" s="26">
        <v>4.9225000000000003</v>
      </c>
      <c r="I10" s="26">
        <v>0</v>
      </c>
      <c r="J10" s="26">
        <v>0</v>
      </c>
      <c r="K10" s="26">
        <v>5.09</v>
      </c>
      <c r="L10" s="26">
        <v>0</v>
      </c>
      <c r="M10" s="26">
        <v>0</v>
      </c>
      <c r="N10" s="26">
        <v>0</v>
      </c>
      <c r="O10" s="27">
        <v>0</v>
      </c>
      <c r="P10" s="27">
        <v>0</v>
      </c>
      <c r="Q10" s="27">
        <v>0</v>
      </c>
      <c r="R10" s="26">
        <f t="shared" si="0"/>
        <v>10.012499999999999</v>
      </c>
      <c r="S10" s="25">
        <f t="shared" si="1"/>
        <v>200249.99999999997</v>
      </c>
      <c r="T10" s="28"/>
    </row>
    <row r="11" spans="1:20">
      <c r="A11" s="31">
        <v>1600567</v>
      </c>
      <c r="B11" s="10" t="s">
        <v>75</v>
      </c>
      <c r="C11" s="10" t="s">
        <v>72</v>
      </c>
      <c r="D11" s="10">
        <v>75</v>
      </c>
      <c r="E11" s="25">
        <v>3.75</v>
      </c>
      <c r="F11" s="26">
        <v>0</v>
      </c>
      <c r="G11" s="26">
        <v>0</v>
      </c>
      <c r="H11" s="26">
        <v>11.133749999999999</v>
      </c>
      <c r="I11" s="26">
        <v>0</v>
      </c>
      <c r="J11" s="26">
        <v>11.512499999999999</v>
      </c>
      <c r="K11" s="26">
        <v>10.455</v>
      </c>
      <c r="L11" s="26">
        <v>29.91375</v>
      </c>
      <c r="M11" s="26">
        <v>18.38625</v>
      </c>
      <c r="N11" s="26">
        <v>0</v>
      </c>
      <c r="O11" s="27">
        <v>22.754999999999999</v>
      </c>
      <c r="P11" s="27">
        <v>0</v>
      </c>
      <c r="Q11" s="27">
        <v>0</v>
      </c>
      <c r="R11" s="26">
        <f t="shared" si="0"/>
        <v>104.15625</v>
      </c>
      <c r="S11" s="25">
        <f t="shared" si="1"/>
        <v>1388750</v>
      </c>
      <c r="T11" s="28"/>
    </row>
    <row r="12" spans="1:20">
      <c r="A12" s="29">
        <v>1600581</v>
      </c>
      <c r="B12" s="10" t="s">
        <v>76</v>
      </c>
      <c r="C12" s="10" t="s">
        <v>72</v>
      </c>
      <c r="D12" s="10">
        <v>50</v>
      </c>
      <c r="E12" s="25">
        <v>2.5</v>
      </c>
      <c r="F12" s="26">
        <v>0</v>
      </c>
      <c r="G12" s="26">
        <v>0</v>
      </c>
      <c r="H12" s="26">
        <v>2.4224999999999999</v>
      </c>
      <c r="I12" s="26">
        <v>0</v>
      </c>
      <c r="J12" s="26">
        <v>0</v>
      </c>
      <c r="K12" s="26">
        <v>4.95</v>
      </c>
      <c r="L12" s="26">
        <v>0</v>
      </c>
      <c r="M12" s="26">
        <v>0</v>
      </c>
      <c r="N12" s="26">
        <v>0</v>
      </c>
      <c r="O12" s="27">
        <v>2.2225000000000001</v>
      </c>
      <c r="P12" s="27">
        <v>0</v>
      </c>
      <c r="Q12" s="27">
        <v>0</v>
      </c>
      <c r="R12" s="26">
        <f t="shared" si="0"/>
        <v>9.5950000000000006</v>
      </c>
      <c r="S12" s="25">
        <f t="shared" si="1"/>
        <v>191900</v>
      </c>
      <c r="T12" s="28"/>
    </row>
    <row r="13" spans="1:20">
      <c r="A13" s="29">
        <v>1600628</v>
      </c>
      <c r="B13" s="29" t="s">
        <v>77</v>
      </c>
      <c r="C13" s="10" t="s">
        <v>72</v>
      </c>
      <c r="D13" s="29">
        <v>75</v>
      </c>
      <c r="E13" s="30">
        <v>3.75</v>
      </c>
      <c r="F13" s="26">
        <v>0</v>
      </c>
      <c r="G13" s="26">
        <v>0</v>
      </c>
      <c r="H13" s="26">
        <v>11.1525</v>
      </c>
      <c r="I13" s="26">
        <v>0</v>
      </c>
      <c r="J13" s="26">
        <v>14.088749999999999</v>
      </c>
      <c r="K13" s="26">
        <v>12.161250000000001</v>
      </c>
      <c r="L13" s="26">
        <v>21.982500000000002</v>
      </c>
      <c r="M13" s="26">
        <v>0</v>
      </c>
      <c r="N13" s="26">
        <v>27.09375</v>
      </c>
      <c r="O13" s="27">
        <v>29.741250000000001</v>
      </c>
      <c r="P13" s="27">
        <v>0</v>
      </c>
      <c r="Q13" s="27">
        <v>0</v>
      </c>
      <c r="R13" s="26">
        <f t="shared" si="0"/>
        <v>116.22</v>
      </c>
      <c r="S13" s="25">
        <f t="shared" si="1"/>
        <v>1549600.0000000002</v>
      </c>
      <c r="T13" s="28"/>
    </row>
    <row r="14" spans="1:20">
      <c r="A14" s="29">
        <v>1600627</v>
      </c>
      <c r="B14" s="10" t="s">
        <v>78</v>
      </c>
      <c r="C14" s="10" t="s">
        <v>72</v>
      </c>
      <c r="D14" s="29">
        <v>50</v>
      </c>
      <c r="E14" s="25">
        <v>2.5</v>
      </c>
      <c r="F14" s="26">
        <v>0</v>
      </c>
      <c r="G14" s="26">
        <v>0</v>
      </c>
      <c r="H14" s="26">
        <v>2.5049999999999999</v>
      </c>
      <c r="I14" s="26">
        <v>0</v>
      </c>
      <c r="J14" s="26">
        <v>0</v>
      </c>
      <c r="K14" s="26">
        <v>2.5024999999999999</v>
      </c>
      <c r="L14" s="26">
        <v>0</v>
      </c>
      <c r="M14" s="26">
        <v>0</v>
      </c>
      <c r="N14" s="26">
        <v>0</v>
      </c>
      <c r="O14" s="27">
        <v>0</v>
      </c>
      <c r="P14" s="27">
        <v>0</v>
      </c>
      <c r="Q14" s="27">
        <v>0</v>
      </c>
      <c r="R14" s="26">
        <f t="shared" si="0"/>
        <v>5.0075000000000003</v>
      </c>
      <c r="S14" s="25">
        <f t="shared" si="1"/>
        <v>100150</v>
      </c>
      <c r="T14" s="28"/>
    </row>
    <row r="15" spans="1:20">
      <c r="A15" s="10">
        <v>1600625</v>
      </c>
      <c r="B15" s="10" t="s">
        <v>79</v>
      </c>
      <c r="C15" s="10" t="s">
        <v>72</v>
      </c>
      <c r="D15" s="10">
        <v>75</v>
      </c>
      <c r="E15" s="25">
        <v>3.75</v>
      </c>
      <c r="F15" s="26">
        <v>0</v>
      </c>
      <c r="G15" s="26">
        <v>7.5637499999999998</v>
      </c>
      <c r="H15" s="26">
        <v>0</v>
      </c>
      <c r="I15" s="26">
        <v>0</v>
      </c>
      <c r="J15" s="26">
        <v>6.0187499999999998</v>
      </c>
      <c r="K15" s="26">
        <v>4.9762500000000003</v>
      </c>
      <c r="L15" s="26">
        <v>7.38</v>
      </c>
      <c r="M15" s="26">
        <v>7.4812500000000002</v>
      </c>
      <c r="N15" s="26">
        <v>0</v>
      </c>
      <c r="O15" s="27">
        <v>15</v>
      </c>
      <c r="P15" s="27">
        <v>0</v>
      </c>
      <c r="Q15" s="27">
        <v>0</v>
      </c>
      <c r="R15" s="26">
        <f t="shared" si="0"/>
        <v>48.42</v>
      </c>
      <c r="S15" s="25">
        <f t="shared" si="1"/>
        <v>645600</v>
      </c>
      <c r="T15" s="28"/>
    </row>
    <row r="16" spans="1:20">
      <c r="A16" s="10">
        <v>1601296</v>
      </c>
      <c r="B16" s="10" t="s">
        <v>80</v>
      </c>
      <c r="C16" s="10" t="s">
        <v>81</v>
      </c>
      <c r="D16" s="29">
        <v>50</v>
      </c>
      <c r="E16" s="25">
        <v>12.5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87.85</v>
      </c>
      <c r="M16" s="26">
        <v>48.35</v>
      </c>
      <c r="N16" s="26">
        <v>0</v>
      </c>
      <c r="O16" s="27">
        <v>40.4375</v>
      </c>
      <c r="P16" s="27">
        <v>31.3125</v>
      </c>
      <c r="Q16" s="27">
        <v>0.4375</v>
      </c>
      <c r="R16" s="26">
        <f t="shared" si="0"/>
        <v>208.38749999999999</v>
      </c>
      <c r="S16" s="25">
        <f t="shared" si="1"/>
        <v>4167750</v>
      </c>
      <c r="T16" s="28"/>
    </row>
    <row r="17" spans="1:20">
      <c r="A17" s="10">
        <v>1601312</v>
      </c>
      <c r="B17" s="10" t="s">
        <v>82</v>
      </c>
      <c r="C17" s="10" t="s">
        <v>65</v>
      </c>
      <c r="D17" s="29">
        <v>75</v>
      </c>
      <c r="E17" s="25">
        <v>9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50.814</v>
      </c>
      <c r="M17" s="26">
        <v>5.1074999999999999</v>
      </c>
      <c r="N17" s="26">
        <v>31.698</v>
      </c>
      <c r="O17" s="27">
        <v>15.263999999999999</v>
      </c>
      <c r="P17" s="27">
        <v>38.151000000000003</v>
      </c>
      <c r="Q17" s="27">
        <v>43.415999999999997</v>
      </c>
      <c r="R17" s="26">
        <f t="shared" si="0"/>
        <v>184.45050000000001</v>
      </c>
      <c r="S17" s="25">
        <f t="shared" si="1"/>
        <v>2459340</v>
      </c>
      <c r="T17" s="28"/>
    </row>
    <row r="18" spans="1:20">
      <c r="A18" s="10">
        <v>1601314</v>
      </c>
      <c r="B18" s="10" t="s">
        <v>83</v>
      </c>
      <c r="C18" s="10" t="s">
        <v>84</v>
      </c>
      <c r="D18" s="29">
        <v>125</v>
      </c>
      <c r="E18" s="25">
        <v>15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12.42</v>
      </c>
      <c r="M18" s="26">
        <v>65.61</v>
      </c>
      <c r="N18" s="26">
        <v>36.93</v>
      </c>
      <c r="O18" s="27">
        <v>13.95</v>
      </c>
      <c r="P18" s="27">
        <v>0</v>
      </c>
      <c r="Q18" s="27">
        <v>15.285</v>
      </c>
      <c r="R18" s="26">
        <f t="shared" si="0"/>
        <v>144.19499999999999</v>
      </c>
      <c r="S18" s="25">
        <f t="shared" si="1"/>
        <v>1153560</v>
      </c>
      <c r="T18" s="28"/>
    </row>
    <row r="19" spans="1:20">
      <c r="A19" s="31">
        <v>1601411</v>
      </c>
      <c r="B19" s="10" t="s">
        <v>85</v>
      </c>
      <c r="C19" s="10" t="s">
        <v>86</v>
      </c>
      <c r="D19" s="29">
        <v>75</v>
      </c>
      <c r="E19" s="25">
        <v>4.05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7">
        <v>0</v>
      </c>
      <c r="P19" s="27">
        <v>0</v>
      </c>
      <c r="Q19" s="27">
        <v>3.1225499999999999</v>
      </c>
      <c r="R19" s="26">
        <f t="shared" si="0"/>
        <v>3.1225499999999999</v>
      </c>
      <c r="S19" s="25">
        <f t="shared" si="1"/>
        <v>41634</v>
      </c>
      <c r="T19" s="28"/>
    </row>
    <row r="20" spans="1:20">
      <c r="A20" s="31">
        <v>1601417</v>
      </c>
      <c r="B20" s="10" t="s">
        <v>87</v>
      </c>
      <c r="C20" s="10" t="s">
        <v>81</v>
      </c>
      <c r="D20" s="10">
        <v>65</v>
      </c>
      <c r="E20" s="25">
        <v>14.04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7">
        <v>0</v>
      </c>
      <c r="P20" s="27">
        <v>0</v>
      </c>
      <c r="Q20" s="27">
        <v>20.554559999999999</v>
      </c>
      <c r="R20" s="26">
        <f t="shared" si="0"/>
        <v>20.554559999999999</v>
      </c>
      <c r="S20" s="25">
        <f t="shared" si="1"/>
        <v>316224</v>
      </c>
      <c r="T20" s="28"/>
    </row>
    <row r="21" spans="1:20">
      <c r="A21" s="10">
        <v>1600669</v>
      </c>
      <c r="B21" s="10" t="s">
        <v>88</v>
      </c>
      <c r="C21" s="10" t="s">
        <v>84</v>
      </c>
      <c r="D21" s="29">
        <v>100</v>
      </c>
      <c r="E21" s="25">
        <v>12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7">
        <v>0</v>
      </c>
      <c r="P21" s="27">
        <v>0</v>
      </c>
      <c r="Q21" s="27">
        <v>7.3920000000000003</v>
      </c>
      <c r="R21" s="26">
        <f t="shared" si="0"/>
        <v>7.3920000000000003</v>
      </c>
      <c r="S21" s="25">
        <f t="shared" si="1"/>
        <v>73920</v>
      </c>
      <c r="T21" s="28"/>
    </row>
    <row r="22" spans="1:20">
      <c r="A22" s="31">
        <v>1601422</v>
      </c>
      <c r="B22" s="10" t="s">
        <v>89</v>
      </c>
      <c r="C22" s="10" t="s">
        <v>81</v>
      </c>
      <c r="D22" s="10">
        <v>100</v>
      </c>
      <c r="E22" s="25">
        <v>14.4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7">
        <v>0</v>
      </c>
      <c r="P22" s="27">
        <v>0</v>
      </c>
      <c r="Q22" s="27">
        <v>109.8288</v>
      </c>
      <c r="R22" s="26">
        <f t="shared" si="0"/>
        <v>109.8288</v>
      </c>
      <c r="S22" s="25">
        <f t="shared" si="1"/>
        <v>1098288</v>
      </c>
      <c r="T22" s="28"/>
    </row>
    <row r="23" spans="1:20">
      <c r="A23" s="10">
        <v>1600088</v>
      </c>
      <c r="B23" s="10" t="s">
        <v>90</v>
      </c>
      <c r="C23" s="10" t="s">
        <v>84</v>
      </c>
      <c r="D23" s="10">
        <v>125</v>
      </c>
      <c r="E23" s="25">
        <v>15</v>
      </c>
      <c r="F23" s="26">
        <v>0</v>
      </c>
      <c r="G23" s="26">
        <v>3.0150000000000001</v>
      </c>
      <c r="H23" s="26">
        <v>0</v>
      </c>
      <c r="I23" s="26">
        <v>0</v>
      </c>
      <c r="J23" s="26">
        <v>2.04</v>
      </c>
      <c r="K23" s="26">
        <v>0</v>
      </c>
      <c r="L23" s="26">
        <v>0</v>
      </c>
      <c r="M23" s="26">
        <v>3.0449999999999999</v>
      </c>
      <c r="N23" s="26">
        <v>0</v>
      </c>
      <c r="O23" s="27">
        <v>0</v>
      </c>
      <c r="P23" s="27">
        <v>0</v>
      </c>
      <c r="Q23" s="27">
        <v>0</v>
      </c>
      <c r="R23" s="26">
        <f t="shared" si="0"/>
        <v>8.1</v>
      </c>
      <c r="S23" s="25">
        <f t="shared" si="1"/>
        <v>64800</v>
      </c>
      <c r="T23" s="28"/>
    </row>
    <row r="24" spans="1:20">
      <c r="A24" s="31">
        <v>1601427</v>
      </c>
      <c r="B24" s="10" t="s">
        <v>91</v>
      </c>
      <c r="C24" s="10" t="s">
        <v>81</v>
      </c>
      <c r="D24" s="29">
        <v>100</v>
      </c>
      <c r="E24" s="30">
        <v>14.4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7">
        <v>0</v>
      </c>
      <c r="P24" s="27">
        <v>0</v>
      </c>
      <c r="Q24" s="27">
        <v>30.9024</v>
      </c>
      <c r="R24" s="26">
        <f t="shared" si="0"/>
        <v>30.9024</v>
      </c>
      <c r="S24" s="25">
        <f t="shared" si="1"/>
        <v>309024</v>
      </c>
      <c r="T24" s="28"/>
    </row>
    <row r="25" spans="1:20">
      <c r="A25" s="31">
        <v>1601429</v>
      </c>
      <c r="B25" s="10" t="s">
        <v>92</v>
      </c>
      <c r="C25" s="10" t="s">
        <v>65</v>
      </c>
      <c r="D25" s="10">
        <v>150</v>
      </c>
      <c r="E25" s="25">
        <v>7.2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7">
        <v>0</v>
      </c>
      <c r="P25" s="27">
        <v>0</v>
      </c>
      <c r="Q25" s="27">
        <v>25.394400000000001</v>
      </c>
      <c r="R25" s="26">
        <f t="shared" si="0"/>
        <v>25.394400000000001</v>
      </c>
      <c r="S25" s="25">
        <f t="shared" si="1"/>
        <v>169296</v>
      </c>
      <c r="T25" s="28"/>
    </row>
    <row r="26" spans="1:20">
      <c r="A26" s="31">
        <v>1601434</v>
      </c>
      <c r="B26" s="10" t="s">
        <v>93</v>
      </c>
      <c r="C26" s="10" t="s">
        <v>67</v>
      </c>
      <c r="D26" s="10">
        <v>125</v>
      </c>
      <c r="E26" s="25">
        <v>12.5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7">
        <v>0</v>
      </c>
      <c r="P26" s="27">
        <v>0</v>
      </c>
      <c r="Q26" s="27">
        <v>9.5875000000000004</v>
      </c>
      <c r="R26" s="26">
        <f t="shared" si="0"/>
        <v>9.5875000000000004</v>
      </c>
      <c r="S26" s="25">
        <f t="shared" si="1"/>
        <v>76700</v>
      </c>
      <c r="T26" s="28"/>
    </row>
    <row r="27" spans="1:20">
      <c r="A27" s="10">
        <v>1600715</v>
      </c>
      <c r="B27" s="10" t="s">
        <v>94</v>
      </c>
      <c r="C27" s="10" t="s">
        <v>84</v>
      </c>
      <c r="D27" s="10">
        <v>125</v>
      </c>
      <c r="E27" s="25">
        <v>15</v>
      </c>
      <c r="F27" s="26">
        <v>29.295000000000002</v>
      </c>
      <c r="G27" s="26">
        <v>8.5350000000000001</v>
      </c>
      <c r="H27" s="26">
        <v>0</v>
      </c>
      <c r="I27" s="26">
        <v>6.165</v>
      </c>
      <c r="J27" s="26">
        <v>24.254999999999999</v>
      </c>
      <c r="K27" s="26">
        <v>0</v>
      </c>
      <c r="L27" s="26">
        <v>0</v>
      </c>
      <c r="M27" s="26">
        <v>0</v>
      </c>
      <c r="N27" s="26">
        <v>0</v>
      </c>
      <c r="O27" s="27">
        <v>0</v>
      </c>
      <c r="P27" s="27">
        <v>0</v>
      </c>
      <c r="Q27" s="27">
        <v>0</v>
      </c>
      <c r="R27" s="26">
        <f t="shared" si="0"/>
        <v>68.25</v>
      </c>
      <c r="S27" s="25">
        <f t="shared" si="1"/>
        <v>546000</v>
      </c>
      <c r="T27" s="28"/>
    </row>
    <row r="28" spans="1:20">
      <c r="A28" s="10">
        <v>1600478</v>
      </c>
      <c r="B28" s="10" t="s">
        <v>95</v>
      </c>
      <c r="C28" s="10" t="s">
        <v>84</v>
      </c>
      <c r="D28" s="10">
        <v>50</v>
      </c>
      <c r="E28" s="25">
        <v>7.2</v>
      </c>
      <c r="F28" s="26">
        <v>0</v>
      </c>
      <c r="G28" s="26">
        <v>3.2759999999999998</v>
      </c>
      <c r="H28" s="26">
        <v>8.6112000000000002</v>
      </c>
      <c r="I28" s="26">
        <v>0</v>
      </c>
      <c r="J28" s="26">
        <v>11.599200000000002</v>
      </c>
      <c r="K28" s="26">
        <v>0</v>
      </c>
      <c r="L28" s="26">
        <v>0.29519999999999996</v>
      </c>
      <c r="M28" s="26">
        <v>20.872799999999998</v>
      </c>
      <c r="N28" s="26">
        <v>15.256800000000002</v>
      </c>
      <c r="O28" s="27">
        <v>0</v>
      </c>
      <c r="P28" s="27">
        <v>11.959200000000001</v>
      </c>
      <c r="Q28" s="27">
        <v>0</v>
      </c>
      <c r="R28" s="26">
        <f t="shared" si="0"/>
        <v>71.870400000000004</v>
      </c>
      <c r="S28" s="25">
        <f t="shared" si="1"/>
        <v>1437408.0000000002</v>
      </c>
      <c r="T28" s="28"/>
    </row>
    <row r="29" spans="1:20">
      <c r="A29" s="31">
        <v>1601454</v>
      </c>
      <c r="B29" s="10" t="s">
        <v>96</v>
      </c>
      <c r="C29" s="10" t="s">
        <v>84</v>
      </c>
      <c r="D29" s="10">
        <v>125</v>
      </c>
      <c r="E29" s="25">
        <v>9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7">
        <v>0</v>
      </c>
      <c r="P29" s="27">
        <v>0</v>
      </c>
      <c r="Q29" s="27">
        <v>4.3289999999999997</v>
      </c>
      <c r="R29" s="26">
        <f t="shared" si="0"/>
        <v>4.3289999999999997</v>
      </c>
      <c r="S29" s="25">
        <f t="shared" si="1"/>
        <v>34632</v>
      </c>
      <c r="T29" s="28"/>
    </row>
    <row r="30" spans="1:20">
      <c r="A30" s="10">
        <v>1600085</v>
      </c>
      <c r="B30" s="10" t="s">
        <v>97</v>
      </c>
      <c r="C30" s="10" t="s">
        <v>84</v>
      </c>
      <c r="D30" s="10">
        <v>75</v>
      </c>
      <c r="E30" s="25">
        <v>14.4</v>
      </c>
      <c r="F30" s="26">
        <v>3.2832000000000003</v>
      </c>
      <c r="G30" s="26">
        <v>7.2576000000000001</v>
      </c>
      <c r="H30" s="26">
        <v>12.3264</v>
      </c>
      <c r="I30" s="26">
        <v>23.601600000000001</v>
      </c>
      <c r="J30" s="26">
        <v>2.5632000000000001</v>
      </c>
      <c r="K30" s="26">
        <v>19.224</v>
      </c>
      <c r="L30" s="26">
        <v>18.36</v>
      </c>
      <c r="M30" s="26">
        <v>54.792000000000002</v>
      </c>
      <c r="N30" s="26">
        <v>56.404800000000002</v>
      </c>
      <c r="O30" s="27">
        <v>0</v>
      </c>
      <c r="P30" s="27">
        <v>5.7744000000000009</v>
      </c>
      <c r="Q30" s="27">
        <v>0</v>
      </c>
      <c r="R30" s="26">
        <f t="shared" si="0"/>
        <v>203.58720000000002</v>
      </c>
      <c r="S30" s="25">
        <f t="shared" si="1"/>
        <v>2714496.0000000005</v>
      </c>
      <c r="T30" s="28"/>
    </row>
    <row r="31" spans="1:20">
      <c r="A31" s="10">
        <v>1600836</v>
      </c>
      <c r="B31" s="10" t="s">
        <v>98</v>
      </c>
      <c r="C31" s="10" t="s">
        <v>84</v>
      </c>
      <c r="D31" s="29">
        <v>125</v>
      </c>
      <c r="E31" s="25">
        <v>15</v>
      </c>
      <c r="F31" s="26">
        <v>11.07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9.5549999999999997</v>
      </c>
      <c r="O31" s="27">
        <v>0</v>
      </c>
      <c r="P31" s="27">
        <v>0</v>
      </c>
      <c r="Q31" s="27">
        <v>0</v>
      </c>
      <c r="R31" s="26">
        <f t="shared" si="0"/>
        <v>20.625</v>
      </c>
      <c r="S31" s="25">
        <f t="shared" si="1"/>
        <v>165000</v>
      </c>
      <c r="T31" s="28"/>
    </row>
    <row r="32" spans="1:20">
      <c r="A32" s="10">
        <v>1600816</v>
      </c>
      <c r="B32" s="10" t="s">
        <v>99</v>
      </c>
      <c r="C32" s="10" t="s">
        <v>84</v>
      </c>
      <c r="D32" s="29">
        <v>50</v>
      </c>
      <c r="E32" s="25">
        <v>7.2</v>
      </c>
      <c r="F32" s="26">
        <v>0</v>
      </c>
      <c r="G32" s="26">
        <v>0</v>
      </c>
      <c r="H32" s="26">
        <v>17.438400000000001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7">
        <v>0</v>
      </c>
      <c r="P32" s="27">
        <v>0</v>
      </c>
      <c r="Q32" s="27">
        <v>0</v>
      </c>
      <c r="R32" s="26">
        <f t="shared" si="0"/>
        <v>17.438400000000001</v>
      </c>
      <c r="S32" s="25">
        <f t="shared" si="1"/>
        <v>348768</v>
      </c>
      <c r="T32" s="28"/>
    </row>
    <row r="33" spans="1:20">
      <c r="A33" s="10">
        <v>1600096</v>
      </c>
      <c r="B33" s="10" t="s">
        <v>100</v>
      </c>
      <c r="C33" s="10" t="s">
        <v>84</v>
      </c>
      <c r="D33" s="10">
        <v>125</v>
      </c>
      <c r="E33" s="25">
        <v>15</v>
      </c>
      <c r="F33" s="26">
        <v>0</v>
      </c>
      <c r="G33" s="26">
        <v>2.94</v>
      </c>
      <c r="H33" s="26">
        <v>0</v>
      </c>
      <c r="I33" s="26">
        <v>0</v>
      </c>
      <c r="J33" s="26">
        <v>3.585</v>
      </c>
      <c r="K33" s="26">
        <v>0</v>
      </c>
      <c r="L33" s="26">
        <v>0</v>
      </c>
      <c r="M33" s="26">
        <v>1.23</v>
      </c>
      <c r="N33" s="26">
        <v>0</v>
      </c>
      <c r="O33" s="27">
        <v>0</v>
      </c>
      <c r="P33" s="27">
        <v>0</v>
      </c>
      <c r="Q33" s="27">
        <v>0</v>
      </c>
      <c r="R33" s="26">
        <f t="shared" si="0"/>
        <v>7.7550000000000008</v>
      </c>
      <c r="S33" s="25">
        <f t="shared" si="1"/>
        <v>62040.000000000007</v>
      </c>
      <c r="T33" s="28"/>
    </row>
    <row r="34" spans="1:20">
      <c r="A34" s="10">
        <v>1600095</v>
      </c>
      <c r="B34" s="10" t="s">
        <v>101</v>
      </c>
      <c r="C34" s="10" t="s">
        <v>84</v>
      </c>
      <c r="D34" s="10">
        <v>75</v>
      </c>
      <c r="E34" s="25">
        <v>14.4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20.145600000000002</v>
      </c>
      <c r="M34" s="26">
        <v>23.414400000000001</v>
      </c>
      <c r="N34" s="26">
        <v>25.2864</v>
      </c>
      <c r="O34" s="27">
        <v>0</v>
      </c>
      <c r="P34" s="27">
        <v>0</v>
      </c>
      <c r="Q34" s="27">
        <v>0</v>
      </c>
      <c r="R34" s="26">
        <f t="shared" si="0"/>
        <v>68.846400000000003</v>
      </c>
      <c r="S34" s="25">
        <f t="shared" si="1"/>
        <v>917952</v>
      </c>
      <c r="T34" s="28"/>
    </row>
    <row r="35" spans="1:20">
      <c r="A35" s="29">
        <v>1600575</v>
      </c>
      <c r="B35" s="29" t="s">
        <v>102</v>
      </c>
      <c r="C35" s="10" t="s">
        <v>84</v>
      </c>
      <c r="D35" s="29">
        <v>125</v>
      </c>
      <c r="E35" s="30">
        <v>9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7">
        <v>5.8949999999999996</v>
      </c>
      <c r="P35" s="27">
        <v>0</v>
      </c>
      <c r="Q35" s="27">
        <v>0</v>
      </c>
      <c r="R35" s="26">
        <f t="shared" si="0"/>
        <v>5.8949999999999996</v>
      </c>
      <c r="S35" s="25">
        <f t="shared" si="1"/>
        <v>47160</v>
      </c>
      <c r="T35" s="28"/>
    </row>
    <row r="36" spans="1:20">
      <c r="A36" s="29">
        <v>1600670</v>
      </c>
      <c r="B36" s="10" t="s">
        <v>103</v>
      </c>
      <c r="C36" s="10" t="s">
        <v>84</v>
      </c>
      <c r="D36" s="29">
        <v>50</v>
      </c>
      <c r="E36" s="25">
        <v>7.2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35.704800000000006</v>
      </c>
      <c r="N36" s="26">
        <v>31.5</v>
      </c>
      <c r="O36" s="27">
        <v>7.2071999999999994</v>
      </c>
      <c r="P36" s="27">
        <v>0</v>
      </c>
      <c r="Q36" s="27">
        <v>0</v>
      </c>
      <c r="R36" s="26">
        <f t="shared" si="0"/>
        <v>74.412000000000006</v>
      </c>
      <c r="S36" s="25">
        <f t="shared" si="1"/>
        <v>1488240.0000000002</v>
      </c>
      <c r="T36" s="28"/>
    </row>
    <row r="37" spans="1:20">
      <c r="A37" s="10">
        <v>1600831</v>
      </c>
      <c r="B37" s="10" t="s">
        <v>104</v>
      </c>
      <c r="C37" s="10" t="s">
        <v>105</v>
      </c>
      <c r="D37" s="10">
        <v>125</v>
      </c>
      <c r="E37" s="25">
        <v>15</v>
      </c>
      <c r="F37" s="26">
        <v>7.875</v>
      </c>
      <c r="G37" s="26">
        <v>1.575</v>
      </c>
      <c r="H37" s="26">
        <v>0</v>
      </c>
      <c r="I37" s="26">
        <v>3.54</v>
      </c>
      <c r="J37" s="26">
        <v>8.01</v>
      </c>
      <c r="K37" s="26">
        <v>10.050000000000001</v>
      </c>
      <c r="L37" s="26">
        <v>5.34</v>
      </c>
      <c r="M37" s="26">
        <v>0</v>
      </c>
      <c r="N37" s="26">
        <v>0</v>
      </c>
      <c r="O37" s="27">
        <v>0</v>
      </c>
      <c r="P37" s="27">
        <v>0</v>
      </c>
      <c r="Q37" s="27">
        <v>0</v>
      </c>
      <c r="R37" s="26">
        <f t="shared" ref="R37:R100" si="2">SUM(F37:Q37)</f>
        <v>36.39</v>
      </c>
      <c r="S37" s="25">
        <f t="shared" si="1"/>
        <v>291120</v>
      </c>
      <c r="T37" s="28"/>
    </row>
    <row r="38" spans="1:20">
      <c r="A38" s="10">
        <v>1600826</v>
      </c>
      <c r="B38" s="10" t="s">
        <v>106</v>
      </c>
      <c r="C38" s="10" t="s">
        <v>105</v>
      </c>
      <c r="D38" s="10">
        <v>50</v>
      </c>
      <c r="E38" s="25">
        <v>7.2</v>
      </c>
      <c r="F38" s="26">
        <v>16.185600000000001</v>
      </c>
      <c r="G38" s="26">
        <v>0</v>
      </c>
      <c r="H38" s="26">
        <v>4.6440000000000001</v>
      </c>
      <c r="I38" s="26">
        <v>11.9376</v>
      </c>
      <c r="J38" s="26">
        <v>0</v>
      </c>
      <c r="K38" s="26">
        <v>0</v>
      </c>
      <c r="L38" s="26">
        <v>0</v>
      </c>
      <c r="M38" s="26">
        <v>0</v>
      </c>
      <c r="N38" s="26">
        <v>12.9384</v>
      </c>
      <c r="O38" s="27">
        <v>0</v>
      </c>
      <c r="P38" s="27">
        <v>9.8568000000000016</v>
      </c>
      <c r="Q38" s="27">
        <v>0</v>
      </c>
      <c r="R38" s="26">
        <f t="shared" si="2"/>
        <v>55.562400000000004</v>
      </c>
      <c r="S38" s="25">
        <f t="shared" si="1"/>
        <v>1111248</v>
      </c>
      <c r="T38" s="28"/>
    </row>
    <row r="39" spans="1:20">
      <c r="A39" s="10">
        <v>1601201</v>
      </c>
      <c r="B39" s="10" t="s">
        <v>107</v>
      </c>
      <c r="C39" s="10" t="s">
        <v>84</v>
      </c>
      <c r="D39" s="32">
        <v>125</v>
      </c>
      <c r="E39" s="25">
        <v>15</v>
      </c>
      <c r="F39" s="26">
        <v>0</v>
      </c>
      <c r="G39" s="26">
        <v>0</v>
      </c>
      <c r="H39" s="26">
        <v>21.99</v>
      </c>
      <c r="I39" s="26">
        <v>26.535</v>
      </c>
      <c r="J39" s="26">
        <v>0</v>
      </c>
      <c r="K39" s="26">
        <v>0</v>
      </c>
      <c r="L39" s="26">
        <v>0</v>
      </c>
      <c r="M39" s="26">
        <v>0</v>
      </c>
      <c r="N39" s="26">
        <v>10.305</v>
      </c>
      <c r="O39" s="27">
        <v>0</v>
      </c>
      <c r="P39" s="27">
        <v>0</v>
      </c>
      <c r="Q39" s="27">
        <v>0</v>
      </c>
      <c r="R39" s="26">
        <f t="shared" si="2"/>
        <v>58.83</v>
      </c>
      <c r="S39" s="25">
        <f t="shared" si="1"/>
        <v>470640</v>
      </c>
      <c r="T39" s="28"/>
    </row>
    <row r="40" spans="1:20">
      <c r="A40" s="10">
        <v>1601204</v>
      </c>
      <c r="B40" s="10" t="s">
        <v>108</v>
      </c>
      <c r="C40" s="10" t="s">
        <v>84</v>
      </c>
      <c r="D40" s="10">
        <v>125</v>
      </c>
      <c r="E40" s="25">
        <v>15</v>
      </c>
      <c r="F40" s="26">
        <v>0</v>
      </c>
      <c r="G40" s="26">
        <v>0</v>
      </c>
      <c r="H40" s="26">
        <v>6.8550000000000004</v>
      </c>
      <c r="I40" s="26">
        <v>8.7750000000000004</v>
      </c>
      <c r="J40" s="26">
        <v>9.375</v>
      </c>
      <c r="K40" s="26">
        <v>0</v>
      </c>
      <c r="L40" s="26">
        <v>5.2649999999999997</v>
      </c>
      <c r="M40" s="26">
        <v>0</v>
      </c>
      <c r="N40" s="26">
        <v>2.94</v>
      </c>
      <c r="O40" s="27">
        <v>0</v>
      </c>
      <c r="P40" s="27">
        <v>6.45</v>
      </c>
      <c r="Q40" s="27">
        <v>0</v>
      </c>
      <c r="R40" s="26">
        <f t="shared" si="2"/>
        <v>39.660000000000004</v>
      </c>
      <c r="S40" s="25">
        <f t="shared" si="1"/>
        <v>317280.00000000006</v>
      </c>
      <c r="T40" s="28"/>
    </row>
    <row r="41" spans="1:20">
      <c r="A41" s="10">
        <v>1601248</v>
      </c>
      <c r="B41" s="10" t="s">
        <v>109</v>
      </c>
      <c r="C41" s="10" t="s">
        <v>84</v>
      </c>
      <c r="D41" s="10">
        <v>125</v>
      </c>
      <c r="E41" s="25">
        <v>15</v>
      </c>
      <c r="F41" s="26">
        <v>0</v>
      </c>
      <c r="G41" s="26">
        <v>0</v>
      </c>
      <c r="H41" s="26">
        <v>11.04</v>
      </c>
      <c r="I41" s="26">
        <v>10.95</v>
      </c>
      <c r="J41" s="26">
        <v>27.495000000000001</v>
      </c>
      <c r="K41" s="26">
        <v>7.8150000000000004</v>
      </c>
      <c r="L41" s="26">
        <v>0</v>
      </c>
      <c r="M41" s="26">
        <v>0</v>
      </c>
      <c r="N41" s="26">
        <v>8.8350000000000009</v>
      </c>
      <c r="O41" s="27">
        <v>16.094999999999999</v>
      </c>
      <c r="P41" s="27">
        <v>0</v>
      </c>
      <c r="Q41" s="27">
        <v>18.1755</v>
      </c>
      <c r="R41" s="26">
        <f t="shared" si="2"/>
        <v>100.40549999999999</v>
      </c>
      <c r="S41" s="25">
        <f t="shared" si="1"/>
        <v>803243.99999999988</v>
      </c>
      <c r="T41" s="28"/>
    </row>
    <row r="42" spans="1:20">
      <c r="A42" s="10">
        <v>1601249</v>
      </c>
      <c r="B42" s="10" t="s">
        <v>110</v>
      </c>
      <c r="C42" s="10" t="s">
        <v>84</v>
      </c>
      <c r="D42" s="10">
        <v>125</v>
      </c>
      <c r="E42" s="25">
        <v>15</v>
      </c>
      <c r="F42" s="26">
        <v>0</v>
      </c>
      <c r="G42" s="26">
        <v>0</v>
      </c>
      <c r="H42" s="26">
        <v>10.545</v>
      </c>
      <c r="I42" s="26">
        <v>10.365</v>
      </c>
      <c r="J42" s="26">
        <v>22.094999999999999</v>
      </c>
      <c r="K42" s="26">
        <v>0.39</v>
      </c>
      <c r="L42" s="26">
        <v>16.695</v>
      </c>
      <c r="M42" s="26">
        <v>0</v>
      </c>
      <c r="N42" s="26">
        <v>14.73</v>
      </c>
      <c r="O42" s="27">
        <v>6.7949999999999999</v>
      </c>
      <c r="P42" s="27">
        <v>0</v>
      </c>
      <c r="Q42" s="27">
        <v>8.82</v>
      </c>
      <c r="R42" s="26">
        <f t="shared" si="2"/>
        <v>90.435000000000002</v>
      </c>
      <c r="S42" s="25">
        <f t="shared" si="1"/>
        <v>723480</v>
      </c>
      <c r="T42" s="28"/>
    </row>
    <row r="43" spans="1:20">
      <c r="A43" s="10">
        <v>1601250</v>
      </c>
      <c r="B43" s="10" t="s">
        <v>111</v>
      </c>
      <c r="C43" s="10" t="s">
        <v>84</v>
      </c>
      <c r="D43" s="10">
        <v>125</v>
      </c>
      <c r="E43" s="25">
        <v>15</v>
      </c>
      <c r="F43" s="26">
        <v>0</v>
      </c>
      <c r="G43" s="26">
        <v>0</v>
      </c>
      <c r="H43" s="26">
        <v>10.5</v>
      </c>
      <c r="I43" s="26">
        <v>0</v>
      </c>
      <c r="J43" s="26">
        <v>39.645000000000003</v>
      </c>
      <c r="K43" s="26">
        <v>8.0399999999999991</v>
      </c>
      <c r="L43" s="26">
        <v>0</v>
      </c>
      <c r="M43" s="26">
        <v>0</v>
      </c>
      <c r="N43" s="26">
        <v>5.7450000000000001</v>
      </c>
      <c r="O43" s="27">
        <v>4.4999999999999997E-3</v>
      </c>
      <c r="P43" s="27">
        <v>0</v>
      </c>
      <c r="Q43" s="27">
        <v>3.0150000000000001</v>
      </c>
      <c r="R43" s="26">
        <f t="shared" si="2"/>
        <v>66.9495</v>
      </c>
      <c r="S43" s="25">
        <f t="shared" si="1"/>
        <v>535596</v>
      </c>
      <c r="T43" s="28"/>
    </row>
    <row r="44" spans="1:20">
      <c r="A44" s="10">
        <v>1601255</v>
      </c>
      <c r="B44" s="10" t="s">
        <v>112</v>
      </c>
      <c r="C44" s="10" t="s">
        <v>113</v>
      </c>
      <c r="D44" s="10">
        <v>150</v>
      </c>
      <c r="E44" s="25">
        <v>13.5</v>
      </c>
      <c r="F44" s="26">
        <v>0</v>
      </c>
      <c r="G44" s="26">
        <v>0</v>
      </c>
      <c r="H44" s="26">
        <v>9.0449999999999999</v>
      </c>
      <c r="I44" s="26">
        <v>0</v>
      </c>
      <c r="J44" s="26">
        <v>37.921500000000002</v>
      </c>
      <c r="K44" s="26">
        <v>0</v>
      </c>
      <c r="L44" s="26">
        <v>38.042999999999999</v>
      </c>
      <c r="M44" s="26">
        <v>14.8635</v>
      </c>
      <c r="N44" s="26">
        <v>21.910499999999999</v>
      </c>
      <c r="O44" s="27">
        <v>24.381</v>
      </c>
      <c r="P44" s="27">
        <v>21.532499999999999</v>
      </c>
      <c r="Q44" s="27">
        <v>0</v>
      </c>
      <c r="R44" s="26">
        <f t="shared" si="2"/>
        <v>167.697</v>
      </c>
      <c r="S44" s="25">
        <f t="shared" si="1"/>
        <v>1117980</v>
      </c>
      <c r="T44" s="28"/>
    </row>
    <row r="45" spans="1:20">
      <c r="A45" s="10">
        <v>1601259</v>
      </c>
      <c r="B45" s="10" t="s">
        <v>114</v>
      </c>
      <c r="C45" s="10" t="s">
        <v>65</v>
      </c>
      <c r="D45" s="10">
        <v>75</v>
      </c>
      <c r="E45" s="25">
        <v>3.6</v>
      </c>
      <c r="F45" s="26">
        <v>0</v>
      </c>
      <c r="G45" s="26">
        <v>0</v>
      </c>
      <c r="H45" s="26">
        <v>11.016</v>
      </c>
      <c r="I45" s="26">
        <v>8.9640000000000004</v>
      </c>
      <c r="J45" s="26">
        <v>15.159600000000001</v>
      </c>
      <c r="K45" s="26">
        <v>9.7092000000000009</v>
      </c>
      <c r="L45" s="26">
        <v>8.8632000000000009</v>
      </c>
      <c r="M45" s="26">
        <v>9.7061999999999991</v>
      </c>
      <c r="N45" s="26">
        <v>5.2128000000000005</v>
      </c>
      <c r="O45" s="27">
        <v>3.5892000000000004</v>
      </c>
      <c r="P45" s="27">
        <v>0</v>
      </c>
      <c r="Q45" s="27">
        <v>0</v>
      </c>
      <c r="R45" s="26">
        <f t="shared" si="2"/>
        <v>72.220200000000006</v>
      </c>
      <c r="S45" s="25">
        <f t="shared" si="1"/>
        <v>962936.00000000012</v>
      </c>
      <c r="T45" s="28"/>
    </row>
    <row r="46" spans="1:20">
      <c r="A46" s="10">
        <v>1601268</v>
      </c>
      <c r="B46" s="10" t="s">
        <v>115</v>
      </c>
      <c r="C46" s="10" t="s">
        <v>15</v>
      </c>
      <c r="D46" s="10">
        <v>125</v>
      </c>
      <c r="E46" s="25">
        <v>9</v>
      </c>
      <c r="F46" s="26">
        <v>0</v>
      </c>
      <c r="G46" s="26">
        <v>0</v>
      </c>
      <c r="H46" s="26">
        <v>3.7709999999999999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7">
        <v>0</v>
      </c>
      <c r="P46" s="27">
        <v>0</v>
      </c>
      <c r="Q46" s="27">
        <v>0</v>
      </c>
      <c r="R46" s="26">
        <f t="shared" si="2"/>
        <v>3.7709999999999999</v>
      </c>
      <c r="S46" s="25">
        <f t="shared" si="1"/>
        <v>30168</v>
      </c>
      <c r="T46" s="28"/>
    </row>
    <row r="47" spans="1:20">
      <c r="A47" s="10">
        <v>1601270</v>
      </c>
      <c r="B47" s="10" t="s">
        <v>116</v>
      </c>
      <c r="C47" s="10" t="s">
        <v>15</v>
      </c>
      <c r="D47" s="10">
        <v>125</v>
      </c>
      <c r="E47" s="25">
        <v>9</v>
      </c>
      <c r="F47" s="26">
        <v>0</v>
      </c>
      <c r="G47" s="26">
        <v>0</v>
      </c>
      <c r="H47" s="26">
        <v>3.6360000000000001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7">
        <v>0</v>
      </c>
      <c r="P47" s="27">
        <v>0</v>
      </c>
      <c r="Q47" s="27">
        <v>0</v>
      </c>
      <c r="R47" s="26">
        <f t="shared" si="2"/>
        <v>3.6360000000000001</v>
      </c>
      <c r="S47" s="25">
        <f t="shared" si="1"/>
        <v>29088</v>
      </c>
      <c r="T47" s="28"/>
    </row>
    <row r="48" spans="1:20">
      <c r="A48" s="10">
        <v>1600511</v>
      </c>
      <c r="B48" s="10" t="s">
        <v>117</v>
      </c>
      <c r="C48" s="10" t="s">
        <v>84</v>
      </c>
      <c r="D48" s="10">
        <v>75</v>
      </c>
      <c r="E48" s="25">
        <v>5.4</v>
      </c>
      <c r="F48" s="26">
        <v>0</v>
      </c>
      <c r="G48" s="26">
        <v>0</v>
      </c>
      <c r="H48" s="26">
        <v>0</v>
      </c>
      <c r="I48" s="26">
        <v>0.27</v>
      </c>
      <c r="J48" s="26">
        <v>0.44820000000000004</v>
      </c>
      <c r="K48" s="26">
        <v>0.7128000000000001</v>
      </c>
      <c r="L48" s="26">
        <v>0</v>
      </c>
      <c r="M48" s="26">
        <v>0.1242</v>
      </c>
      <c r="N48" s="26">
        <v>0.37260000000000004</v>
      </c>
      <c r="O48" s="27">
        <v>0</v>
      </c>
      <c r="P48" s="27">
        <v>0</v>
      </c>
      <c r="Q48" s="27">
        <v>0</v>
      </c>
      <c r="R48" s="26">
        <f t="shared" si="2"/>
        <v>1.9278000000000002</v>
      </c>
      <c r="S48" s="25">
        <f t="shared" si="1"/>
        <v>25704</v>
      </c>
      <c r="T48" s="28"/>
    </row>
    <row r="49" spans="1:20">
      <c r="A49" s="29">
        <v>1600641</v>
      </c>
      <c r="B49" s="10" t="s">
        <v>118</v>
      </c>
      <c r="C49" s="10" t="s">
        <v>84</v>
      </c>
      <c r="D49" s="29">
        <v>75</v>
      </c>
      <c r="E49" s="25">
        <v>5.4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7">
        <v>0</v>
      </c>
      <c r="P49" s="27">
        <v>0</v>
      </c>
      <c r="Q49" s="27">
        <v>0.4698</v>
      </c>
      <c r="R49" s="26">
        <f t="shared" si="2"/>
        <v>0.4698</v>
      </c>
      <c r="S49" s="25">
        <f t="shared" si="1"/>
        <v>6263.9999999999991</v>
      </c>
      <c r="T49" s="28"/>
    </row>
    <row r="50" spans="1:20">
      <c r="A50" s="10">
        <v>1600509</v>
      </c>
      <c r="B50" s="10" t="s">
        <v>119</v>
      </c>
      <c r="C50" s="10" t="s">
        <v>84</v>
      </c>
      <c r="D50" s="10">
        <v>75</v>
      </c>
      <c r="E50" s="25">
        <v>5.4</v>
      </c>
      <c r="F50" s="26">
        <v>0</v>
      </c>
      <c r="G50" s="26">
        <v>0</v>
      </c>
      <c r="H50" s="26">
        <v>0</v>
      </c>
      <c r="I50" s="26">
        <v>0.36180000000000001</v>
      </c>
      <c r="J50" s="26">
        <v>0.76140000000000008</v>
      </c>
      <c r="K50" s="26">
        <v>0</v>
      </c>
      <c r="L50" s="26">
        <v>1.0098</v>
      </c>
      <c r="M50" s="26">
        <v>0.108</v>
      </c>
      <c r="N50" s="26">
        <v>0.5292</v>
      </c>
      <c r="O50" s="27">
        <v>0.18360000000000001</v>
      </c>
      <c r="P50" s="27">
        <v>9.1800000000000007E-2</v>
      </c>
      <c r="Q50" s="27">
        <v>0</v>
      </c>
      <c r="R50" s="26">
        <f t="shared" si="2"/>
        <v>3.0456000000000003</v>
      </c>
      <c r="S50" s="25">
        <f t="shared" si="1"/>
        <v>40608.000000000007</v>
      </c>
      <c r="T50" s="28"/>
    </row>
    <row r="51" spans="1:20">
      <c r="A51" s="29">
        <v>1600642</v>
      </c>
      <c r="B51" s="10" t="s">
        <v>120</v>
      </c>
      <c r="C51" s="10" t="s">
        <v>84</v>
      </c>
      <c r="D51" s="29">
        <v>75</v>
      </c>
      <c r="E51" s="25">
        <v>5.4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7">
        <v>0</v>
      </c>
      <c r="P51" s="27">
        <v>0</v>
      </c>
      <c r="Q51" s="27">
        <v>0.57780000000000009</v>
      </c>
      <c r="R51" s="26">
        <f t="shared" si="2"/>
        <v>0.57780000000000009</v>
      </c>
      <c r="S51" s="25">
        <f t="shared" si="1"/>
        <v>7704.0000000000018</v>
      </c>
      <c r="T51" s="28"/>
    </row>
    <row r="52" spans="1:20">
      <c r="A52" s="10">
        <v>1600508</v>
      </c>
      <c r="B52" s="10" t="s">
        <v>121</v>
      </c>
      <c r="C52" s="10" t="s">
        <v>84</v>
      </c>
      <c r="D52" s="10">
        <v>75</v>
      </c>
      <c r="E52" s="25">
        <v>5.4</v>
      </c>
      <c r="F52" s="26">
        <v>0</v>
      </c>
      <c r="G52" s="26">
        <v>0</v>
      </c>
      <c r="H52" s="26">
        <v>0</v>
      </c>
      <c r="I52" s="26">
        <v>0</v>
      </c>
      <c r="J52" s="26">
        <v>1.1394000000000002</v>
      </c>
      <c r="K52" s="26">
        <v>1.3014000000000001</v>
      </c>
      <c r="L52" s="26">
        <v>0</v>
      </c>
      <c r="M52" s="26">
        <v>0</v>
      </c>
      <c r="N52" s="26">
        <v>0.4158</v>
      </c>
      <c r="O52" s="27">
        <v>0.18360000000000001</v>
      </c>
      <c r="P52" s="27">
        <v>0.216</v>
      </c>
      <c r="Q52" s="27">
        <v>0.43740000000000001</v>
      </c>
      <c r="R52" s="26">
        <f t="shared" si="2"/>
        <v>3.6936000000000009</v>
      </c>
      <c r="S52" s="25">
        <f t="shared" si="1"/>
        <v>49248.000000000015</v>
      </c>
      <c r="T52" s="28"/>
    </row>
    <row r="53" spans="1:20">
      <c r="A53" s="10">
        <v>1601315</v>
      </c>
      <c r="B53" s="10" t="s">
        <v>122</v>
      </c>
      <c r="C53" s="10" t="s">
        <v>84</v>
      </c>
      <c r="D53" s="10">
        <v>75</v>
      </c>
      <c r="E53" s="25">
        <v>3.6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18.93</v>
      </c>
      <c r="M53" s="26">
        <v>55.8</v>
      </c>
      <c r="N53" s="26">
        <v>2.4750000000000001</v>
      </c>
      <c r="O53" s="27">
        <v>10.29</v>
      </c>
      <c r="P53" s="27">
        <v>2.46</v>
      </c>
      <c r="Q53" s="27">
        <v>5.0549999999999997</v>
      </c>
      <c r="R53" s="26">
        <f t="shared" si="2"/>
        <v>95.009999999999962</v>
      </c>
      <c r="S53" s="25">
        <f t="shared" si="1"/>
        <v>1266799.9999999995</v>
      </c>
      <c r="T53" s="28"/>
    </row>
    <row r="54" spans="1:20">
      <c r="A54" s="10">
        <v>1601351</v>
      </c>
      <c r="B54" s="10" t="s">
        <v>123</v>
      </c>
      <c r="C54" s="10" t="s">
        <v>124</v>
      </c>
      <c r="D54" s="10">
        <v>50</v>
      </c>
      <c r="E54" s="25">
        <v>7.2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2.3759999999999999</v>
      </c>
      <c r="M54" s="26">
        <v>0</v>
      </c>
      <c r="N54" s="26">
        <v>0</v>
      </c>
      <c r="O54" s="27">
        <v>0</v>
      </c>
      <c r="P54" s="27">
        <v>0</v>
      </c>
      <c r="Q54" s="27">
        <v>0</v>
      </c>
      <c r="R54" s="26">
        <f t="shared" si="2"/>
        <v>2.3759999999999999</v>
      </c>
      <c r="S54" s="25">
        <f t="shared" si="1"/>
        <v>47520</v>
      </c>
      <c r="T54" s="28"/>
    </row>
    <row r="55" spans="1:20">
      <c r="A55" s="10">
        <v>1600786</v>
      </c>
      <c r="B55" s="10" t="s">
        <v>125</v>
      </c>
      <c r="C55" s="10" t="s">
        <v>19</v>
      </c>
      <c r="D55" s="29">
        <v>75</v>
      </c>
      <c r="E55" s="25">
        <v>8.1</v>
      </c>
      <c r="F55" s="26">
        <v>0</v>
      </c>
      <c r="G55" s="26">
        <v>0</v>
      </c>
      <c r="H55" s="26">
        <v>0</v>
      </c>
      <c r="I55" s="26">
        <v>0</v>
      </c>
      <c r="J55" s="26">
        <v>10.060199999999998</v>
      </c>
      <c r="K55" s="26">
        <v>1.6280999999999999</v>
      </c>
      <c r="L55" s="26">
        <v>11.3643</v>
      </c>
      <c r="M55" s="26">
        <v>0</v>
      </c>
      <c r="N55" s="26">
        <v>6.8606999999999996</v>
      </c>
      <c r="O55" s="27">
        <v>5.1678000000000006</v>
      </c>
      <c r="P55" s="27">
        <v>0</v>
      </c>
      <c r="Q55" s="27">
        <v>5.67</v>
      </c>
      <c r="R55" s="26">
        <f t="shared" si="2"/>
        <v>40.751100000000001</v>
      </c>
      <c r="S55" s="25">
        <f t="shared" si="1"/>
        <v>543348.00000000012</v>
      </c>
      <c r="T55" s="28"/>
    </row>
    <row r="56" spans="1:20">
      <c r="A56" s="10">
        <v>1600782</v>
      </c>
      <c r="B56" s="10" t="s">
        <v>126</v>
      </c>
      <c r="C56" s="10" t="s">
        <v>19</v>
      </c>
      <c r="D56" s="10">
        <v>75</v>
      </c>
      <c r="E56" s="25">
        <v>8.1</v>
      </c>
      <c r="F56" s="26">
        <v>0</v>
      </c>
      <c r="G56" s="26">
        <v>0</v>
      </c>
      <c r="H56" s="26">
        <v>0</v>
      </c>
      <c r="I56" s="26">
        <v>7.4195999999999991</v>
      </c>
      <c r="J56" s="26">
        <v>7.6868999999999996</v>
      </c>
      <c r="K56" s="26">
        <v>6.9255000000000004</v>
      </c>
      <c r="L56" s="26">
        <v>0</v>
      </c>
      <c r="M56" s="26">
        <v>14.4504</v>
      </c>
      <c r="N56" s="26">
        <v>8.7317999999999998</v>
      </c>
      <c r="O56" s="27">
        <v>0</v>
      </c>
      <c r="P56" s="27">
        <v>0</v>
      </c>
      <c r="Q56" s="27">
        <v>7.1441999999999997</v>
      </c>
      <c r="R56" s="26">
        <f t="shared" si="2"/>
        <v>52.358399999999996</v>
      </c>
      <c r="S56" s="25">
        <f t="shared" si="1"/>
        <v>698112</v>
      </c>
      <c r="T56" s="28"/>
    </row>
    <row r="57" spans="1:20">
      <c r="A57" s="10">
        <v>1600960</v>
      </c>
      <c r="B57" s="10" t="s">
        <v>127</v>
      </c>
      <c r="C57" s="10" t="s">
        <v>84</v>
      </c>
      <c r="D57" s="10">
        <v>50</v>
      </c>
      <c r="E57" s="25">
        <v>7.2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7.1999999999999998E-3</v>
      </c>
      <c r="L57" s="26">
        <v>0</v>
      </c>
      <c r="M57" s="26">
        <v>0</v>
      </c>
      <c r="N57" s="26">
        <v>0</v>
      </c>
      <c r="O57" s="27">
        <v>0</v>
      </c>
      <c r="P57" s="27">
        <v>15.537600000000001</v>
      </c>
      <c r="Q57" s="27">
        <v>0</v>
      </c>
      <c r="R57" s="26">
        <f t="shared" si="2"/>
        <v>15.5448</v>
      </c>
      <c r="S57" s="25">
        <f t="shared" si="1"/>
        <v>310896</v>
      </c>
      <c r="T57" s="28"/>
    </row>
    <row r="58" spans="1:20">
      <c r="A58" s="10">
        <v>1600970</v>
      </c>
      <c r="B58" s="10" t="s">
        <v>128</v>
      </c>
      <c r="C58" s="10" t="s">
        <v>129</v>
      </c>
      <c r="D58" s="10">
        <v>75</v>
      </c>
      <c r="E58" s="25">
        <v>9</v>
      </c>
      <c r="F58" s="26">
        <v>0</v>
      </c>
      <c r="G58" s="26">
        <v>0</v>
      </c>
      <c r="H58" s="26">
        <v>0</v>
      </c>
      <c r="I58" s="26">
        <v>12.734999999999999</v>
      </c>
      <c r="J58" s="26">
        <v>0</v>
      </c>
      <c r="K58" s="26">
        <v>0</v>
      </c>
      <c r="L58" s="26">
        <v>0</v>
      </c>
      <c r="M58" s="26">
        <v>0</v>
      </c>
      <c r="N58" s="26">
        <v>11.132999999999999</v>
      </c>
      <c r="O58" s="27">
        <v>0</v>
      </c>
      <c r="P58" s="27">
        <v>0</v>
      </c>
      <c r="Q58" s="27">
        <v>0</v>
      </c>
      <c r="R58" s="26">
        <f t="shared" si="2"/>
        <v>23.867999999999999</v>
      </c>
      <c r="S58" s="25">
        <f t="shared" si="1"/>
        <v>318239.99999999994</v>
      </c>
      <c r="T58" s="28"/>
    </row>
    <row r="59" spans="1:20">
      <c r="A59" s="10">
        <v>1601284</v>
      </c>
      <c r="B59" s="10" t="s">
        <v>130</v>
      </c>
      <c r="C59" s="10" t="s">
        <v>0</v>
      </c>
      <c r="D59" s="10">
        <v>100</v>
      </c>
      <c r="E59" s="25">
        <v>14.72</v>
      </c>
      <c r="F59" s="26">
        <v>0</v>
      </c>
      <c r="G59" s="26">
        <v>0</v>
      </c>
      <c r="H59" s="26">
        <v>0</v>
      </c>
      <c r="I59" s="26">
        <v>0</v>
      </c>
      <c r="J59" s="26">
        <v>67.167360000000002</v>
      </c>
      <c r="K59" s="26">
        <v>32.972799999999999</v>
      </c>
      <c r="L59" s="26">
        <v>0</v>
      </c>
      <c r="M59" s="26">
        <v>0</v>
      </c>
      <c r="N59" s="26">
        <v>0</v>
      </c>
      <c r="O59" s="27">
        <v>0</v>
      </c>
      <c r="P59" s="27">
        <v>0</v>
      </c>
      <c r="Q59" s="27">
        <v>0</v>
      </c>
      <c r="R59" s="26">
        <f t="shared" si="2"/>
        <v>100.14016000000001</v>
      </c>
      <c r="S59" s="25">
        <f t="shared" si="1"/>
        <v>1001401.6000000001</v>
      </c>
      <c r="T59" s="28"/>
    </row>
    <row r="60" spans="1:20">
      <c r="A60" s="10">
        <v>1601289</v>
      </c>
      <c r="B60" s="10" t="s">
        <v>131</v>
      </c>
      <c r="C60" s="10" t="s">
        <v>0</v>
      </c>
      <c r="D60" s="10">
        <v>100</v>
      </c>
      <c r="E60" s="25">
        <v>14.72</v>
      </c>
      <c r="F60" s="26">
        <v>0</v>
      </c>
      <c r="G60" s="26">
        <v>0</v>
      </c>
      <c r="H60" s="26">
        <v>0</v>
      </c>
      <c r="I60" s="26">
        <v>0</v>
      </c>
      <c r="J60" s="26">
        <v>14.72</v>
      </c>
      <c r="K60" s="26">
        <v>21.82976</v>
      </c>
      <c r="L60" s="26">
        <v>0</v>
      </c>
      <c r="M60" s="26">
        <v>0</v>
      </c>
      <c r="N60" s="26">
        <v>0</v>
      </c>
      <c r="O60" s="27">
        <v>0</v>
      </c>
      <c r="P60" s="27">
        <v>0</v>
      </c>
      <c r="Q60" s="27">
        <v>0</v>
      </c>
      <c r="R60" s="26">
        <f t="shared" si="2"/>
        <v>36.549759999999999</v>
      </c>
      <c r="S60" s="25">
        <f t="shared" si="1"/>
        <v>365497.59999999998</v>
      </c>
      <c r="T60" s="28"/>
    </row>
    <row r="61" spans="1:20">
      <c r="A61" s="10">
        <v>1601297</v>
      </c>
      <c r="B61" s="10" t="s">
        <v>132</v>
      </c>
      <c r="C61" s="10" t="s">
        <v>0</v>
      </c>
      <c r="D61" s="10">
        <v>50</v>
      </c>
      <c r="E61" s="25">
        <v>14.72</v>
      </c>
      <c r="F61" s="26">
        <v>0</v>
      </c>
      <c r="G61" s="26">
        <v>0</v>
      </c>
      <c r="H61" s="26">
        <v>0</v>
      </c>
      <c r="I61" s="26">
        <v>0</v>
      </c>
      <c r="J61" s="26">
        <v>5.8125</v>
      </c>
      <c r="K61" s="26">
        <v>28.462499999999999</v>
      </c>
      <c r="L61" s="26">
        <v>31.8</v>
      </c>
      <c r="M61" s="26">
        <v>0</v>
      </c>
      <c r="N61" s="26">
        <v>49.975000000000001</v>
      </c>
      <c r="O61" s="27">
        <v>0</v>
      </c>
      <c r="P61" s="27">
        <v>25.037500000000001</v>
      </c>
      <c r="Q61" s="27">
        <v>55.912500000000001</v>
      </c>
      <c r="R61" s="26">
        <f t="shared" si="2"/>
        <v>197</v>
      </c>
      <c r="S61" s="25">
        <f t="shared" si="1"/>
        <v>3940000</v>
      </c>
      <c r="T61" s="28"/>
    </row>
    <row r="62" spans="1:20">
      <c r="A62" s="10">
        <v>1601301</v>
      </c>
      <c r="B62" s="10" t="s">
        <v>133</v>
      </c>
      <c r="C62" s="10" t="s">
        <v>129</v>
      </c>
      <c r="D62" s="10">
        <v>100</v>
      </c>
      <c r="E62" s="25">
        <v>14.72</v>
      </c>
      <c r="F62" s="26">
        <v>0</v>
      </c>
      <c r="G62" s="26">
        <v>0</v>
      </c>
      <c r="H62" s="26">
        <v>0</v>
      </c>
      <c r="I62" s="26">
        <v>0</v>
      </c>
      <c r="J62" s="26">
        <v>13.869</v>
      </c>
      <c r="K62" s="26">
        <v>0</v>
      </c>
      <c r="L62" s="26">
        <v>0</v>
      </c>
      <c r="M62" s="26">
        <v>0</v>
      </c>
      <c r="N62" s="26">
        <v>0</v>
      </c>
      <c r="O62" s="27">
        <v>0</v>
      </c>
      <c r="P62" s="27">
        <v>0</v>
      </c>
      <c r="Q62" s="27">
        <v>0</v>
      </c>
      <c r="R62" s="26">
        <f t="shared" si="2"/>
        <v>13.869</v>
      </c>
      <c r="S62" s="25">
        <f t="shared" si="1"/>
        <v>138690</v>
      </c>
      <c r="T62" s="28"/>
    </row>
    <row r="63" spans="1:20">
      <c r="A63" s="10">
        <v>1600928</v>
      </c>
      <c r="B63" s="10" t="s">
        <v>134</v>
      </c>
      <c r="C63" s="10" t="s">
        <v>0</v>
      </c>
      <c r="D63" s="10">
        <v>150</v>
      </c>
      <c r="E63" s="25">
        <v>10.8</v>
      </c>
      <c r="F63" s="26">
        <v>36.18</v>
      </c>
      <c r="G63" s="26">
        <v>0</v>
      </c>
      <c r="H63" s="26">
        <v>0</v>
      </c>
      <c r="I63" s="26">
        <v>15.174000000000001</v>
      </c>
      <c r="J63" s="26">
        <v>15.152400000000002</v>
      </c>
      <c r="K63" s="26">
        <v>0</v>
      </c>
      <c r="L63" s="26">
        <v>0</v>
      </c>
      <c r="M63" s="26">
        <v>0</v>
      </c>
      <c r="N63" s="26">
        <v>0</v>
      </c>
      <c r="O63" s="27">
        <v>12.139200000000001</v>
      </c>
      <c r="P63" s="27">
        <v>23.911200000000001</v>
      </c>
      <c r="Q63" s="27">
        <v>0</v>
      </c>
      <c r="R63" s="26">
        <f t="shared" si="2"/>
        <v>102.55680000000001</v>
      </c>
      <c r="S63" s="25">
        <f t="shared" si="1"/>
        <v>683712.00000000012</v>
      </c>
      <c r="T63" s="28"/>
    </row>
    <row r="64" spans="1:20">
      <c r="A64" s="10">
        <v>1600972</v>
      </c>
      <c r="B64" s="10" t="s">
        <v>135</v>
      </c>
      <c r="C64" s="10" t="s">
        <v>0</v>
      </c>
      <c r="D64" s="10">
        <v>100</v>
      </c>
      <c r="E64" s="25">
        <v>14</v>
      </c>
      <c r="F64" s="26">
        <v>60.55</v>
      </c>
      <c r="G64" s="26">
        <v>24.64</v>
      </c>
      <c r="H64" s="26">
        <v>68.768000000000001</v>
      </c>
      <c r="I64" s="26">
        <v>8.6240000000000006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7">
        <v>0</v>
      </c>
      <c r="P64" s="27">
        <v>0</v>
      </c>
      <c r="Q64" s="27">
        <v>0</v>
      </c>
      <c r="R64" s="26">
        <f t="shared" si="2"/>
        <v>162.58199999999999</v>
      </c>
      <c r="S64" s="25">
        <f t="shared" si="1"/>
        <v>1625820</v>
      </c>
      <c r="T64" s="28"/>
    </row>
    <row r="65" spans="1:20">
      <c r="A65" s="10">
        <v>1601000</v>
      </c>
      <c r="B65" s="10" t="s">
        <v>136</v>
      </c>
      <c r="C65" s="10" t="s">
        <v>65</v>
      </c>
      <c r="D65" s="10">
        <v>75</v>
      </c>
      <c r="E65" s="25">
        <v>9</v>
      </c>
      <c r="F65" s="26">
        <v>54.36</v>
      </c>
      <c r="G65" s="26">
        <v>71.307000000000002</v>
      </c>
      <c r="H65" s="26">
        <v>2.601</v>
      </c>
      <c r="I65" s="26">
        <v>0.432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7">
        <v>0</v>
      </c>
      <c r="P65" s="27">
        <v>0</v>
      </c>
      <c r="Q65" s="27">
        <v>0</v>
      </c>
      <c r="R65" s="26">
        <f t="shared" si="2"/>
        <v>128.69999999999999</v>
      </c>
      <c r="S65" s="25">
        <f t="shared" si="1"/>
        <v>1715999.9999999998</v>
      </c>
      <c r="T65" s="28"/>
    </row>
    <row r="66" spans="1:20">
      <c r="A66" s="10">
        <v>1601006</v>
      </c>
      <c r="B66" s="10" t="s">
        <v>137</v>
      </c>
      <c r="C66" s="10" t="s">
        <v>0</v>
      </c>
      <c r="D66" s="10">
        <v>30</v>
      </c>
      <c r="E66" s="25">
        <v>8.64</v>
      </c>
      <c r="F66" s="26">
        <v>0</v>
      </c>
      <c r="G66" s="26">
        <v>38.612160000000003</v>
      </c>
      <c r="H66" s="26">
        <v>54.924480000000003</v>
      </c>
      <c r="I66" s="26">
        <v>56.02176</v>
      </c>
      <c r="J66" s="26">
        <v>17.262720000000002</v>
      </c>
      <c r="K66" s="26">
        <v>70.355519999999999</v>
      </c>
      <c r="L66" s="26">
        <v>0</v>
      </c>
      <c r="M66" s="26">
        <v>0</v>
      </c>
      <c r="N66" s="26">
        <v>25.799040000000002</v>
      </c>
      <c r="O66" s="27">
        <v>10.756800000000002</v>
      </c>
      <c r="P66" s="27">
        <v>59.054400000000001</v>
      </c>
      <c r="Q66" s="27">
        <v>49.610880000000002</v>
      </c>
      <c r="R66" s="26">
        <f t="shared" si="2"/>
        <v>382.39776000000001</v>
      </c>
      <c r="S66" s="25">
        <f t="shared" si="1"/>
        <v>12746592</v>
      </c>
      <c r="T66" s="28"/>
    </row>
    <row r="67" spans="1:20">
      <c r="A67" s="10">
        <v>1601083</v>
      </c>
      <c r="B67" s="10" t="s">
        <v>138</v>
      </c>
      <c r="C67" s="10" t="s">
        <v>0</v>
      </c>
      <c r="D67" s="10">
        <v>100</v>
      </c>
      <c r="E67" s="25">
        <v>14</v>
      </c>
      <c r="F67" s="26">
        <v>31.303999999999998</v>
      </c>
      <c r="G67" s="26">
        <v>38.64</v>
      </c>
      <c r="H67" s="26">
        <v>0</v>
      </c>
      <c r="I67" s="26">
        <v>20.23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7">
        <v>0</v>
      </c>
      <c r="P67" s="27">
        <v>0</v>
      </c>
      <c r="Q67" s="27">
        <v>0</v>
      </c>
      <c r="R67" s="26">
        <f t="shared" si="2"/>
        <v>90.174000000000007</v>
      </c>
      <c r="S67" s="25">
        <f t="shared" si="1"/>
        <v>901740.00000000012</v>
      </c>
      <c r="T67" s="28"/>
    </row>
    <row r="68" spans="1:20">
      <c r="A68" s="29">
        <v>1600626</v>
      </c>
      <c r="B68" s="29" t="s">
        <v>139</v>
      </c>
      <c r="C68" s="10" t="s">
        <v>72</v>
      </c>
      <c r="D68" s="29">
        <v>50</v>
      </c>
      <c r="E68" s="30">
        <v>2.5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2.48</v>
      </c>
      <c r="L68" s="26">
        <v>0</v>
      </c>
      <c r="M68" s="26">
        <v>0</v>
      </c>
      <c r="N68" s="26">
        <v>0</v>
      </c>
      <c r="O68" s="27">
        <v>2.5150000000000001</v>
      </c>
      <c r="P68" s="27">
        <v>0</v>
      </c>
      <c r="Q68" s="27">
        <v>0</v>
      </c>
      <c r="R68" s="26">
        <f t="shared" si="2"/>
        <v>4.9950000000000001</v>
      </c>
      <c r="S68" s="25">
        <f t="shared" si="1"/>
        <v>99900</v>
      </c>
      <c r="T68" s="28"/>
    </row>
    <row r="69" spans="1:20">
      <c r="A69" s="29">
        <v>1600624</v>
      </c>
      <c r="B69" s="29" t="s">
        <v>140</v>
      </c>
      <c r="C69" s="10" t="s">
        <v>72</v>
      </c>
      <c r="D69" s="29">
        <v>75</v>
      </c>
      <c r="E69" s="30">
        <v>3.75</v>
      </c>
      <c r="F69" s="26">
        <v>0</v>
      </c>
      <c r="G69" s="26">
        <v>7.1475</v>
      </c>
      <c r="H69" s="26">
        <v>0.33</v>
      </c>
      <c r="I69" s="26">
        <v>0</v>
      </c>
      <c r="J69" s="26">
        <v>0</v>
      </c>
      <c r="K69" s="26">
        <v>7.5075000000000003</v>
      </c>
      <c r="L69" s="26">
        <v>10.98</v>
      </c>
      <c r="M69" s="26">
        <v>0</v>
      </c>
      <c r="N69" s="26">
        <v>7.5037500000000001</v>
      </c>
      <c r="O69" s="27">
        <v>11.137499999999999</v>
      </c>
      <c r="P69" s="27">
        <v>0</v>
      </c>
      <c r="Q69" s="27">
        <v>0</v>
      </c>
      <c r="R69" s="26">
        <f t="shared" si="2"/>
        <v>44.606250000000003</v>
      </c>
      <c r="S69" s="25">
        <f t="shared" si="1"/>
        <v>594750</v>
      </c>
      <c r="T69" s="28"/>
    </row>
    <row r="70" spans="1:20">
      <c r="A70" s="10">
        <v>1601363</v>
      </c>
      <c r="B70" s="10" t="s">
        <v>141</v>
      </c>
      <c r="C70" s="10" t="s">
        <v>0</v>
      </c>
      <c r="D70" s="10">
        <v>100</v>
      </c>
      <c r="E70" s="25">
        <v>14.4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7">
        <v>15.768000000000001</v>
      </c>
      <c r="P70" s="27">
        <v>11.4336</v>
      </c>
      <c r="Q70" s="27">
        <v>0</v>
      </c>
      <c r="R70" s="26">
        <f t="shared" si="2"/>
        <v>27.201599999999999</v>
      </c>
      <c r="S70" s="25">
        <f t="shared" si="1"/>
        <v>272015.99999999994</v>
      </c>
      <c r="T70" s="28"/>
    </row>
    <row r="71" spans="1:20">
      <c r="A71" s="10">
        <v>1600939</v>
      </c>
      <c r="B71" s="10" t="s">
        <v>142</v>
      </c>
      <c r="C71" s="10" t="s">
        <v>0</v>
      </c>
      <c r="D71" s="10">
        <v>100</v>
      </c>
      <c r="E71" s="25">
        <v>14.4</v>
      </c>
      <c r="F71" s="26">
        <v>0</v>
      </c>
      <c r="G71" s="26">
        <v>3.6576</v>
      </c>
      <c r="H71" s="26">
        <v>0</v>
      </c>
      <c r="I71" s="26">
        <v>18.72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7">
        <v>4.4496000000000002</v>
      </c>
      <c r="P71" s="27">
        <v>0</v>
      </c>
      <c r="Q71" s="27">
        <v>0</v>
      </c>
      <c r="R71" s="26">
        <f t="shared" si="2"/>
        <v>26.827199999999998</v>
      </c>
      <c r="S71" s="25">
        <f t="shared" ref="S71:S134" si="3">R71/D71*1000*1000</f>
        <v>268271.99999999994</v>
      </c>
      <c r="T71" s="28"/>
    </row>
    <row r="72" spans="1:20">
      <c r="A72" s="10">
        <v>1600199</v>
      </c>
      <c r="B72" s="10" t="s">
        <v>143</v>
      </c>
      <c r="C72" s="10" t="s">
        <v>65</v>
      </c>
      <c r="D72" s="10">
        <v>50</v>
      </c>
      <c r="E72" s="25">
        <v>7.2</v>
      </c>
      <c r="F72" s="26">
        <v>55.785599999999995</v>
      </c>
      <c r="G72" s="26">
        <v>97.149600000000007</v>
      </c>
      <c r="H72" s="26">
        <v>126.44640000000001</v>
      </c>
      <c r="I72" s="26">
        <v>12.412800000000001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7">
        <v>0</v>
      </c>
      <c r="P72" s="27">
        <v>0</v>
      </c>
      <c r="Q72" s="27">
        <v>0</v>
      </c>
      <c r="R72" s="26">
        <f t="shared" si="2"/>
        <v>291.79440000000005</v>
      </c>
      <c r="S72" s="25">
        <f t="shared" si="3"/>
        <v>5835888.0000000009</v>
      </c>
      <c r="T72" s="28"/>
    </row>
    <row r="73" spans="1:20">
      <c r="A73" s="10">
        <v>1600200</v>
      </c>
      <c r="B73" s="10" t="s">
        <v>144</v>
      </c>
      <c r="C73" s="10" t="s">
        <v>65</v>
      </c>
      <c r="D73" s="10">
        <v>75</v>
      </c>
      <c r="E73" s="25">
        <v>9</v>
      </c>
      <c r="F73" s="26">
        <v>245.07</v>
      </c>
      <c r="G73" s="26">
        <v>425.45699999999999</v>
      </c>
      <c r="H73" s="26">
        <v>327.99599999999998</v>
      </c>
      <c r="I73" s="26">
        <v>2.6819999999999999</v>
      </c>
      <c r="J73" s="26">
        <v>6.3E-2</v>
      </c>
      <c r="K73" s="26">
        <v>0</v>
      </c>
      <c r="L73" s="26">
        <v>0</v>
      </c>
      <c r="M73" s="26">
        <v>0</v>
      </c>
      <c r="N73" s="26">
        <v>0</v>
      </c>
      <c r="O73" s="27">
        <v>0</v>
      </c>
      <c r="P73" s="27">
        <v>0</v>
      </c>
      <c r="Q73" s="27">
        <v>0</v>
      </c>
      <c r="R73" s="26">
        <f t="shared" si="2"/>
        <v>1001.268</v>
      </c>
      <c r="S73" s="25">
        <f t="shared" si="3"/>
        <v>13350240.000000002</v>
      </c>
      <c r="T73" s="28"/>
    </row>
    <row r="74" spans="1:20">
      <c r="A74" s="10">
        <v>1600201</v>
      </c>
      <c r="B74" s="10" t="s">
        <v>145</v>
      </c>
      <c r="C74" s="10" t="s">
        <v>65</v>
      </c>
      <c r="D74" s="10">
        <v>75</v>
      </c>
      <c r="E74" s="25">
        <v>12.6</v>
      </c>
      <c r="F74" s="26">
        <v>27.468</v>
      </c>
      <c r="G74" s="26">
        <v>27.152999999999999</v>
      </c>
      <c r="H74" s="26">
        <v>99.099000000000004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7">
        <v>0</v>
      </c>
      <c r="P74" s="27">
        <v>0</v>
      </c>
      <c r="Q74" s="27">
        <v>0</v>
      </c>
      <c r="R74" s="26">
        <f t="shared" si="2"/>
        <v>153.72</v>
      </c>
      <c r="S74" s="25">
        <f t="shared" si="3"/>
        <v>2049600</v>
      </c>
      <c r="T74" s="28"/>
    </row>
    <row r="75" spans="1:20">
      <c r="A75" s="10">
        <v>1601395</v>
      </c>
      <c r="B75" s="10" t="s">
        <v>146</v>
      </c>
      <c r="C75" s="10" t="s">
        <v>15</v>
      </c>
      <c r="D75" s="29">
        <v>75</v>
      </c>
      <c r="E75" s="25">
        <v>5.4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7">
        <v>8.5482000000000014</v>
      </c>
      <c r="P75" s="27">
        <v>3.6396000000000002</v>
      </c>
      <c r="Q75" s="27">
        <v>2.8566000000000003</v>
      </c>
      <c r="R75" s="26">
        <f t="shared" si="2"/>
        <v>15.044400000000001</v>
      </c>
      <c r="S75" s="25">
        <f t="shared" si="3"/>
        <v>200592</v>
      </c>
      <c r="T75" s="28"/>
    </row>
    <row r="76" spans="1:20">
      <c r="A76" s="10">
        <v>1601122</v>
      </c>
      <c r="B76" s="10" t="s">
        <v>147</v>
      </c>
      <c r="C76" s="10" t="s">
        <v>0</v>
      </c>
      <c r="D76" s="10">
        <v>100</v>
      </c>
      <c r="E76" s="25">
        <v>14.4</v>
      </c>
      <c r="F76" s="26">
        <v>25.084799999999998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7">
        <v>0</v>
      </c>
      <c r="P76" s="27">
        <v>0</v>
      </c>
      <c r="Q76" s="27">
        <v>0</v>
      </c>
      <c r="R76" s="26">
        <f t="shared" si="2"/>
        <v>25.084799999999998</v>
      </c>
      <c r="S76" s="25">
        <f t="shared" si="3"/>
        <v>250847.99999999994</v>
      </c>
      <c r="T76" s="28"/>
    </row>
    <row r="77" spans="1:20">
      <c r="A77" s="10">
        <v>1601212</v>
      </c>
      <c r="B77" s="10" t="s">
        <v>148</v>
      </c>
      <c r="C77" s="10" t="s">
        <v>149</v>
      </c>
      <c r="D77" s="10">
        <v>75</v>
      </c>
      <c r="E77" s="25">
        <v>5.4</v>
      </c>
      <c r="F77" s="26">
        <v>6.9930000000000012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7">
        <v>0</v>
      </c>
      <c r="P77" s="27">
        <v>0</v>
      </c>
      <c r="Q77" s="27">
        <v>0</v>
      </c>
      <c r="R77" s="26">
        <f t="shared" si="2"/>
        <v>6.9930000000000012</v>
      </c>
      <c r="S77" s="25">
        <f t="shared" si="3"/>
        <v>93240.000000000029</v>
      </c>
      <c r="T77" s="28"/>
    </row>
    <row r="78" spans="1:20">
      <c r="A78" s="10">
        <v>1601213</v>
      </c>
      <c r="B78" s="10" t="s">
        <v>150</v>
      </c>
      <c r="C78" s="10" t="s">
        <v>149</v>
      </c>
      <c r="D78" s="10">
        <v>125</v>
      </c>
      <c r="E78" s="25">
        <v>9</v>
      </c>
      <c r="F78" s="26">
        <v>7.0380000000000003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7">
        <v>0</v>
      </c>
      <c r="P78" s="27">
        <v>0</v>
      </c>
      <c r="Q78" s="27">
        <v>0</v>
      </c>
      <c r="R78" s="26">
        <f t="shared" si="2"/>
        <v>7.0380000000000003</v>
      </c>
      <c r="S78" s="25">
        <f t="shared" si="3"/>
        <v>56304</v>
      </c>
      <c r="T78" s="28"/>
    </row>
    <row r="79" spans="1:20">
      <c r="A79" s="10">
        <v>1601215</v>
      </c>
      <c r="B79" s="10" t="s">
        <v>151</v>
      </c>
      <c r="C79" s="10" t="s">
        <v>152</v>
      </c>
      <c r="D79" s="10">
        <v>75</v>
      </c>
      <c r="E79" s="25">
        <v>10.119999999999999</v>
      </c>
      <c r="F79" s="26">
        <v>2.0239999999999996</v>
      </c>
      <c r="G79" s="26">
        <v>8.0251599999999996</v>
      </c>
      <c r="H79" s="26">
        <v>5.1308399999999992</v>
      </c>
      <c r="I79" s="26">
        <v>6.6893199999999995</v>
      </c>
      <c r="J79" s="26">
        <v>0</v>
      </c>
      <c r="K79" s="26">
        <v>10.02375</v>
      </c>
      <c r="L79" s="26">
        <v>10.671749999999999</v>
      </c>
      <c r="M79" s="26">
        <v>0</v>
      </c>
      <c r="N79" s="26">
        <v>0</v>
      </c>
      <c r="O79" s="27">
        <v>0</v>
      </c>
      <c r="P79" s="27">
        <v>0</v>
      </c>
      <c r="Q79" s="27">
        <v>0</v>
      </c>
      <c r="R79" s="26">
        <f t="shared" si="2"/>
        <v>42.564819999999997</v>
      </c>
      <c r="S79" s="25">
        <f t="shared" si="3"/>
        <v>567530.93333333323</v>
      </c>
      <c r="T79" s="28"/>
    </row>
    <row r="80" spans="1:20">
      <c r="A80" s="10">
        <v>1601230</v>
      </c>
      <c r="B80" s="10" t="s">
        <v>153</v>
      </c>
      <c r="C80" s="10" t="s">
        <v>84</v>
      </c>
      <c r="D80" s="10">
        <v>75</v>
      </c>
      <c r="E80" s="25">
        <v>14.4</v>
      </c>
      <c r="F80" s="26">
        <v>30.002400000000002</v>
      </c>
      <c r="G80" s="26">
        <v>0</v>
      </c>
      <c r="H80" s="33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7">
        <v>0</v>
      </c>
      <c r="P80" s="27">
        <v>0</v>
      </c>
      <c r="Q80" s="27">
        <v>0</v>
      </c>
      <c r="R80" s="26">
        <f t="shared" si="2"/>
        <v>30.002400000000002</v>
      </c>
      <c r="S80" s="25">
        <f t="shared" si="3"/>
        <v>400032</v>
      </c>
      <c r="T80" s="28"/>
    </row>
    <row r="81" spans="1:20">
      <c r="A81" s="10">
        <v>1601253</v>
      </c>
      <c r="B81" s="10" t="s">
        <v>154</v>
      </c>
      <c r="C81" s="10" t="s">
        <v>65</v>
      </c>
      <c r="D81" s="10">
        <v>75</v>
      </c>
      <c r="E81" s="25">
        <v>9</v>
      </c>
      <c r="F81" s="26">
        <v>64.08</v>
      </c>
      <c r="G81" s="26">
        <v>0</v>
      </c>
      <c r="H81" s="33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7">
        <v>0</v>
      </c>
      <c r="P81" s="27">
        <v>0</v>
      </c>
      <c r="Q81" s="27">
        <v>0</v>
      </c>
      <c r="R81" s="26">
        <f t="shared" si="2"/>
        <v>64.08</v>
      </c>
      <c r="S81" s="25">
        <f t="shared" si="3"/>
        <v>854400</v>
      </c>
      <c r="T81" s="28"/>
    </row>
    <row r="82" spans="1:20">
      <c r="A82" s="10">
        <v>1601254</v>
      </c>
      <c r="B82" s="10" t="s">
        <v>155</v>
      </c>
      <c r="C82" s="10" t="s">
        <v>65</v>
      </c>
      <c r="D82" s="10">
        <v>100</v>
      </c>
      <c r="E82" s="25">
        <v>9.6</v>
      </c>
      <c r="F82" s="26">
        <v>3.6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7">
        <v>0</v>
      </c>
      <c r="P82" s="27">
        <v>0</v>
      </c>
      <c r="Q82" s="27">
        <v>0</v>
      </c>
      <c r="R82" s="26">
        <f t="shared" si="2"/>
        <v>3.6</v>
      </c>
      <c r="S82" s="25">
        <f t="shared" si="3"/>
        <v>36000.000000000007</v>
      </c>
      <c r="T82" s="28"/>
    </row>
    <row r="83" spans="1:20">
      <c r="A83" s="10">
        <v>1601354</v>
      </c>
      <c r="B83" s="10" t="s">
        <v>156</v>
      </c>
      <c r="C83" s="10" t="s">
        <v>84</v>
      </c>
      <c r="D83" s="10">
        <v>75</v>
      </c>
      <c r="E83" s="25">
        <v>3.6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0.61560000000000004</v>
      </c>
      <c r="M83" s="26">
        <v>0.15120000000000003</v>
      </c>
      <c r="N83" s="26">
        <v>0</v>
      </c>
      <c r="O83" s="27">
        <v>0</v>
      </c>
      <c r="P83" s="27">
        <v>0</v>
      </c>
      <c r="Q83" s="27">
        <v>0</v>
      </c>
      <c r="R83" s="26">
        <f t="shared" si="2"/>
        <v>0.76680000000000004</v>
      </c>
      <c r="S83" s="25">
        <f t="shared" si="3"/>
        <v>10224</v>
      </c>
      <c r="T83" s="28"/>
    </row>
    <row r="84" spans="1:20">
      <c r="A84" s="10">
        <v>1601361</v>
      </c>
      <c r="B84" s="10" t="s">
        <v>157</v>
      </c>
      <c r="C84" s="10" t="s">
        <v>81</v>
      </c>
      <c r="D84" s="10">
        <v>60</v>
      </c>
      <c r="E84" s="25">
        <v>14.4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8.4528000000000016</v>
      </c>
      <c r="M84" s="26">
        <v>0</v>
      </c>
      <c r="N84" s="26">
        <v>78.379199999999997</v>
      </c>
      <c r="O84" s="27">
        <v>0</v>
      </c>
      <c r="P84" s="27">
        <v>0</v>
      </c>
      <c r="Q84" s="27">
        <v>0</v>
      </c>
      <c r="R84" s="26">
        <f t="shared" si="2"/>
        <v>86.831999999999994</v>
      </c>
      <c r="S84" s="25">
        <f t="shared" si="3"/>
        <v>1447199.9999999998</v>
      </c>
      <c r="T84" s="28"/>
    </row>
    <row r="85" spans="1:20">
      <c r="A85" s="10">
        <v>1601362</v>
      </c>
      <c r="B85" s="10" t="s">
        <v>158</v>
      </c>
      <c r="C85" s="10" t="s">
        <v>65</v>
      </c>
      <c r="D85" s="29">
        <v>75</v>
      </c>
      <c r="E85" s="25">
        <v>12.6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55.855799999999995</v>
      </c>
      <c r="M85" s="26">
        <v>53.5122</v>
      </c>
      <c r="N85" s="26">
        <v>0</v>
      </c>
      <c r="O85" s="27">
        <v>0</v>
      </c>
      <c r="P85" s="27">
        <v>19.366199999999999</v>
      </c>
      <c r="Q85" s="27">
        <v>36.514799999999994</v>
      </c>
      <c r="R85" s="26">
        <f t="shared" si="2"/>
        <v>165.24899999999997</v>
      </c>
      <c r="S85" s="25">
        <f t="shared" si="3"/>
        <v>2203319.9999999995</v>
      </c>
      <c r="T85" s="28"/>
    </row>
    <row r="86" spans="1:20">
      <c r="A86" s="10">
        <v>1600205</v>
      </c>
      <c r="B86" s="10" t="s">
        <v>159</v>
      </c>
      <c r="C86" s="10" t="s">
        <v>65</v>
      </c>
      <c r="D86" s="10">
        <v>100</v>
      </c>
      <c r="E86" s="25">
        <v>7.2</v>
      </c>
      <c r="F86" s="26">
        <v>25.2864</v>
      </c>
      <c r="G86" s="26">
        <v>22.910400000000003</v>
      </c>
      <c r="H86" s="26">
        <v>15.012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7">
        <v>0</v>
      </c>
      <c r="P86" s="27">
        <v>0</v>
      </c>
      <c r="Q86" s="27">
        <v>0</v>
      </c>
      <c r="R86" s="26">
        <f t="shared" si="2"/>
        <v>63.208800000000004</v>
      </c>
      <c r="S86" s="25">
        <f t="shared" si="3"/>
        <v>632088</v>
      </c>
      <c r="T86" s="28"/>
    </row>
    <row r="87" spans="1:20">
      <c r="A87" s="10">
        <v>1601231</v>
      </c>
      <c r="B87" s="10" t="s">
        <v>160</v>
      </c>
      <c r="C87" s="10" t="s">
        <v>65</v>
      </c>
      <c r="D87" s="10">
        <v>150</v>
      </c>
      <c r="E87" s="25">
        <v>12.6</v>
      </c>
      <c r="F87" s="26">
        <v>89.649000000000001</v>
      </c>
      <c r="G87" s="26">
        <v>72.487800000000007</v>
      </c>
      <c r="H87" s="26">
        <v>0</v>
      </c>
      <c r="I87" s="26">
        <v>6.3E-2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7">
        <v>0</v>
      </c>
      <c r="P87" s="27">
        <v>0</v>
      </c>
      <c r="Q87" s="27">
        <v>0</v>
      </c>
      <c r="R87" s="26">
        <f t="shared" si="2"/>
        <v>162.19979999999998</v>
      </c>
      <c r="S87" s="25">
        <f t="shared" si="3"/>
        <v>1081331.9999999998</v>
      </c>
      <c r="T87" s="28"/>
    </row>
    <row r="88" spans="1:20">
      <c r="A88" s="10">
        <v>1601078</v>
      </c>
      <c r="B88" s="10" t="s">
        <v>161</v>
      </c>
      <c r="C88" s="10" t="s">
        <v>0</v>
      </c>
      <c r="D88" s="10">
        <v>100</v>
      </c>
      <c r="E88" s="25">
        <v>14</v>
      </c>
      <c r="F88" s="26">
        <v>0</v>
      </c>
      <c r="G88" s="26">
        <v>55.341999999999999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7">
        <v>0</v>
      </c>
      <c r="P88" s="27">
        <v>0</v>
      </c>
      <c r="Q88" s="27">
        <v>0</v>
      </c>
      <c r="R88" s="26">
        <f t="shared" si="2"/>
        <v>55.341999999999999</v>
      </c>
      <c r="S88" s="25">
        <f t="shared" si="3"/>
        <v>553420.00000000012</v>
      </c>
      <c r="T88" s="28"/>
    </row>
    <row r="89" spans="1:20">
      <c r="A89" s="10">
        <v>1600206</v>
      </c>
      <c r="B89" s="10" t="s">
        <v>162</v>
      </c>
      <c r="C89" s="10" t="s">
        <v>65</v>
      </c>
      <c r="D89" s="10">
        <v>100</v>
      </c>
      <c r="E89" s="25">
        <v>9.6</v>
      </c>
      <c r="F89" s="26">
        <v>134.15039999999999</v>
      </c>
      <c r="G89" s="26">
        <v>119.94239999999999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7">
        <v>0</v>
      </c>
      <c r="P89" s="27">
        <v>0</v>
      </c>
      <c r="Q89" s="27">
        <v>0</v>
      </c>
      <c r="R89" s="26">
        <f t="shared" si="2"/>
        <v>254.09279999999998</v>
      </c>
      <c r="S89" s="25">
        <f t="shared" si="3"/>
        <v>2540927.9999999995</v>
      </c>
      <c r="T89" s="28"/>
    </row>
    <row r="90" spans="1:20">
      <c r="A90" s="10">
        <v>1601120</v>
      </c>
      <c r="B90" s="10" t="s">
        <v>163</v>
      </c>
      <c r="C90" s="10" t="s">
        <v>0</v>
      </c>
      <c r="D90" s="10">
        <v>55</v>
      </c>
      <c r="E90" s="25">
        <v>13.75</v>
      </c>
      <c r="F90" s="26">
        <v>20.116250000000001</v>
      </c>
      <c r="G90" s="26">
        <v>36.107500000000002</v>
      </c>
      <c r="H90" s="26">
        <v>29.48</v>
      </c>
      <c r="I90" s="26">
        <v>21.202500000000001</v>
      </c>
      <c r="J90" s="26">
        <v>21.862500000000001</v>
      </c>
      <c r="K90" s="26">
        <v>0</v>
      </c>
      <c r="L90" s="26">
        <v>0</v>
      </c>
      <c r="M90" s="26">
        <v>0</v>
      </c>
      <c r="N90" s="26">
        <v>0</v>
      </c>
      <c r="O90" s="27">
        <v>0</v>
      </c>
      <c r="P90" s="27">
        <v>0</v>
      </c>
      <c r="Q90" s="27">
        <v>0</v>
      </c>
      <c r="R90" s="26">
        <f t="shared" si="2"/>
        <v>128.76875000000001</v>
      </c>
      <c r="S90" s="25">
        <f t="shared" si="3"/>
        <v>2341250</v>
      </c>
      <c r="T90" s="28"/>
    </row>
    <row r="91" spans="1:20">
      <c r="A91" s="10">
        <v>1601123</v>
      </c>
      <c r="B91" s="10" t="s">
        <v>164</v>
      </c>
      <c r="C91" s="10" t="s">
        <v>0</v>
      </c>
      <c r="D91" s="10">
        <v>100</v>
      </c>
      <c r="E91" s="25">
        <v>14</v>
      </c>
      <c r="F91" s="26">
        <v>0</v>
      </c>
      <c r="G91" s="26">
        <v>37.954000000000001</v>
      </c>
      <c r="H91" s="26">
        <v>0</v>
      </c>
      <c r="I91" s="26">
        <v>17.332000000000001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7">
        <v>0</v>
      </c>
      <c r="P91" s="27">
        <v>0</v>
      </c>
      <c r="Q91" s="27">
        <v>0</v>
      </c>
      <c r="R91" s="26">
        <f t="shared" si="2"/>
        <v>55.286000000000001</v>
      </c>
      <c r="S91" s="25">
        <f t="shared" si="3"/>
        <v>552860</v>
      </c>
      <c r="T91" s="28"/>
    </row>
    <row r="92" spans="1:20">
      <c r="A92" s="10">
        <v>1601124</v>
      </c>
      <c r="B92" s="10" t="s">
        <v>165</v>
      </c>
      <c r="C92" s="10" t="s">
        <v>0</v>
      </c>
      <c r="D92" s="29">
        <v>125</v>
      </c>
      <c r="E92" s="25">
        <v>15</v>
      </c>
      <c r="F92" s="26">
        <v>0</v>
      </c>
      <c r="G92" s="26">
        <v>39</v>
      </c>
      <c r="H92" s="26">
        <v>0</v>
      </c>
      <c r="I92" s="26">
        <v>25.184999999999999</v>
      </c>
      <c r="J92" s="26">
        <v>21.03</v>
      </c>
      <c r="K92" s="26">
        <v>19.484999999999999</v>
      </c>
      <c r="L92" s="26">
        <v>0</v>
      </c>
      <c r="M92" s="26">
        <v>14.625</v>
      </c>
      <c r="N92" s="26">
        <v>16.2</v>
      </c>
      <c r="O92" s="27">
        <v>35.340000000000003</v>
      </c>
      <c r="P92" s="27">
        <v>0</v>
      </c>
      <c r="Q92" s="27">
        <v>0</v>
      </c>
      <c r="R92" s="26">
        <f t="shared" si="2"/>
        <v>170.86500000000001</v>
      </c>
      <c r="S92" s="25">
        <f t="shared" si="3"/>
        <v>1366920</v>
      </c>
      <c r="T92" s="28"/>
    </row>
    <row r="93" spans="1:20">
      <c r="A93" s="10">
        <v>1600555</v>
      </c>
      <c r="B93" s="10" t="s">
        <v>166</v>
      </c>
      <c r="C93" s="10" t="s">
        <v>65</v>
      </c>
      <c r="D93" s="10">
        <v>25</v>
      </c>
      <c r="E93" s="25">
        <v>7.2</v>
      </c>
      <c r="F93" s="26">
        <v>112.56480000000001</v>
      </c>
      <c r="G93" s="26">
        <v>167.29920000000001</v>
      </c>
      <c r="H93" s="26">
        <v>122.8608</v>
      </c>
      <c r="I93" s="26">
        <v>1.7927999999999999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7">
        <v>0</v>
      </c>
      <c r="P93" s="27">
        <v>0</v>
      </c>
      <c r="Q93" s="27">
        <v>0</v>
      </c>
      <c r="R93" s="26">
        <f t="shared" si="2"/>
        <v>404.51760000000002</v>
      </c>
      <c r="S93" s="25">
        <f t="shared" si="3"/>
        <v>16180704.000000002</v>
      </c>
      <c r="T93" s="28"/>
    </row>
    <row r="94" spans="1:20">
      <c r="A94" s="10">
        <v>1600202</v>
      </c>
      <c r="B94" s="10" t="s">
        <v>167</v>
      </c>
      <c r="C94" s="10" t="s">
        <v>65</v>
      </c>
      <c r="D94" s="10">
        <v>75</v>
      </c>
      <c r="E94" s="25">
        <v>9.6</v>
      </c>
      <c r="F94" s="26">
        <v>11.011199999999999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7">
        <v>0</v>
      </c>
      <c r="P94" s="27">
        <v>0</v>
      </c>
      <c r="Q94" s="27">
        <v>0</v>
      </c>
      <c r="R94" s="26">
        <f t="shared" si="2"/>
        <v>11.011199999999999</v>
      </c>
      <c r="S94" s="25">
        <f t="shared" si="3"/>
        <v>146815.99999999997</v>
      </c>
      <c r="T94" s="28"/>
    </row>
    <row r="95" spans="1:20">
      <c r="A95" s="10">
        <v>1601367</v>
      </c>
      <c r="B95" s="10" t="s">
        <v>168</v>
      </c>
      <c r="C95" s="10" t="s">
        <v>65</v>
      </c>
      <c r="D95" s="10">
        <v>150</v>
      </c>
      <c r="E95" s="25">
        <v>12.6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86.461199999999991</v>
      </c>
      <c r="M95" s="26">
        <v>56.460599999999999</v>
      </c>
      <c r="N95" s="26">
        <v>33.818400000000004</v>
      </c>
      <c r="O95" s="27">
        <v>53.55</v>
      </c>
      <c r="P95" s="27">
        <v>54.6462</v>
      </c>
      <c r="Q95" s="27">
        <v>38.820599999999999</v>
      </c>
      <c r="R95" s="26">
        <f t="shared" si="2"/>
        <v>323.75700000000001</v>
      </c>
      <c r="S95" s="25">
        <f t="shared" si="3"/>
        <v>2158380</v>
      </c>
      <c r="T95" s="28"/>
    </row>
    <row r="96" spans="1:20">
      <c r="A96" s="10">
        <v>1600208</v>
      </c>
      <c r="B96" s="10" t="s">
        <v>169</v>
      </c>
      <c r="C96" s="10" t="s">
        <v>65</v>
      </c>
      <c r="D96" s="10">
        <v>150</v>
      </c>
      <c r="E96" s="25">
        <v>9</v>
      </c>
      <c r="F96" s="26">
        <v>66.347999999999999</v>
      </c>
      <c r="G96" s="26">
        <v>74.88</v>
      </c>
      <c r="H96" s="26">
        <v>55.728000000000002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7">
        <v>0</v>
      </c>
      <c r="P96" s="27">
        <v>0</v>
      </c>
      <c r="Q96" s="27">
        <v>0</v>
      </c>
      <c r="R96" s="26">
        <f t="shared" si="2"/>
        <v>196.95600000000002</v>
      </c>
      <c r="S96" s="25">
        <f t="shared" si="3"/>
        <v>1313040.0000000002</v>
      </c>
      <c r="T96" s="28"/>
    </row>
    <row r="97" spans="1:20">
      <c r="A97" s="10">
        <v>1601002</v>
      </c>
      <c r="B97" s="10" t="s">
        <v>170</v>
      </c>
      <c r="C97" s="10" t="s">
        <v>171</v>
      </c>
      <c r="D97" s="10">
        <v>75</v>
      </c>
      <c r="E97" s="25">
        <v>9</v>
      </c>
      <c r="F97" s="26">
        <v>62.171999999999997</v>
      </c>
      <c r="G97" s="26">
        <v>9.5489999999999995</v>
      </c>
      <c r="H97" s="26">
        <v>73.394999999999996</v>
      </c>
      <c r="I97" s="26">
        <v>1.71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7">
        <v>0</v>
      </c>
      <c r="P97" s="27">
        <v>0</v>
      </c>
      <c r="Q97" s="27">
        <v>0</v>
      </c>
      <c r="R97" s="26">
        <f t="shared" si="2"/>
        <v>146.82599999999999</v>
      </c>
      <c r="S97" s="25">
        <f t="shared" si="3"/>
        <v>1957679.9999999998</v>
      </c>
      <c r="T97" s="28"/>
    </row>
    <row r="98" spans="1:20">
      <c r="A98" s="31">
        <v>1601005</v>
      </c>
      <c r="B98" s="10" t="s">
        <v>172</v>
      </c>
      <c r="C98" s="10" t="s">
        <v>0</v>
      </c>
      <c r="D98" s="10">
        <v>30</v>
      </c>
      <c r="E98" s="25">
        <v>10.8</v>
      </c>
      <c r="F98" s="26">
        <v>39.087360000000004</v>
      </c>
      <c r="G98" s="26">
        <v>40.366080000000004</v>
      </c>
      <c r="H98" s="26">
        <v>111.15360000000001</v>
      </c>
      <c r="I98" s="26">
        <v>74.269440000000003</v>
      </c>
      <c r="J98" s="26">
        <v>147.04416000000001</v>
      </c>
      <c r="K98" s="26">
        <v>7.9142400000000004</v>
      </c>
      <c r="L98" s="26">
        <v>0</v>
      </c>
      <c r="M98" s="26">
        <v>0</v>
      </c>
      <c r="N98" s="26">
        <v>47.329920000000008</v>
      </c>
      <c r="O98" s="27">
        <v>41.7744</v>
      </c>
      <c r="P98" s="27">
        <v>93.000960000000006</v>
      </c>
      <c r="Q98" s="27">
        <v>51.364800000000002</v>
      </c>
      <c r="R98" s="26">
        <f t="shared" si="2"/>
        <v>653.30496000000016</v>
      </c>
      <c r="S98" s="25">
        <f t="shared" si="3"/>
        <v>21776832.000000007</v>
      </c>
      <c r="T98" s="28"/>
    </row>
    <row r="99" spans="1:20">
      <c r="A99" s="31">
        <v>1601007</v>
      </c>
      <c r="B99" s="10" t="s">
        <v>173</v>
      </c>
      <c r="C99" s="10" t="s">
        <v>0</v>
      </c>
      <c r="D99" s="10">
        <v>30</v>
      </c>
      <c r="E99" s="25">
        <v>12</v>
      </c>
      <c r="F99" s="26">
        <v>8.4239999999999995</v>
      </c>
      <c r="G99" s="26">
        <v>0</v>
      </c>
      <c r="H99" s="26">
        <v>30.697920000000003</v>
      </c>
      <c r="I99" s="26">
        <v>12.59712</v>
      </c>
      <c r="J99" s="26">
        <v>0</v>
      </c>
      <c r="K99" s="26">
        <v>4.5446400000000002</v>
      </c>
      <c r="L99" s="26">
        <v>16.17408</v>
      </c>
      <c r="M99" s="26">
        <v>0</v>
      </c>
      <c r="N99" s="26">
        <v>0</v>
      </c>
      <c r="O99" s="27">
        <v>15.724800000000002</v>
      </c>
      <c r="P99" s="27">
        <v>0</v>
      </c>
      <c r="Q99" s="27">
        <v>26.170560000000002</v>
      </c>
      <c r="R99" s="26">
        <f t="shared" si="2"/>
        <v>114.33312000000001</v>
      </c>
      <c r="S99" s="25">
        <f t="shared" si="3"/>
        <v>3811104.0000000005</v>
      </c>
      <c r="T99" s="28"/>
    </row>
    <row r="100" spans="1:20">
      <c r="A100" s="31">
        <v>1601088</v>
      </c>
      <c r="B100" s="10" t="s">
        <v>174</v>
      </c>
      <c r="C100" s="10" t="s">
        <v>175</v>
      </c>
      <c r="D100" s="10">
        <v>50</v>
      </c>
      <c r="E100" s="25">
        <v>7.2</v>
      </c>
      <c r="F100" s="26">
        <v>3.9815999999999998</v>
      </c>
      <c r="G100" s="26">
        <v>0</v>
      </c>
      <c r="H100" s="26">
        <v>0</v>
      </c>
      <c r="I100" s="26">
        <v>4.8096000000000005</v>
      </c>
      <c r="J100" s="26">
        <v>0</v>
      </c>
      <c r="K100" s="26">
        <v>0</v>
      </c>
      <c r="L100" s="26">
        <v>0</v>
      </c>
      <c r="M100" s="26">
        <v>0</v>
      </c>
      <c r="N100" s="26">
        <v>6.7104000000000008</v>
      </c>
      <c r="O100" s="27">
        <v>14.4216</v>
      </c>
      <c r="P100" s="27">
        <v>1.1592</v>
      </c>
      <c r="Q100" s="27">
        <v>0</v>
      </c>
      <c r="R100" s="26">
        <f t="shared" si="2"/>
        <v>31.0824</v>
      </c>
      <c r="S100" s="25">
        <f t="shared" si="3"/>
        <v>621648</v>
      </c>
      <c r="T100" s="28"/>
    </row>
    <row r="101" spans="1:20">
      <c r="A101" s="29">
        <v>1600594</v>
      </c>
      <c r="B101" s="29" t="s">
        <v>176</v>
      </c>
      <c r="C101" s="10" t="s">
        <v>0</v>
      </c>
      <c r="D101" s="29">
        <v>100</v>
      </c>
      <c r="E101" s="30">
        <v>14.72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14.410880000000001</v>
      </c>
      <c r="N101" s="26">
        <v>4.7987200000000003</v>
      </c>
      <c r="O101" s="27">
        <v>0</v>
      </c>
      <c r="P101" s="27">
        <v>0</v>
      </c>
      <c r="Q101" s="27">
        <v>0</v>
      </c>
      <c r="R101" s="26">
        <f t="shared" ref="R101:R164" si="4">SUM(F101:Q101)</f>
        <v>19.209600000000002</v>
      </c>
      <c r="S101" s="25">
        <f t="shared" si="3"/>
        <v>192096</v>
      </c>
      <c r="T101" s="28"/>
    </row>
    <row r="102" spans="1:20">
      <c r="A102" s="10">
        <v>1600838</v>
      </c>
      <c r="B102" s="10" t="s">
        <v>177</v>
      </c>
      <c r="C102" s="10" t="s">
        <v>0</v>
      </c>
      <c r="D102" s="10">
        <v>100</v>
      </c>
      <c r="E102" s="25">
        <v>14.72</v>
      </c>
      <c r="F102" s="26">
        <v>0</v>
      </c>
      <c r="G102" s="26">
        <v>0</v>
      </c>
      <c r="H102" s="26">
        <v>0</v>
      </c>
      <c r="I102" s="26">
        <v>0</v>
      </c>
      <c r="J102" s="26">
        <v>82.255359999999996</v>
      </c>
      <c r="K102" s="26">
        <v>0</v>
      </c>
      <c r="L102" s="26">
        <v>0</v>
      </c>
      <c r="M102" s="26">
        <v>0</v>
      </c>
      <c r="N102" s="26">
        <v>0</v>
      </c>
      <c r="O102" s="27">
        <v>0</v>
      </c>
      <c r="P102" s="27">
        <v>0</v>
      </c>
      <c r="Q102" s="27">
        <v>0</v>
      </c>
      <c r="R102" s="26">
        <f t="shared" si="4"/>
        <v>82.255359999999996</v>
      </c>
      <c r="S102" s="25">
        <f t="shared" si="3"/>
        <v>822553.59999999998</v>
      </c>
      <c r="T102" s="28"/>
    </row>
    <row r="103" spans="1:20">
      <c r="A103" s="10">
        <v>1600866</v>
      </c>
      <c r="B103" s="10" t="s">
        <v>178</v>
      </c>
      <c r="C103" s="10" t="s">
        <v>0</v>
      </c>
      <c r="D103" s="10">
        <v>125</v>
      </c>
      <c r="E103" s="25">
        <v>15</v>
      </c>
      <c r="F103" s="26">
        <v>110.86499999999999</v>
      </c>
      <c r="G103" s="26">
        <v>88.83</v>
      </c>
      <c r="H103" s="26">
        <v>0</v>
      </c>
      <c r="I103" s="26">
        <v>70.784999999999997</v>
      </c>
      <c r="J103" s="26">
        <v>69.885000000000005</v>
      </c>
      <c r="K103" s="26">
        <v>18.074999999999999</v>
      </c>
      <c r="L103" s="26">
        <v>121.68</v>
      </c>
      <c r="M103" s="26">
        <v>0</v>
      </c>
      <c r="N103" s="26">
        <v>31.68</v>
      </c>
      <c r="O103" s="27">
        <v>94.364999999999995</v>
      </c>
      <c r="P103" s="27">
        <v>97.65</v>
      </c>
      <c r="Q103" s="27">
        <v>129.78</v>
      </c>
      <c r="R103" s="26">
        <f t="shared" si="4"/>
        <v>833.59499999999991</v>
      </c>
      <c r="S103" s="25">
        <f t="shared" si="3"/>
        <v>6668759.9999999991</v>
      </c>
      <c r="T103" s="28"/>
    </row>
    <row r="104" spans="1:20">
      <c r="A104" s="10">
        <v>1600856</v>
      </c>
      <c r="B104" s="10" t="s">
        <v>179</v>
      </c>
      <c r="C104" s="10" t="s">
        <v>0</v>
      </c>
      <c r="D104" s="10">
        <v>65</v>
      </c>
      <c r="E104" s="25">
        <v>14.04</v>
      </c>
      <c r="F104" s="26">
        <v>101.95847999999999</v>
      </c>
      <c r="G104" s="26">
        <v>51.765479999999997</v>
      </c>
      <c r="H104" s="26">
        <v>52.0182</v>
      </c>
      <c r="I104" s="26">
        <v>82.976399999999998</v>
      </c>
      <c r="J104" s="26">
        <v>143.37647999999999</v>
      </c>
      <c r="K104" s="26">
        <v>55.429919999999996</v>
      </c>
      <c r="L104" s="26">
        <v>0</v>
      </c>
      <c r="M104" s="26">
        <v>0</v>
      </c>
      <c r="N104" s="26">
        <v>0</v>
      </c>
      <c r="O104" s="27">
        <v>0</v>
      </c>
      <c r="P104" s="27">
        <v>0</v>
      </c>
      <c r="Q104" s="27">
        <v>0</v>
      </c>
      <c r="R104" s="26">
        <f t="shared" si="4"/>
        <v>487.52495999999991</v>
      </c>
      <c r="S104" s="25">
        <f t="shared" si="3"/>
        <v>7500383.9999999981</v>
      </c>
      <c r="T104" s="28"/>
    </row>
    <row r="105" spans="1:20">
      <c r="A105" s="10">
        <v>1600768</v>
      </c>
      <c r="B105" s="10" t="s">
        <v>180</v>
      </c>
      <c r="C105" s="10" t="s">
        <v>0</v>
      </c>
      <c r="D105" s="10">
        <v>55</v>
      </c>
      <c r="E105" s="25">
        <v>13.75</v>
      </c>
      <c r="F105" s="26">
        <v>155.595</v>
      </c>
      <c r="G105" s="26">
        <v>185.04750000000001</v>
      </c>
      <c r="H105" s="26">
        <v>149.24250000000001</v>
      </c>
      <c r="I105" s="26">
        <v>160.98500000000001</v>
      </c>
      <c r="J105" s="26">
        <v>146.56125</v>
      </c>
      <c r="K105" s="26">
        <v>0</v>
      </c>
      <c r="L105" s="26">
        <v>0</v>
      </c>
      <c r="M105" s="26">
        <v>0</v>
      </c>
      <c r="N105" s="26">
        <v>0</v>
      </c>
      <c r="O105" s="27">
        <v>0</v>
      </c>
      <c r="P105" s="27">
        <v>0</v>
      </c>
      <c r="Q105" s="27">
        <v>0</v>
      </c>
      <c r="R105" s="26">
        <f t="shared" si="4"/>
        <v>797.43125000000009</v>
      </c>
      <c r="S105" s="25">
        <f t="shared" si="3"/>
        <v>14498750.000000002</v>
      </c>
      <c r="T105" s="28"/>
    </row>
    <row r="106" spans="1:20">
      <c r="A106" s="10">
        <v>1600046</v>
      </c>
      <c r="B106" s="10" t="s">
        <v>181</v>
      </c>
      <c r="C106" s="10" t="s">
        <v>0</v>
      </c>
      <c r="D106" s="10">
        <v>100</v>
      </c>
      <c r="E106" s="25">
        <v>14.4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40.852800000000002</v>
      </c>
      <c r="O106" s="27">
        <v>35.395200000000003</v>
      </c>
      <c r="P106" s="27">
        <v>31.406400000000001</v>
      </c>
      <c r="Q106" s="27">
        <v>0</v>
      </c>
      <c r="R106" s="26">
        <f t="shared" si="4"/>
        <v>107.65440000000001</v>
      </c>
      <c r="S106" s="25">
        <f t="shared" si="3"/>
        <v>1076544</v>
      </c>
      <c r="T106" s="28"/>
    </row>
    <row r="107" spans="1:20">
      <c r="A107" s="10">
        <v>1600492</v>
      </c>
      <c r="B107" s="10" t="s">
        <v>182</v>
      </c>
      <c r="C107" s="10" t="s">
        <v>0</v>
      </c>
      <c r="D107" s="10">
        <v>100</v>
      </c>
      <c r="E107" s="25">
        <v>14.4</v>
      </c>
      <c r="F107" s="26">
        <v>0</v>
      </c>
      <c r="G107" s="26">
        <v>0</v>
      </c>
      <c r="H107" s="26">
        <v>0</v>
      </c>
      <c r="I107" s="26">
        <v>22.032</v>
      </c>
      <c r="J107" s="26">
        <v>4.5936000000000003</v>
      </c>
      <c r="K107" s="26">
        <v>0</v>
      </c>
      <c r="L107" s="26">
        <v>0</v>
      </c>
      <c r="M107" s="26">
        <v>0</v>
      </c>
      <c r="N107" s="26">
        <v>0</v>
      </c>
      <c r="O107" s="27">
        <v>0</v>
      </c>
      <c r="P107" s="27">
        <v>0</v>
      </c>
      <c r="Q107" s="27">
        <v>0</v>
      </c>
      <c r="R107" s="26">
        <f t="shared" si="4"/>
        <v>26.625599999999999</v>
      </c>
      <c r="S107" s="25">
        <f t="shared" si="3"/>
        <v>266256</v>
      </c>
      <c r="T107" s="28"/>
    </row>
    <row r="108" spans="1:20">
      <c r="A108" s="10">
        <v>1601103</v>
      </c>
      <c r="B108" s="10" t="s">
        <v>183</v>
      </c>
      <c r="C108" s="10" t="s">
        <v>67</v>
      </c>
      <c r="D108" s="10">
        <v>60</v>
      </c>
      <c r="E108" s="25">
        <v>14.4</v>
      </c>
      <c r="F108" s="26">
        <v>0</v>
      </c>
      <c r="G108" s="26">
        <v>0</v>
      </c>
      <c r="H108" s="26">
        <v>0</v>
      </c>
      <c r="I108" s="26">
        <v>0</v>
      </c>
      <c r="J108" s="26">
        <v>5.1551999999999998</v>
      </c>
      <c r="K108" s="26">
        <v>0</v>
      </c>
      <c r="L108" s="26">
        <v>0</v>
      </c>
      <c r="M108" s="26">
        <v>0</v>
      </c>
      <c r="N108" s="26">
        <v>0</v>
      </c>
      <c r="O108" s="27">
        <v>0</v>
      </c>
      <c r="P108" s="27">
        <v>0</v>
      </c>
      <c r="Q108" s="27">
        <v>0</v>
      </c>
      <c r="R108" s="26">
        <f t="shared" si="4"/>
        <v>5.1551999999999998</v>
      </c>
      <c r="S108" s="25">
        <f t="shared" si="3"/>
        <v>85920</v>
      </c>
      <c r="T108" s="28"/>
    </row>
    <row r="109" spans="1:20">
      <c r="A109" s="10">
        <v>1601108</v>
      </c>
      <c r="B109" s="10" t="s">
        <v>184</v>
      </c>
      <c r="C109" s="10" t="s">
        <v>0</v>
      </c>
      <c r="D109" s="10">
        <v>125</v>
      </c>
      <c r="E109" s="25">
        <v>15</v>
      </c>
      <c r="F109" s="26">
        <v>34.68</v>
      </c>
      <c r="G109" s="26">
        <v>29.91</v>
      </c>
      <c r="H109" s="26">
        <v>7.0350000000000001</v>
      </c>
      <c r="I109" s="26">
        <v>31.364999999999998</v>
      </c>
      <c r="J109" s="26">
        <v>0</v>
      </c>
      <c r="K109" s="26">
        <v>50.58</v>
      </c>
      <c r="L109" s="26">
        <v>13.8</v>
      </c>
      <c r="M109" s="26">
        <v>0</v>
      </c>
      <c r="N109" s="26">
        <v>0</v>
      </c>
      <c r="O109" s="27">
        <v>45.465000000000003</v>
      </c>
      <c r="P109" s="27">
        <v>15.27</v>
      </c>
      <c r="Q109" s="27">
        <v>36.03</v>
      </c>
      <c r="R109" s="26">
        <f t="shared" si="4"/>
        <v>264.13499999999999</v>
      </c>
      <c r="S109" s="25">
        <f t="shared" si="3"/>
        <v>2113080</v>
      </c>
      <c r="T109" s="28"/>
    </row>
    <row r="110" spans="1:20">
      <c r="A110" s="10">
        <v>1600037</v>
      </c>
      <c r="B110" s="10" t="s">
        <v>185</v>
      </c>
      <c r="C110" s="10" t="s">
        <v>0</v>
      </c>
      <c r="D110" s="10">
        <v>55</v>
      </c>
      <c r="E110" s="25">
        <v>13.2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7">
        <v>0</v>
      </c>
      <c r="P110" s="27">
        <v>47.652000000000001</v>
      </c>
      <c r="Q110" s="27">
        <v>110.99879999999999</v>
      </c>
      <c r="R110" s="26">
        <f t="shared" si="4"/>
        <v>158.6508</v>
      </c>
      <c r="S110" s="25">
        <f t="shared" si="3"/>
        <v>2884560</v>
      </c>
      <c r="T110" s="28"/>
    </row>
    <row r="111" spans="1:20">
      <c r="A111" s="10">
        <v>1600039</v>
      </c>
      <c r="B111" s="10" t="s">
        <v>186</v>
      </c>
      <c r="C111" s="10" t="s">
        <v>0</v>
      </c>
      <c r="D111" s="10">
        <v>60</v>
      </c>
      <c r="E111" s="25">
        <v>14.4</v>
      </c>
      <c r="F111" s="26">
        <v>26.0352</v>
      </c>
      <c r="G111" s="26">
        <v>51.681599999999996</v>
      </c>
      <c r="H111" s="26">
        <v>39.844800000000006</v>
      </c>
      <c r="I111" s="26">
        <v>45.648000000000003</v>
      </c>
      <c r="J111" s="26">
        <v>43.862400000000001</v>
      </c>
      <c r="K111" s="26">
        <v>45.187200000000004</v>
      </c>
      <c r="L111" s="26">
        <v>0</v>
      </c>
      <c r="M111" s="26">
        <v>22.780799999999999</v>
      </c>
      <c r="N111" s="26">
        <v>54.446400000000004</v>
      </c>
      <c r="O111" s="27">
        <v>0</v>
      </c>
      <c r="P111" s="27">
        <v>0</v>
      </c>
      <c r="Q111" s="27">
        <v>0</v>
      </c>
      <c r="R111" s="26">
        <f t="shared" si="4"/>
        <v>329.4864</v>
      </c>
      <c r="S111" s="25">
        <f t="shared" si="3"/>
        <v>5491440</v>
      </c>
      <c r="T111" s="28"/>
    </row>
    <row r="112" spans="1:20">
      <c r="A112" s="10">
        <v>1600040</v>
      </c>
      <c r="B112" s="10" t="s">
        <v>187</v>
      </c>
      <c r="C112" s="10" t="s">
        <v>0</v>
      </c>
      <c r="D112" s="10">
        <v>65</v>
      </c>
      <c r="E112" s="25">
        <v>14.4</v>
      </c>
      <c r="F112" s="26">
        <v>30.986279999999997</v>
      </c>
      <c r="G112" s="26">
        <v>29.147039999999997</v>
      </c>
      <c r="H112" s="26">
        <v>0</v>
      </c>
      <c r="I112" s="26">
        <v>19.796399999999998</v>
      </c>
      <c r="J112" s="26">
        <v>25.117559999999997</v>
      </c>
      <c r="K112" s="26">
        <v>16.216200000000001</v>
      </c>
      <c r="L112" s="26">
        <v>0</v>
      </c>
      <c r="M112" s="26">
        <v>27.743039999999997</v>
      </c>
      <c r="N112" s="26">
        <v>20.82132</v>
      </c>
      <c r="O112" s="27">
        <v>8.6907600000000009</v>
      </c>
      <c r="P112" s="27">
        <v>0</v>
      </c>
      <c r="Q112" s="27">
        <v>0</v>
      </c>
      <c r="R112" s="26">
        <f t="shared" si="4"/>
        <v>178.51859999999999</v>
      </c>
      <c r="S112" s="25">
        <f t="shared" si="3"/>
        <v>2746439.9999999995</v>
      </c>
      <c r="T112" s="28"/>
    </row>
    <row r="113" spans="1:20">
      <c r="A113" s="29">
        <v>1600042</v>
      </c>
      <c r="B113" s="10" t="s">
        <v>188</v>
      </c>
      <c r="C113" s="10" t="s">
        <v>0</v>
      </c>
      <c r="D113" s="29">
        <v>65</v>
      </c>
      <c r="E113" s="25">
        <v>14.04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7">
        <v>0</v>
      </c>
      <c r="P113" s="27">
        <v>12.214799999999999</v>
      </c>
      <c r="Q113" s="27">
        <v>14.573519999999998</v>
      </c>
      <c r="R113" s="26">
        <f t="shared" si="4"/>
        <v>26.788319999999999</v>
      </c>
      <c r="S113" s="25">
        <f t="shared" si="3"/>
        <v>412128</v>
      </c>
      <c r="T113" s="28"/>
    </row>
    <row r="114" spans="1:20">
      <c r="A114" s="10">
        <v>1601376</v>
      </c>
      <c r="B114" s="10" t="s">
        <v>189</v>
      </c>
      <c r="C114" s="10" t="s">
        <v>0</v>
      </c>
      <c r="D114" s="10">
        <v>60</v>
      </c>
      <c r="E114" s="25">
        <v>14.4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7">
        <v>0</v>
      </c>
      <c r="P114" s="27">
        <v>25.459199999999999</v>
      </c>
      <c r="Q114" s="27">
        <v>20.3184</v>
      </c>
      <c r="R114" s="26">
        <f t="shared" si="4"/>
        <v>45.7776</v>
      </c>
      <c r="S114" s="25">
        <f t="shared" si="3"/>
        <v>762959.99999999988</v>
      </c>
      <c r="T114" s="28"/>
    </row>
    <row r="115" spans="1:20">
      <c r="A115" s="10">
        <v>1601416</v>
      </c>
      <c r="B115" s="10" t="s">
        <v>190</v>
      </c>
      <c r="C115" s="10" t="s">
        <v>0</v>
      </c>
      <c r="D115" s="10">
        <v>70</v>
      </c>
      <c r="E115" s="25">
        <v>14.04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7">
        <v>0</v>
      </c>
      <c r="P115" s="27">
        <v>14.671799999999999</v>
      </c>
      <c r="Q115" s="27">
        <v>21.130199999999999</v>
      </c>
      <c r="R115" s="26">
        <f t="shared" si="4"/>
        <v>35.802</v>
      </c>
      <c r="S115" s="25">
        <f t="shared" si="3"/>
        <v>511457.14285714284</v>
      </c>
      <c r="T115" s="28"/>
    </row>
    <row r="116" spans="1:20">
      <c r="A116" s="10">
        <v>1601408</v>
      </c>
      <c r="B116" s="10" t="s">
        <v>191</v>
      </c>
      <c r="C116" s="10" t="s">
        <v>84</v>
      </c>
      <c r="D116" s="10">
        <v>65</v>
      </c>
      <c r="E116" s="25">
        <v>9.36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7">
        <v>0</v>
      </c>
      <c r="P116" s="27">
        <v>33.911279999999998</v>
      </c>
      <c r="Q116" s="27">
        <v>98.046000000000006</v>
      </c>
      <c r="R116" s="26">
        <f t="shared" si="4"/>
        <v>131.95728</v>
      </c>
      <c r="S116" s="25">
        <f t="shared" si="3"/>
        <v>2030111.9999999998</v>
      </c>
      <c r="T116" s="28"/>
    </row>
    <row r="117" spans="1:20">
      <c r="A117" s="10">
        <v>1601409</v>
      </c>
      <c r="B117" s="10" t="s">
        <v>192</v>
      </c>
      <c r="C117" s="10" t="s">
        <v>84</v>
      </c>
      <c r="D117" s="10">
        <v>65</v>
      </c>
      <c r="E117" s="25">
        <v>9.36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7">
        <v>0</v>
      </c>
      <c r="P117" s="27">
        <v>10.342799999999999</v>
      </c>
      <c r="Q117" s="27">
        <v>55.077359999999992</v>
      </c>
      <c r="R117" s="26">
        <f t="shared" si="4"/>
        <v>65.420159999999996</v>
      </c>
      <c r="S117" s="25">
        <f t="shared" si="3"/>
        <v>1006464</v>
      </c>
      <c r="T117" s="28"/>
    </row>
    <row r="118" spans="1:20">
      <c r="A118" s="10">
        <v>1601410</v>
      </c>
      <c r="B118" s="10" t="s">
        <v>193</v>
      </c>
      <c r="C118" s="10" t="s">
        <v>84</v>
      </c>
      <c r="D118" s="10">
        <v>65</v>
      </c>
      <c r="E118" s="25">
        <v>9.36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7">
        <v>0</v>
      </c>
      <c r="P118" s="27">
        <v>40.453919999999997</v>
      </c>
      <c r="Q118" s="27">
        <v>97.774559999999994</v>
      </c>
      <c r="R118" s="26">
        <f t="shared" si="4"/>
        <v>138.22847999999999</v>
      </c>
      <c r="S118" s="25">
        <f t="shared" si="3"/>
        <v>2126592</v>
      </c>
      <c r="T118" s="28"/>
    </row>
    <row r="119" spans="1:20">
      <c r="A119" s="10">
        <v>1601076</v>
      </c>
      <c r="B119" s="10" t="s">
        <v>194</v>
      </c>
      <c r="C119" s="10" t="s">
        <v>0</v>
      </c>
      <c r="D119" s="10">
        <v>125</v>
      </c>
      <c r="E119" s="25">
        <v>15</v>
      </c>
      <c r="F119" s="26">
        <v>27.524999999999999</v>
      </c>
      <c r="G119" s="26">
        <v>30.254999999999999</v>
      </c>
      <c r="H119" s="26">
        <v>0</v>
      </c>
      <c r="I119" s="26">
        <v>25.74</v>
      </c>
      <c r="J119" s="26">
        <v>32.130000000000003</v>
      </c>
      <c r="K119" s="26">
        <v>0</v>
      </c>
      <c r="L119" s="26">
        <v>29.1</v>
      </c>
      <c r="M119" s="26">
        <v>12.3</v>
      </c>
      <c r="N119" s="26">
        <v>11.324999999999999</v>
      </c>
      <c r="O119" s="27">
        <v>38.204999999999998</v>
      </c>
      <c r="P119" s="27">
        <v>0</v>
      </c>
      <c r="Q119" s="27">
        <v>15.375</v>
      </c>
      <c r="R119" s="26">
        <f t="shared" si="4"/>
        <v>221.95499999999998</v>
      </c>
      <c r="S119" s="25">
        <f t="shared" si="3"/>
        <v>1775639.9999999998</v>
      </c>
      <c r="T119" s="28"/>
    </row>
    <row r="120" spans="1:20">
      <c r="A120" s="10">
        <v>1601261</v>
      </c>
      <c r="B120" s="10" t="s">
        <v>195</v>
      </c>
      <c r="C120" s="10" t="s">
        <v>0</v>
      </c>
      <c r="D120" s="10">
        <v>75</v>
      </c>
      <c r="E120" s="25">
        <v>3.6</v>
      </c>
      <c r="F120" s="26">
        <v>0</v>
      </c>
      <c r="G120" s="26">
        <v>0</v>
      </c>
      <c r="H120" s="26">
        <v>0</v>
      </c>
      <c r="I120" s="26">
        <v>0.96839999999999993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7">
        <v>0</v>
      </c>
      <c r="P120" s="27">
        <v>0</v>
      </c>
      <c r="Q120" s="27">
        <v>0.18</v>
      </c>
      <c r="R120" s="26">
        <f t="shared" si="4"/>
        <v>1.1483999999999999</v>
      </c>
      <c r="S120" s="25">
        <f t="shared" si="3"/>
        <v>15311.999999999998</v>
      </c>
      <c r="T120" s="28"/>
    </row>
    <row r="121" spans="1:20">
      <c r="A121" s="10">
        <v>1601262</v>
      </c>
      <c r="B121" s="10" t="s">
        <v>196</v>
      </c>
      <c r="C121" s="10" t="s">
        <v>0</v>
      </c>
      <c r="D121" s="10">
        <v>100</v>
      </c>
      <c r="E121" s="25">
        <v>7.2</v>
      </c>
      <c r="F121" s="26">
        <v>0</v>
      </c>
      <c r="G121" s="26">
        <v>0</v>
      </c>
      <c r="H121" s="26">
        <v>0</v>
      </c>
      <c r="I121" s="26">
        <v>2.0232000000000001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7">
        <v>0</v>
      </c>
      <c r="P121" s="27">
        <v>0</v>
      </c>
      <c r="Q121" s="27">
        <v>0.18</v>
      </c>
      <c r="R121" s="26">
        <f t="shared" si="4"/>
        <v>2.2032000000000003</v>
      </c>
      <c r="S121" s="25">
        <f t="shared" si="3"/>
        <v>22032.000000000004</v>
      </c>
      <c r="T121" s="28"/>
    </row>
    <row r="122" spans="1:20">
      <c r="A122" s="10">
        <v>1601302</v>
      </c>
      <c r="B122" s="10" t="s">
        <v>197</v>
      </c>
      <c r="C122" s="10" t="s">
        <v>65</v>
      </c>
      <c r="D122" s="10">
        <v>25</v>
      </c>
      <c r="E122" s="25">
        <v>7.2</v>
      </c>
      <c r="F122" s="26">
        <v>0</v>
      </c>
      <c r="G122" s="26">
        <v>0</v>
      </c>
      <c r="H122" s="26">
        <v>0</v>
      </c>
      <c r="I122" s="26">
        <v>0.69120000000000004</v>
      </c>
      <c r="J122" s="26">
        <v>131.3424</v>
      </c>
      <c r="K122" s="26">
        <v>127.224</v>
      </c>
      <c r="L122" s="26">
        <v>123.9408</v>
      </c>
      <c r="M122" s="26">
        <v>5.4576000000000002</v>
      </c>
      <c r="N122" s="26">
        <v>13.4856</v>
      </c>
      <c r="O122" s="27">
        <v>33.739200000000004</v>
      </c>
      <c r="P122" s="27">
        <v>55.44</v>
      </c>
      <c r="Q122" s="27">
        <v>89.337600000000009</v>
      </c>
      <c r="R122" s="26">
        <f t="shared" si="4"/>
        <v>580.65840000000003</v>
      </c>
      <c r="S122" s="25">
        <f t="shared" si="3"/>
        <v>23226336</v>
      </c>
      <c r="T122" s="28"/>
    </row>
    <row r="123" spans="1:20">
      <c r="A123" s="10">
        <v>1601309</v>
      </c>
      <c r="B123" s="10" t="s">
        <v>198</v>
      </c>
      <c r="C123" s="10" t="s">
        <v>149</v>
      </c>
      <c r="D123" s="29">
        <v>75</v>
      </c>
      <c r="E123" s="25">
        <v>10.8</v>
      </c>
      <c r="F123" s="26">
        <v>0</v>
      </c>
      <c r="G123" s="26">
        <v>0</v>
      </c>
      <c r="H123" s="26">
        <v>0</v>
      </c>
      <c r="I123" s="26">
        <v>9.1259999999999994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7">
        <v>0</v>
      </c>
      <c r="P123" s="27">
        <v>0</v>
      </c>
      <c r="Q123" s="27">
        <v>0</v>
      </c>
      <c r="R123" s="26">
        <f t="shared" si="4"/>
        <v>9.1259999999999994</v>
      </c>
      <c r="S123" s="25">
        <f t="shared" si="3"/>
        <v>121679.99999999999</v>
      </c>
      <c r="T123" s="28"/>
    </row>
    <row r="124" spans="1:20">
      <c r="A124" s="10">
        <v>1601310</v>
      </c>
      <c r="B124" s="10" t="s">
        <v>199</v>
      </c>
      <c r="C124" s="10" t="s">
        <v>149</v>
      </c>
      <c r="D124" s="29">
        <v>125</v>
      </c>
      <c r="E124" s="30">
        <v>12</v>
      </c>
      <c r="F124" s="26">
        <v>0</v>
      </c>
      <c r="G124" s="26">
        <v>0</v>
      </c>
      <c r="H124" s="26">
        <v>0</v>
      </c>
      <c r="I124" s="26">
        <v>9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7">
        <v>0</v>
      </c>
      <c r="P124" s="27">
        <v>0</v>
      </c>
      <c r="Q124" s="27">
        <v>0</v>
      </c>
      <c r="R124" s="26">
        <f t="shared" si="4"/>
        <v>9</v>
      </c>
      <c r="S124" s="25">
        <f t="shared" si="3"/>
        <v>72000</v>
      </c>
      <c r="T124" s="28"/>
    </row>
    <row r="125" spans="1:20">
      <c r="A125" s="10">
        <v>1601317</v>
      </c>
      <c r="B125" s="10" t="s">
        <v>200</v>
      </c>
      <c r="C125" s="10" t="s">
        <v>124</v>
      </c>
      <c r="D125" s="29">
        <v>125</v>
      </c>
      <c r="E125" s="25">
        <v>13.5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18.724499999999999</v>
      </c>
      <c r="L125" s="26">
        <v>19.534500000000001</v>
      </c>
      <c r="M125" s="26">
        <v>17.334</v>
      </c>
      <c r="N125" s="26">
        <v>20.681999999999999</v>
      </c>
      <c r="O125" s="27">
        <v>0</v>
      </c>
      <c r="P125" s="27">
        <v>0</v>
      </c>
      <c r="Q125" s="27">
        <v>0</v>
      </c>
      <c r="R125" s="26">
        <f t="shared" si="4"/>
        <v>76.275000000000006</v>
      </c>
      <c r="S125" s="25">
        <f t="shared" si="3"/>
        <v>610200</v>
      </c>
      <c r="T125" s="28"/>
    </row>
    <row r="126" spans="1:20">
      <c r="A126" s="10">
        <v>1601132</v>
      </c>
      <c r="B126" s="10" t="s">
        <v>201</v>
      </c>
      <c r="C126" s="10" t="s">
        <v>124</v>
      </c>
      <c r="D126" s="10">
        <v>100</v>
      </c>
      <c r="E126" s="25">
        <v>10.8</v>
      </c>
      <c r="F126" s="26">
        <v>0</v>
      </c>
      <c r="G126" s="26">
        <v>0</v>
      </c>
      <c r="H126" s="26">
        <v>20.015999999999998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7">
        <v>0</v>
      </c>
      <c r="P126" s="27">
        <v>0</v>
      </c>
      <c r="Q126" s="27">
        <v>0</v>
      </c>
      <c r="R126" s="26">
        <f t="shared" si="4"/>
        <v>20.015999999999998</v>
      </c>
      <c r="S126" s="25">
        <f t="shared" si="3"/>
        <v>200159.99999999997</v>
      </c>
      <c r="T126" s="28"/>
    </row>
    <row r="127" spans="1:20">
      <c r="A127" s="10">
        <v>1601346</v>
      </c>
      <c r="B127" s="10" t="s">
        <v>202</v>
      </c>
      <c r="C127" s="10" t="s">
        <v>203</v>
      </c>
      <c r="D127" s="29">
        <v>100</v>
      </c>
      <c r="E127" s="25">
        <v>19.2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138.3168</v>
      </c>
      <c r="L127" s="26">
        <v>206.86079999999998</v>
      </c>
      <c r="M127" s="26">
        <v>60.729599999999998</v>
      </c>
      <c r="N127" s="26">
        <v>136.1088</v>
      </c>
      <c r="O127" s="27">
        <v>153.10079999999999</v>
      </c>
      <c r="P127" s="27">
        <v>340.1472</v>
      </c>
      <c r="Q127" s="27">
        <v>177.12</v>
      </c>
      <c r="R127" s="26">
        <f t="shared" si="4"/>
        <v>1212.384</v>
      </c>
      <c r="S127" s="25">
        <f t="shared" si="3"/>
        <v>12123840</v>
      </c>
      <c r="T127" s="28"/>
    </row>
    <row r="128" spans="1:20">
      <c r="A128" s="10">
        <v>1601150</v>
      </c>
      <c r="B128" s="10" t="s">
        <v>204</v>
      </c>
      <c r="C128" s="10" t="s">
        <v>0</v>
      </c>
      <c r="D128" s="10">
        <v>50</v>
      </c>
      <c r="E128" s="25">
        <v>7.2</v>
      </c>
      <c r="F128" s="26">
        <v>0</v>
      </c>
      <c r="G128" s="26">
        <v>0</v>
      </c>
      <c r="H128" s="26">
        <v>2.5920000000000001</v>
      </c>
      <c r="I128" s="26">
        <v>0</v>
      </c>
      <c r="J128" s="26">
        <v>0</v>
      </c>
      <c r="K128" s="26">
        <v>0</v>
      </c>
      <c r="L128" s="26">
        <v>2.8944000000000001</v>
      </c>
      <c r="M128" s="26">
        <v>0</v>
      </c>
      <c r="N128" s="26">
        <v>4.9824000000000002</v>
      </c>
      <c r="O128" s="27">
        <v>0</v>
      </c>
      <c r="P128" s="27">
        <v>0</v>
      </c>
      <c r="Q128" s="27">
        <v>0</v>
      </c>
      <c r="R128" s="26">
        <f t="shared" si="4"/>
        <v>10.4688</v>
      </c>
      <c r="S128" s="25">
        <f t="shared" si="3"/>
        <v>209376</v>
      </c>
      <c r="T128" s="28"/>
    </row>
    <row r="129" spans="1:20">
      <c r="A129" s="10">
        <v>1600655</v>
      </c>
      <c r="B129" s="10" t="s">
        <v>205</v>
      </c>
      <c r="C129" s="10" t="s">
        <v>206</v>
      </c>
      <c r="D129" s="10">
        <v>75</v>
      </c>
      <c r="E129" s="25">
        <v>5.4</v>
      </c>
      <c r="F129" s="26">
        <v>1.5822000000000001</v>
      </c>
      <c r="G129" s="26">
        <v>0</v>
      </c>
      <c r="H129" s="26">
        <v>0.89640000000000009</v>
      </c>
      <c r="I129" s="26">
        <v>2.2086000000000006</v>
      </c>
      <c r="J129" s="26">
        <v>2.4083999999999999</v>
      </c>
      <c r="K129" s="26">
        <v>2.8944000000000001</v>
      </c>
      <c r="L129" s="26">
        <v>1.1448000000000003</v>
      </c>
      <c r="M129" s="26">
        <v>1.1124000000000001</v>
      </c>
      <c r="N129" s="26">
        <v>1.1988000000000001</v>
      </c>
      <c r="O129" s="27">
        <v>2.5272000000000001</v>
      </c>
      <c r="P129" s="27">
        <v>0</v>
      </c>
      <c r="Q129" s="27">
        <v>0.25920000000000004</v>
      </c>
      <c r="R129" s="26">
        <f t="shared" si="4"/>
        <v>16.232400000000005</v>
      </c>
      <c r="S129" s="25">
        <f t="shared" si="3"/>
        <v>216432.00000000009</v>
      </c>
      <c r="T129" s="28"/>
    </row>
    <row r="130" spans="1:20">
      <c r="A130" s="10">
        <v>1600958</v>
      </c>
      <c r="B130" s="10" t="s">
        <v>207</v>
      </c>
      <c r="C130" s="10" t="s">
        <v>65</v>
      </c>
      <c r="D130" s="10">
        <v>150</v>
      </c>
      <c r="E130" s="25">
        <v>7.2</v>
      </c>
      <c r="F130" s="26">
        <v>73.303200000000004</v>
      </c>
      <c r="G130" s="26">
        <v>35.546399999999998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7">
        <v>0</v>
      </c>
      <c r="P130" s="27">
        <v>0</v>
      </c>
      <c r="Q130" s="27">
        <v>0</v>
      </c>
      <c r="R130" s="26">
        <f t="shared" si="4"/>
        <v>108.84960000000001</v>
      </c>
      <c r="S130" s="25">
        <f t="shared" si="3"/>
        <v>725664.00000000012</v>
      </c>
      <c r="T130" s="28"/>
    </row>
    <row r="131" spans="1:20">
      <c r="A131" s="10">
        <v>1601331</v>
      </c>
      <c r="B131" s="10" t="s">
        <v>208</v>
      </c>
      <c r="C131" s="10" t="s">
        <v>15</v>
      </c>
      <c r="D131" s="10">
        <v>75</v>
      </c>
      <c r="E131" s="25">
        <v>6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5.7779999999999996</v>
      </c>
      <c r="L131" s="26">
        <v>0</v>
      </c>
      <c r="M131" s="26">
        <v>0</v>
      </c>
      <c r="N131" s="26">
        <v>0</v>
      </c>
      <c r="O131" s="27">
        <v>0</v>
      </c>
      <c r="P131" s="27">
        <v>0</v>
      </c>
      <c r="Q131" s="27">
        <v>0</v>
      </c>
      <c r="R131" s="26">
        <f t="shared" si="4"/>
        <v>5.7779999999999996</v>
      </c>
      <c r="S131" s="25">
        <f t="shared" si="3"/>
        <v>77039.999999999985</v>
      </c>
      <c r="T131" s="28"/>
    </row>
    <row r="132" spans="1:20">
      <c r="A132" s="10">
        <v>1601333</v>
      </c>
      <c r="B132" s="10" t="s">
        <v>209</v>
      </c>
      <c r="C132" s="10" t="s">
        <v>15</v>
      </c>
      <c r="D132" s="10">
        <v>125</v>
      </c>
      <c r="E132" s="25">
        <v>10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12.88</v>
      </c>
      <c r="L132" s="26">
        <v>0.33</v>
      </c>
      <c r="M132" s="26">
        <v>0</v>
      </c>
      <c r="N132" s="26">
        <v>0</v>
      </c>
      <c r="O132" s="27">
        <v>0</v>
      </c>
      <c r="P132" s="27">
        <v>0</v>
      </c>
      <c r="Q132" s="27">
        <v>0</v>
      </c>
      <c r="R132" s="26">
        <f t="shared" si="4"/>
        <v>13.21</v>
      </c>
      <c r="S132" s="25">
        <f t="shared" si="3"/>
        <v>105680</v>
      </c>
      <c r="T132" s="28"/>
    </row>
    <row r="133" spans="1:20">
      <c r="A133" s="10">
        <v>1601176</v>
      </c>
      <c r="B133" s="10" t="s">
        <v>210</v>
      </c>
      <c r="C133" s="10" t="s">
        <v>129</v>
      </c>
      <c r="D133" s="10">
        <v>75</v>
      </c>
      <c r="E133" s="25">
        <v>9</v>
      </c>
      <c r="F133" s="26">
        <v>17.181000000000001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22.446000000000002</v>
      </c>
      <c r="N133" s="26">
        <v>0.54</v>
      </c>
      <c r="O133" s="27">
        <v>0</v>
      </c>
      <c r="P133" s="27">
        <v>0</v>
      </c>
      <c r="Q133" s="27">
        <v>0</v>
      </c>
      <c r="R133" s="26">
        <f t="shared" si="4"/>
        <v>40.167000000000002</v>
      </c>
      <c r="S133" s="25">
        <f t="shared" si="3"/>
        <v>535560.00000000012</v>
      </c>
      <c r="T133" s="28"/>
    </row>
    <row r="134" spans="1:20">
      <c r="A134" s="10">
        <v>1601334</v>
      </c>
      <c r="B134" s="10" t="s">
        <v>211</v>
      </c>
      <c r="C134" s="10" t="s">
        <v>15</v>
      </c>
      <c r="D134" s="10">
        <v>75</v>
      </c>
      <c r="E134" s="25">
        <v>6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2.6640000000000001</v>
      </c>
      <c r="L134" s="26">
        <v>0</v>
      </c>
      <c r="M134" s="26">
        <v>0</v>
      </c>
      <c r="N134" s="26">
        <v>0</v>
      </c>
      <c r="O134" s="27">
        <v>0</v>
      </c>
      <c r="P134" s="27">
        <v>0</v>
      </c>
      <c r="Q134" s="27">
        <v>0</v>
      </c>
      <c r="R134" s="26">
        <f t="shared" si="4"/>
        <v>2.6640000000000001</v>
      </c>
      <c r="S134" s="25">
        <f t="shared" si="3"/>
        <v>35520</v>
      </c>
      <c r="T134" s="28"/>
    </row>
    <row r="135" spans="1:20">
      <c r="A135" s="10">
        <v>1601335</v>
      </c>
      <c r="B135" s="10" t="s">
        <v>212</v>
      </c>
      <c r="C135" s="10" t="s">
        <v>15</v>
      </c>
      <c r="D135" s="10">
        <v>125</v>
      </c>
      <c r="E135" s="25">
        <v>10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3.1</v>
      </c>
      <c r="L135" s="26">
        <v>0</v>
      </c>
      <c r="M135" s="26">
        <v>0</v>
      </c>
      <c r="N135" s="26">
        <v>0</v>
      </c>
      <c r="O135" s="27">
        <v>0</v>
      </c>
      <c r="P135" s="27">
        <v>0</v>
      </c>
      <c r="Q135" s="27">
        <v>0</v>
      </c>
      <c r="R135" s="26">
        <f t="shared" si="4"/>
        <v>3.1</v>
      </c>
      <c r="S135" s="25">
        <f t="shared" ref="S135:S198" si="5">R135/D135*1000*1000</f>
        <v>24800</v>
      </c>
      <c r="T135" s="28"/>
    </row>
    <row r="136" spans="1:20">
      <c r="A136" s="10">
        <v>1601285</v>
      </c>
      <c r="B136" s="10" t="s">
        <v>213</v>
      </c>
      <c r="C136" s="10" t="s">
        <v>0</v>
      </c>
      <c r="D136" s="29">
        <v>100</v>
      </c>
      <c r="E136" s="25">
        <v>14.72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30.396800000000002</v>
      </c>
      <c r="L136" s="26">
        <v>0</v>
      </c>
      <c r="M136" s="26">
        <v>0</v>
      </c>
      <c r="N136" s="26">
        <v>0</v>
      </c>
      <c r="O136" s="27">
        <v>0</v>
      </c>
      <c r="P136" s="27">
        <v>0</v>
      </c>
      <c r="Q136" s="27">
        <v>0</v>
      </c>
      <c r="R136" s="26">
        <f t="shared" si="4"/>
        <v>30.396800000000002</v>
      </c>
      <c r="S136" s="25">
        <f t="shared" si="5"/>
        <v>303968</v>
      </c>
      <c r="T136" s="28"/>
    </row>
    <row r="137" spans="1:20">
      <c r="A137" s="10">
        <v>1601286</v>
      </c>
      <c r="B137" s="10" t="s">
        <v>214</v>
      </c>
      <c r="C137" s="10" t="s">
        <v>0</v>
      </c>
      <c r="D137" s="29">
        <v>100</v>
      </c>
      <c r="E137" s="25">
        <v>14.72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25.362560000000002</v>
      </c>
      <c r="L137" s="26">
        <v>0</v>
      </c>
      <c r="M137" s="26">
        <v>0</v>
      </c>
      <c r="N137" s="26">
        <v>0</v>
      </c>
      <c r="O137" s="27">
        <v>0</v>
      </c>
      <c r="P137" s="27">
        <v>0</v>
      </c>
      <c r="Q137" s="27">
        <v>0</v>
      </c>
      <c r="R137" s="26">
        <f t="shared" si="4"/>
        <v>25.362560000000002</v>
      </c>
      <c r="S137" s="25">
        <f t="shared" si="5"/>
        <v>253625.60000000001</v>
      </c>
      <c r="T137" s="28"/>
    </row>
    <row r="138" spans="1:20">
      <c r="A138" s="10">
        <v>1601288</v>
      </c>
      <c r="B138" s="10" t="s">
        <v>215</v>
      </c>
      <c r="C138" s="10" t="s">
        <v>0</v>
      </c>
      <c r="D138" s="10">
        <v>100</v>
      </c>
      <c r="E138" s="25">
        <v>14.72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25.347840000000001</v>
      </c>
      <c r="L138" s="26">
        <v>0</v>
      </c>
      <c r="M138" s="26">
        <v>0</v>
      </c>
      <c r="N138" s="26">
        <v>0</v>
      </c>
      <c r="O138" s="27">
        <v>0</v>
      </c>
      <c r="P138" s="27">
        <v>0</v>
      </c>
      <c r="Q138" s="27">
        <v>0</v>
      </c>
      <c r="R138" s="26">
        <f t="shared" si="4"/>
        <v>25.347840000000001</v>
      </c>
      <c r="S138" s="25">
        <f t="shared" si="5"/>
        <v>253478.39999999999</v>
      </c>
      <c r="T138" s="28"/>
    </row>
    <row r="139" spans="1:20">
      <c r="A139" s="10">
        <v>1601293</v>
      </c>
      <c r="B139" s="10" t="s">
        <v>216</v>
      </c>
      <c r="C139" s="10" t="s">
        <v>0</v>
      </c>
      <c r="D139" s="10">
        <v>50</v>
      </c>
      <c r="E139" s="25">
        <v>12.5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220.45</v>
      </c>
      <c r="L139" s="26">
        <v>127.9375</v>
      </c>
      <c r="M139" s="26">
        <v>120.22499999999999</v>
      </c>
      <c r="N139" s="26">
        <v>212.05</v>
      </c>
      <c r="O139" s="27">
        <v>337.83749999999998</v>
      </c>
      <c r="P139" s="27">
        <v>431.78750000000002</v>
      </c>
      <c r="Q139" s="27">
        <v>70.575000000000003</v>
      </c>
      <c r="R139" s="26">
        <f t="shared" si="4"/>
        <v>1520.8625</v>
      </c>
      <c r="S139" s="25">
        <f t="shared" si="5"/>
        <v>30417250</v>
      </c>
      <c r="T139" s="28"/>
    </row>
    <row r="140" spans="1:20">
      <c r="A140" s="10">
        <v>1601218</v>
      </c>
      <c r="B140" s="10" t="s">
        <v>217</v>
      </c>
      <c r="C140" s="10" t="s">
        <v>15</v>
      </c>
      <c r="D140" s="10">
        <v>75</v>
      </c>
      <c r="E140" s="25">
        <v>5.4</v>
      </c>
      <c r="F140" s="26">
        <v>2.9862000000000002</v>
      </c>
      <c r="G140" s="26">
        <v>4.7844000000000007</v>
      </c>
      <c r="H140" s="26">
        <v>8.2566000000000006</v>
      </c>
      <c r="I140" s="26">
        <v>9.7200000000000009E-2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7">
        <v>0</v>
      </c>
      <c r="P140" s="27">
        <v>0</v>
      </c>
      <c r="Q140" s="27">
        <v>0</v>
      </c>
      <c r="R140" s="26">
        <f t="shared" si="4"/>
        <v>16.124400000000001</v>
      </c>
      <c r="S140" s="25">
        <f t="shared" si="5"/>
        <v>214992.00000000003</v>
      </c>
      <c r="T140" s="28"/>
    </row>
    <row r="141" spans="1:20">
      <c r="A141" s="10">
        <v>1601224</v>
      </c>
      <c r="B141" s="10" t="s">
        <v>218</v>
      </c>
      <c r="C141" s="10" t="s">
        <v>15</v>
      </c>
      <c r="D141" s="10">
        <v>75</v>
      </c>
      <c r="E141" s="25">
        <v>5.4</v>
      </c>
      <c r="F141" s="26">
        <v>17.409600000000001</v>
      </c>
      <c r="G141" s="26">
        <v>0</v>
      </c>
      <c r="H141" s="26">
        <v>15.946200000000001</v>
      </c>
      <c r="I141" s="26">
        <v>0.35640000000000005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7">
        <v>0</v>
      </c>
      <c r="P141" s="27">
        <v>0</v>
      </c>
      <c r="Q141" s="27">
        <v>0</v>
      </c>
      <c r="R141" s="26">
        <f t="shared" si="4"/>
        <v>33.712200000000003</v>
      </c>
      <c r="S141" s="25">
        <f t="shared" si="5"/>
        <v>449496.00000000006</v>
      </c>
      <c r="T141" s="28"/>
    </row>
    <row r="142" spans="1:20">
      <c r="A142" s="10">
        <v>1601225</v>
      </c>
      <c r="B142" s="10" t="s">
        <v>219</v>
      </c>
      <c r="C142" s="10" t="s">
        <v>15</v>
      </c>
      <c r="D142" s="10">
        <v>125</v>
      </c>
      <c r="E142" s="25">
        <v>9</v>
      </c>
      <c r="F142" s="26">
        <v>1.512</v>
      </c>
      <c r="G142" s="26">
        <v>4.6349999999999998</v>
      </c>
      <c r="H142" s="26">
        <v>0.18</v>
      </c>
      <c r="I142" s="26">
        <v>0</v>
      </c>
      <c r="J142" s="26">
        <v>0</v>
      </c>
      <c r="K142" s="26">
        <v>0</v>
      </c>
      <c r="L142" s="26">
        <v>0</v>
      </c>
      <c r="M142" s="26">
        <v>0.90900000000000003</v>
      </c>
      <c r="N142" s="26">
        <v>0.747</v>
      </c>
      <c r="O142" s="27">
        <v>0.94499999999999995</v>
      </c>
      <c r="P142" s="27">
        <v>0.75600000000000001</v>
      </c>
      <c r="Q142" s="27">
        <v>0.504</v>
      </c>
      <c r="R142" s="26">
        <f t="shared" si="4"/>
        <v>10.187999999999999</v>
      </c>
      <c r="S142" s="25">
        <f t="shared" si="5"/>
        <v>81503.999999999985</v>
      </c>
      <c r="T142" s="28"/>
    </row>
    <row r="143" spans="1:20">
      <c r="A143" s="10">
        <v>1601227</v>
      </c>
      <c r="B143" s="10" t="s">
        <v>220</v>
      </c>
      <c r="C143" s="10" t="s">
        <v>15</v>
      </c>
      <c r="D143" s="10">
        <v>125</v>
      </c>
      <c r="E143" s="25">
        <v>9</v>
      </c>
      <c r="F143" s="26">
        <v>1.6559999999999999</v>
      </c>
      <c r="G143" s="26">
        <v>2.5019999999999998</v>
      </c>
      <c r="H143" s="26">
        <v>2.5739999999999998</v>
      </c>
      <c r="I143" s="26">
        <v>1.8360000000000001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7">
        <v>0</v>
      </c>
      <c r="P143" s="27">
        <v>1.3680000000000001</v>
      </c>
      <c r="Q143" s="27">
        <v>0.63</v>
      </c>
      <c r="R143" s="26">
        <f t="shared" si="4"/>
        <v>10.566000000000001</v>
      </c>
      <c r="S143" s="25">
        <f t="shared" si="5"/>
        <v>84528</v>
      </c>
      <c r="T143" s="28"/>
    </row>
    <row r="144" spans="1:20">
      <c r="A144" s="10">
        <v>1601228</v>
      </c>
      <c r="B144" s="10" t="s">
        <v>221</v>
      </c>
      <c r="C144" s="10" t="s">
        <v>15</v>
      </c>
      <c r="D144" s="10">
        <v>125</v>
      </c>
      <c r="E144" s="25">
        <v>9</v>
      </c>
      <c r="F144" s="26">
        <v>22.968</v>
      </c>
      <c r="G144" s="26">
        <v>3.0870000000000002</v>
      </c>
      <c r="H144" s="26">
        <v>23.885999999999999</v>
      </c>
      <c r="I144" s="26">
        <v>0</v>
      </c>
      <c r="J144" s="26">
        <v>0.315</v>
      </c>
      <c r="K144" s="26">
        <v>0</v>
      </c>
      <c r="L144" s="26">
        <v>0</v>
      </c>
      <c r="M144" s="26">
        <v>0</v>
      </c>
      <c r="N144" s="26">
        <v>0</v>
      </c>
      <c r="O144" s="27">
        <v>0</v>
      </c>
      <c r="P144" s="27">
        <v>0</v>
      </c>
      <c r="Q144" s="27">
        <v>0</v>
      </c>
      <c r="R144" s="26">
        <f t="shared" si="4"/>
        <v>50.256</v>
      </c>
      <c r="S144" s="25">
        <f t="shared" si="5"/>
        <v>402048</v>
      </c>
      <c r="T144" s="28"/>
    </row>
    <row r="145" spans="1:20">
      <c r="A145" s="10">
        <v>1601294</v>
      </c>
      <c r="B145" s="10" t="s">
        <v>222</v>
      </c>
      <c r="C145" s="10" t="s">
        <v>0</v>
      </c>
      <c r="D145" s="10">
        <v>50</v>
      </c>
      <c r="E145" s="25">
        <v>12.5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162.3125</v>
      </c>
      <c r="L145" s="26">
        <v>18.324999999999999</v>
      </c>
      <c r="M145" s="26">
        <v>97.974999999999994</v>
      </c>
      <c r="N145" s="26">
        <v>135.38749999999999</v>
      </c>
      <c r="O145" s="27">
        <v>164.67500000000001</v>
      </c>
      <c r="P145" s="27">
        <v>151.57499999999999</v>
      </c>
      <c r="Q145" s="27">
        <v>113.1</v>
      </c>
      <c r="R145" s="26">
        <f t="shared" si="4"/>
        <v>843.35</v>
      </c>
      <c r="S145" s="25">
        <f t="shared" si="5"/>
        <v>16867000</v>
      </c>
      <c r="T145" s="28"/>
    </row>
    <row r="146" spans="1:20">
      <c r="A146" s="10">
        <v>1601295</v>
      </c>
      <c r="B146" s="10" t="s">
        <v>223</v>
      </c>
      <c r="C146" s="10" t="s">
        <v>0</v>
      </c>
      <c r="D146" s="10">
        <v>50</v>
      </c>
      <c r="E146" s="25">
        <v>12.5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40</v>
      </c>
      <c r="L146" s="26">
        <v>7.9625000000000004</v>
      </c>
      <c r="M146" s="26">
        <v>0</v>
      </c>
      <c r="N146" s="26">
        <v>84.625</v>
      </c>
      <c r="O146" s="27">
        <v>67.625</v>
      </c>
      <c r="P146" s="27">
        <v>50.524999999999999</v>
      </c>
      <c r="Q146" s="27">
        <v>67.537499999999994</v>
      </c>
      <c r="R146" s="26">
        <f t="shared" si="4"/>
        <v>318.27499999999998</v>
      </c>
      <c r="S146" s="25">
        <f t="shared" si="5"/>
        <v>6365500</v>
      </c>
      <c r="T146" s="28"/>
    </row>
    <row r="147" spans="1:20">
      <c r="A147" s="10">
        <v>1601298</v>
      </c>
      <c r="B147" s="10" t="s">
        <v>224</v>
      </c>
      <c r="C147" s="10" t="s">
        <v>0</v>
      </c>
      <c r="D147" s="29">
        <v>50</v>
      </c>
      <c r="E147" s="25">
        <v>12.5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43.5</v>
      </c>
      <c r="L147" s="26">
        <v>0</v>
      </c>
      <c r="M147" s="26">
        <v>24.875</v>
      </c>
      <c r="N147" s="26">
        <v>39.6</v>
      </c>
      <c r="O147" s="27">
        <v>0</v>
      </c>
      <c r="P147" s="27">
        <v>25.1</v>
      </c>
      <c r="Q147" s="27">
        <v>54.012500000000003</v>
      </c>
      <c r="R147" s="26">
        <f t="shared" si="4"/>
        <v>187.08749999999998</v>
      </c>
      <c r="S147" s="25">
        <f t="shared" si="5"/>
        <v>3741749.9999999995</v>
      </c>
      <c r="T147" s="28"/>
    </row>
    <row r="148" spans="1:20">
      <c r="A148" s="10">
        <v>1601299</v>
      </c>
      <c r="B148" s="10" t="s">
        <v>225</v>
      </c>
      <c r="C148" s="10" t="s">
        <v>0</v>
      </c>
      <c r="D148" s="29">
        <v>50</v>
      </c>
      <c r="E148" s="30">
        <v>12.5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61.25</v>
      </c>
      <c r="L148" s="26">
        <v>39.35</v>
      </c>
      <c r="M148" s="26">
        <v>67.25</v>
      </c>
      <c r="N148" s="26">
        <v>56.35</v>
      </c>
      <c r="O148" s="27">
        <v>38.9375</v>
      </c>
      <c r="P148" s="27">
        <v>74.95</v>
      </c>
      <c r="Q148" s="27">
        <v>64.862499999999997</v>
      </c>
      <c r="R148" s="26">
        <f t="shared" si="4"/>
        <v>402.95</v>
      </c>
      <c r="S148" s="25">
        <f t="shared" si="5"/>
        <v>8058999.9999999991</v>
      </c>
      <c r="T148" s="28"/>
    </row>
    <row r="149" spans="1:20">
      <c r="A149" s="10">
        <v>1601383</v>
      </c>
      <c r="B149" s="10" t="s">
        <v>226</v>
      </c>
      <c r="C149" s="10" t="s">
        <v>227</v>
      </c>
      <c r="D149" s="10">
        <v>75</v>
      </c>
      <c r="E149" s="25">
        <v>10.8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7">
        <v>0</v>
      </c>
      <c r="P149" s="27">
        <v>1.0800000000000001E-2</v>
      </c>
      <c r="Q149" s="27">
        <v>29.160000000000004</v>
      </c>
      <c r="R149" s="26">
        <f t="shared" si="4"/>
        <v>29.170800000000003</v>
      </c>
      <c r="S149" s="25">
        <f t="shared" si="5"/>
        <v>388944.00000000006</v>
      </c>
      <c r="T149" s="28"/>
    </row>
    <row r="150" spans="1:20">
      <c r="A150" s="10">
        <v>1601384</v>
      </c>
      <c r="B150" s="10" t="s">
        <v>228</v>
      </c>
      <c r="C150" s="10" t="s">
        <v>227</v>
      </c>
      <c r="D150" s="10">
        <v>75</v>
      </c>
      <c r="E150" s="25">
        <v>10.8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7">
        <v>0</v>
      </c>
      <c r="P150" s="27">
        <v>1.0800000000000001E-2</v>
      </c>
      <c r="Q150" s="27">
        <v>9.7092000000000009</v>
      </c>
      <c r="R150" s="26">
        <f t="shared" si="4"/>
        <v>9.7200000000000006</v>
      </c>
      <c r="S150" s="25">
        <f t="shared" si="5"/>
        <v>129600.00000000003</v>
      </c>
      <c r="T150" s="28"/>
    </row>
    <row r="151" spans="1:20">
      <c r="A151" s="10">
        <v>1601430</v>
      </c>
      <c r="B151" s="10" t="s">
        <v>229</v>
      </c>
      <c r="C151" s="10" t="s">
        <v>227</v>
      </c>
      <c r="D151" s="10">
        <v>125</v>
      </c>
      <c r="E151" s="25">
        <v>9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7">
        <v>0</v>
      </c>
      <c r="P151" s="27">
        <v>0.63</v>
      </c>
      <c r="Q151" s="27">
        <v>0.441</v>
      </c>
      <c r="R151" s="26">
        <f t="shared" si="4"/>
        <v>1.071</v>
      </c>
      <c r="S151" s="25">
        <f t="shared" si="5"/>
        <v>8568</v>
      </c>
      <c r="T151" s="28"/>
    </row>
    <row r="152" spans="1:20">
      <c r="A152" s="10">
        <v>1601431</v>
      </c>
      <c r="B152" s="10" t="s">
        <v>230</v>
      </c>
      <c r="C152" s="10" t="s">
        <v>227</v>
      </c>
      <c r="D152" s="10">
        <v>75</v>
      </c>
      <c r="E152" s="25">
        <v>9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7">
        <v>0</v>
      </c>
      <c r="P152" s="27">
        <v>0.18360000000000001</v>
      </c>
      <c r="Q152" s="27">
        <v>0.19440000000000002</v>
      </c>
      <c r="R152" s="26">
        <f t="shared" si="4"/>
        <v>0.378</v>
      </c>
      <c r="S152" s="25">
        <f t="shared" si="5"/>
        <v>5040</v>
      </c>
      <c r="T152" s="28"/>
    </row>
    <row r="153" spans="1:20">
      <c r="A153" s="10">
        <v>1601432</v>
      </c>
      <c r="B153" s="10" t="s">
        <v>231</v>
      </c>
      <c r="C153" s="10" t="s">
        <v>227</v>
      </c>
      <c r="D153" s="10">
        <v>125</v>
      </c>
      <c r="E153" s="25">
        <v>9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7">
        <v>0</v>
      </c>
      <c r="P153" s="27">
        <v>0.72</v>
      </c>
      <c r="Q153" s="27">
        <v>0.45</v>
      </c>
      <c r="R153" s="26">
        <f t="shared" si="4"/>
        <v>1.17</v>
      </c>
      <c r="S153" s="25">
        <f t="shared" si="5"/>
        <v>9360</v>
      </c>
      <c r="T153" s="28"/>
    </row>
    <row r="154" spans="1:20">
      <c r="A154" s="10">
        <v>1600034</v>
      </c>
      <c r="B154" s="10" t="s">
        <v>232</v>
      </c>
      <c r="C154" s="10" t="s">
        <v>0</v>
      </c>
      <c r="D154" s="10">
        <v>100</v>
      </c>
      <c r="E154" s="25">
        <v>14.4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51.048000000000002</v>
      </c>
      <c r="N154" s="26">
        <v>110.2032</v>
      </c>
      <c r="O154" s="27">
        <v>39.628800000000005</v>
      </c>
      <c r="P154" s="27">
        <v>60.940800000000003</v>
      </c>
      <c r="Q154" s="27">
        <v>22.377600000000001</v>
      </c>
      <c r="R154" s="26">
        <f t="shared" si="4"/>
        <v>284.19839999999999</v>
      </c>
      <c r="S154" s="25">
        <f t="shared" si="5"/>
        <v>2841984</v>
      </c>
      <c r="T154" s="28"/>
    </row>
    <row r="155" spans="1:20">
      <c r="A155" s="10">
        <v>1601433</v>
      </c>
      <c r="B155" s="10" t="s">
        <v>233</v>
      </c>
      <c r="C155" s="10" t="s">
        <v>227</v>
      </c>
      <c r="D155" s="10">
        <v>75</v>
      </c>
      <c r="E155" s="25">
        <v>10.8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7">
        <v>0</v>
      </c>
      <c r="P155" s="27">
        <v>0.18360000000000001</v>
      </c>
      <c r="Q155" s="27">
        <v>0.19440000000000002</v>
      </c>
      <c r="R155" s="26">
        <f t="shared" si="4"/>
        <v>0.378</v>
      </c>
      <c r="S155" s="25">
        <f t="shared" si="5"/>
        <v>5040</v>
      </c>
      <c r="T155" s="28"/>
    </row>
    <row r="156" spans="1:20">
      <c r="A156" s="10">
        <v>1680069</v>
      </c>
      <c r="B156" s="10" t="s">
        <v>234</v>
      </c>
      <c r="C156" s="10" t="s">
        <v>235</v>
      </c>
      <c r="D156" s="29">
        <v>60</v>
      </c>
      <c r="E156" s="25">
        <v>8.64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7">
        <v>0</v>
      </c>
      <c r="P156" s="27">
        <v>149.05727999999999</v>
      </c>
      <c r="Q156" s="27">
        <v>198.17568000000003</v>
      </c>
      <c r="R156" s="26">
        <f t="shared" si="4"/>
        <v>347.23296000000005</v>
      </c>
      <c r="S156" s="25">
        <f t="shared" si="5"/>
        <v>5787216</v>
      </c>
      <c r="T156" s="28"/>
    </row>
    <row r="157" spans="1:20">
      <c r="A157" s="29">
        <v>1600593</v>
      </c>
      <c r="B157" s="29" t="s">
        <v>236</v>
      </c>
      <c r="C157" s="10" t="s">
        <v>0</v>
      </c>
      <c r="D157" s="29">
        <v>100</v>
      </c>
      <c r="E157" s="30">
        <v>14.72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61.956480000000006</v>
      </c>
      <c r="N157" s="26">
        <v>12.570880000000001</v>
      </c>
      <c r="O157" s="27">
        <v>0</v>
      </c>
      <c r="P157" s="27">
        <v>0</v>
      </c>
      <c r="Q157" s="27">
        <v>0</v>
      </c>
      <c r="R157" s="26">
        <f t="shared" si="4"/>
        <v>74.527360000000002</v>
      </c>
      <c r="S157" s="25">
        <f t="shared" si="5"/>
        <v>745273.6</v>
      </c>
      <c r="T157" s="28"/>
    </row>
    <row r="158" spans="1:20">
      <c r="A158" s="10">
        <v>1600837</v>
      </c>
      <c r="B158" s="10" t="s">
        <v>237</v>
      </c>
      <c r="C158" s="10" t="s">
        <v>0</v>
      </c>
      <c r="D158" s="29">
        <v>100</v>
      </c>
      <c r="E158" s="25">
        <v>14.72</v>
      </c>
      <c r="F158" s="26">
        <v>0</v>
      </c>
      <c r="G158" s="26">
        <v>0</v>
      </c>
      <c r="H158" s="26">
        <v>0</v>
      </c>
      <c r="I158" s="26">
        <v>0</v>
      </c>
      <c r="J158" s="26">
        <v>107.20576000000001</v>
      </c>
      <c r="K158" s="26">
        <v>0</v>
      </c>
      <c r="L158" s="26">
        <v>0</v>
      </c>
      <c r="M158" s="26">
        <v>0</v>
      </c>
      <c r="N158" s="26">
        <v>0</v>
      </c>
      <c r="O158" s="27">
        <v>0</v>
      </c>
      <c r="P158" s="27">
        <v>0</v>
      </c>
      <c r="Q158" s="27">
        <v>0</v>
      </c>
      <c r="R158" s="26">
        <f t="shared" si="4"/>
        <v>107.20576000000001</v>
      </c>
      <c r="S158" s="25">
        <f t="shared" si="5"/>
        <v>1072057.6000000001</v>
      </c>
      <c r="T158" s="28"/>
    </row>
    <row r="159" spans="1:20">
      <c r="A159" s="10">
        <v>1600488</v>
      </c>
      <c r="B159" s="10" t="s">
        <v>238</v>
      </c>
      <c r="C159" s="10" t="s">
        <v>0</v>
      </c>
      <c r="D159" s="10">
        <v>100</v>
      </c>
      <c r="E159" s="25">
        <v>14.4</v>
      </c>
      <c r="F159" s="26">
        <v>0</v>
      </c>
      <c r="G159" s="26">
        <v>9.8640000000000008</v>
      </c>
      <c r="H159" s="26">
        <v>0</v>
      </c>
      <c r="I159" s="26">
        <v>2.2176</v>
      </c>
      <c r="J159" s="26">
        <v>18.532799999999998</v>
      </c>
      <c r="K159" s="26">
        <v>5.7599999999999998E-2</v>
      </c>
      <c r="L159" s="26">
        <v>0</v>
      </c>
      <c r="M159" s="26">
        <v>0</v>
      </c>
      <c r="N159" s="26">
        <v>0</v>
      </c>
      <c r="O159" s="27">
        <v>0</v>
      </c>
      <c r="P159" s="27">
        <v>0</v>
      </c>
      <c r="Q159" s="27">
        <v>0</v>
      </c>
      <c r="R159" s="26">
        <f t="shared" si="4"/>
        <v>30.672000000000001</v>
      </c>
      <c r="S159" s="25">
        <f t="shared" si="5"/>
        <v>306719.99999999994</v>
      </c>
      <c r="T159" s="28"/>
    </row>
    <row r="160" spans="1:20">
      <c r="A160" s="10">
        <v>1601413</v>
      </c>
      <c r="B160" s="10" t="s">
        <v>239</v>
      </c>
      <c r="C160" s="10" t="s">
        <v>86</v>
      </c>
      <c r="D160" s="10">
        <v>75</v>
      </c>
      <c r="E160" s="25">
        <v>4.05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7">
        <v>0</v>
      </c>
      <c r="P160" s="27">
        <v>2.3490000000000002</v>
      </c>
      <c r="Q160" s="27">
        <v>0</v>
      </c>
      <c r="R160" s="26">
        <f t="shared" si="4"/>
        <v>2.3490000000000002</v>
      </c>
      <c r="S160" s="25">
        <f t="shared" si="5"/>
        <v>31320</v>
      </c>
      <c r="T160" s="28"/>
    </row>
    <row r="161" spans="1:20">
      <c r="A161" s="10">
        <v>1600864</v>
      </c>
      <c r="B161" s="10" t="s">
        <v>240</v>
      </c>
      <c r="C161" s="10" t="s">
        <v>0</v>
      </c>
      <c r="D161" s="10">
        <v>125</v>
      </c>
      <c r="E161" s="25">
        <v>15</v>
      </c>
      <c r="F161" s="26">
        <v>143.89500000000001</v>
      </c>
      <c r="G161" s="26">
        <v>132.44999999999999</v>
      </c>
      <c r="H161" s="26">
        <v>97.364999999999995</v>
      </c>
      <c r="I161" s="26">
        <v>106.32</v>
      </c>
      <c r="J161" s="26">
        <v>163.54499999999999</v>
      </c>
      <c r="K161" s="26">
        <v>75.674999999999997</v>
      </c>
      <c r="L161" s="26">
        <v>112.155</v>
      </c>
      <c r="M161" s="26">
        <v>0</v>
      </c>
      <c r="N161" s="26">
        <v>41.055</v>
      </c>
      <c r="O161" s="27">
        <v>146.85</v>
      </c>
      <c r="P161" s="27">
        <v>107.535</v>
      </c>
      <c r="Q161" s="27">
        <v>120.16500000000001</v>
      </c>
      <c r="R161" s="26">
        <f t="shared" si="4"/>
        <v>1247.01</v>
      </c>
      <c r="S161" s="25">
        <f t="shared" si="5"/>
        <v>9976080</v>
      </c>
      <c r="T161" s="28"/>
    </row>
    <row r="162" spans="1:20">
      <c r="A162" s="10">
        <v>1600859</v>
      </c>
      <c r="B162" s="10" t="s">
        <v>241</v>
      </c>
      <c r="C162" s="10" t="s">
        <v>0</v>
      </c>
      <c r="D162" s="10">
        <v>65</v>
      </c>
      <c r="E162" s="25">
        <v>14.04</v>
      </c>
      <c r="F162" s="26">
        <v>92.411280000000005</v>
      </c>
      <c r="G162" s="26">
        <v>203.04647999999997</v>
      </c>
      <c r="H162" s="26">
        <v>136.39860000000002</v>
      </c>
      <c r="I162" s="26">
        <v>89.659439999999989</v>
      </c>
      <c r="J162" s="26">
        <v>221.35463999999999</v>
      </c>
      <c r="K162" s="26">
        <v>118.38527999999999</v>
      </c>
      <c r="L162" s="26">
        <v>122.90615999999999</v>
      </c>
      <c r="M162" s="26">
        <v>0</v>
      </c>
      <c r="N162" s="26">
        <v>0</v>
      </c>
      <c r="O162" s="27">
        <v>0</v>
      </c>
      <c r="P162" s="27">
        <v>0</v>
      </c>
      <c r="Q162" s="27">
        <v>0</v>
      </c>
      <c r="R162" s="26">
        <f t="shared" si="4"/>
        <v>984.16188</v>
      </c>
      <c r="S162" s="25">
        <f t="shared" si="5"/>
        <v>15140952.000000002</v>
      </c>
      <c r="T162" s="28"/>
    </row>
    <row r="163" spans="1:20">
      <c r="A163" s="10">
        <v>1600767</v>
      </c>
      <c r="B163" s="10" t="s">
        <v>242</v>
      </c>
      <c r="C163" s="10" t="s">
        <v>0</v>
      </c>
      <c r="D163" s="10">
        <v>55</v>
      </c>
      <c r="E163" s="25">
        <v>13.75</v>
      </c>
      <c r="F163" s="26">
        <v>268.48250000000002</v>
      </c>
      <c r="G163" s="26">
        <v>332.5025</v>
      </c>
      <c r="H163" s="26">
        <v>245.57499999999999</v>
      </c>
      <c r="I163" s="26">
        <v>202.30375000000001</v>
      </c>
      <c r="J163" s="26">
        <v>265.00375000000003</v>
      </c>
      <c r="K163" s="26">
        <v>0</v>
      </c>
      <c r="L163" s="26">
        <v>0</v>
      </c>
      <c r="M163" s="26">
        <v>0</v>
      </c>
      <c r="N163" s="26">
        <v>0</v>
      </c>
      <c r="O163" s="27">
        <v>0</v>
      </c>
      <c r="P163" s="27">
        <v>0</v>
      </c>
      <c r="Q163" s="27">
        <v>0</v>
      </c>
      <c r="R163" s="26">
        <f t="shared" si="4"/>
        <v>1313.8675000000001</v>
      </c>
      <c r="S163" s="25">
        <f t="shared" si="5"/>
        <v>23888500</v>
      </c>
      <c r="T163" s="28"/>
    </row>
    <row r="164" spans="1:20">
      <c r="A164" s="10">
        <v>1600025</v>
      </c>
      <c r="B164" s="10" t="s">
        <v>243</v>
      </c>
      <c r="C164" s="10" t="s">
        <v>0</v>
      </c>
      <c r="D164" s="10">
        <v>55</v>
      </c>
      <c r="E164" s="25">
        <v>13.2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  <c r="N164" s="26">
        <v>0</v>
      </c>
      <c r="O164" s="27">
        <v>0</v>
      </c>
      <c r="P164" s="27">
        <v>128.99039999999999</v>
      </c>
      <c r="Q164" s="27">
        <v>166.72919999999999</v>
      </c>
      <c r="R164" s="26">
        <f t="shared" si="4"/>
        <v>295.71960000000001</v>
      </c>
      <c r="S164" s="25">
        <f t="shared" si="5"/>
        <v>5376720</v>
      </c>
      <c r="T164" s="28"/>
    </row>
    <row r="165" spans="1:20">
      <c r="A165" s="10">
        <v>1600027</v>
      </c>
      <c r="B165" s="10" t="s">
        <v>244</v>
      </c>
      <c r="C165" s="10" t="s">
        <v>0</v>
      </c>
      <c r="D165" s="10">
        <v>60</v>
      </c>
      <c r="E165" s="25">
        <v>14.4</v>
      </c>
      <c r="F165" s="26">
        <v>36.028800000000004</v>
      </c>
      <c r="G165" s="26">
        <v>59.3568</v>
      </c>
      <c r="H165" s="26">
        <v>46.987200000000001</v>
      </c>
      <c r="I165" s="26">
        <v>43.631999999999998</v>
      </c>
      <c r="J165" s="26">
        <v>44.884800000000006</v>
      </c>
      <c r="K165" s="26">
        <v>8.7840000000000007</v>
      </c>
      <c r="L165" s="26">
        <v>63</v>
      </c>
      <c r="M165" s="26">
        <v>63.820800000000006</v>
      </c>
      <c r="N165" s="26">
        <v>31.492799999999999</v>
      </c>
      <c r="O165" s="27">
        <v>0</v>
      </c>
      <c r="P165" s="27">
        <v>0</v>
      </c>
      <c r="Q165" s="27">
        <v>0</v>
      </c>
      <c r="R165" s="26">
        <f t="shared" ref="R165:R228" si="6">SUM(F165:Q165)</f>
        <v>397.98720000000003</v>
      </c>
      <c r="S165" s="25">
        <f t="shared" si="5"/>
        <v>6633120.0000000009</v>
      </c>
      <c r="T165" s="28"/>
    </row>
    <row r="166" spans="1:20">
      <c r="A166" s="10">
        <v>1600029</v>
      </c>
      <c r="B166" s="10" t="s">
        <v>245</v>
      </c>
      <c r="C166" s="10" t="s">
        <v>0</v>
      </c>
      <c r="D166" s="10">
        <v>65</v>
      </c>
      <c r="E166" s="25">
        <v>14.04</v>
      </c>
      <c r="F166" s="26">
        <v>42.316559999999996</v>
      </c>
      <c r="G166" s="26">
        <v>27.95364</v>
      </c>
      <c r="H166" s="26">
        <v>0</v>
      </c>
      <c r="I166" s="26">
        <v>23.05368</v>
      </c>
      <c r="J166" s="26">
        <v>36.152999999999999</v>
      </c>
      <c r="K166" s="26">
        <v>0</v>
      </c>
      <c r="L166" s="26">
        <v>15.275519999999998</v>
      </c>
      <c r="M166" s="26">
        <v>6.8093999999999992</v>
      </c>
      <c r="N166" s="26">
        <v>14.04</v>
      </c>
      <c r="O166" s="27">
        <v>2.0077199999999999</v>
      </c>
      <c r="P166" s="27">
        <v>0</v>
      </c>
      <c r="Q166" s="27">
        <v>0</v>
      </c>
      <c r="R166" s="26">
        <f t="shared" si="6"/>
        <v>167.60952</v>
      </c>
      <c r="S166" s="25">
        <f t="shared" si="5"/>
        <v>2578608</v>
      </c>
      <c r="T166" s="28"/>
    </row>
    <row r="167" spans="1:20">
      <c r="A167" s="29">
        <v>1600031</v>
      </c>
      <c r="B167" s="10" t="s">
        <v>246</v>
      </c>
      <c r="C167" s="10" t="s">
        <v>0</v>
      </c>
      <c r="D167" s="29">
        <v>65</v>
      </c>
      <c r="E167" s="25">
        <v>14.04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7">
        <v>0</v>
      </c>
      <c r="P167" s="27">
        <v>25.300079999999998</v>
      </c>
      <c r="Q167" s="27">
        <v>30.017519999999998</v>
      </c>
      <c r="R167" s="26">
        <f t="shared" si="6"/>
        <v>55.317599999999999</v>
      </c>
      <c r="S167" s="25">
        <f t="shared" si="5"/>
        <v>851040</v>
      </c>
      <c r="T167" s="28"/>
    </row>
    <row r="168" spans="1:20">
      <c r="A168" s="10">
        <v>1600932</v>
      </c>
      <c r="B168" s="10" t="s">
        <v>247</v>
      </c>
      <c r="C168" s="10" t="s">
        <v>0</v>
      </c>
      <c r="D168" s="10">
        <v>65</v>
      </c>
      <c r="E168" s="25">
        <v>14.04</v>
      </c>
      <c r="F168" s="26">
        <v>31.15476</v>
      </c>
      <c r="G168" s="26">
        <v>18.462599999999998</v>
      </c>
      <c r="H168" s="26">
        <v>0</v>
      </c>
      <c r="I168" s="26">
        <v>10.44576</v>
      </c>
      <c r="J168" s="26">
        <v>0</v>
      </c>
      <c r="K168" s="26">
        <v>21.46716</v>
      </c>
      <c r="L168" s="26">
        <v>25.735319999999998</v>
      </c>
      <c r="M168" s="26">
        <v>0</v>
      </c>
      <c r="N168" s="26">
        <v>0</v>
      </c>
      <c r="O168" s="27">
        <v>0</v>
      </c>
      <c r="P168" s="27">
        <v>0</v>
      </c>
      <c r="Q168" s="27">
        <v>0</v>
      </c>
      <c r="R168" s="26">
        <f t="shared" si="6"/>
        <v>107.26560000000001</v>
      </c>
      <c r="S168" s="25">
        <f t="shared" si="5"/>
        <v>1650240.0000000002</v>
      </c>
      <c r="T168" s="28"/>
    </row>
    <row r="169" spans="1:20">
      <c r="A169" s="10">
        <v>1600934</v>
      </c>
      <c r="B169" s="10" t="s">
        <v>248</v>
      </c>
      <c r="C169" s="10" t="s">
        <v>0</v>
      </c>
      <c r="D169" s="10">
        <v>55</v>
      </c>
      <c r="E169" s="25">
        <v>13.75</v>
      </c>
      <c r="F169" s="26">
        <v>63.9925</v>
      </c>
      <c r="G169" s="26">
        <v>80.272499999999994</v>
      </c>
      <c r="H169" s="26">
        <v>69.148750000000007</v>
      </c>
      <c r="I169" s="26">
        <v>45.141249999999999</v>
      </c>
      <c r="J169" s="26">
        <v>82.706249999999997</v>
      </c>
      <c r="K169" s="26">
        <v>0</v>
      </c>
      <c r="L169" s="26">
        <v>0</v>
      </c>
      <c r="M169" s="26">
        <v>0</v>
      </c>
      <c r="N169" s="26">
        <v>0</v>
      </c>
      <c r="O169" s="27">
        <v>0</v>
      </c>
      <c r="P169" s="27">
        <v>0</v>
      </c>
      <c r="Q169" s="27">
        <v>0</v>
      </c>
      <c r="R169" s="26">
        <f t="shared" si="6"/>
        <v>341.26125000000002</v>
      </c>
      <c r="S169" s="25">
        <f t="shared" si="5"/>
        <v>6204750.0000000009</v>
      </c>
      <c r="T169" s="28"/>
    </row>
    <row r="170" spans="1:20">
      <c r="A170" s="10">
        <v>1600942</v>
      </c>
      <c r="B170" s="10" t="s">
        <v>249</v>
      </c>
      <c r="C170" s="10" t="s">
        <v>0</v>
      </c>
      <c r="D170" s="10">
        <v>55</v>
      </c>
      <c r="E170" s="25">
        <v>13.2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7">
        <v>0</v>
      </c>
      <c r="P170" s="27">
        <v>0</v>
      </c>
      <c r="Q170" s="27">
        <v>29.303999999999998</v>
      </c>
      <c r="R170" s="26">
        <f t="shared" si="6"/>
        <v>29.303999999999998</v>
      </c>
      <c r="S170" s="25">
        <f t="shared" si="5"/>
        <v>532800</v>
      </c>
      <c r="T170" s="28"/>
    </row>
    <row r="171" spans="1:20">
      <c r="A171" s="10">
        <v>1600793</v>
      </c>
      <c r="B171" s="10" t="s">
        <v>250</v>
      </c>
      <c r="C171" s="10" t="s">
        <v>0</v>
      </c>
      <c r="D171" s="29">
        <v>100</v>
      </c>
      <c r="E171" s="25">
        <v>14.72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12.644480000000001</v>
      </c>
      <c r="O171" s="27">
        <v>0</v>
      </c>
      <c r="P171" s="27">
        <v>0</v>
      </c>
      <c r="Q171" s="27">
        <v>0</v>
      </c>
      <c r="R171" s="26">
        <f t="shared" si="6"/>
        <v>12.644480000000001</v>
      </c>
      <c r="S171" s="25">
        <f t="shared" si="5"/>
        <v>126444.80000000003</v>
      </c>
      <c r="T171" s="28"/>
    </row>
    <row r="172" spans="1:20">
      <c r="A172" s="10">
        <v>1600804</v>
      </c>
      <c r="B172" s="10" t="s">
        <v>251</v>
      </c>
      <c r="C172" s="10" t="s">
        <v>0</v>
      </c>
      <c r="D172" s="29">
        <v>55</v>
      </c>
      <c r="E172" s="25">
        <v>13.75</v>
      </c>
      <c r="F172" s="26">
        <v>69.368750000000006</v>
      </c>
      <c r="G172" s="26">
        <v>59.771250000000002</v>
      </c>
      <c r="H172" s="26">
        <v>70.867500000000007</v>
      </c>
      <c r="I172" s="26">
        <v>0</v>
      </c>
      <c r="J172" s="26">
        <v>76.972499999999997</v>
      </c>
      <c r="K172" s="26">
        <v>0</v>
      </c>
      <c r="L172" s="26">
        <v>0</v>
      </c>
      <c r="M172" s="26">
        <v>0</v>
      </c>
      <c r="N172" s="26">
        <v>0</v>
      </c>
      <c r="O172" s="27">
        <v>0</v>
      </c>
      <c r="P172" s="27">
        <v>0</v>
      </c>
      <c r="Q172" s="27">
        <v>0</v>
      </c>
      <c r="R172" s="26">
        <f t="shared" si="6"/>
        <v>276.98</v>
      </c>
      <c r="S172" s="25">
        <f t="shared" si="5"/>
        <v>5036000.0000000009</v>
      </c>
      <c r="T172" s="28"/>
    </row>
    <row r="173" spans="1:20">
      <c r="A173" s="10">
        <v>1600868</v>
      </c>
      <c r="B173" s="10" t="s">
        <v>252</v>
      </c>
      <c r="C173" s="10" t="s">
        <v>0</v>
      </c>
      <c r="D173" s="10">
        <v>125</v>
      </c>
      <c r="E173" s="25">
        <v>15</v>
      </c>
      <c r="F173" s="26">
        <v>38.835000000000001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15.645</v>
      </c>
      <c r="N173" s="26">
        <v>0</v>
      </c>
      <c r="O173" s="27">
        <v>23.085000000000001</v>
      </c>
      <c r="P173" s="27">
        <v>0</v>
      </c>
      <c r="Q173" s="27">
        <v>30.585000000000001</v>
      </c>
      <c r="R173" s="26">
        <f t="shared" si="6"/>
        <v>108.15</v>
      </c>
      <c r="S173" s="25">
        <f t="shared" si="5"/>
        <v>865200</v>
      </c>
      <c r="T173" s="28"/>
    </row>
    <row r="174" spans="1:20">
      <c r="A174" s="10">
        <v>1600862</v>
      </c>
      <c r="B174" s="10" t="s">
        <v>253</v>
      </c>
      <c r="C174" s="10" t="s">
        <v>0</v>
      </c>
      <c r="D174" s="10">
        <v>65</v>
      </c>
      <c r="E174" s="25">
        <v>14.04</v>
      </c>
      <c r="F174" s="26">
        <v>14.58756</v>
      </c>
      <c r="G174" s="26">
        <v>0</v>
      </c>
      <c r="H174" s="26">
        <v>19.922759999999997</v>
      </c>
      <c r="I174" s="26">
        <v>32.446439999999996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7">
        <v>0</v>
      </c>
      <c r="P174" s="27">
        <v>0</v>
      </c>
      <c r="Q174" s="27">
        <v>0</v>
      </c>
      <c r="R174" s="26">
        <f t="shared" si="6"/>
        <v>66.956759999999989</v>
      </c>
      <c r="S174" s="25">
        <f t="shared" si="5"/>
        <v>1030103.9999999998</v>
      </c>
      <c r="T174" s="28"/>
    </row>
    <row r="175" spans="1:20">
      <c r="A175" s="10">
        <v>1601121</v>
      </c>
      <c r="B175" s="10" t="s">
        <v>254</v>
      </c>
      <c r="C175" s="10" t="s">
        <v>0</v>
      </c>
      <c r="D175" s="10">
        <v>100</v>
      </c>
      <c r="E175" s="25">
        <v>14.4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27.576000000000001</v>
      </c>
      <c r="N175" s="26">
        <v>0</v>
      </c>
      <c r="O175" s="27">
        <v>0</v>
      </c>
      <c r="P175" s="27">
        <v>21.9312</v>
      </c>
      <c r="Q175" s="27">
        <v>0</v>
      </c>
      <c r="R175" s="26">
        <f t="shared" si="6"/>
        <v>49.507199999999997</v>
      </c>
      <c r="S175" s="25">
        <f t="shared" si="5"/>
        <v>495071.99999999994</v>
      </c>
      <c r="T175" s="28"/>
    </row>
    <row r="176" spans="1:20">
      <c r="A176" s="10">
        <v>1601274</v>
      </c>
      <c r="B176" s="10" t="s">
        <v>255</v>
      </c>
      <c r="C176" s="10" t="s">
        <v>0</v>
      </c>
      <c r="D176" s="10">
        <v>150</v>
      </c>
      <c r="E176" s="25">
        <v>10.8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12.6036</v>
      </c>
      <c r="N176" s="26">
        <v>12.344400000000002</v>
      </c>
      <c r="O176" s="27">
        <v>0</v>
      </c>
      <c r="P176" s="27">
        <v>6.8904000000000005</v>
      </c>
      <c r="Q176" s="27">
        <v>7.2360000000000007</v>
      </c>
      <c r="R176" s="26">
        <f t="shared" si="6"/>
        <v>39.074399999999997</v>
      </c>
      <c r="S176" s="25">
        <f t="shared" si="5"/>
        <v>260495.99999999997</v>
      </c>
      <c r="T176" s="28"/>
    </row>
    <row r="177" spans="1:20">
      <c r="A177" s="10">
        <v>1601275</v>
      </c>
      <c r="B177" s="10" t="s">
        <v>256</v>
      </c>
      <c r="C177" s="10" t="s">
        <v>0</v>
      </c>
      <c r="D177" s="29">
        <v>150</v>
      </c>
      <c r="E177" s="25">
        <v>10.8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13.262400000000001</v>
      </c>
      <c r="N177" s="26">
        <v>0</v>
      </c>
      <c r="O177" s="27">
        <v>0</v>
      </c>
      <c r="P177" s="27">
        <v>22.485600000000002</v>
      </c>
      <c r="Q177" s="27">
        <v>0</v>
      </c>
      <c r="R177" s="26">
        <f t="shared" si="6"/>
        <v>35.748000000000005</v>
      </c>
      <c r="S177" s="25">
        <f t="shared" si="5"/>
        <v>238320.00000000003</v>
      </c>
      <c r="T177" s="28"/>
    </row>
    <row r="178" spans="1:20">
      <c r="A178" s="10">
        <v>1601377</v>
      </c>
      <c r="B178" s="10" t="s">
        <v>257</v>
      </c>
      <c r="C178" s="10" t="s">
        <v>65</v>
      </c>
      <c r="D178" s="10">
        <v>100</v>
      </c>
      <c r="E178" s="25">
        <v>9.6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33.590400000000002</v>
      </c>
      <c r="N178" s="26">
        <v>24.796799999999998</v>
      </c>
      <c r="O178" s="27">
        <v>0</v>
      </c>
      <c r="P178" s="27">
        <v>0</v>
      </c>
      <c r="Q178" s="27">
        <v>12.7296</v>
      </c>
      <c r="R178" s="26">
        <f t="shared" si="6"/>
        <v>71.116799999999998</v>
      </c>
      <c r="S178" s="25">
        <f>R178/D178*1000*1000</f>
        <v>711168</v>
      </c>
      <c r="T178" s="28"/>
    </row>
    <row r="179" spans="1:20">
      <c r="A179" s="10">
        <v>1601386</v>
      </c>
      <c r="B179" s="10" t="s">
        <v>258</v>
      </c>
      <c r="C179" s="10" t="s">
        <v>65</v>
      </c>
      <c r="D179" s="10">
        <v>75</v>
      </c>
      <c r="E179" s="25">
        <v>9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42.372825000000006</v>
      </c>
      <c r="N179" s="26">
        <v>0</v>
      </c>
      <c r="O179" s="27">
        <v>0</v>
      </c>
      <c r="P179" s="27">
        <v>0</v>
      </c>
      <c r="Q179" s="27">
        <v>0</v>
      </c>
      <c r="R179" s="26">
        <f t="shared" si="6"/>
        <v>42.372825000000006</v>
      </c>
      <c r="S179" s="25">
        <f t="shared" si="5"/>
        <v>564971.00000000012</v>
      </c>
      <c r="T179" s="28"/>
    </row>
    <row r="180" spans="1:20">
      <c r="A180" s="10">
        <v>1601387</v>
      </c>
      <c r="B180" s="10" t="s">
        <v>259</v>
      </c>
      <c r="C180" s="10" t="s">
        <v>65</v>
      </c>
      <c r="D180" s="10">
        <v>75</v>
      </c>
      <c r="E180" s="25">
        <v>9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247.068825</v>
      </c>
      <c r="N180" s="26">
        <v>111.447</v>
      </c>
      <c r="O180" s="27">
        <v>1.9530000000000001</v>
      </c>
      <c r="P180" s="27">
        <v>0</v>
      </c>
      <c r="Q180" s="27">
        <v>0</v>
      </c>
      <c r="R180" s="26">
        <f t="shared" si="6"/>
        <v>360.46882499999998</v>
      </c>
      <c r="S180" s="25">
        <f t="shared" si="5"/>
        <v>4806250.9999999991</v>
      </c>
      <c r="T180" s="28"/>
    </row>
    <row r="181" spans="1:20">
      <c r="A181" s="10">
        <v>1600477</v>
      </c>
      <c r="B181" s="10" t="s">
        <v>260</v>
      </c>
      <c r="C181" s="10" t="s">
        <v>67</v>
      </c>
      <c r="D181" s="10">
        <v>60</v>
      </c>
      <c r="E181" s="25">
        <v>14.4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12.340800000000002</v>
      </c>
      <c r="O181" s="27">
        <v>0</v>
      </c>
      <c r="P181" s="27">
        <v>9.9504000000000001</v>
      </c>
      <c r="Q181" s="27">
        <v>0</v>
      </c>
      <c r="R181" s="26">
        <f t="shared" si="6"/>
        <v>22.291200000000003</v>
      </c>
      <c r="S181" s="25">
        <f t="shared" si="5"/>
        <v>371520.00000000012</v>
      </c>
      <c r="T181" s="28"/>
    </row>
    <row r="182" spans="1:20">
      <c r="A182" s="10">
        <v>1600830</v>
      </c>
      <c r="B182" s="10" t="s">
        <v>261</v>
      </c>
      <c r="C182" s="10" t="s">
        <v>0</v>
      </c>
      <c r="D182" s="29">
        <v>125</v>
      </c>
      <c r="E182" s="25">
        <v>15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5.3250000000000002</v>
      </c>
      <c r="O182" s="27">
        <v>4.6349999999999998</v>
      </c>
      <c r="P182" s="27">
        <v>0</v>
      </c>
      <c r="Q182" s="27">
        <v>0</v>
      </c>
      <c r="R182" s="26">
        <f t="shared" si="6"/>
        <v>9.9600000000000009</v>
      </c>
      <c r="S182" s="25">
        <f t="shared" si="5"/>
        <v>79680</v>
      </c>
      <c r="T182" s="28"/>
    </row>
    <row r="183" spans="1:20">
      <c r="A183" s="10">
        <v>1601308</v>
      </c>
      <c r="B183" s="10" t="s">
        <v>262</v>
      </c>
      <c r="C183" s="10" t="s">
        <v>65</v>
      </c>
      <c r="D183" s="10">
        <v>75</v>
      </c>
      <c r="E183" s="25">
        <v>9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22.239000000000001</v>
      </c>
      <c r="O183" s="27">
        <v>16.847999999999999</v>
      </c>
      <c r="P183" s="27">
        <v>36.936</v>
      </c>
      <c r="Q183" s="27">
        <v>35.351999999999997</v>
      </c>
      <c r="R183" s="26">
        <f t="shared" si="6"/>
        <v>111.375</v>
      </c>
      <c r="S183" s="25">
        <f t="shared" si="5"/>
        <v>1485000</v>
      </c>
      <c r="T183" s="28"/>
    </row>
    <row r="184" spans="1:20">
      <c r="A184" s="10">
        <v>1601374</v>
      </c>
      <c r="B184" s="10" t="s">
        <v>263</v>
      </c>
      <c r="C184" s="10" t="s">
        <v>0</v>
      </c>
      <c r="D184" s="10">
        <v>60</v>
      </c>
      <c r="E184" s="25">
        <v>14.4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18.446400000000001</v>
      </c>
      <c r="O184" s="27">
        <v>0</v>
      </c>
      <c r="P184" s="27">
        <v>29.217600000000001</v>
      </c>
      <c r="Q184" s="27">
        <v>20.246400000000001</v>
      </c>
      <c r="R184" s="26">
        <f t="shared" si="6"/>
        <v>67.91040000000001</v>
      </c>
      <c r="S184" s="25">
        <f t="shared" si="5"/>
        <v>1131840.0000000002</v>
      </c>
      <c r="T184" s="28"/>
    </row>
    <row r="185" spans="1:20">
      <c r="A185" s="10">
        <v>1601388</v>
      </c>
      <c r="B185" s="10" t="s">
        <v>264</v>
      </c>
      <c r="C185" s="10" t="s">
        <v>227</v>
      </c>
      <c r="D185" s="10">
        <v>125</v>
      </c>
      <c r="E185" s="25">
        <v>9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7.56</v>
      </c>
      <c r="O185" s="27">
        <v>0</v>
      </c>
      <c r="P185" s="27">
        <v>7.335</v>
      </c>
      <c r="Q185" s="27">
        <v>0</v>
      </c>
      <c r="R185" s="26">
        <f t="shared" si="6"/>
        <v>14.895</v>
      </c>
      <c r="S185" s="25">
        <f t="shared" si="5"/>
        <v>119160</v>
      </c>
      <c r="T185" s="28"/>
    </row>
    <row r="186" spans="1:20">
      <c r="A186" s="10">
        <v>1601389</v>
      </c>
      <c r="B186" s="10" t="s">
        <v>265</v>
      </c>
      <c r="C186" s="10" t="s">
        <v>227</v>
      </c>
      <c r="D186" s="10">
        <v>125</v>
      </c>
      <c r="E186" s="25">
        <v>9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0</v>
      </c>
      <c r="N186" s="26">
        <v>3.915</v>
      </c>
      <c r="O186" s="27">
        <v>0</v>
      </c>
      <c r="P186" s="27">
        <v>3.915</v>
      </c>
      <c r="Q186" s="27">
        <v>0</v>
      </c>
      <c r="R186" s="26">
        <f t="shared" si="6"/>
        <v>7.83</v>
      </c>
      <c r="S186" s="25">
        <f t="shared" si="5"/>
        <v>62640</v>
      </c>
      <c r="T186" s="28"/>
    </row>
    <row r="187" spans="1:20">
      <c r="A187" s="10">
        <v>1601390</v>
      </c>
      <c r="B187" s="10" t="s">
        <v>266</v>
      </c>
      <c r="C187" s="10" t="s">
        <v>0</v>
      </c>
      <c r="D187" s="10">
        <v>100</v>
      </c>
      <c r="E187" s="25">
        <v>14.72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20.136959999999998</v>
      </c>
      <c r="O187" s="27">
        <v>0</v>
      </c>
      <c r="P187" s="27">
        <v>0</v>
      </c>
      <c r="Q187" s="27">
        <v>0</v>
      </c>
      <c r="R187" s="26">
        <f t="shared" si="6"/>
        <v>20.136959999999998</v>
      </c>
      <c r="S187" s="25">
        <f t="shared" si="5"/>
        <v>201369.59999999998</v>
      </c>
      <c r="T187" s="28"/>
    </row>
    <row r="188" spans="1:20">
      <c r="A188" s="10">
        <v>1601394</v>
      </c>
      <c r="B188" s="10" t="s">
        <v>267</v>
      </c>
      <c r="C188" s="10" t="s">
        <v>268</v>
      </c>
      <c r="D188" s="10">
        <v>125</v>
      </c>
      <c r="E188" s="25">
        <v>9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K188" s="26">
        <v>0</v>
      </c>
      <c r="L188" s="26">
        <v>0</v>
      </c>
      <c r="M188" s="26">
        <v>0</v>
      </c>
      <c r="N188" s="26">
        <v>1.71</v>
      </c>
      <c r="O188" s="27">
        <v>17.244</v>
      </c>
      <c r="P188" s="27">
        <v>0</v>
      </c>
      <c r="Q188" s="27">
        <v>0</v>
      </c>
      <c r="R188" s="26">
        <f t="shared" si="6"/>
        <v>18.954000000000001</v>
      </c>
      <c r="S188" s="25">
        <f t="shared" si="5"/>
        <v>151632</v>
      </c>
      <c r="T188" s="28"/>
    </row>
    <row r="189" spans="1:20">
      <c r="A189" s="10">
        <v>1600068</v>
      </c>
      <c r="B189" s="10" t="s">
        <v>269</v>
      </c>
      <c r="C189" s="10" t="s">
        <v>0</v>
      </c>
      <c r="D189" s="10">
        <v>100</v>
      </c>
      <c r="E189" s="25">
        <v>14.4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30.153600000000001</v>
      </c>
      <c r="N189" s="26">
        <v>0</v>
      </c>
      <c r="O189" s="27">
        <v>18.403200000000002</v>
      </c>
      <c r="P189" s="27">
        <v>25.0992</v>
      </c>
      <c r="Q189" s="27">
        <v>0</v>
      </c>
      <c r="R189" s="26">
        <f t="shared" si="6"/>
        <v>73.656000000000006</v>
      </c>
      <c r="S189" s="25">
        <f t="shared" si="5"/>
        <v>736560.00000000012</v>
      </c>
      <c r="T189" s="28"/>
    </row>
    <row r="190" spans="1:20">
      <c r="A190" s="10">
        <v>1600840</v>
      </c>
      <c r="B190" s="10" t="s">
        <v>270</v>
      </c>
      <c r="C190" s="10" t="s">
        <v>0</v>
      </c>
      <c r="D190" s="10">
        <v>100</v>
      </c>
      <c r="E190" s="25">
        <v>14.72</v>
      </c>
      <c r="F190" s="26">
        <v>0</v>
      </c>
      <c r="G190" s="26">
        <v>0</v>
      </c>
      <c r="H190" s="26">
        <v>0</v>
      </c>
      <c r="I190" s="26">
        <v>0</v>
      </c>
      <c r="J190" s="26">
        <v>40.112000000000002</v>
      </c>
      <c r="K190" s="26">
        <v>0</v>
      </c>
      <c r="L190" s="26">
        <v>0</v>
      </c>
      <c r="M190" s="26">
        <v>0</v>
      </c>
      <c r="N190" s="26">
        <v>0</v>
      </c>
      <c r="O190" s="27">
        <v>0</v>
      </c>
      <c r="P190" s="27">
        <v>0</v>
      </c>
      <c r="Q190" s="27">
        <v>0</v>
      </c>
      <c r="R190" s="26">
        <f t="shared" si="6"/>
        <v>40.112000000000002</v>
      </c>
      <c r="S190" s="25">
        <f t="shared" si="5"/>
        <v>401120</v>
      </c>
      <c r="T190" s="28"/>
    </row>
    <row r="191" spans="1:20">
      <c r="A191" s="10">
        <v>1600491</v>
      </c>
      <c r="B191" s="10" t="s">
        <v>271</v>
      </c>
      <c r="C191" s="10" t="s">
        <v>0</v>
      </c>
      <c r="D191" s="10">
        <v>100</v>
      </c>
      <c r="E191" s="25">
        <v>14.4</v>
      </c>
      <c r="F191" s="26">
        <v>0</v>
      </c>
      <c r="G191" s="26">
        <v>8.9855999999999998</v>
      </c>
      <c r="H191" s="26">
        <v>0</v>
      </c>
      <c r="I191" s="26">
        <v>11.952</v>
      </c>
      <c r="J191" s="26">
        <v>4.2911999999999999</v>
      </c>
      <c r="K191" s="26">
        <v>0</v>
      </c>
      <c r="L191" s="26">
        <v>0</v>
      </c>
      <c r="M191" s="26">
        <v>0</v>
      </c>
      <c r="N191" s="26">
        <v>0</v>
      </c>
      <c r="O191" s="27">
        <v>0</v>
      </c>
      <c r="P191" s="27">
        <v>1.44E-2</v>
      </c>
      <c r="Q191" s="27">
        <v>0</v>
      </c>
      <c r="R191" s="26">
        <f t="shared" si="6"/>
        <v>25.243199999999998</v>
      </c>
      <c r="S191" s="25">
        <f t="shared" si="5"/>
        <v>252432</v>
      </c>
      <c r="T191" s="28"/>
    </row>
    <row r="192" spans="1:20">
      <c r="A192" s="10">
        <v>1600770</v>
      </c>
      <c r="B192" s="10" t="s">
        <v>272</v>
      </c>
      <c r="C192" s="10" t="s">
        <v>0</v>
      </c>
      <c r="D192" s="10">
        <v>55</v>
      </c>
      <c r="E192" s="25">
        <v>13.75</v>
      </c>
      <c r="F192" s="26">
        <v>88.398750000000007</v>
      </c>
      <c r="G192" s="26">
        <v>41.69</v>
      </c>
      <c r="H192" s="26">
        <v>59.7575</v>
      </c>
      <c r="I192" s="26">
        <v>99.206249999999997</v>
      </c>
      <c r="J192" s="26">
        <v>65.724999999999994</v>
      </c>
      <c r="K192" s="26">
        <v>0</v>
      </c>
      <c r="L192" s="26">
        <v>0</v>
      </c>
      <c r="M192" s="26">
        <v>0</v>
      </c>
      <c r="N192" s="26">
        <v>0</v>
      </c>
      <c r="O192" s="27">
        <v>0</v>
      </c>
      <c r="P192" s="27">
        <v>0</v>
      </c>
      <c r="Q192" s="27">
        <v>0</v>
      </c>
      <c r="R192" s="26">
        <f t="shared" si="6"/>
        <v>354.77750000000003</v>
      </c>
      <c r="S192" s="25">
        <f t="shared" si="5"/>
        <v>6450500.0000000009</v>
      </c>
      <c r="T192" s="28"/>
    </row>
    <row r="193" spans="1:20">
      <c r="A193" s="10">
        <v>1600060</v>
      </c>
      <c r="B193" s="10" t="s">
        <v>273</v>
      </c>
      <c r="C193" s="10" t="s">
        <v>0</v>
      </c>
      <c r="D193" s="10">
        <v>55</v>
      </c>
      <c r="E193" s="25">
        <v>13.2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7">
        <v>0</v>
      </c>
      <c r="P193" s="27">
        <v>0</v>
      </c>
      <c r="Q193" s="27">
        <v>45.341999999999999</v>
      </c>
      <c r="R193" s="26">
        <f t="shared" si="6"/>
        <v>45.341999999999999</v>
      </c>
      <c r="S193" s="25">
        <f t="shared" si="5"/>
        <v>824400</v>
      </c>
      <c r="T193" s="28"/>
    </row>
    <row r="194" spans="1:20">
      <c r="A194" s="10">
        <v>1600062</v>
      </c>
      <c r="B194" s="10" t="s">
        <v>274</v>
      </c>
      <c r="C194" s="10" t="s">
        <v>0</v>
      </c>
      <c r="D194" s="10">
        <v>60</v>
      </c>
      <c r="E194" s="25">
        <v>14.4</v>
      </c>
      <c r="F194" s="26">
        <v>0</v>
      </c>
      <c r="G194" s="26">
        <v>21.974400000000003</v>
      </c>
      <c r="H194" s="26">
        <v>16.488</v>
      </c>
      <c r="I194" s="26">
        <v>31.5504</v>
      </c>
      <c r="J194" s="26">
        <v>0</v>
      </c>
      <c r="K194" s="26">
        <v>20.88</v>
      </c>
      <c r="L194" s="26">
        <v>0</v>
      </c>
      <c r="M194" s="26">
        <v>0</v>
      </c>
      <c r="N194" s="26">
        <v>49.823999999999998</v>
      </c>
      <c r="O194" s="27">
        <v>0</v>
      </c>
      <c r="P194" s="27">
        <v>0</v>
      </c>
      <c r="Q194" s="27">
        <v>0</v>
      </c>
      <c r="R194" s="26">
        <f t="shared" si="6"/>
        <v>140.71679999999998</v>
      </c>
      <c r="S194" s="25">
        <f t="shared" si="5"/>
        <v>2345279.9999999995</v>
      </c>
      <c r="T194" s="28"/>
    </row>
    <row r="195" spans="1:20">
      <c r="A195" s="29">
        <v>1600601</v>
      </c>
      <c r="B195" s="10" t="s">
        <v>275</v>
      </c>
      <c r="C195" s="10" t="s">
        <v>72</v>
      </c>
      <c r="D195" s="10">
        <v>50</v>
      </c>
      <c r="E195" s="25">
        <v>2.5</v>
      </c>
      <c r="F195" s="26">
        <v>0</v>
      </c>
      <c r="G195" s="26">
        <v>0</v>
      </c>
      <c r="H195" s="26">
        <v>7.5449999999999999</v>
      </c>
      <c r="I195" s="26">
        <v>0</v>
      </c>
      <c r="J195" s="26">
        <v>0</v>
      </c>
      <c r="K195" s="26">
        <v>5.0199999999999996</v>
      </c>
      <c r="L195" s="26">
        <v>0</v>
      </c>
      <c r="M195" s="26">
        <v>0</v>
      </c>
      <c r="N195" s="26">
        <v>0</v>
      </c>
      <c r="O195" s="27">
        <v>0</v>
      </c>
      <c r="P195" s="27">
        <v>0</v>
      </c>
      <c r="Q195" s="27">
        <v>0</v>
      </c>
      <c r="R195" s="26">
        <f t="shared" si="6"/>
        <v>12.565</v>
      </c>
      <c r="S195" s="25">
        <f t="shared" si="5"/>
        <v>251299.99999999994</v>
      </c>
      <c r="T195" s="28"/>
    </row>
    <row r="196" spans="1:20">
      <c r="A196" s="31">
        <v>1600568</v>
      </c>
      <c r="B196" s="10" t="s">
        <v>276</v>
      </c>
      <c r="C196" s="10" t="s">
        <v>72</v>
      </c>
      <c r="D196" s="10">
        <v>75</v>
      </c>
      <c r="E196" s="25">
        <v>3.75</v>
      </c>
      <c r="F196" s="26">
        <v>0</v>
      </c>
      <c r="G196" s="26">
        <v>0</v>
      </c>
      <c r="H196" s="26">
        <v>18.465</v>
      </c>
      <c r="I196" s="26">
        <v>0</v>
      </c>
      <c r="J196" s="26">
        <v>18.809999999999999</v>
      </c>
      <c r="K196" s="26">
        <v>10.848750000000001</v>
      </c>
      <c r="L196" s="26">
        <v>55.05</v>
      </c>
      <c r="M196" s="26">
        <v>18.899999999999999</v>
      </c>
      <c r="N196" s="26">
        <v>7.2862499999999999</v>
      </c>
      <c r="O196" s="27">
        <v>29.662500000000001</v>
      </c>
      <c r="P196" s="27">
        <v>8.1750000000000007</v>
      </c>
      <c r="Q196" s="27">
        <v>0</v>
      </c>
      <c r="R196" s="26">
        <f t="shared" si="6"/>
        <v>167.19749999999999</v>
      </c>
      <c r="S196" s="25">
        <f t="shared" si="5"/>
        <v>2229299.9999999995</v>
      </c>
      <c r="T196" s="28"/>
    </row>
    <row r="197" spans="1:20">
      <c r="A197" s="29">
        <v>1600590</v>
      </c>
      <c r="B197" s="10" t="s">
        <v>277</v>
      </c>
      <c r="C197" s="10" t="s">
        <v>72</v>
      </c>
      <c r="D197" s="34">
        <v>50</v>
      </c>
      <c r="E197" s="25">
        <v>2.5</v>
      </c>
      <c r="F197" s="26">
        <v>0</v>
      </c>
      <c r="G197" s="26">
        <v>0</v>
      </c>
      <c r="H197" s="26">
        <v>2.5350000000000001</v>
      </c>
      <c r="I197" s="26">
        <v>0</v>
      </c>
      <c r="J197" s="26">
        <v>0</v>
      </c>
      <c r="K197" s="26">
        <v>2.4125000000000001</v>
      </c>
      <c r="L197" s="26">
        <v>0</v>
      </c>
      <c r="M197" s="26">
        <v>0</v>
      </c>
      <c r="N197" s="26">
        <v>0</v>
      </c>
      <c r="O197" s="27">
        <v>0</v>
      </c>
      <c r="P197" s="27">
        <v>0</v>
      </c>
      <c r="Q197" s="27">
        <v>0</v>
      </c>
      <c r="R197" s="26">
        <f t="shared" si="6"/>
        <v>4.9474999999999998</v>
      </c>
      <c r="S197" s="25">
        <f t="shared" si="5"/>
        <v>98950</v>
      </c>
      <c r="T197" s="28"/>
    </row>
    <row r="198" spans="1:20">
      <c r="A198" s="29">
        <v>1600585</v>
      </c>
      <c r="B198" s="29" t="s">
        <v>278</v>
      </c>
      <c r="C198" s="10" t="s">
        <v>72</v>
      </c>
      <c r="D198" s="29">
        <v>75</v>
      </c>
      <c r="E198" s="30">
        <v>3.75</v>
      </c>
      <c r="F198" s="26">
        <v>0</v>
      </c>
      <c r="G198" s="26">
        <v>0</v>
      </c>
      <c r="H198" s="26">
        <v>5.6775000000000002</v>
      </c>
      <c r="I198" s="26">
        <v>0</v>
      </c>
      <c r="J198" s="26">
        <v>0</v>
      </c>
      <c r="K198" s="26">
        <v>7.5149999999999997</v>
      </c>
      <c r="L198" s="26">
        <v>7.2750000000000004</v>
      </c>
      <c r="M198" s="26">
        <v>0</v>
      </c>
      <c r="N198" s="26">
        <v>7.71</v>
      </c>
      <c r="O198" s="27">
        <v>11.598750000000001</v>
      </c>
      <c r="P198" s="27">
        <v>0</v>
      </c>
      <c r="Q198" s="27">
        <v>0</v>
      </c>
      <c r="R198" s="26">
        <f t="shared" si="6"/>
        <v>39.776250000000005</v>
      </c>
      <c r="S198" s="25">
        <f t="shared" si="5"/>
        <v>530350.00000000012</v>
      </c>
      <c r="T198" s="28"/>
    </row>
    <row r="199" spans="1:20">
      <c r="A199" s="10">
        <v>1600860</v>
      </c>
      <c r="B199" s="10" t="s">
        <v>279</v>
      </c>
      <c r="C199" s="10" t="s">
        <v>0</v>
      </c>
      <c r="D199" s="10">
        <v>65</v>
      </c>
      <c r="E199" s="25">
        <v>14.04</v>
      </c>
      <c r="F199" s="26">
        <v>25.019279999999998</v>
      </c>
      <c r="G199" s="26">
        <v>24.724439999999998</v>
      </c>
      <c r="H199" s="26">
        <v>27.728999999999999</v>
      </c>
      <c r="I199" s="26">
        <v>0</v>
      </c>
      <c r="J199" s="26">
        <v>0</v>
      </c>
      <c r="K199" s="26">
        <v>23.853960000000001</v>
      </c>
      <c r="L199" s="26">
        <v>36.588239999999999</v>
      </c>
      <c r="M199" s="26">
        <v>0</v>
      </c>
      <c r="N199" s="26">
        <v>0</v>
      </c>
      <c r="O199" s="27">
        <v>0</v>
      </c>
      <c r="P199" s="27">
        <v>0</v>
      </c>
      <c r="Q199" s="27">
        <v>0</v>
      </c>
      <c r="R199" s="26">
        <f t="shared" si="6"/>
        <v>137.91492</v>
      </c>
      <c r="S199" s="25">
        <f t="shared" ref="S199:S254" si="7">R199/D199*1000*1000</f>
        <v>2121768</v>
      </c>
      <c r="T199" s="28"/>
    </row>
    <row r="200" spans="1:20">
      <c r="A200" s="10">
        <v>1600926</v>
      </c>
      <c r="B200" s="10" t="s">
        <v>280</v>
      </c>
      <c r="C200" s="10" t="s">
        <v>0</v>
      </c>
      <c r="D200" s="10">
        <v>150</v>
      </c>
      <c r="E200" s="25">
        <v>10.8</v>
      </c>
      <c r="F200" s="26">
        <v>44.938800000000001</v>
      </c>
      <c r="G200" s="26">
        <v>83.311200000000014</v>
      </c>
      <c r="H200" s="26">
        <v>0</v>
      </c>
      <c r="I200" s="26">
        <v>54.388800000000003</v>
      </c>
      <c r="J200" s="26">
        <v>63.428400000000003</v>
      </c>
      <c r="K200" s="26">
        <v>0</v>
      </c>
      <c r="L200" s="26">
        <v>0</v>
      </c>
      <c r="M200" s="26">
        <v>41.180399999999999</v>
      </c>
      <c r="N200" s="26">
        <v>34.484400000000001</v>
      </c>
      <c r="O200" s="27">
        <v>56.710800000000006</v>
      </c>
      <c r="P200" s="27">
        <v>18.36</v>
      </c>
      <c r="Q200" s="27">
        <v>50.814</v>
      </c>
      <c r="R200" s="26">
        <f t="shared" si="6"/>
        <v>447.61680000000007</v>
      </c>
      <c r="S200" s="25">
        <f t="shared" si="7"/>
        <v>2984112.0000000005</v>
      </c>
      <c r="T200" s="28"/>
    </row>
    <row r="201" spans="1:20">
      <c r="A201" s="10">
        <v>1600927</v>
      </c>
      <c r="B201" s="10" t="s">
        <v>281</v>
      </c>
      <c r="C201" s="10" t="s">
        <v>0</v>
      </c>
      <c r="D201" s="10">
        <v>150</v>
      </c>
      <c r="E201" s="25">
        <v>10.8</v>
      </c>
      <c r="F201" s="26">
        <v>2.4948000000000001</v>
      </c>
      <c r="G201" s="26">
        <v>0</v>
      </c>
      <c r="H201" s="26">
        <v>0</v>
      </c>
      <c r="I201" s="26">
        <v>20.088000000000001</v>
      </c>
      <c r="J201" s="26">
        <v>3.9528000000000003</v>
      </c>
      <c r="K201" s="26">
        <v>0</v>
      </c>
      <c r="L201" s="26">
        <v>0</v>
      </c>
      <c r="M201" s="26">
        <v>24.807600000000001</v>
      </c>
      <c r="N201" s="26">
        <v>31.395600000000002</v>
      </c>
      <c r="O201" s="27">
        <v>8.942400000000001</v>
      </c>
      <c r="P201" s="27">
        <v>27.2376</v>
      </c>
      <c r="Q201" s="27">
        <v>26.719200000000001</v>
      </c>
      <c r="R201" s="26">
        <f t="shared" si="6"/>
        <v>145.63800000000001</v>
      </c>
      <c r="S201" s="25">
        <f t="shared" si="7"/>
        <v>970920</v>
      </c>
      <c r="T201" s="28"/>
    </row>
    <row r="202" spans="1:20">
      <c r="A202" s="10">
        <v>1600971</v>
      </c>
      <c r="B202" s="10" t="s">
        <v>282</v>
      </c>
      <c r="C202" s="10" t="s">
        <v>0</v>
      </c>
      <c r="D202" s="10">
        <v>100</v>
      </c>
      <c r="E202" s="25">
        <v>14</v>
      </c>
      <c r="F202" s="26">
        <v>119</v>
      </c>
      <c r="G202" s="26">
        <v>164.52799999999999</v>
      </c>
      <c r="H202" s="26">
        <v>136.38800000000001</v>
      </c>
      <c r="I202" s="26">
        <v>131.58600000000001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7">
        <v>0</v>
      </c>
      <c r="P202" s="27">
        <v>0</v>
      </c>
      <c r="Q202" s="27">
        <v>0</v>
      </c>
      <c r="R202" s="26">
        <f t="shared" si="6"/>
        <v>551.50200000000007</v>
      </c>
      <c r="S202" s="25">
        <f t="shared" si="7"/>
        <v>5515020</v>
      </c>
      <c r="T202" s="28"/>
    </row>
    <row r="203" spans="1:20">
      <c r="A203" s="10">
        <v>1600974</v>
      </c>
      <c r="B203" s="10" t="s">
        <v>283</v>
      </c>
      <c r="C203" s="10" t="s">
        <v>0</v>
      </c>
      <c r="D203" s="10">
        <v>100</v>
      </c>
      <c r="E203" s="25">
        <v>14</v>
      </c>
      <c r="F203" s="26">
        <v>0</v>
      </c>
      <c r="G203" s="26">
        <v>48.118000000000002</v>
      </c>
      <c r="H203" s="26">
        <v>0</v>
      </c>
      <c r="I203" s="26">
        <v>25.55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7">
        <v>0</v>
      </c>
      <c r="P203" s="27">
        <v>0</v>
      </c>
      <c r="Q203" s="27">
        <v>0</v>
      </c>
      <c r="R203" s="26">
        <f t="shared" si="6"/>
        <v>73.668000000000006</v>
      </c>
      <c r="S203" s="25">
        <f t="shared" si="7"/>
        <v>736680.00000000012</v>
      </c>
      <c r="T203" s="28"/>
    </row>
    <row r="204" spans="1:20">
      <c r="A204" s="10">
        <v>1601239</v>
      </c>
      <c r="B204" s="10" t="s">
        <v>284</v>
      </c>
      <c r="C204" s="10" t="s">
        <v>84</v>
      </c>
      <c r="D204" s="10">
        <v>70</v>
      </c>
      <c r="E204" s="25">
        <v>14</v>
      </c>
      <c r="F204" s="26">
        <v>0</v>
      </c>
      <c r="G204" s="26">
        <v>10.36</v>
      </c>
      <c r="H204" s="26">
        <v>0</v>
      </c>
      <c r="I204" s="26">
        <v>3.794</v>
      </c>
      <c r="J204" s="26">
        <v>32.06</v>
      </c>
      <c r="K204" s="26">
        <v>0</v>
      </c>
      <c r="L204" s="26">
        <v>18.41</v>
      </c>
      <c r="M204" s="26">
        <v>15.778</v>
      </c>
      <c r="N204" s="26">
        <v>0</v>
      </c>
      <c r="O204" s="27">
        <v>9.2119999999999997</v>
      </c>
      <c r="P204" s="27">
        <v>0</v>
      </c>
      <c r="Q204" s="27">
        <v>0</v>
      </c>
      <c r="R204" s="26">
        <f t="shared" si="6"/>
        <v>89.614000000000004</v>
      </c>
      <c r="S204" s="25">
        <f t="shared" si="7"/>
        <v>1280200</v>
      </c>
      <c r="T204" s="28"/>
    </row>
    <row r="205" spans="1:20">
      <c r="A205" s="10">
        <v>1601240</v>
      </c>
      <c r="B205" s="10" t="s">
        <v>285</v>
      </c>
      <c r="C205" s="10" t="s">
        <v>84</v>
      </c>
      <c r="D205" s="10">
        <v>70</v>
      </c>
      <c r="E205" s="25">
        <v>14</v>
      </c>
      <c r="F205" s="26">
        <v>0</v>
      </c>
      <c r="G205" s="26">
        <v>8.7360000000000007</v>
      </c>
      <c r="H205" s="26">
        <v>1.288</v>
      </c>
      <c r="I205" s="26">
        <v>25.41</v>
      </c>
      <c r="J205" s="26">
        <v>13.384</v>
      </c>
      <c r="K205" s="26">
        <v>0</v>
      </c>
      <c r="L205" s="26">
        <v>16.155999999999999</v>
      </c>
      <c r="M205" s="26">
        <v>20.664000000000001</v>
      </c>
      <c r="N205" s="26">
        <v>10.458</v>
      </c>
      <c r="O205" s="27">
        <v>13.103999999999999</v>
      </c>
      <c r="P205" s="27">
        <v>0</v>
      </c>
      <c r="Q205" s="27">
        <v>0</v>
      </c>
      <c r="R205" s="26">
        <f t="shared" si="6"/>
        <v>109.19999999999999</v>
      </c>
      <c r="S205" s="25">
        <f t="shared" si="7"/>
        <v>1559999.9999999998</v>
      </c>
      <c r="T205" s="28"/>
    </row>
    <row r="206" spans="1:20">
      <c r="A206" s="10">
        <v>1601241</v>
      </c>
      <c r="B206" s="10" t="s">
        <v>286</v>
      </c>
      <c r="C206" s="10" t="s">
        <v>84</v>
      </c>
      <c r="D206" s="29">
        <v>70</v>
      </c>
      <c r="E206" s="25">
        <v>14</v>
      </c>
      <c r="F206" s="26">
        <v>0</v>
      </c>
      <c r="G206" s="26">
        <v>8.9459999999999997</v>
      </c>
      <c r="H206" s="26">
        <v>1.302</v>
      </c>
      <c r="I206" s="26">
        <v>25.69</v>
      </c>
      <c r="J206" s="26">
        <v>25.045999999999999</v>
      </c>
      <c r="K206" s="26">
        <v>0</v>
      </c>
      <c r="L206" s="26">
        <v>0</v>
      </c>
      <c r="M206" s="26">
        <v>10.332000000000001</v>
      </c>
      <c r="N206" s="26">
        <v>12.67</v>
      </c>
      <c r="O206" s="27">
        <v>4.0739999999999998</v>
      </c>
      <c r="P206" s="27">
        <v>2.2959999999999998</v>
      </c>
      <c r="Q206" s="27">
        <v>0</v>
      </c>
      <c r="R206" s="26">
        <f t="shared" si="6"/>
        <v>90.356000000000009</v>
      </c>
      <c r="S206" s="25">
        <f t="shared" si="7"/>
        <v>1290800.0000000002</v>
      </c>
      <c r="T206" s="28"/>
    </row>
    <row r="207" spans="1:20">
      <c r="A207" s="10">
        <v>1601258</v>
      </c>
      <c r="B207" s="10" t="s">
        <v>287</v>
      </c>
      <c r="C207" s="10" t="s">
        <v>0</v>
      </c>
      <c r="D207" s="10">
        <v>75</v>
      </c>
      <c r="E207" s="25">
        <v>14.4</v>
      </c>
      <c r="F207" s="26">
        <v>0</v>
      </c>
      <c r="G207" s="26">
        <v>20.736000000000001</v>
      </c>
      <c r="H207" s="26">
        <v>21.9312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7">
        <v>0</v>
      </c>
      <c r="P207" s="27">
        <v>0</v>
      </c>
      <c r="Q207" s="27">
        <v>0</v>
      </c>
      <c r="R207" s="26">
        <f t="shared" si="6"/>
        <v>42.667200000000001</v>
      </c>
      <c r="S207" s="25">
        <f t="shared" si="7"/>
        <v>568896.00000000012</v>
      </c>
      <c r="T207" s="28"/>
    </row>
    <row r="208" spans="1:20">
      <c r="A208" s="10">
        <v>1601256</v>
      </c>
      <c r="B208" s="10" t="s">
        <v>288</v>
      </c>
      <c r="C208" s="10" t="s">
        <v>15</v>
      </c>
      <c r="D208" s="10">
        <v>75</v>
      </c>
      <c r="E208" s="25">
        <v>5.4</v>
      </c>
      <c r="F208" s="26">
        <v>0</v>
      </c>
      <c r="G208" s="26">
        <v>6.6582000000000008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7">
        <v>0</v>
      </c>
      <c r="P208" s="27">
        <v>0</v>
      </c>
      <c r="Q208" s="27">
        <v>0</v>
      </c>
      <c r="R208" s="26">
        <f t="shared" si="6"/>
        <v>6.6582000000000008</v>
      </c>
      <c r="S208" s="25">
        <f t="shared" si="7"/>
        <v>88776.000000000015</v>
      </c>
      <c r="T208" s="28"/>
    </row>
    <row r="209" spans="1:20">
      <c r="A209" s="10">
        <v>1601257</v>
      </c>
      <c r="B209" s="10" t="s">
        <v>289</v>
      </c>
      <c r="C209" s="10" t="s">
        <v>113</v>
      </c>
      <c r="D209" s="10">
        <v>125</v>
      </c>
      <c r="E209" s="25">
        <v>13.5</v>
      </c>
      <c r="F209" s="26">
        <v>0</v>
      </c>
      <c r="G209" s="26">
        <v>11.718</v>
      </c>
      <c r="H209" s="26">
        <v>0</v>
      </c>
      <c r="I209" s="26">
        <v>0</v>
      </c>
      <c r="J209" s="26">
        <v>0</v>
      </c>
      <c r="K209" s="26">
        <v>26.608499999999999</v>
      </c>
      <c r="L209" s="26">
        <v>0</v>
      </c>
      <c r="M209" s="26">
        <v>0</v>
      </c>
      <c r="N209" s="26">
        <v>0</v>
      </c>
      <c r="O209" s="27">
        <v>23.395499999999998</v>
      </c>
      <c r="P209" s="27">
        <v>0</v>
      </c>
      <c r="Q209" s="27">
        <v>0</v>
      </c>
      <c r="R209" s="26">
        <f t="shared" si="6"/>
        <v>61.721999999999994</v>
      </c>
      <c r="S209" s="25">
        <f t="shared" si="7"/>
        <v>493775.99999999994</v>
      </c>
      <c r="T209" s="28"/>
    </row>
    <row r="210" spans="1:20">
      <c r="A210" s="10">
        <v>1601070</v>
      </c>
      <c r="B210" s="10" t="s">
        <v>290</v>
      </c>
      <c r="C210" s="10" t="s">
        <v>84</v>
      </c>
      <c r="D210" s="10">
        <v>125</v>
      </c>
      <c r="E210" s="25">
        <v>15</v>
      </c>
      <c r="F210" s="26">
        <v>0</v>
      </c>
      <c r="G210" s="26">
        <v>0</v>
      </c>
      <c r="H210" s="26">
        <v>0</v>
      </c>
      <c r="I210" s="26">
        <v>17.79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7">
        <v>0</v>
      </c>
      <c r="P210" s="27">
        <v>0</v>
      </c>
      <c r="Q210" s="27">
        <v>0</v>
      </c>
      <c r="R210" s="26">
        <f t="shared" si="6"/>
        <v>17.79</v>
      </c>
      <c r="S210" s="25">
        <f t="shared" si="7"/>
        <v>142320</v>
      </c>
      <c r="T210" s="28"/>
    </row>
    <row r="211" spans="1:20">
      <c r="A211" s="10">
        <v>1601071</v>
      </c>
      <c r="B211" s="10" t="s">
        <v>291</v>
      </c>
      <c r="C211" s="10" t="s">
        <v>84</v>
      </c>
      <c r="D211" s="10">
        <v>125</v>
      </c>
      <c r="E211" s="25">
        <v>15</v>
      </c>
      <c r="F211" s="26">
        <v>0</v>
      </c>
      <c r="G211" s="26">
        <v>0</v>
      </c>
      <c r="H211" s="26">
        <v>0</v>
      </c>
      <c r="I211" s="26">
        <v>0</v>
      </c>
      <c r="J211" s="26">
        <v>7.0650000000000004</v>
      </c>
      <c r="K211" s="26">
        <v>0</v>
      </c>
      <c r="L211" s="26">
        <v>0.73499999999999999</v>
      </c>
      <c r="M211" s="26">
        <v>0</v>
      </c>
      <c r="N211" s="26">
        <v>0</v>
      </c>
      <c r="O211" s="27">
        <v>0</v>
      </c>
      <c r="P211" s="27">
        <v>0</v>
      </c>
      <c r="Q211" s="27">
        <v>0</v>
      </c>
      <c r="R211" s="26">
        <f t="shared" si="6"/>
        <v>7.8000000000000007</v>
      </c>
      <c r="S211" s="25">
        <f t="shared" si="7"/>
        <v>62400.000000000007</v>
      </c>
      <c r="T211" s="28"/>
    </row>
    <row r="212" spans="1:20">
      <c r="A212" s="10">
        <v>1600891</v>
      </c>
      <c r="B212" s="10" t="s">
        <v>292</v>
      </c>
      <c r="C212" s="10" t="s">
        <v>175</v>
      </c>
      <c r="D212" s="10">
        <v>75</v>
      </c>
      <c r="E212" s="25">
        <v>5.4</v>
      </c>
      <c r="F212" s="26">
        <v>3.1589999999999998</v>
      </c>
      <c r="G212" s="26">
        <v>2.1438000000000001</v>
      </c>
      <c r="H212" s="26">
        <v>1.62</v>
      </c>
      <c r="I212" s="26">
        <v>1.9764000000000002</v>
      </c>
      <c r="J212" s="26">
        <v>5.1732000000000005</v>
      </c>
      <c r="K212" s="26">
        <v>1.026</v>
      </c>
      <c r="L212" s="26">
        <v>11.5182</v>
      </c>
      <c r="M212" s="26">
        <v>0</v>
      </c>
      <c r="N212" s="26">
        <v>0</v>
      </c>
      <c r="O212" s="27">
        <v>0</v>
      </c>
      <c r="P212" s="27">
        <v>0</v>
      </c>
      <c r="Q212" s="27">
        <v>0</v>
      </c>
      <c r="R212" s="26">
        <f t="shared" si="6"/>
        <v>26.616600000000002</v>
      </c>
      <c r="S212" s="25">
        <f t="shared" si="7"/>
        <v>354888.00000000006</v>
      </c>
      <c r="T212" s="28"/>
    </row>
    <row r="213" spans="1:20">
      <c r="A213" s="10">
        <v>1600892</v>
      </c>
      <c r="B213" s="10" t="s">
        <v>293</v>
      </c>
      <c r="C213" s="10" t="s">
        <v>175</v>
      </c>
      <c r="D213" s="10">
        <v>125</v>
      </c>
      <c r="E213" s="25">
        <v>9</v>
      </c>
      <c r="F213" s="26">
        <v>3.2669999999999999</v>
      </c>
      <c r="G213" s="26">
        <v>2.3580000000000001</v>
      </c>
      <c r="H213" s="26">
        <v>2.0790000000000002</v>
      </c>
      <c r="I213" s="26">
        <v>0</v>
      </c>
      <c r="J213" s="26">
        <v>12.519</v>
      </c>
      <c r="K213" s="26">
        <v>12.393000000000001</v>
      </c>
      <c r="L213" s="26">
        <v>13.446</v>
      </c>
      <c r="M213" s="26">
        <v>1.1519999999999999</v>
      </c>
      <c r="N213" s="26">
        <v>14.733000000000001</v>
      </c>
      <c r="O213" s="27">
        <v>0</v>
      </c>
      <c r="P213" s="27">
        <v>11.223000000000001</v>
      </c>
      <c r="Q213" s="27">
        <v>0.84599999999999997</v>
      </c>
      <c r="R213" s="26">
        <f t="shared" si="6"/>
        <v>74.016000000000005</v>
      </c>
      <c r="S213" s="25">
        <f t="shared" si="7"/>
        <v>592128</v>
      </c>
      <c r="T213" s="28"/>
    </row>
    <row r="214" spans="1:20">
      <c r="A214" s="10">
        <v>1600893</v>
      </c>
      <c r="B214" s="10" t="s">
        <v>294</v>
      </c>
      <c r="C214" s="10" t="s">
        <v>175</v>
      </c>
      <c r="D214" s="10">
        <v>75</v>
      </c>
      <c r="E214" s="25">
        <v>5.4</v>
      </c>
      <c r="F214" s="26">
        <v>0</v>
      </c>
      <c r="G214" s="26">
        <v>4.4766000000000004</v>
      </c>
      <c r="H214" s="26">
        <v>0</v>
      </c>
      <c r="I214" s="26">
        <v>0</v>
      </c>
      <c r="J214" s="26">
        <v>0</v>
      </c>
      <c r="K214" s="26">
        <v>3.0132000000000003</v>
      </c>
      <c r="L214" s="26">
        <v>0</v>
      </c>
      <c r="M214" s="26">
        <v>0</v>
      </c>
      <c r="N214" s="26">
        <v>0</v>
      </c>
      <c r="O214" s="27">
        <v>0</v>
      </c>
      <c r="P214" s="27">
        <v>0</v>
      </c>
      <c r="Q214" s="27">
        <v>0</v>
      </c>
      <c r="R214" s="26">
        <f t="shared" si="6"/>
        <v>7.4898000000000007</v>
      </c>
      <c r="S214" s="25">
        <f t="shared" si="7"/>
        <v>99864</v>
      </c>
      <c r="T214" s="28"/>
    </row>
    <row r="215" spans="1:20">
      <c r="A215" s="10">
        <v>1600894</v>
      </c>
      <c r="B215" s="10" t="s">
        <v>295</v>
      </c>
      <c r="C215" s="10" t="s">
        <v>175</v>
      </c>
      <c r="D215" s="10">
        <v>75</v>
      </c>
      <c r="E215" s="25">
        <v>5.4</v>
      </c>
      <c r="F215" s="26">
        <v>2.5542000000000002</v>
      </c>
      <c r="G215" s="26">
        <v>2.6136000000000004</v>
      </c>
      <c r="H215" s="26">
        <v>0</v>
      </c>
      <c r="I215" s="26">
        <v>0</v>
      </c>
      <c r="J215" s="26">
        <v>0</v>
      </c>
      <c r="K215" s="26">
        <v>0</v>
      </c>
      <c r="L215" s="26">
        <v>1.6578000000000002</v>
      </c>
      <c r="M215" s="26">
        <v>0</v>
      </c>
      <c r="N215" s="26">
        <v>0</v>
      </c>
      <c r="O215" s="27">
        <v>0</v>
      </c>
      <c r="P215" s="27">
        <v>0</v>
      </c>
      <c r="Q215" s="27">
        <v>0</v>
      </c>
      <c r="R215" s="26">
        <f t="shared" si="6"/>
        <v>6.8256000000000006</v>
      </c>
      <c r="S215" s="25">
        <f t="shared" si="7"/>
        <v>91008.000000000015</v>
      </c>
      <c r="T215" s="28"/>
    </row>
    <row r="216" spans="1:20">
      <c r="A216" s="10">
        <v>1600895</v>
      </c>
      <c r="B216" s="10" t="s">
        <v>296</v>
      </c>
      <c r="C216" s="10" t="s">
        <v>175</v>
      </c>
      <c r="D216" s="10">
        <v>125</v>
      </c>
      <c r="E216" s="25">
        <v>9</v>
      </c>
      <c r="F216" s="26">
        <v>0</v>
      </c>
      <c r="G216" s="26">
        <v>5.9580000000000002</v>
      </c>
      <c r="H216" s="26">
        <v>0</v>
      </c>
      <c r="I216" s="26">
        <v>0</v>
      </c>
      <c r="J216" s="26">
        <v>0</v>
      </c>
      <c r="K216" s="26">
        <v>10.404</v>
      </c>
      <c r="L216" s="26">
        <v>0</v>
      </c>
      <c r="M216" s="26">
        <v>6.867</v>
      </c>
      <c r="N216" s="26">
        <v>0.97199999999999998</v>
      </c>
      <c r="O216" s="27">
        <v>0</v>
      </c>
      <c r="P216" s="27">
        <v>0</v>
      </c>
      <c r="Q216" s="27">
        <v>0</v>
      </c>
      <c r="R216" s="26">
        <f t="shared" si="6"/>
        <v>24.201000000000004</v>
      </c>
      <c r="S216" s="25">
        <f t="shared" si="7"/>
        <v>193608.00000000003</v>
      </c>
      <c r="T216" s="28"/>
    </row>
    <row r="217" spans="1:20">
      <c r="A217" s="10">
        <v>1600896</v>
      </c>
      <c r="B217" s="10" t="s">
        <v>297</v>
      </c>
      <c r="C217" s="10" t="s">
        <v>175</v>
      </c>
      <c r="D217" s="10">
        <v>125</v>
      </c>
      <c r="E217" s="25">
        <v>9</v>
      </c>
      <c r="F217" s="26">
        <v>0</v>
      </c>
      <c r="G217" s="26">
        <v>3.9780000000000002</v>
      </c>
      <c r="H217" s="26">
        <v>0</v>
      </c>
      <c r="I217" s="26">
        <v>0</v>
      </c>
      <c r="J217" s="26">
        <v>7.5330000000000004</v>
      </c>
      <c r="K217" s="26">
        <v>4.2750000000000004</v>
      </c>
      <c r="L217" s="26">
        <v>0</v>
      </c>
      <c r="M217" s="26">
        <v>9.6479999999999997</v>
      </c>
      <c r="N217" s="26">
        <v>0.46800000000000003</v>
      </c>
      <c r="O217" s="27">
        <v>0</v>
      </c>
      <c r="P217" s="27">
        <v>0</v>
      </c>
      <c r="Q217" s="27">
        <v>0</v>
      </c>
      <c r="R217" s="26">
        <f t="shared" si="6"/>
        <v>25.902000000000001</v>
      </c>
      <c r="S217" s="25">
        <f t="shared" si="7"/>
        <v>207216</v>
      </c>
      <c r="T217" s="28"/>
    </row>
    <row r="218" spans="1:20">
      <c r="A218" s="10">
        <v>1600829</v>
      </c>
      <c r="B218" s="10" t="s">
        <v>298</v>
      </c>
      <c r="C218" s="10" t="s">
        <v>84</v>
      </c>
      <c r="D218" s="10">
        <v>125</v>
      </c>
      <c r="E218" s="25">
        <v>9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26">
        <v>0</v>
      </c>
      <c r="N218" s="26">
        <v>0</v>
      </c>
      <c r="O218" s="27">
        <v>5.742</v>
      </c>
      <c r="P218" s="27">
        <v>0</v>
      </c>
      <c r="Q218" s="27">
        <v>0</v>
      </c>
      <c r="R218" s="26">
        <f t="shared" si="6"/>
        <v>5.742</v>
      </c>
      <c r="S218" s="25">
        <f t="shared" si="7"/>
        <v>45936</v>
      </c>
      <c r="T218" s="28"/>
    </row>
    <row r="219" spans="1:20">
      <c r="A219" s="10">
        <v>1601405</v>
      </c>
      <c r="B219" s="10" t="s">
        <v>299</v>
      </c>
      <c r="C219" s="10" t="s">
        <v>84</v>
      </c>
      <c r="D219" s="10">
        <v>125</v>
      </c>
      <c r="E219" s="25">
        <v>9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0</v>
      </c>
      <c r="N219" s="26">
        <v>0</v>
      </c>
      <c r="O219" s="27">
        <v>1.5840000000000001</v>
      </c>
      <c r="P219" s="27">
        <v>0</v>
      </c>
      <c r="Q219" s="27">
        <v>0</v>
      </c>
      <c r="R219" s="26">
        <f t="shared" si="6"/>
        <v>1.5840000000000001</v>
      </c>
      <c r="S219" s="25">
        <f t="shared" si="7"/>
        <v>12672</v>
      </c>
      <c r="T219" s="28"/>
    </row>
    <row r="220" spans="1:20">
      <c r="A220" s="10">
        <v>1600525</v>
      </c>
      <c r="B220" s="10" t="s">
        <v>300</v>
      </c>
      <c r="C220" s="10" t="s">
        <v>301</v>
      </c>
      <c r="D220" s="10">
        <v>75</v>
      </c>
      <c r="E220" s="25">
        <v>7.2</v>
      </c>
      <c r="F220" s="26">
        <v>0</v>
      </c>
      <c r="G220" s="26">
        <v>0</v>
      </c>
      <c r="H220" s="26">
        <v>5.8967999999999998</v>
      </c>
      <c r="I220" s="26">
        <v>0</v>
      </c>
      <c r="J220" s="26">
        <v>0</v>
      </c>
      <c r="K220" s="26">
        <v>0</v>
      </c>
      <c r="L220" s="26">
        <v>0</v>
      </c>
      <c r="M220" s="26">
        <v>0</v>
      </c>
      <c r="N220" s="26">
        <v>6.0048000000000004</v>
      </c>
      <c r="O220" s="27">
        <v>0</v>
      </c>
      <c r="P220" s="27">
        <v>0</v>
      </c>
      <c r="Q220" s="27">
        <v>0</v>
      </c>
      <c r="R220" s="26">
        <f t="shared" si="6"/>
        <v>11.9016</v>
      </c>
      <c r="S220" s="25">
        <f t="shared" si="7"/>
        <v>158688</v>
      </c>
      <c r="T220" s="28"/>
    </row>
    <row r="221" spans="1:20">
      <c r="A221" s="10">
        <v>1601412</v>
      </c>
      <c r="B221" s="10" t="s">
        <v>302</v>
      </c>
      <c r="C221" s="10" t="s">
        <v>86</v>
      </c>
      <c r="D221" s="10">
        <v>75</v>
      </c>
      <c r="E221" s="25">
        <f>54*0.075</f>
        <v>4.05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0</v>
      </c>
      <c r="M221" s="26">
        <v>0</v>
      </c>
      <c r="N221" s="26">
        <v>0</v>
      </c>
      <c r="O221" s="27">
        <v>4.2426000000000004</v>
      </c>
      <c r="P221" s="27">
        <v>0</v>
      </c>
      <c r="Q221" s="27">
        <v>0</v>
      </c>
      <c r="R221" s="26">
        <f>SUM(F221:Q221)</f>
        <v>4.2426000000000004</v>
      </c>
      <c r="S221" s="25">
        <f t="shared" si="7"/>
        <v>56568.000000000007</v>
      </c>
      <c r="T221" s="28"/>
    </row>
    <row r="222" spans="1:20">
      <c r="A222" s="10">
        <v>1600230</v>
      </c>
      <c r="B222" s="10" t="s">
        <v>303</v>
      </c>
      <c r="C222" s="10" t="s">
        <v>304</v>
      </c>
      <c r="D222" s="10">
        <v>75</v>
      </c>
      <c r="E222" s="25">
        <v>18</v>
      </c>
      <c r="F222" s="26">
        <v>2.016</v>
      </c>
      <c r="G222" s="26">
        <v>27.972000000000001</v>
      </c>
      <c r="H222" s="26">
        <v>91.853999999999999</v>
      </c>
      <c r="I222" s="26">
        <v>0</v>
      </c>
      <c r="J222" s="26">
        <v>0</v>
      </c>
      <c r="K222" s="26">
        <v>0</v>
      </c>
      <c r="L222" s="26">
        <v>6.9660000000000002</v>
      </c>
      <c r="M222" s="26">
        <v>129.4614</v>
      </c>
      <c r="N222" s="26">
        <v>29.123999999999999</v>
      </c>
      <c r="O222" s="27">
        <v>30.635999999999999</v>
      </c>
      <c r="P222" s="27">
        <v>29.34</v>
      </c>
      <c r="Q222" s="27">
        <v>61.308</v>
      </c>
      <c r="R222" s="26">
        <f t="shared" si="6"/>
        <v>408.67740000000003</v>
      </c>
      <c r="S222" s="25">
        <f t="shared" si="7"/>
        <v>5449032.0000000009</v>
      </c>
      <c r="T222" s="28"/>
    </row>
    <row r="223" spans="1:20">
      <c r="A223" s="10">
        <v>1600755</v>
      </c>
      <c r="B223" s="10" t="s">
        <v>305</v>
      </c>
      <c r="C223" s="10" t="s">
        <v>15</v>
      </c>
      <c r="D223" s="10">
        <v>125</v>
      </c>
      <c r="E223" s="25">
        <v>9</v>
      </c>
      <c r="F223" s="26">
        <v>0</v>
      </c>
      <c r="G223" s="26">
        <v>0.89100000000000001</v>
      </c>
      <c r="H223" s="26">
        <v>0.36</v>
      </c>
      <c r="I223" s="26">
        <v>2.097</v>
      </c>
      <c r="J223" s="26">
        <v>0</v>
      </c>
      <c r="K223" s="26">
        <v>0</v>
      </c>
      <c r="L223" s="26">
        <v>0.9</v>
      </c>
      <c r="M223" s="26">
        <v>6.7050000000000001</v>
      </c>
      <c r="N223" s="26">
        <v>1.7010000000000001</v>
      </c>
      <c r="O223" s="27">
        <v>0.68400000000000005</v>
      </c>
      <c r="P223" s="27">
        <v>1.26</v>
      </c>
      <c r="Q223" s="27">
        <v>1.3049999999999999</v>
      </c>
      <c r="R223" s="26">
        <f t="shared" si="6"/>
        <v>15.902999999999999</v>
      </c>
      <c r="S223" s="25">
        <f t="shared" si="7"/>
        <v>127223.99999999997</v>
      </c>
      <c r="T223" s="28"/>
    </row>
    <row r="224" spans="1:20">
      <c r="A224" s="10">
        <v>1600756</v>
      </c>
      <c r="B224" s="10" t="s">
        <v>306</v>
      </c>
      <c r="C224" s="10" t="s">
        <v>15</v>
      </c>
      <c r="D224" s="10">
        <v>125</v>
      </c>
      <c r="E224" s="25">
        <v>9</v>
      </c>
      <c r="F224" s="26">
        <v>0</v>
      </c>
      <c r="G224" s="26">
        <v>0</v>
      </c>
      <c r="H224" s="26">
        <v>2.16</v>
      </c>
      <c r="I224" s="26">
        <v>2.0249999999999999</v>
      </c>
      <c r="J224" s="26">
        <v>1.8540000000000001</v>
      </c>
      <c r="K224" s="26">
        <v>0.80100000000000005</v>
      </c>
      <c r="L224" s="26">
        <v>0</v>
      </c>
      <c r="M224" s="26">
        <v>2.5920000000000001</v>
      </c>
      <c r="N224" s="26">
        <v>1.2509999999999999</v>
      </c>
      <c r="O224" s="27">
        <v>1.0349999999999999</v>
      </c>
      <c r="P224" s="27">
        <v>3.78</v>
      </c>
      <c r="Q224" s="27">
        <v>2.7719999999999998</v>
      </c>
      <c r="R224" s="26">
        <f t="shared" si="6"/>
        <v>18.27</v>
      </c>
      <c r="S224" s="25">
        <f t="shared" si="7"/>
        <v>146160</v>
      </c>
      <c r="T224" s="28"/>
    </row>
    <row r="225" spans="1:20">
      <c r="A225" s="10">
        <v>1600757</v>
      </c>
      <c r="B225" s="10" t="s">
        <v>307</v>
      </c>
      <c r="C225" s="10" t="s">
        <v>15</v>
      </c>
      <c r="D225" s="10">
        <v>125</v>
      </c>
      <c r="E225" s="25">
        <v>9</v>
      </c>
      <c r="F225" s="26">
        <v>14.22</v>
      </c>
      <c r="G225" s="26">
        <v>34.686</v>
      </c>
      <c r="H225" s="26">
        <v>32.292000000000002</v>
      </c>
      <c r="I225" s="26">
        <v>44.963999999999999</v>
      </c>
      <c r="J225" s="26">
        <v>26.289000000000001</v>
      </c>
      <c r="K225" s="26">
        <v>50.363999999999997</v>
      </c>
      <c r="L225" s="26">
        <v>34.866</v>
      </c>
      <c r="M225" s="26">
        <v>23.562000000000001</v>
      </c>
      <c r="N225" s="26">
        <v>24.318000000000001</v>
      </c>
      <c r="O225" s="27">
        <v>47.024999999999999</v>
      </c>
      <c r="P225" s="27">
        <v>28.602</v>
      </c>
      <c r="Q225" s="27">
        <v>75.302999999999997</v>
      </c>
      <c r="R225" s="26">
        <f t="shared" si="6"/>
        <v>436.49099999999999</v>
      </c>
      <c r="S225" s="25">
        <f t="shared" si="7"/>
        <v>3491928</v>
      </c>
      <c r="T225" s="28"/>
    </row>
    <row r="226" spans="1:20">
      <c r="A226" s="10">
        <v>1600750</v>
      </c>
      <c r="B226" s="10" t="s">
        <v>308</v>
      </c>
      <c r="C226" s="10" t="s">
        <v>15</v>
      </c>
      <c r="D226" s="29">
        <v>75</v>
      </c>
      <c r="E226" s="25">
        <v>10.8</v>
      </c>
      <c r="F226" s="26">
        <v>0</v>
      </c>
      <c r="G226" s="26">
        <v>1.5012000000000001</v>
      </c>
      <c r="H226" s="26">
        <v>2.2248000000000001</v>
      </c>
      <c r="I226" s="26">
        <v>0</v>
      </c>
      <c r="J226" s="26">
        <v>0.84240000000000004</v>
      </c>
      <c r="K226" s="26">
        <v>0.64800000000000002</v>
      </c>
      <c r="L226" s="26">
        <v>2.1708000000000003</v>
      </c>
      <c r="M226" s="26">
        <v>2.6892000000000005</v>
      </c>
      <c r="N226" s="26">
        <v>9.644400000000001</v>
      </c>
      <c r="O226" s="27">
        <v>0.54</v>
      </c>
      <c r="P226" s="27">
        <v>4.1688000000000001</v>
      </c>
      <c r="Q226" s="27">
        <v>2.7216000000000005</v>
      </c>
      <c r="R226" s="26">
        <f t="shared" si="6"/>
        <v>27.151200000000003</v>
      </c>
      <c r="S226" s="25">
        <f t="shared" si="7"/>
        <v>362016.00000000006</v>
      </c>
      <c r="T226" s="28"/>
    </row>
    <row r="227" spans="1:20">
      <c r="A227" s="10">
        <v>1600232</v>
      </c>
      <c r="B227" s="10" t="s">
        <v>309</v>
      </c>
      <c r="C227" s="10" t="s">
        <v>15</v>
      </c>
      <c r="D227" s="10">
        <v>75</v>
      </c>
      <c r="E227" s="25">
        <v>5.4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5.0436000000000005</v>
      </c>
      <c r="N227" s="26">
        <v>24.154199999999999</v>
      </c>
      <c r="O227" s="27">
        <v>16.216200000000001</v>
      </c>
      <c r="P227" s="27">
        <v>8.9909999999999997</v>
      </c>
      <c r="Q227" s="27">
        <v>10.881</v>
      </c>
      <c r="R227" s="26">
        <f t="shared" si="6"/>
        <v>65.286000000000001</v>
      </c>
      <c r="S227" s="25">
        <f t="shared" si="7"/>
        <v>870480</v>
      </c>
      <c r="T227" s="28"/>
    </row>
    <row r="228" spans="1:20">
      <c r="A228" s="10">
        <v>1600751</v>
      </c>
      <c r="B228" s="10" t="s">
        <v>310</v>
      </c>
      <c r="C228" s="10" t="s">
        <v>15</v>
      </c>
      <c r="D228" s="10">
        <v>75</v>
      </c>
      <c r="E228" s="25">
        <v>5.4</v>
      </c>
      <c r="F228" s="26">
        <v>0</v>
      </c>
      <c r="G228" s="26">
        <v>0.84780000000000011</v>
      </c>
      <c r="H228" s="26">
        <v>2.8296000000000006</v>
      </c>
      <c r="I228" s="26">
        <v>18.765000000000001</v>
      </c>
      <c r="J228" s="26">
        <v>27.8964</v>
      </c>
      <c r="K228" s="26">
        <v>10.189800000000002</v>
      </c>
      <c r="L228" s="26">
        <v>1.3284</v>
      </c>
      <c r="M228" s="26">
        <v>0</v>
      </c>
      <c r="N228" s="26">
        <v>9.8064000000000018</v>
      </c>
      <c r="O228" s="27">
        <v>9.0828000000000007</v>
      </c>
      <c r="P228" s="27">
        <v>3.7962000000000002</v>
      </c>
      <c r="Q228" s="27">
        <v>9.3635999999999999</v>
      </c>
      <c r="R228" s="26">
        <f t="shared" si="6"/>
        <v>93.906000000000006</v>
      </c>
      <c r="S228" s="25">
        <f t="shared" si="7"/>
        <v>1252080.0000000002</v>
      </c>
      <c r="T228" s="28"/>
    </row>
    <row r="229" spans="1:20">
      <c r="A229" s="10">
        <v>1600752</v>
      </c>
      <c r="B229" s="10" t="s">
        <v>311</v>
      </c>
      <c r="C229" s="10" t="s">
        <v>15</v>
      </c>
      <c r="D229" s="10">
        <v>75</v>
      </c>
      <c r="E229" s="25">
        <v>5.4</v>
      </c>
      <c r="F229" s="26">
        <v>0</v>
      </c>
      <c r="G229" s="26">
        <v>11.9016</v>
      </c>
      <c r="H229" s="26">
        <v>3.3102000000000005</v>
      </c>
      <c r="I229" s="26">
        <v>0</v>
      </c>
      <c r="J229" s="26">
        <v>0</v>
      </c>
      <c r="K229" s="26">
        <v>13.8078</v>
      </c>
      <c r="L229" s="26">
        <v>1.5876000000000001</v>
      </c>
      <c r="M229" s="26">
        <v>7.5492000000000008</v>
      </c>
      <c r="N229" s="26">
        <v>0</v>
      </c>
      <c r="O229" s="27">
        <v>8.8290000000000006</v>
      </c>
      <c r="P229" s="27">
        <v>2.9808000000000003</v>
      </c>
      <c r="Q229" s="27">
        <v>0</v>
      </c>
      <c r="R229" s="26">
        <f t="shared" ref="R229:R263" si="8">SUM(F229:Q229)</f>
        <v>49.966200000000001</v>
      </c>
      <c r="S229" s="25">
        <f t="shared" si="7"/>
        <v>666216</v>
      </c>
      <c r="T229" s="28"/>
    </row>
    <row r="230" spans="1:20">
      <c r="A230" s="10">
        <v>1601118</v>
      </c>
      <c r="B230" s="10" t="s">
        <v>312</v>
      </c>
      <c r="C230" s="10" t="s">
        <v>15</v>
      </c>
      <c r="D230" s="10">
        <v>50</v>
      </c>
      <c r="E230" s="25">
        <v>9</v>
      </c>
      <c r="F230" s="26">
        <v>0</v>
      </c>
      <c r="G230" s="26">
        <v>0</v>
      </c>
      <c r="H230" s="26">
        <v>0</v>
      </c>
      <c r="I230" s="26">
        <v>4.0590000000000002</v>
      </c>
      <c r="J230" s="26">
        <v>0.216</v>
      </c>
      <c r="K230" s="26">
        <v>4.6079999999999997</v>
      </c>
      <c r="L230" s="26">
        <v>0</v>
      </c>
      <c r="M230" s="26">
        <v>2.0249999999999999</v>
      </c>
      <c r="N230" s="26">
        <v>9.4589999999999996</v>
      </c>
      <c r="O230" s="27">
        <v>0</v>
      </c>
      <c r="P230" s="27">
        <v>14.994</v>
      </c>
      <c r="Q230" s="27">
        <v>5.5350000000000001</v>
      </c>
      <c r="R230" s="26">
        <f t="shared" si="8"/>
        <v>40.896000000000001</v>
      </c>
      <c r="S230" s="25">
        <f t="shared" si="7"/>
        <v>817920</v>
      </c>
      <c r="T230" s="28"/>
    </row>
    <row r="231" spans="1:20">
      <c r="A231" s="10">
        <v>1600754</v>
      </c>
      <c r="B231" s="10" t="s">
        <v>313</v>
      </c>
      <c r="C231" s="10" t="s">
        <v>15</v>
      </c>
      <c r="D231" s="10">
        <v>75</v>
      </c>
      <c r="E231" s="25">
        <v>5.4</v>
      </c>
      <c r="F231" s="26">
        <v>0</v>
      </c>
      <c r="G231" s="26">
        <v>6.5448000000000004</v>
      </c>
      <c r="H231" s="26">
        <v>0.57780000000000009</v>
      </c>
      <c r="I231" s="26">
        <v>0</v>
      </c>
      <c r="J231" s="26">
        <v>0</v>
      </c>
      <c r="K231" s="26">
        <v>0</v>
      </c>
      <c r="L231" s="26">
        <v>0</v>
      </c>
      <c r="M231" s="26">
        <v>0</v>
      </c>
      <c r="N231" s="26">
        <v>0</v>
      </c>
      <c r="O231" s="27">
        <v>0</v>
      </c>
      <c r="P231" s="27">
        <v>0</v>
      </c>
      <c r="Q231" s="27">
        <v>0</v>
      </c>
      <c r="R231" s="26">
        <f t="shared" si="8"/>
        <v>7.1226000000000003</v>
      </c>
      <c r="S231" s="25">
        <f t="shared" si="7"/>
        <v>94968</v>
      </c>
      <c r="T231" s="28"/>
    </row>
    <row r="232" spans="1:20">
      <c r="A232" s="10">
        <v>1601107</v>
      </c>
      <c r="B232" s="10" t="s">
        <v>314</v>
      </c>
      <c r="C232" s="10" t="s">
        <v>65</v>
      </c>
      <c r="D232" s="10">
        <v>100</v>
      </c>
      <c r="E232" s="25">
        <v>8.4</v>
      </c>
      <c r="F232" s="26">
        <v>71.895600000000002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  <c r="N232" s="26">
        <v>0</v>
      </c>
      <c r="O232" s="27">
        <v>0</v>
      </c>
      <c r="P232" s="27">
        <v>0</v>
      </c>
      <c r="Q232" s="27">
        <v>0</v>
      </c>
      <c r="R232" s="26">
        <f t="shared" si="8"/>
        <v>71.895600000000002</v>
      </c>
      <c r="S232" s="25">
        <f t="shared" si="7"/>
        <v>718956</v>
      </c>
      <c r="T232" s="28"/>
    </row>
    <row r="233" spans="1:20">
      <c r="A233" s="10">
        <v>1600241</v>
      </c>
      <c r="B233" s="10" t="s">
        <v>315</v>
      </c>
      <c r="C233" s="10" t="s">
        <v>129</v>
      </c>
      <c r="D233" s="10">
        <v>100</v>
      </c>
      <c r="E233" s="25">
        <v>7.2</v>
      </c>
      <c r="F233" s="26">
        <v>4.5576000000000008</v>
      </c>
      <c r="G233" s="26">
        <v>0</v>
      </c>
      <c r="H233" s="26">
        <v>6.2856000000000005</v>
      </c>
      <c r="I233" s="26">
        <v>0</v>
      </c>
      <c r="J233" s="26">
        <v>0</v>
      </c>
      <c r="K233" s="26">
        <v>0</v>
      </c>
      <c r="L233" s="26">
        <v>0</v>
      </c>
      <c r="M233" s="26">
        <v>0</v>
      </c>
      <c r="N233" s="26">
        <v>7.0632000000000001</v>
      </c>
      <c r="O233" s="27">
        <v>0</v>
      </c>
      <c r="P233" s="27">
        <v>0</v>
      </c>
      <c r="Q233" s="27">
        <v>11.440800000000001</v>
      </c>
      <c r="R233" s="26">
        <f t="shared" si="8"/>
        <v>29.347200000000001</v>
      </c>
      <c r="S233" s="25">
        <f t="shared" si="7"/>
        <v>293472.00000000006</v>
      </c>
      <c r="T233" s="28"/>
    </row>
    <row r="234" spans="1:20">
      <c r="A234" s="10">
        <v>1600242</v>
      </c>
      <c r="B234" s="10" t="s">
        <v>316</v>
      </c>
      <c r="C234" s="10" t="s">
        <v>129</v>
      </c>
      <c r="D234" s="10">
        <v>100</v>
      </c>
      <c r="E234" s="25">
        <v>7.2</v>
      </c>
      <c r="F234" s="26">
        <v>22.751999999999999</v>
      </c>
      <c r="G234" s="26">
        <v>4.7951999999999995</v>
      </c>
      <c r="H234" s="26">
        <v>168.03360000000001</v>
      </c>
      <c r="I234" s="26">
        <v>0</v>
      </c>
      <c r="J234" s="26">
        <v>0</v>
      </c>
      <c r="K234" s="26">
        <v>22.327200000000001</v>
      </c>
      <c r="L234" s="26">
        <v>8.532</v>
      </c>
      <c r="M234" s="26">
        <v>30.160799999999998</v>
      </c>
      <c r="N234" s="26">
        <v>109.1448</v>
      </c>
      <c r="O234" s="27">
        <v>2.1095999999999999</v>
      </c>
      <c r="P234" s="27">
        <v>0</v>
      </c>
      <c r="Q234" s="27">
        <v>25.408799999999999</v>
      </c>
      <c r="R234" s="26">
        <f t="shared" si="8"/>
        <v>393.26400000000007</v>
      </c>
      <c r="S234" s="25">
        <f t="shared" si="7"/>
        <v>3932640.0000000009</v>
      </c>
      <c r="T234" s="28"/>
    </row>
    <row r="235" spans="1:20">
      <c r="A235" s="10">
        <v>1680061</v>
      </c>
      <c r="B235" s="10" t="s">
        <v>317</v>
      </c>
      <c r="C235" s="10" t="s">
        <v>63</v>
      </c>
      <c r="D235" s="10">
        <v>75</v>
      </c>
      <c r="E235" s="25">
        <v>10.8</v>
      </c>
      <c r="F235" s="26">
        <v>88.765200000000007</v>
      </c>
      <c r="G235" s="26">
        <v>71.906400000000005</v>
      </c>
      <c r="H235" s="26">
        <v>22.777200000000001</v>
      </c>
      <c r="I235" s="26">
        <v>57.963600000000007</v>
      </c>
      <c r="J235" s="26">
        <v>66.949200000000005</v>
      </c>
      <c r="K235" s="26">
        <v>0</v>
      </c>
      <c r="L235" s="26">
        <v>38.923200000000001</v>
      </c>
      <c r="M235" s="26">
        <v>106.47720000000001</v>
      </c>
      <c r="N235" s="26">
        <v>0</v>
      </c>
      <c r="O235" s="27">
        <v>44.128800000000005</v>
      </c>
      <c r="P235" s="27">
        <v>67.899600000000007</v>
      </c>
      <c r="Q235" s="27">
        <v>72.662400000000005</v>
      </c>
      <c r="R235" s="26">
        <f t="shared" si="8"/>
        <v>638.45280000000014</v>
      </c>
      <c r="S235" s="25">
        <f t="shared" si="7"/>
        <v>8512704.0000000019</v>
      </c>
      <c r="T235" s="28"/>
    </row>
    <row r="236" spans="1:20">
      <c r="A236" s="10">
        <v>1601057</v>
      </c>
      <c r="B236" s="10" t="s">
        <v>318</v>
      </c>
      <c r="C236" s="10" t="s">
        <v>67</v>
      </c>
      <c r="D236" s="10">
        <v>125</v>
      </c>
      <c r="E236" s="25">
        <v>15</v>
      </c>
      <c r="F236" s="26">
        <v>0</v>
      </c>
      <c r="G236" s="26">
        <v>0</v>
      </c>
      <c r="H236" s="26">
        <v>0</v>
      </c>
      <c r="I236" s="26">
        <v>0</v>
      </c>
      <c r="J236" s="26">
        <v>5.01</v>
      </c>
      <c r="K236" s="26">
        <v>0</v>
      </c>
      <c r="L236" s="26">
        <v>0</v>
      </c>
      <c r="M236" s="26">
        <v>0</v>
      </c>
      <c r="N236" s="26">
        <v>0</v>
      </c>
      <c r="O236" s="27">
        <v>0</v>
      </c>
      <c r="P236" s="27">
        <v>0</v>
      </c>
      <c r="Q236" s="27">
        <v>0</v>
      </c>
      <c r="R236" s="26">
        <f t="shared" si="8"/>
        <v>5.01</v>
      </c>
      <c r="S236" s="25">
        <f t="shared" si="7"/>
        <v>40080</v>
      </c>
      <c r="T236" s="28"/>
    </row>
    <row r="237" spans="1:20">
      <c r="A237" s="10">
        <v>1601058</v>
      </c>
      <c r="B237" s="10" t="s">
        <v>319</v>
      </c>
      <c r="C237" s="10" t="s">
        <v>67</v>
      </c>
      <c r="D237" s="10">
        <v>125</v>
      </c>
      <c r="E237" s="25">
        <v>15</v>
      </c>
      <c r="F237" s="26">
        <v>0</v>
      </c>
      <c r="G237" s="26">
        <v>0</v>
      </c>
      <c r="H237" s="26">
        <v>0</v>
      </c>
      <c r="I237" s="26">
        <v>7.5750000000000002</v>
      </c>
      <c r="J237" s="26">
        <v>3.2250000000000001</v>
      </c>
      <c r="K237" s="26">
        <v>0</v>
      </c>
      <c r="L237" s="26">
        <v>0</v>
      </c>
      <c r="M237" s="26">
        <v>0</v>
      </c>
      <c r="N237" s="26">
        <v>0</v>
      </c>
      <c r="O237" s="27">
        <v>0</v>
      </c>
      <c r="P237" s="27">
        <v>0</v>
      </c>
      <c r="Q237" s="27">
        <v>0</v>
      </c>
      <c r="R237" s="26">
        <f t="shared" si="8"/>
        <v>10.8</v>
      </c>
      <c r="S237" s="25">
        <f t="shared" si="7"/>
        <v>86400</v>
      </c>
      <c r="T237" s="28"/>
    </row>
    <row r="238" spans="1:20">
      <c r="A238" s="10">
        <v>1601098</v>
      </c>
      <c r="B238" s="10" t="s">
        <v>320</v>
      </c>
      <c r="C238" s="10" t="s">
        <v>113</v>
      </c>
      <c r="D238" s="10">
        <v>100</v>
      </c>
      <c r="E238" s="25">
        <v>10.8</v>
      </c>
      <c r="F238" s="26">
        <v>25.423200000000001</v>
      </c>
      <c r="G238" s="26">
        <v>0</v>
      </c>
      <c r="H238" s="26">
        <v>0</v>
      </c>
      <c r="I238" s="26">
        <v>0</v>
      </c>
      <c r="J238" s="26">
        <v>0</v>
      </c>
      <c r="K238" s="26">
        <v>0</v>
      </c>
      <c r="L238" s="26">
        <v>0</v>
      </c>
      <c r="M238" s="26">
        <v>0</v>
      </c>
      <c r="N238" s="26">
        <v>0</v>
      </c>
      <c r="O238" s="27">
        <v>11.5776</v>
      </c>
      <c r="P238" s="27">
        <v>0</v>
      </c>
      <c r="Q238" s="27">
        <v>0</v>
      </c>
      <c r="R238" s="26">
        <f t="shared" si="8"/>
        <v>37.000799999999998</v>
      </c>
      <c r="S238" s="25">
        <f t="shared" si="7"/>
        <v>370008</v>
      </c>
      <c r="T238" s="28"/>
    </row>
    <row r="239" spans="1:20">
      <c r="A239" s="10">
        <v>1600947</v>
      </c>
      <c r="B239" s="10" t="s">
        <v>321</v>
      </c>
      <c r="C239" s="10" t="s">
        <v>81</v>
      </c>
      <c r="D239" s="10">
        <v>125</v>
      </c>
      <c r="E239" s="25">
        <v>15</v>
      </c>
      <c r="F239" s="26">
        <v>0</v>
      </c>
      <c r="G239" s="26">
        <v>15.494999999999999</v>
      </c>
      <c r="H239" s="26">
        <v>0</v>
      </c>
      <c r="I239" s="26">
        <v>0</v>
      </c>
      <c r="J239" s="26">
        <v>0</v>
      </c>
      <c r="K239" s="26">
        <v>0</v>
      </c>
      <c r="L239" s="26">
        <v>0</v>
      </c>
      <c r="M239" s="26">
        <v>0</v>
      </c>
      <c r="N239" s="26">
        <v>0</v>
      </c>
      <c r="O239" s="27">
        <v>0</v>
      </c>
      <c r="P239" s="27">
        <v>0</v>
      </c>
      <c r="Q239" s="27">
        <v>0</v>
      </c>
      <c r="R239" s="26">
        <f t="shared" si="8"/>
        <v>15.494999999999999</v>
      </c>
      <c r="S239" s="25">
        <f t="shared" si="7"/>
        <v>123960</v>
      </c>
      <c r="T239" s="28"/>
    </row>
    <row r="240" spans="1:20">
      <c r="A240" s="10">
        <v>1600948</v>
      </c>
      <c r="B240" s="10" t="s">
        <v>322</v>
      </c>
      <c r="C240" s="10" t="s">
        <v>81</v>
      </c>
      <c r="D240" s="10">
        <v>125</v>
      </c>
      <c r="E240" s="25">
        <v>15</v>
      </c>
      <c r="F240" s="26">
        <v>0</v>
      </c>
      <c r="G240" s="26">
        <v>15.195</v>
      </c>
      <c r="H240" s="26">
        <v>0.39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7">
        <v>0</v>
      </c>
      <c r="P240" s="27">
        <v>0</v>
      </c>
      <c r="Q240" s="27">
        <v>0</v>
      </c>
      <c r="R240" s="26">
        <f t="shared" si="8"/>
        <v>15.585000000000001</v>
      </c>
      <c r="S240" s="25">
        <f t="shared" si="7"/>
        <v>124680</v>
      </c>
      <c r="T240" s="28"/>
    </row>
    <row r="241" spans="1:20">
      <c r="A241" s="10">
        <v>1600975</v>
      </c>
      <c r="B241" s="10" t="s">
        <v>323</v>
      </c>
      <c r="C241" s="10" t="s">
        <v>81</v>
      </c>
      <c r="D241" s="10">
        <v>100</v>
      </c>
      <c r="E241" s="25">
        <v>14</v>
      </c>
      <c r="F241" s="26">
        <v>0</v>
      </c>
      <c r="G241" s="26">
        <v>28.14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</v>
      </c>
      <c r="O241" s="27">
        <v>0</v>
      </c>
      <c r="P241" s="27">
        <v>0</v>
      </c>
      <c r="Q241" s="27">
        <v>0</v>
      </c>
      <c r="R241" s="26">
        <f t="shared" si="8"/>
        <v>28.14</v>
      </c>
      <c r="S241" s="25">
        <f t="shared" si="7"/>
        <v>281400</v>
      </c>
      <c r="T241" s="28"/>
    </row>
    <row r="242" spans="1:20">
      <c r="A242" s="10">
        <v>1601191</v>
      </c>
      <c r="B242" s="10" t="s">
        <v>324</v>
      </c>
      <c r="C242" s="10" t="s">
        <v>203</v>
      </c>
      <c r="D242" s="10">
        <v>100</v>
      </c>
      <c r="E242" s="25">
        <v>19.2</v>
      </c>
      <c r="F242" s="26">
        <v>0</v>
      </c>
      <c r="G242" s="26">
        <v>0</v>
      </c>
      <c r="H242" s="26">
        <v>0</v>
      </c>
      <c r="I242" s="26">
        <v>7.68</v>
      </c>
      <c r="J242" s="26">
        <v>0</v>
      </c>
      <c r="K242" s="26">
        <v>0</v>
      </c>
      <c r="L242" s="26">
        <v>0</v>
      </c>
      <c r="M242" s="26">
        <v>0</v>
      </c>
      <c r="N242" s="26">
        <v>0</v>
      </c>
      <c r="O242" s="27">
        <v>0</v>
      </c>
      <c r="P242" s="27">
        <v>0</v>
      </c>
      <c r="Q242" s="27">
        <v>14.4</v>
      </c>
      <c r="R242" s="26">
        <f t="shared" si="8"/>
        <v>22.08</v>
      </c>
      <c r="S242" s="25">
        <f t="shared" si="7"/>
        <v>220799.99999999997</v>
      </c>
      <c r="T242" s="28"/>
    </row>
    <row r="243" spans="1:20">
      <c r="A243" s="29">
        <v>1600685</v>
      </c>
      <c r="B243" s="10" t="s">
        <v>325</v>
      </c>
      <c r="C243" s="10" t="s">
        <v>203</v>
      </c>
      <c r="D243" s="29">
        <v>75</v>
      </c>
      <c r="E243" s="25">
        <v>10.8</v>
      </c>
      <c r="F243" s="26">
        <v>10.044</v>
      </c>
      <c r="G243" s="26">
        <v>10.238400000000002</v>
      </c>
      <c r="H243" s="26">
        <v>2.7216000000000005</v>
      </c>
      <c r="I243" s="26">
        <v>0</v>
      </c>
      <c r="J243" s="26">
        <v>0</v>
      </c>
      <c r="K243" s="26">
        <v>0</v>
      </c>
      <c r="L243" s="26">
        <v>4.5036000000000005</v>
      </c>
      <c r="M243" s="26">
        <v>7.9704000000000006</v>
      </c>
      <c r="N243" s="26">
        <v>3.2724000000000002</v>
      </c>
      <c r="O243" s="27">
        <v>0</v>
      </c>
      <c r="P243" s="27">
        <v>0</v>
      </c>
      <c r="Q243" s="27">
        <v>0</v>
      </c>
      <c r="R243" s="26">
        <f t="shared" ref="R243:R245" si="9">SUM(F243:Q243)</f>
        <v>38.750399999999999</v>
      </c>
      <c r="S243" s="25">
        <f t="shared" si="7"/>
        <v>516672</v>
      </c>
      <c r="T243" s="28"/>
    </row>
    <row r="244" spans="1:20">
      <c r="A244" s="10">
        <v>1600548</v>
      </c>
      <c r="B244" s="10" t="s">
        <v>326</v>
      </c>
      <c r="C244" s="10" t="s">
        <v>203</v>
      </c>
      <c r="D244" s="10">
        <v>100</v>
      </c>
      <c r="E244" s="25">
        <v>19.2</v>
      </c>
      <c r="F244" s="26">
        <v>136.49279999999999</v>
      </c>
      <c r="G244" s="26">
        <v>30.1248</v>
      </c>
      <c r="H244" s="26">
        <v>146.15039999999999</v>
      </c>
      <c r="I244" s="26">
        <v>147.93600000000001</v>
      </c>
      <c r="J244" s="26">
        <v>35.539199999999994</v>
      </c>
      <c r="K244" s="26">
        <v>50.956799999999994</v>
      </c>
      <c r="L244" s="26">
        <v>0</v>
      </c>
      <c r="M244" s="26">
        <v>0</v>
      </c>
      <c r="N244" s="26">
        <v>0</v>
      </c>
      <c r="O244" s="27">
        <v>0</v>
      </c>
      <c r="P244" s="27">
        <v>0</v>
      </c>
      <c r="Q244" s="27">
        <v>0</v>
      </c>
      <c r="R244" s="26">
        <f t="shared" si="9"/>
        <v>547.19999999999993</v>
      </c>
      <c r="S244" s="25">
        <f t="shared" si="7"/>
        <v>5471999.9999999991</v>
      </c>
      <c r="T244" s="28"/>
    </row>
    <row r="245" spans="1:20">
      <c r="A245" s="10">
        <v>1601079</v>
      </c>
      <c r="B245" s="10" t="s">
        <v>327</v>
      </c>
      <c r="C245" s="10" t="s">
        <v>328</v>
      </c>
      <c r="D245" s="10">
        <v>55</v>
      </c>
      <c r="E245" s="25">
        <v>13.75</v>
      </c>
      <c r="F245" s="26">
        <v>40.053750000000001</v>
      </c>
      <c r="G245" s="26">
        <v>49.706249999999997</v>
      </c>
      <c r="H245" s="26">
        <v>40.837499999999999</v>
      </c>
      <c r="I245" s="26">
        <v>24.86</v>
      </c>
      <c r="J245" s="26">
        <v>24.241250000000001</v>
      </c>
      <c r="K245" s="26">
        <v>0</v>
      </c>
      <c r="L245" s="26">
        <v>0</v>
      </c>
      <c r="M245" s="26">
        <v>0</v>
      </c>
      <c r="N245" s="26">
        <v>0</v>
      </c>
      <c r="O245" s="27">
        <v>0</v>
      </c>
      <c r="P245" s="27">
        <v>0</v>
      </c>
      <c r="Q245" s="27">
        <v>0</v>
      </c>
      <c r="R245" s="26">
        <f t="shared" si="9"/>
        <v>179.69874999999999</v>
      </c>
      <c r="S245" s="25">
        <f t="shared" si="7"/>
        <v>3267249.9999999995</v>
      </c>
      <c r="T245" s="28"/>
    </row>
    <row r="246" spans="1:20">
      <c r="A246" s="10">
        <v>1600827</v>
      </c>
      <c r="B246" s="10" t="s">
        <v>329</v>
      </c>
      <c r="C246" s="10" t="s">
        <v>84</v>
      </c>
      <c r="D246" s="10">
        <v>75</v>
      </c>
      <c r="E246" s="25">
        <v>14.4</v>
      </c>
      <c r="F246" s="26">
        <v>0.67680000000000007</v>
      </c>
      <c r="G246" s="26">
        <v>14.284800000000001</v>
      </c>
      <c r="H246" s="26">
        <v>0</v>
      </c>
      <c r="I246" s="26">
        <v>14.284800000000001</v>
      </c>
      <c r="J246" s="26">
        <v>0</v>
      </c>
      <c r="K246" s="26">
        <v>0</v>
      </c>
      <c r="L246" s="26">
        <v>8.0928000000000004</v>
      </c>
      <c r="M246" s="26">
        <v>0</v>
      </c>
      <c r="N246" s="26">
        <v>0</v>
      </c>
      <c r="O246" s="27">
        <v>0</v>
      </c>
      <c r="P246" s="27">
        <v>9.1152000000000015</v>
      </c>
      <c r="Q246" s="27">
        <v>0</v>
      </c>
      <c r="R246" s="26">
        <f t="shared" ref="R246:R255" si="10">SUM(F246:Q246)</f>
        <v>46.454400000000007</v>
      </c>
      <c r="S246" s="25">
        <f t="shared" si="7"/>
        <v>619392</v>
      </c>
      <c r="T246" s="28"/>
    </row>
    <row r="247" spans="1:20">
      <c r="A247" s="10">
        <v>1600854</v>
      </c>
      <c r="B247" s="10" t="s">
        <v>330</v>
      </c>
      <c r="C247" s="10" t="s">
        <v>113</v>
      </c>
      <c r="D247" s="10">
        <v>150</v>
      </c>
      <c r="E247" s="25">
        <v>15</v>
      </c>
      <c r="F247" s="26">
        <v>0</v>
      </c>
      <c r="G247" s="26">
        <v>26.107200000000002</v>
      </c>
      <c r="H247" s="26">
        <v>0</v>
      </c>
      <c r="I247" s="26">
        <v>35.712000000000003</v>
      </c>
      <c r="J247" s="26">
        <v>0</v>
      </c>
      <c r="K247" s="26">
        <v>47.750399999999999</v>
      </c>
      <c r="L247" s="26">
        <v>0</v>
      </c>
      <c r="M247" s="26">
        <v>0</v>
      </c>
      <c r="N247" s="26">
        <v>48.671999999999997</v>
      </c>
      <c r="O247" s="27">
        <v>22.910400000000003</v>
      </c>
      <c r="P247" s="27">
        <v>0</v>
      </c>
      <c r="Q247" s="27">
        <v>10.987200000000001</v>
      </c>
      <c r="R247" s="26">
        <f t="shared" si="10"/>
        <v>192.13920000000002</v>
      </c>
      <c r="S247" s="25">
        <f t="shared" si="7"/>
        <v>1280928</v>
      </c>
      <c r="T247" s="28"/>
    </row>
    <row r="248" spans="1:20">
      <c r="A248" s="10">
        <v>1601303</v>
      </c>
      <c r="B248" s="10" t="s">
        <v>331</v>
      </c>
      <c r="C248" s="10" t="s">
        <v>65</v>
      </c>
      <c r="D248" s="10">
        <v>50</v>
      </c>
      <c r="E248" s="25">
        <v>7.2</v>
      </c>
      <c r="F248" s="26">
        <v>0</v>
      </c>
      <c r="G248" s="26">
        <v>0</v>
      </c>
      <c r="H248" s="26">
        <v>0</v>
      </c>
      <c r="I248" s="26">
        <v>0</v>
      </c>
      <c r="J248" s="26">
        <v>12.24</v>
      </c>
      <c r="K248" s="26">
        <v>54.36</v>
      </c>
      <c r="L248" s="26">
        <v>85.183199999999999</v>
      </c>
      <c r="M248" s="26">
        <v>48.1464</v>
      </c>
      <c r="N248" s="26">
        <v>24.055199999999999</v>
      </c>
      <c r="O248" s="27">
        <v>22.463999999999999</v>
      </c>
      <c r="P248" s="27">
        <v>41.198399999999999</v>
      </c>
      <c r="Q248" s="27">
        <v>80.877600000000001</v>
      </c>
      <c r="R248" s="26">
        <f t="shared" si="10"/>
        <v>368.52480000000003</v>
      </c>
      <c r="S248" s="25">
        <f>R248/D248*1000*1000</f>
        <v>7370496</v>
      </c>
      <c r="T248" s="28"/>
    </row>
    <row r="249" spans="1:20">
      <c r="A249" s="10">
        <v>1601304</v>
      </c>
      <c r="B249" s="10" t="s">
        <v>332</v>
      </c>
      <c r="C249" s="10" t="s">
        <v>65</v>
      </c>
      <c r="D249" s="10">
        <v>75</v>
      </c>
      <c r="E249" s="25">
        <v>9</v>
      </c>
      <c r="F249" s="26">
        <v>0</v>
      </c>
      <c r="G249" s="26">
        <v>0</v>
      </c>
      <c r="H249" s="26">
        <v>0</v>
      </c>
      <c r="I249" s="26">
        <v>0</v>
      </c>
      <c r="J249" s="26">
        <v>229.64400000000001</v>
      </c>
      <c r="K249" s="26">
        <v>257.39999999999998</v>
      </c>
      <c r="L249" s="26">
        <v>160.65975000000003</v>
      </c>
      <c r="M249" s="26">
        <v>63.170999999999999</v>
      </c>
      <c r="N249" s="26">
        <v>0</v>
      </c>
      <c r="O249" s="27">
        <v>81.513000000000005</v>
      </c>
      <c r="P249" s="27">
        <v>111.92400000000001</v>
      </c>
      <c r="Q249" s="27">
        <v>197.244</v>
      </c>
      <c r="R249" s="26">
        <f t="shared" si="10"/>
        <v>1101.55575</v>
      </c>
      <c r="S249" s="25">
        <f t="shared" si="7"/>
        <v>14687410</v>
      </c>
      <c r="T249" s="28"/>
    </row>
    <row r="250" spans="1:20">
      <c r="A250" s="10">
        <v>1601306</v>
      </c>
      <c r="B250" s="10" t="s">
        <v>333</v>
      </c>
      <c r="C250" s="10" t="s">
        <v>65</v>
      </c>
      <c r="D250" s="10">
        <v>100</v>
      </c>
      <c r="E250" s="25">
        <v>9.6</v>
      </c>
      <c r="F250" s="26">
        <v>0</v>
      </c>
      <c r="G250" s="26">
        <v>0</v>
      </c>
      <c r="H250" s="26">
        <v>0</v>
      </c>
      <c r="I250" s="26">
        <v>0</v>
      </c>
      <c r="J250" s="26">
        <v>12.96</v>
      </c>
      <c r="K250" s="26">
        <v>19.852799999999998</v>
      </c>
      <c r="L250" s="26">
        <v>70.4786</v>
      </c>
      <c r="M250" s="26">
        <v>43.968000000000004</v>
      </c>
      <c r="N250" s="26">
        <v>52.512</v>
      </c>
      <c r="O250" s="27">
        <v>49.977599999999995</v>
      </c>
      <c r="P250" s="27">
        <v>45.974400000000003</v>
      </c>
      <c r="Q250" s="27">
        <v>79.809599999999989</v>
      </c>
      <c r="R250" s="26">
        <f t="shared" si="10"/>
        <v>375.53299999999996</v>
      </c>
      <c r="S250" s="25">
        <f t="shared" si="7"/>
        <v>3755329.9999999995</v>
      </c>
      <c r="T250" s="28"/>
    </row>
    <row r="251" spans="1:20">
      <c r="A251" s="10">
        <v>1601307</v>
      </c>
      <c r="B251" s="10" t="s">
        <v>334</v>
      </c>
      <c r="C251" s="10" t="s">
        <v>65</v>
      </c>
      <c r="D251" s="10">
        <v>150</v>
      </c>
      <c r="E251" s="25">
        <v>10.8</v>
      </c>
      <c r="F251" s="26">
        <v>0</v>
      </c>
      <c r="G251" s="26">
        <v>0</v>
      </c>
      <c r="H251" s="26">
        <v>0</v>
      </c>
      <c r="I251" s="26">
        <v>0</v>
      </c>
      <c r="J251" s="26">
        <v>33.533999999999999</v>
      </c>
      <c r="K251" s="26">
        <v>73.709999999999994</v>
      </c>
      <c r="L251" s="26">
        <v>23.040000000000003</v>
      </c>
      <c r="M251" s="26">
        <v>38.253600000000006</v>
      </c>
      <c r="N251" s="26">
        <v>38.372399999999999</v>
      </c>
      <c r="O251" s="27">
        <v>53.503200000000007</v>
      </c>
      <c r="P251" s="27">
        <v>53.686800000000005</v>
      </c>
      <c r="Q251" s="27">
        <v>92.026800000000009</v>
      </c>
      <c r="R251" s="26">
        <f t="shared" si="10"/>
        <v>406.1268</v>
      </c>
      <c r="S251" s="25">
        <f t="shared" si="7"/>
        <v>2707511.9999999995</v>
      </c>
      <c r="T251" s="28"/>
    </row>
    <row r="252" spans="1:20">
      <c r="A252" s="10">
        <v>1601329</v>
      </c>
      <c r="B252" s="10" t="s">
        <v>335</v>
      </c>
      <c r="C252" s="10" t="s">
        <v>15</v>
      </c>
      <c r="D252" s="10">
        <v>50</v>
      </c>
      <c r="E252" s="25">
        <v>9</v>
      </c>
      <c r="F252" s="26">
        <v>0</v>
      </c>
      <c r="G252" s="26">
        <v>0</v>
      </c>
      <c r="H252" s="26">
        <v>0</v>
      </c>
      <c r="I252" s="26">
        <v>0</v>
      </c>
      <c r="J252" s="26">
        <v>9.99</v>
      </c>
      <c r="K252" s="26">
        <v>0</v>
      </c>
      <c r="L252" s="26">
        <v>0</v>
      </c>
      <c r="M252" s="26">
        <v>0</v>
      </c>
      <c r="N252" s="26">
        <v>0</v>
      </c>
      <c r="O252" s="27">
        <v>0</v>
      </c>
      <c r="P252" s="27">
        <v>0</v>
      </c>
      <c r="Q252" s="27">
        <v>0</v>
      </c>
      <c r="R252" s="26">
        <f t="shared" si="10"/>
        <v>9.99</v>
      </c>
      <c r="S252" s="25">
        <f t="shared" si="7"/>
        <v>199800</v>
      </c>
      <c r="T252" s="28"/>
    </row>
    <row r="253" spans="1:20">
      <c r="A253" s="10">
        <v>1600924</v>
      </c>
      <c r="B253" s="10" t="s">
        <v>336</v>
      </c>
      <c r="C253" s="10" t="s">
        <v>337</v>
      </c>
      <c r="D253" s="10">
        <v>80</v>
      </c>
      <c r="E253" s="25">
        <v>11.52</v>
      </c>
      <c r="F253" s="26">
        <v>121.22496</v>
      </c>
      <c r="G253" s="26">
        <v>126.62783999999999</v>
      </c>
      <c r="H253" s="26">
        <v>96.46848</v>
      </c>
      <c r="I253" s="26">
        <v>63.705599999999997</v>
      </c>
      <c r="J253" s="26">
        <v>0</v>
      </c>
      <c r="K253" s="26">
        <v>0.25344</v>
      </c>
      <c r="L253" s="26">
        <v>0</v>
      </c>
      <c r="M253" s="26">
        <v>0</v>
      </c>
      <c r="N253" s="26">
        <v>0</v>
      </c>
      <c r="O253" s="27">
        <v>0</v>
      </c>
      <c r="P253" s="27">
        <v>0</v>
      </c>
      <c r="Q253" s="27">
        <v>0</v>
      </c>
      <c r="R253" s="26">
        <f t="shared" si="10"/>
        <v>408.28032000000002</v>
      </c>
      <c r="S253" s="25">
        <f t="shared" si="7"/>
        <v>5103504</v>
      </c>
      <c r="T253" s="28"/>
    </row>
    <row r="254" spans="1:20">
      <c r="A254" s="10">
        <v>1600940</v>
      </c>
      <c r="B254" s="10" t="s">
        <v>338</v>
      </c>
      <c r="C254" s="10" t="s">
        <v>339</v>
      </c>
      <c r="D254" s="10">
        <v>100</v>
      </c>
      <c r="E254" s="25">
        <v>14.4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23.587199999999999</v>
      </c>
      <c r="N254" s="26">
        <v>0</v>
      </c>
      <c r="O254" s="27">
        <v>0</v>
      </c>
      <c r="P254" s="27">
        <v>30.153600000000001</v>
      </c>
      <c r="Q254" s="27">
        <v>0</v>
      </c>
      <c r="R254" s="26">
        <f t="shared" si="10"/>
        <v>53.7408</v>
      </c>
      <c r="S254" s="25">
        <f t="shared" si="7"/>
        <v>537408</v>
      </c>
      <c r="T254" s="28"/>
    </row>
    <row r="255" spans="1:20">
      <c r="A255" s="10">
        <v>1600967</v>
      </c>
      <c r="B255" s="10" t="s">
        <v>340</v>
      </c>
      <c r="C255" s="10" t="s">
        <v>15</v>
      </c>
      <c r="D255" s="10">
        <v>75</v>
      </c>
      <c r="E255" s="25">
        <v>10.8</v>
      </c>
      <c r="F255" s="26">
        <v>1.4039999999999997</v>
      </c>
      <c r="G255" s="26">
        <v>0</v>
      </c>
      <c r="H255" s="26">
        <v>2.6459999999999995</v>
      </c>
      <c r="I255" s="26">
        <v>1.6604249999999998</v>
      </c>
      <c r="J255" s="26">
        <v>0</v>
      </c>
      <c r="K255" s="26">
        <v>0.54</v>
      </c>
      <c r="L255" s="26">
        <v>0</v>
      </c>
      <c r="M255" s="26">
        <v>0.89639999999999986</v>
      </c>
      <c r="N255" s="26">
        <v>0.91799999999999993</v>
      </c>
      <c r="O255" s="27">
        <v>0.54</v>
      </c>
      <c r="P255" s="27">
        <v>2.6243999999999996</v>
      </c>
      <c r="Q255" s="27">
        <v>1.9979999999999998</v>
      </c>
      <c r="R255" s="26">
        <f t="shared" si="10"/>
        <v>13.227224999999997</v>
      </c>
      <c r="S255" s="25">
        <f>R255/D255*1000*1000</f>
        <v>176362.99999999997</v>
      </c>
      <c r="T255" s="28"/>
    </row>
    <row r="256" spans="1:20">
      <c r="A256" s="35"/>
      <c r="B256" s="35"/>
      <c r="C256" s="35"/>
      <c r="D256" s="35"/>
      <c r="E256" s="36" t="s">
        <v>341</v>
      </c>
      <c r="F256" s="37">
        <f t="shared" ref="F256:S256" si="11">SUM(F2:F255)</f>
        <v>3569.4548599999998</v>
      </c>
      <c r="G256" s="37">
        <f t="shared" si="11"/>
        <v>3898.3345900000004</v>
      </c>
      <c r="H256" s="37">
        <f t="shared" si="11"/>
        <v>3259.8743300000001</v>
      </c>
      <c r="I256" s="37">
        <f t="shared" si="11"/>
        <v>2393.8368549999996</v>
      </c>
      <c r="J256" s="37">
        <f t="shared" si="11"/>
        <v>3111.808019999999</v>
      </c>
      <c r="K256" s="37">
        <f t="shared" si="11"/>
        <v>2416.2518920000007</v>
      </c>
      <c r="L256" s="37">
        <f t="shared" si="11"/>
        <v>2317.3850159999997</v>
      </c>
      <c r="M256" s="37">
        <f t="shared" si="11"/>
        <v>2327.48911</v>
      </c>
      <c r="N256" s="37">
        <f t="shared" si="11"/>
        <v>2539.7699780000012</v>
      </c>
      <c r="O256" s="37">
        <f t="shared" si="11"/>
        <v>2372.9567120000002</v>
      </c>
      <c r="P256" s="37">
        <f t="shared" si="11"/>
        <v>3062.7385200000026</v>
      </c>
      <c r="Q256" s="37">
        <f t="shared" si="11"/>
        <v>3423.8196980000002</v>
      </c>
      <c r="R256" s="37">
        <f t="shared" si="11"/>
        <v>34693.71958099999</v>
      </c>
      <c r="S256" s="37">
        <f t="shared" si="11"/>
        <v>516427137.47619057</v>
      </c>
      <c r="T256" s="28"/>
    </row>
    <row r="257" spans="6:12">
      <c r="F257" s="28"/>
      <c r="H257" s="28"/>
    </row>
    <row r="258" spans="6:12">
      <c r="L258" s="28"/>
    </row>
  </sheetData>
  <conditionalFormatting sqref="F2:R255">
    <cfRule type="cellIs" dxfId="3" priority="1" operator="between">
      <formula>0.001</formula>
      <formula>9999999999</formula>
    </cfRule>
    <cfRule type="containsText" dxfId="2" priority="2" operator="containsText" text="0.0001">
      <formula>NOT(ISERROR(SEARCH("0.0001",F2)))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>
      <selection activeCell="E11" sqref="E11"/>
    </sheetView>
  </sheetViews>
  <sheetFormatPr defaultRowHeight="15"/>
  <cols>
    <col min="3" max="3" width="10.7109375" bestFit="1" customWidth="1"/>
  </cols>
  <sheetData>
    <row r="2" spans="2:5">
      <c r="B2" s="10"/>
      <c r="C2" s="18" t="s">
        <v>41</v>
      </c>
      <c r="D2" s="18" t="s">
        <v>42</v>
      </c>
      <c r="E2" s="18" t="s">
        <v>40</v>
      </c>
    </row>
    <row r="3" spans="2:5">
      <c r="B3" s="10" t="s">
        <v>39</v>
      </c>
      <c r="C3" s="10">
        <v>34694</v>
      </c>
      <c r="D3" s="10">
        <v>34656</v>
      </c>
      <c r="E3" s="17">
        <f>D3/C3*100</f>
        <v>99.890470974808323</v>
      </c>
    </row>
    <row r="4" spans="2:5">
      <c r="B4" s="10" t="s">
        <v>22</v>
      </c>
      <c r="C4" s="10">
        <v>3773</v>
      </c>
      <c r="D4" s="10">
        <v>3792</v>
      </c>
      <c r="E4" s="17">
        <f>D4/C4*100</f>
        <v>100.50357805459846</v>
      </c>
    </row>
    <row r="5" spans="2:5">
      <c r="B5" s="10" t="s">
        <v>24</v>
      </c>
      <c r="C5" s="10">
        <v>4505</v>
      </c>
      <c r="D5" s="10">
        <v>4505</v>
      </c>
      <c r="E5" s="10">
        <f>D5/C5*100</f>
        <v>100</v>
      </c>
    </row>
  </sheetData>
  <pageMargins left="0.7" right="0.7" top="0.75" bottom="0.75" header="0.3" footer="0.3"/>
  <pageSetup paperSize="141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DESPATCH</vt:lpstr>
      <vt:lpstr>TALC PRODUCTION</vt:lpstr>
      <vt:lpstr>SOAP PRODUCTION</vt:lpstr>
      <vt:lpstr>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  Maan</dc:creator>
  <cp:lastModifiedBy>Manjeet   Maan</cp:lastModifiedBy>
  <dcterms:created xsi:type="dcterms:W3CDTF">2017-03-31T09:31:01Z</dcterms:created>
  <dcterms:modified xsi:type="dcterms:W3CDTF">2017-04-06T08:41:11Z</dcterms:modified>
</cp:coreProperties>
</file>