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05" windowWidth="12120" windowHeight="6870" tabRatio="738" activeTab="11"/>
  </bookViews>
  <sheets>
    <sheet name="% REDUCTION" sheetId="19" r:id="rId1"/>
    <sheet name="Section 3" sheetId="2" r:id="rId2"/>
    <sheet name="Section 4" sheetId="12" r:id="rId3"/>
    <sheet name="Section 5" sheetId="13" r:id="rId4"/>
    <sheet name="Old SPD" sheetId="9" state="hidden" r:id="rId5"/>
    <sheet name="Loop Reactor" sheetId="4" r:id="rId6"/>
    <sheet name="New SPD" sheetId="15" r:id="rId7"/>
    <sheet name="MCT" sheetId="11" state="hidden" r:id="rId8"/>
    <sheet name="LST" sheetId="8" r:id="rId9"/>
    <sheet name="JST" sheetId="14" r:id="rId10"/>
    <sheet name="Gly. Distil." sheetId="16" r:id="rId11"/>
    <sheet name="Alcohol" sheetId="18" r:id="rId12"/>
  </sheets>
  <definedNames>
    <definedName name="Z_4CEECF5C_B78A_45B7_B465_4E0C30FF75C5_.wvu.Cols" localSheetId="5" hidden="1">'Loop Reactor'!#REF!</definedName>
  </definedNames>
  <calcPr calcId="145621"/>
  <customWorkbookViews>
    <customWorkbookView name="fattyacid - Personal View" guid="{4CEECF5C-B78A-45B7-B465-4E0C30FF75C5}" mergeInterval="0" personalView="1" maximized="1" windowWidth="781" windowHeight="388" tabRatio="894" activeSheetId="5"/>
  </customWorkbookViews>
  <fileRecoveryPr autoRecover="0"/>
</workbook>
</file>

<file path=xl/calcChain.xml><?xml version="1.0" encoding="utf-8"?>
<calcChain xmlns="http://schemas.openxmlformats.org/spreadsheetml/2006/main">
  <c r="AK10" i="19" l="1"/>
  <c r="AI10" i="19"/>
  <c r="AG10" i="19"/>
  <c r="AE10" i="19"/>
  <c r="AC10" i="19"/>
  <c r="AA10" i="19"/>
  <c r="Y10" i="19"/>
  <c r="W10" i="19"/>
  <c r="U10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BW52" i="15" l="1"/>
  <c r="BW17" i="15"/>
  <c r="BV61" i="15"/>
  <c r="BV52" i="15"/>
  <c r="BV51" i="15"/>
  <c r="BV48" i="15"/>
  <c r="BV47" i="15"/>
  <c r="BV46" i="15"/>
  <c r="BV45" i="15"/>
  <c r="BV44" i="15"/>
  <c r="BV43" i="15"/>
  <c r="BV42" i="15"/>
  <c r="BV41" i="15"/>
  <c r="BV38" i="15"/>
  <c r="BV37" i="15"/>
  <c r="BV36" i="15"/>
  <c r="BV35" i="15"/>
  <c r="BV34" i="15"/>
  <c r="BV33" i="15"/>
  <c r="BV32" i="15"/>
  <c r="BV31" i="15"/>
  <c r="BV30" i="15"/>
  <c r="BV29" i="15"/>
  <c r="BV28" i="15"/>
  <c r="BV27" i="15"/>
  <c r="BV25" i="15"/>
  <c r="BV24" i="15"/>
  <c r="BV23" i="15"/>
  <c r="BV22" i="15"/>
  <c r="BV21" i="15"/>
  <c r="BV19" i="15"/>
  <c r="BV18" i="15"/>
  <c r="BV16" i="15"/>
  <c r="BV15" i="15"/>
  <c r="BV14" i="15"/>
  <c r="BV13" i="15"/>
  <c r="BV12" i="15"/>
  <c r="BV11" i="15"/>
  <c r="BV10" i="15"/>
  <c r="BV9" i="15"/>
  <c r="BV8" i="15"/>
  <c r="BV7" i="15"/>
  <c r="BV6" i="15"/>
  <c r="BW52" i="16" l="1"/>
  <c r="BW41" i="16"/>
  <c r="BV61" i="16"/>
  <c r="BV52" i="16"/>
  <c r="BV51" i="16"/>
  <c r="BV48" i="16"/>
  <c r="BV47" i="16"/>
  <c r="BV46" i="16"/>
  <c r="BV45" i="16"/>
  <c r="BV44" i="16"/>
  <c r="BV43" i="16"/>
  <c r="BV42" i="16"/>
  <c r="BV39" i="16"/>
  <c r="BV38" i="16"/>
  <c r="BV37" i="16"/>
  <c r="BV36" i="16"/>
  <c r="BV35" i="16"/>
  <c r="BV34" i="16"/>
  <c r="BV33" i="16"/>
  <c r="BV32" i="16"/>
  <c r="BV31" i="16"/>
  <c r="BV30" i="16"/>
  <c r="BV29" i="16"/>
  <c r="BV28" i="16"/>
  <c r="BV27" i="16"/>
  <c r="BV26" i="16"/>
  <c r="BV24" i="16"/>
  <c r="BV23" i="16"/>
  <c r="BV22" i="16"/>
  <c r="BV21" i="16"/>
  <c r="BV20" i="16"/>
  <c r="BV18" i="16"/>
  <c r="BV17" i="16"/>
  <c r="BV16" i="16"/>
  <c r="BV15" i="16"/>
  <c r="BV14" i="16"/>
  <c r="BV13" i="16"/>
  <c r="BV12" i="16"/>
  <c r="BV11" i="16"/>
  <c r="BV10" i="16"/>
  <c r="BV9" i="16"/>
  <c r="BV8" i="16"/>
  <c r="BV7" i="16"/>
  <c r="BV6" i="16"/>
  <c r="BU60" i="16"/>
  <c r="BU59" i="16"/>
  <c r="BU58" i="16"/>
  <c r="BU57" i="16"/>
  <c r="BU56" i="16"/>
  <c r="BU55" i="16"/>
  <c r="BU54" i="16"/>
  <c r="BU53" i="16"/>
  <c r="BU52" i="16"/>
  <c r="BU49" i="16"/>
  <c r="BU40" i="16"/>
  <c r="BU25" i="16"/>
  <c r="BU19" i="16"/>
  <c r="BW50" i="14"/>
  <c r="BV50" i="14"/>
  <c r="BV46" i="14"/>
  <c r="BV45" i="14"/>
  <c r="BV44" i="14"/>
  <c r="BV43" i="14"/>
  <c r="BV42" i="14"/>
  <c r="BV41" i="14"/>
  <c r="BV40" i="14"/>
  <c r="BV39" i="14"/>
  <c r="BV37" i="14"/>
  <c r="BV36" i="14"/>
  <c r="BV35" i="14"/>
  <c r="BV34" i="14"/>
  <c r="BV33" i="14"/>
  <c r="BV32" i="14"/>
  <c r="BV31" i="14"/>
  <c r="BV30" i="14"/>
  <c r="BV29" i="14"/>
  <c r="BV28" i="14"/>
  <c r="BV27" i="14"/>
  <c r="BV25" i="14"/>
  <c r="BV24" i="14"/>
  <c r="BV23" i="14"/>
  <c r="BV22" i="14"/>
  <c r="BV21" i="14"/>
  <c r="BV19" i="14"/>
  <c r="BV18" i="14"/>
  <c r="BV17" i="14"/>
  <c r="BV16" i="14"/>
  <c r="BV15" i="14"/>
  <c r="BV14" i="14"/>
  <c r="BV13" i="14"/>
  <c r="BV12" i="14"/>
  <c r="BV11" i="14"/>
  <c r="BV10" i="14"/>
  <c r="BV9" i="14"/>
  <c r="BV8" i="14"/>
  <c r="BV7" i="14"/>
  <c r="BV6" i="14"/>
  <c r="BU58" i="14"/>
  <c r="BU57" i="14"/>
  <c r="BU56" i="14"/>
  <c r="BU55" i="14"/>
  <c r="BU54" i="14"/>
  <c r="BU53" i="14"/>
  <c r="BU52" i="14"/>
  <c r="BU51" i="14"/>
  <c r="BU50" i="14"/>
  <c r="BU47" i="14"/>
  <c r="BU38" i="14"/>
  <c r="BU26" i="14"/>
  <c r="BU20" i="14"/>
  <c r="BW50" i="8"/>
  <c r="BV59" i="8"/>
  <c r="BV50" i="8"/>
  <c r="BV46" i="8"/>
  <c r="BV45" i="8"/>
  <c r="BV44" i="8"/>
  <c r="BV43" i="8"/>
  <c r="BV42" i="8"/>
  <c r="BV41" i="8"/>
  <c r="BV40" i="8"/>
  <c r="BV39" i="8"/>
  <c r="BV37" i="8"/>
  <c r="BV36" i="8"/>
  <c r="BV35" i="8"/>
  <c r="BV34" i="8"/>
  <c r="BV33" i="8"/>
  <c r="BV32" i="8"/>
  <c r="BV31" i="8"/>
  <c r="BV30" i="8"/>
  <c r="BV29" i="8"/>
  <c r="BV28" i="8"/>
  <c r="BV27" i="8"/>
  <c r="BV26" i="8"/>
  <c r="BV24" i="8"/>
  <c r="BV23" i="8"/>
  <c r="BV22" i="8"/>
  <c r="BV21" i="8"/>
  <c r="BV20" i="8"/>
  <c r="BV18" i="8"/>
  <c r="BV17" i="8"/>
  <c r="BV16" i="8"/>
  <c r="BV15" i="8"/>
  <c r="BV14" i="8"/>
  <c r="BV13" i="8"/>
  <c r="BV12" i="8"/>
  <c r="BV11" i="8"/>
  <c r="BV10" i="8"/>
  <c r="BV9" i="8"/>
  <c r="BV8" i="8"/>
  <c r="BV7" i="8"/>
  <c r="BV6" i="8"/>
  <c r="BU58" i="8"/>
  <c r="BU57" i="8"/>
  <c r="BU56" i="8"/>
  <c r="BU55" i="8"/>
  <c r="BU54" i="8"/>
  <c r="BU53" i="8"/>
  <c r="BU52" i="8"/>
  <c r="BU51" i="8"/>
  <c r="BU50" i="8"/>
  <c r="BU47" i="8"/>
  <c r="BU38" i="8"/>
  <c r="BU25" i="8"/>
  <c r="BU19" i="8"/>
  <c r="BU48" i="8" s="1"/>
  <c r="BU60" i="15"/>
  <c r="BU59" i="15"/>
  <c r="BU58" i="15"/>
  <c r="BU57" i="15"/>
  <c r="BU56" i="15"/>
  <c r="BU55" i="15"/>
  <c r="BU54" i="15"/>
  <c r="BU53" i="15"/>
  <c r="BU52" i="15"/>
  <c r="BU49" i="15"/>
  <c r="BU39" i="15"/>
  <c r="BU26" i="15"/>
  <c r="BU20" i="15"/>
  <c r="BV55" i="4"/>
  <c r="BU64" i="4"/>
  <c r="BU55" i="4"/>
  <c r="BU54" i="4"/>
  <c r="BU51" i="4"/>
  <c r="BU50" i="4"/>
  <c r="BU49" i="4"/>
  <c r="BU48" i="4"/>
  <c r="BU47" i="4"/>
  <c r="BU46" i="4"/>
  <c r="BU45" i="4"/>
  <c r="BU44" i="4"/>
  <c r="BU42" i="4"/>
  <c r="BU41" i="4"/>
  <c r="BU40" i="4"/>
  <c r="BU39" i="4"/>
  <c r="BU38" i="4"/>
  <c r="BU37" i="4"/>
  <c r="BU36" i="4"/>
  <c r="BU35" i="4"/>
  <c r="BU34" i="4"/>
  <c r="BU33" i="4"/>
  <c r="BU32" i="4"/>
  <c r="BU31" i="4"/>
  <c r="BU30" i="4"/>
  <c r="BU28" i="4"/>
  <c r="BU27" i="4"/>
  <c r="BU26" i="4"/>
  <c r="BU25" i="4"/>
  <c r="BU24" i="4"/>
  <c r="BU23" i="4"/>
  <c r="BU22" i="4"/>
  <c r="BU20" i="4"/>
  <c r="BU19" i="4"/>
  <c r="BU18" i="4"/>
  <c r="BU17" i="4"/>
  <c r="BU16" i="4"/>
  <c r="BU15" i="4"/>
  <c r="BU14" i="4"/>
  <c r="BU13" i="4"/>
  <c r="BU12" i="4"/>
  <c r="BU11" i="4"/>
  <c r="BU10" i="4"/>
  <c r="BU9" i="4"/>
  <c r="BU8" i="4"/>
  <c r="BU7" i="4"/>
  <c r="BU6" i="4"/>
  <c r="BT63" i="4"/>
  <c r="BT62" i="4"/>
  <c r="BT61" i="4"/>
  <c r="BT60" i="4"/>
  <c r="BT59" i="4"/>
  <c r="BT58" i="4"/>
  <c r="BT57" i="4"/>
  <c r="BT56" i="4"/>
  <c r="BT55" i="4"/>
  <c r="BT52" i="4"/>
  <c r="BT43" i="4"/>
  <c r="BT29" i="4"/>
  <c r="BT21" i="4"/>
  <c r="BW52" i="13"/>
  <c r="BV52" i="13"/>
  <c r="BV48" i="13"/>
  <c r="BV47" i="13"/>
  <c r="BV46" i="13"/>
  <c r="BV45" i="13"/>
  <c r="BV44" i="13"/>
  <c r="BV43" i="13"/>
  <c r="BV42" i="13"/>
  <c r="BV41" i="13"/>
  <c r="BV39" i="13"/>
  <c r="BV38" i="13"/>
  <c r="BV37" i="13"/>
  <c r="BV36" i="13"/>
  <c r="BV35" i="13"/>
  <c r="BV34" i="13"/>
  <c r="BV33" i="13"/>
  <c r="BV32" i="13"/>
  <c r="BV31" i="13"/>
  <c r="BV30" i="13"/>
  <c r="BV29" i="13"/>
  <c r="BV28" i="13"/>
  <c r="BV27" i="13"/>
  <c r="BV26" i="13"/>
  <c r="BV24" i="13"/>
  <c r="BV23" i="13"/>
  <c r="BV22" i="13"/>
  <c r="BV21" i="13"/>
  <c r="BV20" i="13"/>
  <c r="BV18" i="13"/>
  <c r="BV17" i="13"/>
  <c r="BV16" i="13"/>
  <c r="BV15" i="13"/>
  <c r="BV14" i="13"/>
  <c r="BV13" i="13"/>
  <c r="BV12" i="13"/>
  <c r="BV11" i="13"/>
  <c r="BV10" i="13"/>
  <c r="BV9" i="13"/>
  <c r="BV8" i="13"/>
  <c r="BV7" i="13"/>
  <c r="BV6" i="13"/>
  <c r="BU60" i="13"/>
  <c r="BU59" i="13"/>
  <c r="BU58" i="13"/>
  <c r="BU57" i="13"/>
  <c r="BU56" i="13"/>
  <c r="BU55" i="13"/>
  <c r="BU54" i="13"/>
  <c r="BU53" i="13"/>
  <c r="BU52" i="13"/>
  <c r="BU49" i="13"/>
  <c r="BU40" i="13"/>
  <c r="BU25" i="13"/>
  <c r="BU19" i="13"/>
  <c r="BW52" i="12"/>
  <c r="BV52" i="12"/>
  <c r="BV51" i="12"/>
  <c r="BV48" i="12"/>
  <c r="BV47" i="12"/>
  <c r="BV46" i="12"/>
  <c r="BV45" i="12"/>
  <c r="BV44" i="12"/>
  <c r="BV43" i="12"/>
  <c r="BV42" i="12"/>
  <c r="BV41" i="12"/>
  <c r="BV39" i="12"/>
  <c r="BV38" i="12"/>
  <c r="BV37" i="12"/>
  <c r="BV36" i="12"/>
  <c r="BV35" i="12"/>
  <c r="BV34" i="12"/>
  <c r="BV33" i="12"/>
  <c r="BV32" i="12"/>
  <c r="BV31" i="12"/>
  <c r="BV30" i="12"/>
  <c r="BV29" i="12"/>
  <c r="BV28" i="12"/>
  <c r="BV27" i="12"/>
  <c r="BV25" i="12"/>
  <c r="BV24" i="12"/>
  <c r="BV23" i="12"/>
  <c r="BV22" i="12"/>
  <c r="BV21" i="12"/>
  <c r="BV19" i="12"/>
  <c r="BV18" i="12"/>
  <c r="BV17" i="12"/>
  <c r="BV16" i="12"/>
  <c r="BV15" i="12"/>
  <c r="BV14" i="12"/>
  <c r="BV13" i="12"/>
  <c r="BV12" i="12"/>
  <c r="BV11" i="12"/>
  <c r="BV10" i="12"/>
  <c r="BV9" i="12"/>
  <c r="BV8" i="12"/>
  <c r="BV7" i="12"/>
  <c r="BV6" i="12"/>
  <c r="BU60" i="12"/>
  <c r="BU59" i="12"/>
  <c r="BU58" i="12"/>
  <c r="BU57" i="12"/>
  <c r="BU56" i="12"/>
  <c r="BU55" i="12"/>
  <c r="BU54" i="12"/>
  <c r="BU53" i="12"/>
  <c r="BU52" i="12"/>
  <c r="BU49" i="12"/>
  <c r="BU40" i="12"/>
  <c r="BU26" i="12"/>
  <c r="BU20" i="12"/>
  <c r="BW51" i="2"/>
  <c r="BV51" i="2"/>
  <c r="BV47" i="2"/>
  <c r="BV46" i="2"/>
  <c r="BV45" i="2"/>
  <c r="BV44" i="2"/>
  <c r="BV43" i="2"/>
  <c r="BV42" i="2"/>
  <c r="BV41" i="2"/>
  <c r="BV40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4" i="2"/>
  <c r="BV23" i="2"/>
  <c r="BV22" i="2"/>
  <c r="BV21" i="2"/>
  <c r="BV20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U59" i="2"/>
  <c r="BU58" i="2"/>
  <c r="BU57" i="2"/>
  <c r="BU56" i="2"/>
  <c r="BU55" i="2"/>
  <c r="BU54" i="2"/>
  <c r="BU53" i="2"/>
  <c r="BU52" i="2"/>
  <c r="BU51" i="2"/>
  <c r="BU48" i="2"/>
  <c r="BU39" i="2"/>
  <c r="BU25" i="2"/>
  <c r="BU19" i="2"/>
  <c r="BT53" i="4" l="1"/>
  <c r="BU50" i="16"/>
  <c r="BU48" i="14"/>
  <c r="BU50" i="15"/>
  <c r="BU50" i="13"/>
  <c r="BU50" i="12"/>
  <c r="BU49" i="2"/>
  <c r="CH66" i="18"/>
  <c r="CG73" i="18"/>
  <c r="CG66" i="18"/>
  <c r="CG63" i="18"/>
  <c r="CG62" i="18"/>
  <c r="CG61" i="18"/>
  <c r="CG60" i="18"/>
  <c r="CG59" i="18"/>
  <c r="CG58" i="18"/>
  <c r="CG57" i="18"/>
  <c r="CG56" i="18"/>
  <c r="CG55" i="18"/>
  <c r="CG54" i="18"/>
  <c r="CG53" i="18"/>
  <c r="CG52" i="18"/>
  <c r="CG51" i="18"/>
  <c r="CG50" i="18"/>
  <c r="CG48" i="18"/>
  <c r="CG47" i="18"/>
  <c r="CG46" i="18"/>
  <c r="CG45" i="18"/>
  <c r="CG44" i="18"/>
  <c r="CG43" i="18"/>
  <c r="CG42" i="18"/>
  <c r="CG41" i="18"/>
  <c r="CG40" i="18"/>
  <c r="CG39" i="18"/>
  <c r="CG37" i="18"/>
  <c r="CG36" i="18"/>
  <c r="CG35" i="18"/>
  <c r="CG34" i="18"/>
  <c r="CG32" i="18"/>
  <c r="CG31" i="18"/>
  <c r="CG30" i="18"/>
  <c r="CG29" i="18"/>
  <c r="CG28" i="18"/>
  <c r="CG27" i="18"/>
  <c r="CG26" i="18"/>
  <c r="CG25" i="18"/>
  <c r="CG23" i="18"/>
  <c r="CG22" i="18"/>
  <c r="CG21" i="18"/>
  <c r="CG20" i="18"/>
  <c r="CG19" i="18"/>
  <c r="CG18" i="18"/>
  <c r="CG16" i="18"/>
  <c r="CG15" i="18"/>
  <c r="CG14" i="18"/>
  <c r="CG13" i="18"/>
  <c r="CG12" i="18"/>
  <c r="CG11" i="18"/>
  <c r="CG10" i="18"/>
  <c r="CG9" i="18"/>
  <c r="CG8" i="18"/>
  <c r="CG7" i="18"/>
  <c r="CG6" i="18"/>
  <c r="CF66" i="18"/>
  <c r="CF49" i="18"/>
  <c r="CF72" i="18" s="1"/>
  <c r="CF38" i="18"/>
  <c r="CF71" i="18" s="1"/>
  <c r="CF33" i="18"/>
  <c r="CF70" i="18" s="1"/>
  <c r="CF24" i="18"/>
  <c r="CF69" i="18" s="1"/>
  <c r="CF17" i="18"/>
  <c r="CF68" i="18" s="1"/>
  <c r="CF5" i="18"/>
  <c r="CF67" i="18" s="1"/>
  <c r="CF64" i="18" l="1"/>
  <c r="CE66" i="18"/>
  <c r="CE49" i="18"/>
  <c r="CE72" i="18" s="1"/>
  <c r="CE38" i="18"/>
  <c r="CE71" i="18" s="1"/>
  <c r="CE33" i="18"/>
  <c r="CE70" i="18" s="1"/>
  <c r="CE24" i="18"/>
  <c r="CE69" i="18" s="1"/>
  <c r="CE17" i="18"/>
  <c r="CE68" i="18" s="1"/>
  <c r="CE5" i="18"/>
  <c r="CE67" i="18" s="1"/>
  <c r="BT60" i="16"/>
  <c r="BT59" i="16"/>
  <c r="BT58" i="16"/>
  <c r="BT57" i="16"/>
  <c r="BT56" i="16"/>
  <c r="BT55" i="16"/>
  <c r="BT54" i="16"/>
  <c r="BT53" i="16"/>
  <c r="BT52" i="16"/>
  <c r="BT49" i="16"/>
  <c r="BT40" i="16"/>
  <c r="BT25" i="16"/>
  <c r="BT19" i="16"/>
  <c r="BT58" i="14"/>
  <c r="BT57" i="14"/>
  <c r="BT56" i="14"/>
  <c r="BT55" i="14"/>
  <c r="BT54" i="14"/>
  <c r="BT53" i="14"/>
  <c r="BT52" i="14"/>
  <c r="BT51" i="14"/>
  <c r="BT50" i="14"/>
  <c r="BT47" i="14"/>
  <c r="BT38" i="14"/>
  <c r="BT26" i="14"/>
  <c r="BT20" i="14"/>
  <c r="BT58" i="8"/>
  <c r="BT57" i="8"/>
  <c r="BT56" i="8"/>
  <c r="BT55" i="8"/>
  <c r="BT54" i="8"/>
  <c r="BT53" i="8"/>
  <c r="BT52" i="8"/>
  <c r="BT51" i="8"/>
  <c r="BT50" i="8"/>
  <c r="BT47" i="8"/>
  <c r="BT38" i="8"/>
  <c r="BT25" i="8"/>
  <c r="BT19" i="8"/>
  <c r="BT60" i="15"/>
  <c r="BT59" i="15"/>
  <c r="BT58" i="15"/>
  <c r="BT57" i="15"/>
  <c r="BT56" i="15"/>
  <c r="BT55" i="15"/>
  <c r="BT54" i="15"/>
  <c r="BT53" i="15"/>
  <c r="BT52" i="15"/>
  <c r="BT49" i="15"/>
  <c r="BT39" i="15"/>
  <c r="BT26" i="15"/>
  <c r="BT20" i="15"/>
  <c r="BS63" i="4"/>
  <c r="BS62" i="4"/>
  <c r="BS61" i="4"/>
  <c r="BS60" i="4"/>
  <c r="BS59" i="4"/>
  <c r="BS58" i="4"/>
  <c r="BS57" i="4"/>
  <c r="BS56" i="4"/>
  <c r="BS55" i="4"/>
  <c r="BS52" i="4"/>
  <c r="BS43" i="4"/>
  <c r="BS29" i="4"/>
  <c r="BS21" i="4"/>
  <c r="BT60" i="13"/>
  <c r="BT59" i="13"/>
  <c r="BT58" i="13"/>
  <c r="BT57" i="13"/>
  <c r="BT56" i="13"/>
  <c r="BT55" i="13"/>
  <c r="BT54" i="13"/>
  <c r="BT53" i="13"/>
  <c r="BT52" i="13"/>
  <c r="BT49" i="13"/>
  <c r="BT40" i="13"/>
  <c r="BT25" i="13"/>
  <c r="BT19" i="13"/>
  <c r="BT60" i="12"/>
  <c r="BT59" i="12"/>
  <c r="BT58" i="12"/>
  <c r="BT57" i="12"/>
  <c r="BT56" i="12"/>
  <c r="BT55" i="12"/>
  <c r="BT54" i="12"/>
  <c r="BT53" i="12"/>
  <c r="BT52" i="12"/>
  <c r="BT49" i="12"/>
  <c r="BT40" i="12"/>
  <c r="BT26" i="12"/>
  <c r="BT20" i="12"/>
  <c r="BT59" i="2"/>
  <c r="BT58" i="2"/>
  <c r="BT57" i="2"/>
  <c r="BT56" i="2"/>
  <c r="BT55" i="2"/>
  <c r="BT54" i="2"/>
  <c r="BT53" i="2"/>
  <c r="BT52" i="2"/>
  <c r="BT51" i="2"/>
  <c r="BT48" i="2"/>
  <c r="BT39" i="2"/>
  <c r="BT25" i="2"/>
  <c r="BT19" i="2"/>
  <c r="BT50" i="16" l="1"/>
  <c r="BT50" i="13"/>
  <c r="BT48" i="8"/>
  <c r="BT50" i="12"/>
  <c r="BS53" i="4"/>
  <c r="CE64" i="18"/>
  <c r="BT48" i="14"/>
  <c r="BT50" i="15"/>
  <c r="BT49" i="2"/>
  <c r="BS60" i="16"/>
  <c r="BV60" i="16" s="1"/>
  <c r="BS59" i="16"/>
  <c r="BS58" i="16"/>
  <c r="BV58" i="16" s="1"/>
  <c r="BS57" i="16"/>
  <c r="BS56" i="16"/>
  <c r="BV56" i="16" s="1"/>
  <c r="BS55" i="16"/>
  <c r="BS54" i="16"/>
  <c r="BV54" i="16" s="1"/>
  <c r="BS53" i="16"/>
  <c r="BS52" i="16"/>
  <c r="BS49" i="16"/>
  <c r="BV49" i="16" s="1"/>
  <c r="BS40" i="16"/>
  <c r="BV40" i="16" s="1"/>
  <c r="BS25" i="16"/>
  <c r="BV25" i="16" s="1"/>
  <c r="BS19" i="16"/>
  <c r="BS58" i="14"/>
  <c r="BV58" i="14" s="1"/>
  <c r="BS57" i="14"/>
  <c r="BS56" i="14"/>
  <c r="BV56" i="14" s="1"/>
  <c r="BS55" i="14"/>
  <c r="BS54" i="14"/>
  <c r="BV54" i="14" s="1"/>
  <c r="BS53" i="14"/>
  <c r="BS52" i="14"/>
  <c r="BV52" i="14" s="1"/>
  <c r="BS51" i="14"/>
  <c r="BS50" i="14"/>
  <c r="BS47" i="14"/>
  <c r="BV47" i="14" s="1"/>
  <c r="BS38" i="14"/>
  <c r="BV38" i="14" s="1"/>
  <c r="BS26" i="14"/>
  <c r="BV26" i="14" s="1"/>
  <c r="BS20" i="14"/>
  <c r="BV20" i="14" s="1"/>
  <c r="BS58" i="8"/>
  <c r="BS57" i="8"/>
  <c r="BV57" i="8" s="1"/>
  <c r="BS56" i="8"/>
  <c r="BS55" i="8"/>
  <c r="BV55" i="8" s="1"/>
  <c r="BS54" i="8"/>
  <c r="BS53" i="8"/>
  <c r="BV53" i="8" s="1"/>
  <c r="BS52" i="8"/>
  <c r="BS51" i="8"/>
  <c r="BS50" i="8"/>
  <c r="BS47" i="8"/>
  <c r="BV47" i="8" s="1"/>
  <c r="BS38" i="8"/>
  <c r="BV38" i="8" s="1"/>
  <c r="BS25" i="8"/>
  <c r="BV25" i="8" s="1"/>
  <c r="BS19" i="8"/>
  <c r="BV19" i="8" s="1"/>
  <c r="BS60" i="15"/>
  <c r="BV60" i="15" s="1"/>
  <c r="BS59" i="15"/>
  <c r="BS58" i="15"/>
  <c r="BV58" i="15" s="1"/>
  <c r="BS57" i="15"/>
  <c r="BS56" i="15"/>
  <c r="BV56" i="15" s="1"/>
  <c r="BS55" i="15"/>
  <c r="BS54" i="15"/>
  <c r="BV54" i="15" s="1"/>
  <c r="BS53" i="15"/>
  <c r="BS52" i="15"/>
  <c r="BS49" i="15"/>
  <c r="BV49" i="15" s="1"/>
  <c r="BS39" i="15"/>
  <c r="BV39" i="15" s="1"/>
  <c r="BS26" i="15"/>
  <c r="BV26" i="15" s="1"/>
  <c r="BS20" i="15"/>
  <c r="BV20" i="15" s="1"/>
  <c r="BR63" i="4"/>
  <c r="BU63" i="4" s="1"/>
  <c r="BR62" i="4"/>
  <c r="BR61" i="4"/>
  <c r="BU61" i="4" s="1"/>
  <c r="BR60" i="4"/>
  <c r="BR59" i="4"/>
  <c r="BU59" i="4" s="1"/>
  <c r="BR58" i="4"/>
  <c r="BR57" i="4"/>
  <c r="BU57" i="4" s="1"/>
  <c r="BR56" i="4"/>
  <c r="BR55" i="4"/>
  <c r="BR52" i="4"/>
  <c r="BU52" i="4" s="1"/>
  <c r="BR43" i="4"/>
  <c r="BU43" i="4" s="1"/>
  <c r="BR29" i="4"/>
  <c r="BU29" i="4" s="1"/>
  <c r="BR21" i="4"/>
  <c r="BU21" i="4" s="1"/>
  <c r="BS60" i="13"/>
  <c r="BS59" i="13"/>
  <c r="BV59" i="13" s="1"/>
  <c r="BS58" i="13"/>
  <c r="BS57" i="13"/>
  <c r="BV57" i="13" s="1"/>
  <c r="BS56" i="13"/>
  <c r="BS55" i="13"/>
  <c r="BV55" i="13" s="1"/>
  <c r="BS54" i="13"/>
  <c r="BS53" i="13"/>
  <c r="BV53" i="13" s="1"/>
  <c r="BS52" i="13"/>
  <c r="BS49" i="13"/>
  <c r="BV49" i="13" s="1"/>
  <c r="BS40" i="13"/>
  <c r="BV40" i="13" s="1"/>
  <c r="BS25" i="13"/>
  <c r="BV25" i="13" s="1"/>
  <c r="BS19" i="13"/>
  <c r="BV19" i="13" s="1"/>
  <c r="BS60" i="12"/>
  <c r="BV60" i="12" s="1"/>
  <c r="BS59" i="12"/>
  <c r="BS58" i="12"/>
  <c r="BV58" i="12" s="1"/>
  <c r="BS57" i="12"/>
  <c r="BS56" i="12"/>
  <c r="BV56" i="12" s="1"/>
  <c r="BS55" i="12"/>
  <c r="BS54" i="12"/>
  <c r="BV54" i="12" s="1"/>
  <c r="BS53" i="12"/>
  <c r="BS52" i="12"/>
  <c r="BS49" i="12"/>
  <c r="BV49" i="12" s="1"/>
  <c r="BS40" i="12"/>
  <c r="BV40" i="12" s="1"/>
  <c r="BS26" i="12"/>
  <c r="BV26" i="12" s="1"/>
  <c r="BS20" i="12"/>
  <c r="BV20" i="12" s="1"/>
  <c r="BS59" i="2"/>
  <c r="BV59" i="2" s="1"/>
  <c r="BS58" i="2"/>
  <c r="BS57" i="2"/>
  <c r="BV57" i="2" s="1"/>
  <c r="BS56" i="2"/>
  <c r="BS55" i="2"/>
  <c r="BV55" i="2" s="1"/>
  <c r="BS54" i="2"/>
  <c r="BS53" i="2"/>
  <c r="BV53" i="2" s="1"/>
  <c r="BS52" i="2"/>
  <c r="BS51" i="2"/>
  <c r="BS48" i="2"/>
  <c r="BV48" i="2" s="1"/>
  <c r="BS39" i="2"/>
  <c r="BV39" i="2" s="1"/>
  <c r="BS25" i="2"/>
  <c r="BV25" i="2" s="1"/>
  <c r="BS19" i="2"/>
  <c r="BV19" i="2" s="1"/>
  <c r="BV53" i="16" l="1"/>
  <c r="BV55" i="16"/>
  <c r="BV57" i="16"/>
  <c r="BV59" i="16"/>
  <c r="BS50" i="16"/>
  <c r="BV50" i="16" s="1"/>
  <c r="BV19" i="16"/>
  <c r="BV51" i="14"/>
  <c r="BV53" i="14"/>
  <c r="BV55" i="14"/>
  <c r="BV57" i="14"/>
  <c r="BV51" i="8"/>
  <c r="BV52" i="8"/>
  <c r="BV54" i="8"/>
  <c r="BV56" i="8"/>
  <c r="BV58" i="8"/>
  <c r="BV53" i="15"/>
  <c r="BV55" i="15"/>
  <c r="BV57" i="15"/>
  <c r="BV59" i="15"/>
  <c r="BU56" i="4"/>
  <c r="BU58" i="4"/>
  <c r="BU60" i="4"/>
  <c r="BU62" i="4"/>
  <c r="BV54" i="13"/>
  <c r="BV56" i="13"/>
  <c r="BV58" i="13"/>
  <c r="BV60" i="13"/>
  <c r="BV50" i="12"/>
  <c r="BV53" i="12"/>
  <c r="BV55" i="12"/>
  <c r="BV57" i="12"/>
  <c r="BV59" i="12"/>
  <c r="BV52" i="2"/>
  <c r="BV54" i="2"/>
  <c r="BV56" i="2"/>
  <c r="BV58" i="2"/>
  <c r="BS49" i="2"/>
  <c r="BR53" i="4"/>
  <c r="BS48" i="14"/>
  <c r="BS48" i="8"/>
  <c r="BS50" i="15"/>
  <c r="BS50" i="13"/>
  <c r="BS50" i="12"/>
  <c r="BV48" i="14" l="1"/>
  <c r="BV48" i="8"/>
  <c r="BV50" i="15"/>
  <c r="BU53" i="4"/>
  <c r="BV50" i="13"/>
  <c r="BV49" i="2"/>
  <c r="CD66" i="18" l="1"/>
  <c r="CD49" i="18"/>
  <c r="CD38" i="18"/>
  <c r="CD33" i="18"/>
  <c r="CD24" i="18"/>
  <c r="CD17" i="18"/>
  <c r="CD5" i="18"/>
  <c r="CD67" i="18" l="1"/>
  <c r="CG67" i="18" s="1"/>
  <c r="CG5" i="18"/>
  <c r="CD69" i="18"/>
  <c r="CG69" i="18" s="1"/>
  <c r="CG24" i="18"/>
  <c r="CD71" i="18"/>
  <c r="CG71" i="18" s="1"/>
  <c r="CG38" i="18"/>
  <c r="CD68" i="18"/>
  <c r="CG68" i="18" s="1"/>
  <c r="CG17" i="18"/>
  <c r="CD70" i="18"/>
  <c r="CG70" i="18" s="1"/>
  <c r="CG33" i="18"/>
  <c r="CD72" i="18"/>
  <c r="CG72" i="18" s="1"/>
  <c r="CG49" i="18"/>
  <c r="CD64" i="18"/>
  <c r="BR61" i="15"/>
  <c r="BR52" i="15"/>
  <c r="BR51" i="15"/>
  <c r="BR48" i="15"/>
  <c r="BR47" i="15"/>
  <c r="BR46" i="15"/>
  <c r="BR45" i="15"/>
  <c r="BR44" i="15"/>
  <c r="BR43" i="15"/>
  <c r="BR42" i="15"/>
  <c r="BR41" i="15"/>
  <c r="BR38" i="15"/>
  <c r="BR37" i="15"/>
  <c r="BR36" i="15"/>
  <c r="BR35" i="15"/>
  <c r="BR34" i="15"/>
  <c r="BR33" i="15"/>
  <c r="BR32" i="15"/>
  <c r="BR31" i="15"/>
  <c r="BR30" i="15"/>
  <c r="BR29" i="15"/>
  <c r="BR28" i="15"/>
  <c r="BR27" i="15"/>
  <c r="BR25" i="15"/>
  <c r="BR24" i="15"/>
  <c r="BR23" i="15"/>
  <c r="BR22" i="15"/>
  <c r="BR21" i="15"/>
  <c r="BR19" i="15"/>
  <c r="BR18" i="15"/>
  <c r="BR16" i="15"/>
  <c r="BR15" i="15"/>
  <c r="BR14" i="15"/>
  <c r="BR13" i="15"/>
  <c r="BR12" i="15"/>
  <c r="BR11" i="15"/>
  <c r="BR10" i="15"/>
  <c r="BR9" i="15"/>
  <c r="BR8" i="15"/>
  <c r="BR7" i="15"/>
  <c r="BR6" i="15"/>
  <c r="CG64" i="18" l="1"/>
  <c r="BR61" i="16"/>
  <c r="BR52" i="16"/>
  <c r="BR51" i="16"/>
  <c r="BR48" i="16"/>
  <c r="BR47" i="16"/>
  <c r="BR46" i="16"/>
  <c r="BR45" i="16"/>
  <c r="BR44" i="16"/>
  <c r="BR43" i="16"/>
  <c r="BR42" i="16"/>
  <c r="BR39" i="16"/>
  <c r="BR38" i="16"/>
  <c r="BR37" i="16"/>
  <c r="BR36" i="16"/>
  <c r="BR35" i="16"/>
  <c r="BR34" i="16"/>
  <c r="BR33" i="16"/>
  <c r="BR32" i="16"/>
  <c r="BR31" i="16"/>
  <c r="BR30" i="16"/>
  <c r="BR29" i="16"/>
  <c r="BR28" i="16"/>
  <c r="BR27" i="16"/>
  <c r="BR26" i="16"/>
  <c r="BR24" i="16"/>
  <c r="BR23" i="16"/>
  <c r="BR22" i="16"/>
  <c r="BR21" i="16"/>
  <c r="BR20" i="16"/>
  <c r="BR18" i="16"/>
  <c r="BR17" i="16"/>
  <c r="BR16" i="16"/>
  <c r="BR15" i="16"/>
  <c r="BR14" i="16"/>
  <c r="BR13" i="16"/>
  <c r="BR12" i="16"/>
  <c r="BR11" i="16"/>
  <c r="BR10" i="16"/>
  <c r="BR9" i="16"/>
  <c r="BR8" i="16"/>
  <c r="BR7" i="16"/>
  <c r="BR6" i="16"/>
  <c r="BQ60" i="16"/>
  <c r="BQ59" i="16"/>
  <c r="BQ58" i="16"/>
  <c r="BQ57" i="16"/>
  <c r="BQ56" i="16"/>
  <c r="BQ55" i="16"/>
  <c r="BQ54" i="16"/>
  <c r="BQ53" i="16"/>
  <c r="BQ52" i="16"/>
  <c r="BQ49" i="16"/>
  <c r="BQ40" i="16"/>
  <c r="BQ25" i="16"/>
  <c r="BQ19" i="16"/>
  <c r="BR50" i="14"/>
  <c r="BR46" i="14"/>
  <c r="BR45" i="14"/>
  <c r="BR44" i="14"/>
  <c r="BR43" i="14"/>
  <c r="BR42" i="14"/>
  <c r="BR41" i="14"/>
  <c r="BR40" i="14"/>
  <c r="BR39" i="14"/>
  <c r="BR37" i="14"/>
  <c r="BR36" i="14"/>
  <c r="BR35" i="14"/>
  <c r="BR34" i="14"/>
  <c r="BR33" i="14"/>
  <c r="BR32" i="14"/>
  <c r="BR31" i="14"/>
  <c r="BR30" i="14"/>
  <c r="BR29" i="14"/>
  <c r="BR28" i="14"/>
  <c r="BR27" i="14"/>
  <c r="BR25" i="14"/>
  <c r="BR24" i="14"/>
  <c r="BR23" i="14"/>
  <c r="BR22" i="14"/>
  <c r="BR21" i="14"/>
  <c r="BR19" i="14"/>
  <c r="BR18" i="14"/>
  <c r="BR17" i="14"/>
  <c r="BR16" i="14"/>
  <c r="BR15" i="14"/>
  <c r="BR14" i="14"/>
  <c r="BR13" i="14"/>
  <c r="BR12" i="14"/>
  <c r="BR11" i="14"/>
  <c r="BR10" i="14"/>
  <c r="BR9" i="14"/>
  <c r="BR8" i="14"/>
  <c r="BR7" i="14"/>
  <c r="BR6" i="14"/>
  <c r="BQ58" i="14"/>
  <c r="BQ57" i="14"/>
  <c r="BQ56" i="14"/>
  <c r="BQ55" i="14"/>
  <c r="BQ54" i="14"/>
  <c r="BQ53" i="14"/>
  <c r="BQ52" i="14"/>
  <c r="BQ51" i="14"/>
  <c r="BQ50" i="14"/>
  <c r="BQ47" i="14"/>
  <c r="BQ38" i="14"/>
  <c r="BQ26" i="14"/>
  <c r="BQ20" i="14"/>
  <c r="BR59" i="8"/>
  <c r="BR50" i="8"/>
  <c r="BR46" i="8"/>
  <c r="BR45" i="8"/>
  <c r="BR44" i="8"/>
  <c r="BR43" i="8"/>
  <c r="BR42" i="8"/>
  <c r="BR41" i="8"/>
  <c r="BR40" i="8"/>
  <c r="BR39" i="8"/>
  <c r="BR37" i="8"/>
  <c r="BR36" i="8"/>
  <c r="BR35" i="8"/>
  <c r="BR34" i="8"/>
  <c r="BR33" i="8"/>
  <c r="BR32" i="8"/>
  <c r="BR31" i="8"/>
  <c r="BR30" i="8"/>
  <c r="BR29" i="8"/>
  <c r="BR28" i="8"/>
  <c r="BR27" i="8"/>
  <c r="BR26" i="8"/>
  <c r="BR24" i="8"/>
  <c r="BR23" i="8"/>
  <c r="BR22" i="8"/>
  <c r="BR21" i="8"/>
  <c r="BR20" i="8"/>
  <c r="BR18" i="8"/>
  <c r="BR17" i="8"/>
  <c r="BR16" i="8"/>
  <c r="BR15" i="8"/>
  <c r="BR14" i="8"/>
  <c r="BR13" i="8"/>
  <c r="BR12" i="8"/>
  <c r="BR11" i="8"/>
  <c r="BR10" i="8"/>
  <c r="BR9" i="8"/>
  <c r="BR8" i="8"/>
  <c r="BR7" i="8"/>
  <c r="BR6" i="8"/>
  <c r="BQ19" i="8"/>
  <c r="BQ58" i="8"/>
  <c r="BQ57" i="8"/>
  <c r="BQ56" i="8"/>
  <c r="BQ55" i="8"/>
  <c r="BQ54" i="8"/>
  <c r="BQ53" i="8"/>
  <c r="BQ52" i="8"/>
  <c r="BQ51" i="8"/>
  <c r="BQ50" i="8"/>
  <c r="BQ47" i="8"/>
  <c r="BQ38" i="8"/>
  <c r="BQ25" i="8"/>
  <c r="BQ48" i="8" s="1"/>
  <c r="BQ60" i="15"/>
  <c r="BQ59" i="15"/>
  <c r="BQ58" i="15"/>
  <c r="BQ57" i="15"/>
  <c r="BQ56" i="15"/>
  <c r="BQ55" i="15"/>
  <c r="BQ54" i="15"/>
  <c r="BQ53" i="15"/>
  <c r="BQ52" i="15"/>
  <c r="BQ49" i="15"/>
  <c r="BQ39" i="15"/>
  <c r="BQ26" i="15"/>
  <c r="BQ20" i="15"/>
  <c r="BQ64" i="4"/>
  <c r="BQ55" i="4"/>
  <c r="BQ54" i="4"/>
  <c r="BQ51" i="4"/>
  <c r="BQ50" i="4"/>
  <c r="BQ49" i="4"/>
  <c r="BQ48" i="4"/>
  <c r="BQ47" i="4"/>
  <c r="BQ46" i="4"/>
  <c r="BQ45" i="4"/>
  <c r="BQ44" i="4"/>
  <c r="BQ42" i="4"/>
  <c r="BQ41" i="4"/>
  <c r="BQ40" i="4"/>
  <c r="BQ39" i="4"/>
  <c r="BQ38" i="4"/>
  <c r="BQ37" i="4"/>
  <c r="BQ36" i="4"/>
  <c r="BQ35" i="4"/>
  <c r="BQ34" i="4"/>
  <c r="BQ33" i="4"/>
  <c r="BQ32" i="4"/>
  <c r="BQ31" i="4"/>
  <c r="BQ30" i="4"/>
  <c r="BQ28" i="4"/>
  <c r="BQ27" i="4"/>
  <c r="BQ26" i="4"/>
  <c r="BQ25" i="4"/>
  <c r="BQ24" i="4"/>
  <c r="BQ23" i="4"/>
  <c r="BQ22" i="4"/>
  <c r="BQ20" i="4"/>
  <c r="BQ19" i="4"/>
  <c r="BQ18" i="4"/>
  <c r="BQ17" i="4"/>
  <c r="BQ16" i="4"/>
  <c r="BQ15" i="4"/>
  <c r="BQ14" i="4"/>
  <c r="BQ13" i="4"/>
  <c r="BQ12" i="4"/>
  <c r="BQ11" i="4"/>
  <c r="BQ10" i="4"/>
  <c r="BQ9" i="4"/>
  <c r="BQ8" i="4"/>
  <c r="BQ7" i="4"/>
  <c r="BQ6" i="4"/>
  <c r="BP63" i="4"/>
  <c r="BP62" i="4"/>
  <c r="BP61" i="4"/>
  <c r="BP60" i="4"/>
  <c r="BP59" i="4"/>
  <c r="BP58" i="4"/>
  <c r="BP57" i="4"/>
  <c r="BP56" i="4"/>
  <c r="BP55" i="4"/>
  <c r="BP52" i="4"/>
  <c r="BP43" i="4"/>
  <c r="BP29" i="4"/>
  <c r="BP21" i="4"/>
  <c r="BR52" i="13"/>
  <c r="BR48" i="13"/>
  <c r="BR47" i="13"/>
  <c r="BR46" i="13"/>
  <c r="BR45" i="13"/>
  <c r="BR44" i="13"/>
  <c r="BR43" i="13"/>
  <c r="BR42" i="13"/>
  <c r="BR41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4" i="13"/>
  <c r="BR23" i="13"/>
  <c r="BR22" i="13"/>
  <c r="BR21" i="13"/>
  <c r="BR20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BR6" i="13"/>
  <c r="BQ60" i="13"/>
  <c r="BQ59" i="13"/>
  <c r="BQ58" i="13"/>
  <c r="BQ57" i="13"/>
  <c r="BQ56" i="13"/>
  <c r="BQ55" i="13"/>
  <c r="BQ54" i="13"/>
  <c r="BQ53" i="13"/>
  <c r="BQ52" i="13"/>
  <c r="BQ49" i="13"/>
  <c r="BQ40" i="13"/>
  <c r="BQ25" i="13"/>
  <c r="BQ19" i="13"/>
  <c r="BR52" i="12"/>
  <c r="BR51" i="12"/>
  <c r="BR48" i="12"/>
  <c r="BR47" i="12"/>
  <c r="BR46" i="12"/>
  <c r="BR45" i="12"/>
  <c r="BR44" i="12"/>
  <c r="BR43" i="12"/>
  <c r="BR42" i="12"/>
  <c r="BR41" i="12"/>
  <c r="BR39" i="12"/>
  <c r="BR38" i="12"/>
  <c r="BR37" i="12"/>
  <c r="BR36" i="12"/>
  <c r="BR35" i="12"/>
  <c r="BR34" i="12"/>
  <c r="BR33" i="12"/>
  <c r="BR32" i="12"/>
  <c r="BR31" i="12"/>
  <c r="BR30" i="12"/>
  <c r="BR29" i="12"/>
  <c r="BR28" i="12"/>
  <c r="BR27" i="12"/>
  <c r="BR25" i="12"/>
  <c r="BR24" i="12"/>
  <c r="BR23" i="12"/>
  <c r="BR22" i="12"/>
  <c r="BR21" i="12"/>
  <c r="BR19" i="12"/>
  <c r="BR18" i="12"/>
  <c r="BR17" i="12"/>
  <c r="BR16" i="12"/>
  <c r="BR15" i="12"/>
  <c r="BR14" i="12"/>
  <c r="BR13" i="12"/>
  <c r="BR12" i="12"/>
  <c r="BR11" i="12"/>
  <c r="BR10" i="12"/>
  <c r="BR9" i="12"/>
  <c r="BR8" i="12"/>
  <c r="BR7" i="12"/>
  <c r="BR6" i="12"/>
  <c r="BQ60" i="12"/>
  <c r="BQ59" i="12"/>
  <c r="BQ58" i="12"/>
  <c r="BQ57" i="12"/>
  <c r="BQ56" i="12"/>
  <c r="BQ55" i="12"/>
  <c r="BQ54" i="12"/>
  <c r="BQ53" i="12"/>
  <c r="BQ52" i="12"/>
  <c r="BQ49" i="12"/>
  <c r="BQ40" i="12"/>
  <c r="BQ26" i="12"/>
  <c r="BQ20" i="12"/>
  <c r="BR51" i="2"/>
  <c r="BR47" i="2"/>
  <c r="BR46" i="2"/>
  <c r="BR45" i="2"/>
  <c r="BR44" i="2"/>
  <c r="BR43" i="2"/>
  <c r="BR42" i="2"/>
  <c r="BR41" i="2"/>
  <c r="BR40" i="2"/>
  <c r="BR38" i="2"/>
  <c r="BR37" i="2"/>
  <c r="BR36" i="2"/>
  <c r="BR35" i="2"/>
  <c r="BR34" i="2"/>
  <c r="BR33" i="2"/>
  <c r="BR32" i="2"/>
  <c r="BR31" i="2"/>
  <c r="BR30" i="2"/>
  <c r="BR29" i="2"/>
  <c r="BR28" i="2"/>
  <c r="BR27" i="2"/>
  <c r="BR26" i="2"/>
  <c r="BR24" i="2"/>
  <c r="BR23" i="2"/>
  <c r="BR22" i="2"/>
  <c r="BR21" i="2"/>
  <c r="BR20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Q59" i="2"/>
  <c r="BQ58" i="2"/>
  <c r="BQ57" i="2"/>
  <c r="BQ56" i="2"/>
  <c r="BQ55" i="2"/>
  <c r="BQ54" i="2"/>
  <c r="BQ53" i="2"/>
  <c r="BQ52" i="2"/>
  <c r="BQ51" i="2"/>
  <c r="BQ48" i="2"/>
  <c r="BQ39" i="2"/>
  <c r="BQ25" i="2"/>
  <c r="BQ19" i="2"/>
  <c r="BQ50" i="16" l="1"/>
  <c r="BQ49" i="2"/>
  <c r="BQ50" i="12"/>
  <c r="BQ48" i="14"/>
  <c r="BQ50" i="15"/>
  <c r="BP53" i="4"/>
  <c r="BQ50" i="13"/>
  <c r="CC73" i="18" l="1"/>
  <c r="CC66" i="18"/>
  <c r="CC63" i="18"/>
  <c r="CC62" i="18"/>
  <c r="CC61" i="18"/>
  <c r="CC60" i="18"/>
  <c r="CC59" i="18"/>
  <c r="CC58" i="18"/>
  <c r="CC57" i="18"/>
  <c r="CC56" i="18"/>
  <c r="CC55" i="18"/>
  <c r="CC54" i="18"/>
  <c r="CC53" i="18"/>
  <c r="CC52" i="18"/>
  <c r="CC51" i="18"/>
  <c r="CC50" i="18"/>
  <c r="CC48" i="18"/>
  <c r="CC47" i="18"/>
  <c r="CC46" i="18"/>
  <c r="CC45" i="18"/>
  <c r="CC44" i="18"/>
  <c r="CC43" i="18"/>
  <c r="CC42" i="18"/>
  <c r="CC41" i="18"/>
  <c r="CC40" i="18"/>
  <c r="CC39" i="18"/>
  <c r="CC37" i="18"/>
  <c r="CC36" i="18"/>
  <c r="CC35" i="18"/>
  <c r="CC34" i="18"/>
  <c r="CC32" i="18"/>
  <c r="CC31" i="18"/>
  <c r="CC30" i="18"/>
  <c r="CC29" i="18"/>
  <c r="CC28" i="18"/>
  <c r="CC27" i="18"/>
  <c r="CC26" i="18"/>
  <c r="CC25" i="18"/>
  <c r="CC23" i="18"/>
  <c r="CC22" i="18"/>
  <c r="CC21" i="18"/>
  <c r="CC20" i="18"/>
  <c r="CC19" i="18"/>
  <c r="CC18" i="18"/>
  <c r="CC16" i="18"/>
  <c r="CC15" i="18"/>
  <c r="CC14" i="18"/>
  <c r="CC13" i="18"/>
  <c r="CC12" i="18"/>
  <c r="CC11" i="18"/>
  <c r="CC10" i="18"/>
  <c r="CC9" i="18"/>
  <c r="CC8" i="18"/>
  <c r="CC7" i="18"/>
  <c r="CC6" i="18"/>
  <c r="CB66" i="18"/>
  <c r="CB49" i="18"/>
  <c r="CB72" i="18" s="1"/>
  <c r="CB38" i="18"/>
  <c r="CB71" i="18" s="1"/>
  <c r="CB33" i="18"/>
  <c r="CB70" i="18" s="1"/>
  <c r="CB24" i="18"/>
  <c r="CB69" i="18" s="1"/>
  <c r="CB17" i="18"/>
  <c r="CB68" i="18" s="1"/>
  <c r="CB5" i="18"/>
  <c r="CB67" i="18" s="1"/>
  <c r="CB64" i="18" l="1"/>
  <c r="CA66" i="18"/>
  <c r="CA49" i="18"/>
  <c r="CA72" i="18" s="1"/>
  <c r="CA38" i="18"/>
  <c r="CA71" i="18" s="1"/>
  <c r="CA33" i="18"/>
  <c r="CA70" i="18" s="1"/>
  <c r="CA24" i="18"/>
  <c r="CA69" i="18" s="1"/>
  <c r="CA17" i="18"/>
  <c r="CA68" i="18" s="1"/>
  <c r="CA5" i="18"/>
  <c r="CA67" i="18" s="1"/>
  <c r="CA64" i="18" l="1"/>
  <c r="BP60" i="16"/>
  <c r="BP59" i="16"/>
  <c r="BP58" i="16"/>
  <c r="BP57" i="16"/>
  <c r="BP56" i="16"/>
  <c r="BP55" i="16"/>
  <c r="BP54" i="16"/>
  <c r="BP53" i="16"/>
  <c r="BP52" i="16"/>
  <c r="BP49" i="16"/>
  <c r="BP40" i="16"/>
  <c r="BP25" i="16"/>
  <c r="BP19" i="16"/>
  <c r="BP58" i="14"/>
  <c r="BP57" i="14"/>
  <c r="BP56" i="14"/>
  <c r="BP55" i="14"/>
  <c r="BP54" i="14"/>
  <c r="BP53" i="14"/>
  <c r="BP52" i="14"/>
  <c r="BP51" i="14"/>
  <c r="BP50" i="14"/>
  <c r="BP47" i="14"/>
  <c r="BP38" i="14"/>
  <c r="BP26" i="14"/>
  <c r="BP20" i="14"/>
  <c r="BP58" i="8"/>
  <c r="BP57" i="8"/>
  <c r="BP56" i="8"/>
  <c r="BP55" i="8"/>
  <c r="BP54" i="8"/>
  <c r="BP53" i="8"/>
  <c r="BP52" i="8"/>
  <c r="BP51" i="8"/>
  <c r="BP50" i="8"/>
  <c r="BP47" i="8"/>
  <c r="BP38" i="8"/>
  <c r="BP25" i="8"/>
  <c r="BP19" i="8"/>
  <c r="BP60" i="15"/>
  <c r="BP59" i="15"/>
  <c r="BP58" i="15"/>
  <c r="BP57" i="15"/>
  <c r="BP56" i="15"/>
  <c r="BP55" i="15"/>
  <c r="BP54" i="15"/>
  <c r="BP53" i="15"/>
  <c r="BP52" i="15"/>
  <c r="BP49" i="15"/>
  <c r="BP39" i="15"/>
  <c r="BP26" i="15"/>
  <c r="BP20" i="15"/>
  <c r="BO63" i="4"/>
  <c r="BO62" i="4"/>
  <c r="BO61" i="4"/>
  <c r="BO60" i="4"/>
  <c r="BO59" i="4"/>
  <c r="BO58" i="4"/>
  <c r="BO57" i="4"/>
  <c r="BO56" i="4"/>
  <c r="BO55" i="4"/>
  <c r="BO52" i="4"/>
  <c r="BO43" i="4"/>
  <c r="BO29" i="4"/>
  <c r="BO21" i="4"/>
  <c r="BP60" i="13"/>
  <c r="BP59" i="13"/>
  <c r="BP58" i="13"/>
  <c r="BP57" i="13"/>
  <c r="BP56" i="13"/>
  <c r="BP55" i="13"/>
  <c r="BP54" i="13"/>
  <c r="BP53" i="13"/>
  <c r="BP52" i="13"/>
  <c r="BP49" i="13"/>
  <c r="BP40" i="13"/>
  <c r="BP25" i="13"/>
  <c r="BP19" i="13"/>
  <c r="BP60" i="12"/>
  <c r="BP59" i="12"/>
  <c r="BP58" i="12"/>
  <c r="BP57" i="12"/>
  <c r="BP56" i="12"/>
  <c r="BP55" i="12"/>
  <c r="BP54" i="12"/>
  <c r="BP53" i="12"/>
  <c r="BP52" i="12"/>
  <c r="BP49" i="12"/>
  <c r="BP40" i="12"/>
  <c r="BP26" i="12"/>
  <c r="BP20" i="12"/>
  <c r="BP59" i="2"/>
  <c r="BP58" i="2"/>
  <c r="BP57" i="2"/>
  <c r="BP56" i="2"/>
  <c r="BP55" i="2"/>
  <c r="BP54" i="2"/>
  <c r="BP53" i="2"/>
  <c r="BP52" i="2"/>
  <c r="BP51" i="2"/>
  <c r="BP48" i="2"/>
  <c r="BP39" i="2"/>
  <c r="BP25" i="2"/>
  <c r="BP19" i="2"/>
  <c r="BP48" i="8" l="1"/>
  <c r="BP50" i="12"/>
  <c r="BO53" i="4"/>
  <c r="BP50" i="16"/>
  <c r="BP48" i="14"/>
  <c r="BP50" i="15"/>
  <c r="BP50" i="13"/>
  <c r="BP49" i="2"/>
  <c r="BZ66" i="18"/>
  <c r="BZ49" i="18"/>
  <c r="BZ38" i="18"/>
  <c r="BZ33" i="18"/>
  <c r="BZ24" i="18"/>
  <c r="BZ17" i="18"/>
  <c r="BZ5" i="18"/>
  <c r="BO60" i="16"/>
  <c r="BO59" i="16"/>
  <c r="BR59" i="16" s="1"/>
  <c r="BO58" i="16"/>
  <c r="BO57" i="16"/>
  <c r="BR57" i="16" s="1"/>
  <c r="BO56" i="16"/>
  <c r="BO55" i="16"/>
  <c r="BR55" i="16" s="1"/>
  <c r="BO54" i="16"/>
  <c r="BO53" i="16"/>
  <c r="BO52" i="16"/>
  <c r="BO49" i="16"/>
  <c r="BR49" i="16" s="1"/>
  <c r="BO40" i="16"/>
  <c r="BR40" i="16" s="1"/>
  <c r="BO25" i="16"/>
  <c r="BR25" i="16" s="1"/>
  <c r="BO19" i="16"/>
  <c r="BO58" i="14"/>
  <c r="BR58" i="14" s="1"/>
  <c r="BO57" i="14"/>
  <c r="BO56" i="14"/>
  <c r="BR56" i="14" s="1"/>
  <c r="BO55" i="14"/>
  <c r="BO54" i="14"/>
  <c r="BR54" i="14" s="1"/>
  <c r="BO53" i="14"/>
  <c r="BO52" i="14"/>
  <c r="BR52" i="14" s="1"/>
  <c r="BO51" i="14"/>
  <c r="BO50" i="14"/>
  <c r="BO47" i="14"/>
  <c r="BR47" i="14" s="1"/>
  <c r="BO38" i="14"/>
  <c r="BR38" i="14" s="1"/>
  <c r="BO26" i="14"/>
  <c r="BR26" i="14" s="1"/>
  <c r="BO20" i="14"/>
  <c r="BR20" i="14" s="1"/>
  <c r="BO58" i="8"/>
  <c r="BO57" i="8"/>
  <c r="BR57" i="8" s="1"/>
  <c r="BO56" i="8"/>
  <c r="BO55" i="8"/>
  <c r="BR55" i="8" s="1"/>
  <c r="BO54" i="8"/>
  <c r="BO53" i="8"/>
  <c r="BR53" i="8" s="1"/>
  <c r="BO52" i="8"/>
  <c r="BO51" i="8"/>
  <c r="BO50" i="8"/>
  <c r="BO47" i="8"/>
  <c r="BR47" i="8" s="1"/>
  <c r="BO38" i="8"/>
  <c r="BR38" i="8" s="1"/>
  <c r="BO25" i="8"/>
  <c r="BR25" i="8" s="1"/>
  <c r="BO19" i="8"/>
  <c r="BO60" i="15"/>
  <c r="BR60" i="15" s="1"/>
  <c r="BO59" i="15"/>
  <c r="BO58" i="15"/>
  <c r="BR58" i="15" s="1"/>
  <c r="BO57" i="15"/>
  <c r="BO56" i="15"/>
  <c r="BR56" i="15" s="1"/>
  <c r="BO55" i="15"/>
  <c r="BO54" i="15"/>
  <c r="BR54" i="15" s="1"/>
  <c r="BO53" i="15"/>
  <c r="BO52" i="15"/>
  <c r="BO49" i="15"/>
  <c r="BR49" i="15" s="1"/>
  <c r="BO39" i="15"/>
  <c r="BR39" i="15" s="1"/>
  <c r="BO26" i="15"/>
  <c r="BR26" i="15" s="1"/>
  <c r="BO20" i="15"/>
  <c r="BR20" i="15" s="1"/>
  <c r="BN63" i="4"/>
  <c r="BQ63" i="4" s="1"/>
  <c r="BN62" i="4"/>
  <c r="BN61" i="4"/>
  <c r="BQ61" i="4" s="1"/>
  <c r="BN60" i="4"/>
  <c r="BN59" i="4"/>
  <c r="BQ59" i="4" s="1"/>
  <c r="BN58" i="4"/>
  <c r="BN57" i="4"/>
  <c r="BQ57" i="4" s="1"/>
  <c r="BN56" i="4"/>
  <c r="BN55" i="4"/>
  <c r="BN52" i="4"/>
  <c r="BQ52" i="4" s="1"/>
  <c r="BN43" i="4"/>
  <c r="BQ43" i="4" s="1"/>
  <c r="BN29" i="4"/>
  <c r="BQ29" i="4" s="1"/>
  <c r="BN21" i="4"/>
  <c r="BO60" i="13"/>
  <c r="BO59" i="13"/>
  <c r="BR59" i="13" s="1"/>
  <c r="BO58" i="13"/>
  <c r="BO57" i="13"/>
  <c r="BO56" i="13"/>
  <c r="BO55" i="13"/>
  <c r="BO54" i="13"/>
  <c r="BO53" i="13"/>
  <c r="BO52" i="13"/>
  <c r="BO49" i="13"/>
  <c r="BR49" i="13" s="1"/>
  <c r="BO40" i="13"/>
  <c r="BR40" i="13" s="1"/>
  <c r="BO25" i="13"/>
  <c r="BR25" i="13" s="1"/>
  <c r="BO19" i="13"/>
  <c r="BO60" i="12"/>
  <c r="BR60" i="12" s="1"/>
  <c r="BO59" i="12"/>
  <c r="BO58" i="12"/>
  <c r="BR58" i="12" s="1"/>
  <c r="BO57" i="12"/>
  <c r="BO56" i="12"/>
  <c r="BR56" i="12" s="1"/>
  <c r="BO55" i="12"/>
  <c r="BO54" i="12"/>
  <c r="BR54" i="12" s="1"/>
  <c r="BO53" i="12"/>
  <c r="BO52" i="12"/>
  <c r="BO49" i="12"/>
  <c r="BR49" i="12" s="1"/>
  <c r="BO40" i="12"/>
  <c r="BR40" i="12" s="1"/>
  <c r="BO26" i="12"/>
  <c r="BR26" i="12" s="1"/>
  <c r="BO20" i="12"/>
  <c r="BR20" i="12" s="1"/>
  <c r="BR50" i="12" l="1"/>
  <c r="BR54" i="13"/>
  <c r="BR58" i="13"/>
  <c r="BR53" i="13"/>
  <c r="BR55" i="13"/>
  <c r="BR57" i="13"/>
  <c r="BO50" i="13"/>
  <c r="BR19" i="13"/>
  <c r="BR56" i="13"/>
  <c r="BR60" i="13"/>
  <c r="BR53" i="15"/>
  <c r="BR55" i="15"/>
  <c r="BR57" i="15"/>
  <c r="BR59" i="15"/>
  <c r="BR51" i="8"/>
  <c r="BO48" i="8"/>
  <c r="BR19" i="8"/>
  <c r="BR52" i="8"/>
  <c r="BR54" i="8"/>
  <c r="BR56" i="8"/>
  <c r="BR58" i="8"/>
  <c r="BR51" i="14"/>
  <c r="BR53" i="14"/>
  <c r="BR55" i="14"/>
  <c r="BR57" i="14"/>
  <c r="BR53" i="16"/>
  <c r="BO50" i="16"/>
  <c r="BR50" i="16" s="1"/>
  <c r="BR19" i="16"/>
  <c r="BR54" i="16"/>
  <c r="BR56" i="16"/>
  <c r="BR58" i="16"/>
  <c r="BR60" i="16"/>
  <c r="BZ68" i="18"/>
  <c r="CC68" i="18" s="1"/>
  <c r="CC17" i="18"/>
  <c r="BZ70" i="18"/>
  <c r="CC70" i="18" s="1"/>
  <c r="CC33" i="18"/>
  <c r="BZ72" i="18"/>
  <c r="CC72" i="18" s="1"/>
  <c r="CC49" i="18"/>
  <c r="BZ67" i="18"/>
  <c r="CC67" i="18" s="1"/>
  <c r="CC5" i="18"/>
  <c r="BZ69" i="18"/>
  <c r="CC69" i="18" s="1"/>
  <c r="CC24" i="18"/>
  <c r="BZ71" i="18"/>
  <c r="CC71" i="18" s="1"/>
  <c r="CC38" i="18"/>
  <c r="BR53" i="12"/>
  <c r="BR55" i="12"/>
  <c r="BR57" i="12"/>
  <c r="BR59" i="12"/>
  <c r="BN53" i="4"/>
  <c r="BQ53" i="4" s="1"/>
  <c r="BQ21" i="4"/>
  <c r="BQ56" i="4"/>
  <c r="BQ58" i="4"/>
  <c r="BQ60" i="4"/>
  <c r="BQ62" i="4"/>
  <c r="BZ64" i="18"/>
  <c r="CC64" i="18" s="1"/>
  <c r="BO48" i="14"/>
  <c r="BO50" i="15"/>
  <c r="BO50" i="12"/>
  <c r="BR50" i="13" l="1"/>
  <c r="BR50" i="15"/>
  <c r="BR48" i="8"/>
  <c r="BR48" i="14"/>
  <c r="BO59" i="2" l="1"/>
  <c r="BR59" i="2" s="1"/>
  <c r="BO58" i="2"/>
  <c r="BO57" i="2"/>
  <c r="BR57" i="2" s="1"/>
  <c r="BO56" i="2"/>
  <c r="BO55" i="2"/>
  <c r="BR55" i="2" s="1"/>
  <c r="BO54" i="2"/>
  <c r="BO53" i="2"/>
  <c r="BR53" i="2" s="1"/>
  <c r="BO52" i="2"/>
  <c r="BO51" i="2"/>
  <c r="BO48" i="2"/>
  <c r="BR48" i="2" s="1"/>
  <c r="BO39" i="2"/>
  <c r="BR39" i="2" s="1"/>
  <c r="BO25" i="2"/>
  <c r="BR25" i="2" s="1"/>
  <c r="BO19" i="2"/>
  <c r="BR54" i="2" l="1"/>
  <c r="BO49" i="2"/>
  <c r="BR19" i="2"/>
  <c r="BR52" i="2"/>
  <c r="BR56" i="2"/>
  <c r="BR58" i="2"/>
  <c r="BN61" i="16"/>
  <c r="BN52" i="16"/>
  <c r="BN51" i="16"/>
  <c r="BN48" i="16"/>
  <c r="BN47" i="16"/>
  <c r="BN46" i="16"/>
  <c r="BN45" i="16"/>
  <c r="BN44" i="16"/>
  <c r="BN43" i="16"/>
  <c r="BN42" i="16"/>
  <c r="BN39" i="16"/>
  <c r="BN38" i="16"/>
  <c r="BN37" i="16"/>
  <c r="BN36" i="16"/>
  <c r="BN35" i="16"/>
  <c r="BN34" i="16"/>
  <c r="BN33" i="16"/>
  <c r="BN32" i="16"/>
  <c r="BN31" i="16"/>
  <c r="BN30" i="16"/>
  <c r="BN29" i="16"/>
  <c r="BN28" i="16"/>
  <c r="BN27" i="16"/>
  <c r="BN26" i="16"/>
  <c r="BN24" i="16"/>
  <c r="BN23" i="16"/>
  <c r="BN22" i="16"/>
  <c r="BN21" i="16"/>
  <c r="BN20" i="16"/>
  <c r="BN18" i="16"/>
  <c r="BN17" i="16"/>
  <c r="BN16" i="16"/>
  <c r="BN15" i="16"/>
  <c r="BN14" i="16"/>
  <c r="BN13" i="16"/>
  <c r="BN12" i="16"/>
  <c r="BN11" i="16"/>
  <c r="BN10" i="16"/>
  <c r="BN9" i="16"/>
  <c r="BN8" i="16"/>
  <c r="BN7" i="16"/>
  <c r="BN6" i="16"/>
  <c r="BM60" i="16"/>
  <c r="BM59" i="16"/>
  <c r="BM58" i="16"/>
  <c r="BM57" i="16"/>
  <c r="BM56" i="16"/>
  <c r="BM55" i="16"/>
  <c r="BM54" i="16"/>
  <c r="BM53" i="16"/>
  <c r="BM52" i="16"/>
  <c r="BM49" i="16"/>
  <c r="BM40" i="16"/>
  <c r="BM25" i="16"/>
  <c r="BM19" i="16"/>
  <c r="BN50" i="14"/>
  <c r="BN46" i="14"/>
  <c r="BN45" i="14"/>
  <c r="BN44" i="14"/>
  <c r="BN43" i="14"/>
  <c r="BN42" i="14"/>
  <c r="BN41" i="14"/>
  <c r="BN40" i="14"/>
  <c r="BN39" i="14"/>
  <c r="BN37" i="14"/>
  <c r="BN36" i="14"/>
  <c r="BN35" i="14"/>
  <c r="BN34" i="14"/>
  <c r="BN33" i="14"/>
  <c r="BN32" i="14"/>
  <c r="BN31" i="14"/>
  <c r="BN30" i="14"/>
  <c r="BN29" i="14"/>
  <c r="BN28" i="14"/>
  <c r="BN27" i="14"/>
  <c r="BN25" i="14"/>
  <c r="BN24" i="14"/>
  <c r="BN23" i="14"/>
  <c r="BN22" i="14"/>
  <c r="BN21" i="14"/>
  <c r="BN19" i="14"/>
  <c r="BN18" i="14"/>
  <c r="BN17" i="14"/>
  <c r="BN16" i="14"/>
  <c r="BN15" i="14"/>
  <c r="BN14" i="14"/>
  <c r="BN13" i="14"/>
  <c r="BN12" i="14"/>
  <c r="BN11" i="14"/>
  <c r="BN10" i="14"/>
  <c r="BN9" i="14"/>
  <c r="BN8" i="14"/>
  <c r="BN7" i="14"/>
  <c r="BN6" i="14"/>
  <c r="BM58" i="14"/>
  <c r="BM57" i="14"/>
  <c r="BM56" i="14"/>
  <c r="BM55" i="14"/>
  <c r="BM54" i="14"/>
  <c r="BM53" i="14"/>
  <c r="BM52" i="14"/>
  <c r="BM51" i="14"/>
  <c r="BM50" i="14"/>
  <c r="BM47" i="14"/>
  <c r="BM38" i="14"/>
  <c r="BM26" i="14"/>
  <c r="BM20" i="14"/>
  <c r="BN59" i="8"/>
  <c r="BN50" i="8"/>
  <c r="BN46" i="8"/>
  <c r="BN45" i="8"/>
  <c r="BN44" i="8"/>
  <c r="BN43" i="8"/>
  <c r="BN42" i="8"/>
  <c r="BN41" i="8"/>
  <c r="BN40" i="8"/>
  <c r="BN39" i="8"/>
  <c r="BN37" i="8"/>
  <c r="BN36" i="8"/>
  <c r="BN35" i="8"/>
  <c r="BN34" i="8"/>
  <c r="BN33" i="8"/>
  <c r="BN32" i="8"/>
  <c r="BN31" i="8"/>
  <c r="BN30" i="8"/>
  <c r="BN29" i="8"/>
  <c r="BN28" i="8"/>
  <c r="BN27" i="8"/>
  <c r="BN26" i="8"/>
  <c r="BN24" i="8"/>
  <c r="BN23" i="8"/>
  <c r="BN22" i="8"/>
  <c r="BN21" i="8"/>
  <c r="BN20" i="8"/>
  <c r="BN18" i="8"/>
  <c r="BN17" i="8"/>
  <c r="BN16" i="8"/>
  <c r="BN15" i="8"/>
  <c r="BN14" i="8"/>
  <c r="BN13" i="8"/>
  <c r="BN12" i="8"/>
  <c r="BN11" i="8"/>
  <c r="BN10" i="8"/>
  <c r="BN9" i="8"/>
  <c r="BN8" i="8"/>
  <c r="BN7" i="8"/>
  <c r="BN6" i="8"/>
  <c r="BM58" i="8"/>
  <c r="BM57" i="8"/>
  <c r="BM56" i="8"/>
  <c r="BM55" i="8"/>
  <c r="BM54" i="8"/>
  <c r="BM53" i="8"/>
  <c r="BM52" i="8"/>
  <c r="BM51" i="8"/>
  <c r="BM50" i="8"/>
  <c r="BM47" i="8"/>
  <c r="BM38" i="8"/>
  <c r="BM25" i="8"/>
  <c r="BM19" i="8"/>
  <c r="BM48" i="8" s="1"/>
  <c r="BN61" i="15"/>
  <c r="BN52" i="15"/>
  <c r="BN51" i="15"/>
  <c r="BN48" i="15"/>
  <c r="BN47" i="15"/>
  <c r="BN46" i="15"/>
  <c r="BN45" i="15"/>
  <c r="BN44" i="15"/>
  <c r="BN43" i="15"/>
  <c r="BN42" i="15"/>
  <c r="BN41" i="15"/>
  <c r="BN38" i="15"/>
  <c r="BN37" i="15"/>
  <c r="BN36" i="15"/>
  <c r="BN35" i="15"/>
  <c r="BN34" i="15"/>
  <c r="BN33" i="15"/>
  <c r="BN32" i="15"/>
  <c r="BN31" i="15"/>
  <c r="BN30" i="15"/>
  <c r="BN29" i="15"/>
  <c r="BN28" i="15"/>
  <c r="BN27" i="15"/>
  <c r="BN25" i="15"/>
  <c r="BN24" i="15"/>
  <c r="BN23" i="15"/>
  <c r="BN22" i="15"/>
  <c r="BN21" i="15"/>
  <c r="BN19" i="15"/>
  <c r="BN18" i="15"/>
  <c r="BN16" i="15"/>
  <c r="BN15" i="15"/>
  <c r="BN14" i="15"/>
  <c r="BN13" i="15"/>
  <c r="BN12" i="15"/>
  <c r="BN11" i="15"/>
  <c r="BN10" i="15"/>
  <c r="BN9" i="15"/>
  <c r="BN8" i="15"/>
  <c r="BN7" i="15"/>
  <c r="BN6" i="15"/>
  <c r="BM60" i="15"/>
  <c r="BM59" i="15"/>
  <c r="BM58" i="15"/>
  <c r="BM57" i="15"/>
  <c r="BM56" i="15"/>
  <c r="BM55" i="15"/>
  <c r="BM54" i="15"/>
  <c r="BM53" i="15"/>
  <c r="BM52" i="15"/>
  <c r="BM49" i="15"/>
  <c r="BM39" i="15"/>
  <c r="BM26" i="15"/>
  <c r="BM20" i="15"/>
  <c r="BM64" i="4"/>
  <c r="BM55" i="4"/>
  <c r="BM54" i="4"/>
  <c r="BM51" i="4"/>
  <c r="BM50" i="4"/>
  <c r="BM49" i="4"/>
  <c r="BM48" i="4"/>
  <c r="BM47" i="4"/>
  <c r="BM46" i="4"/>
  <c r="BM45" i="4"/>
  <c r="BM44" i="4"/>
  <c r="BM42" i="4"/>
  <c r="BM41" i="4"/>
  <c r="BM40" i="4"/>
  <c r="BM39" i="4"/>
  <c r="BM38" i="4"/>
  <c r="BM37" i="4"/>
  <c r="BM36" i="4"/>
  <c r="BM35" i="4"/>
  <c r="BM34" i="4"/>
  <c r="BM33" i="4"/>
  <c r="BM32" i="4"/>
  <c r="BM31" i="4"/>
  <c r="BM30" i="4"/>
  <c r="BM28" i="4"/>
  <c r="BM27" i="4"/>
  <c r="BM26" i="4"/>
  <c r="BM25" i="4"/>
  <c r="BM24" i="4"/>
  <c r="BM23" i="4"/>
  <c r="BM22" i="4"/>
  <c r="BM20" i="4"/>
  <c r="BM19" i="4"/>
  <c r="BM18" i="4"/>
  <c r="BM17" i="4"/>
  <c r="BM16" i="4"/>
  <c r="BM15" i="4"/>
  <c r="BM14" i="4"/>
  <c r="BM13" i="4"/>
  <c r="BM12" i="4"/>
  <c r="BM11" i="4"/>
  <c r="BM10" i="4"/>
  <c r="BM9" i="4"/>
  <c r="BM8" i="4"/>
  <c r="BM7" i="4"/>
  <c r="BM6" i="4"/>
  <c r="BL63" i="4"/>
  <c r="BL62" i="4"/>
  <c r="BL61" i="4"/>
  <c r="BL60" i="4"/>
  <c r="BL59" i="4"/>
  <c r="BL58" i="4"/>
  <c r="BL57" i="4"/>
  <c r="BL56" i="4"/>
  <c r="BL55" i="4"/>
  <c r="BL52" i="4"/>
  <c r="BL43" i="4"/>
  <c r="BL29" i="4"/>
  <c r="BL21" i="4"/>
  <c r="BN6" i="13"/>
  <c r="BN7" i="13"/>
  <c r="BN8" i="13"/>
  <c r="BN9" i="13"/>
  <c r="BN10" i="13"/>
  <c r="BN11" i="13"/>
  <c r="BN12" i="13"/>
  <c r="BN13" i="13"/>
  <c r="BN14" i="13"/>
  <c r="BN15" i="13"/>
  <c r="BN16" i="13"/>
  <c r="BN17" i="13"/>
  <c r="BN18" i="13"/>
  <c r="BN52" i="13"/>
  <c r="BN48" i="13"/>
  <c r="BN47" i="13"/>
  <c r="BN46" i="13"/>
  <c r="BN45" i="13"/>
  <c r="BN44" i="13"/>
  <c r="BN43" i="13"/>
  <c r="BN42" i="13"/>
  <c r="BN41" i="13"/>
  <c r="BN39" i="13"/>
  <c r="BN38" i="13"/>
  <c r="BN37" i="13"/>
  <c r="BN36" i="13"/>
  <c r="BN35" i="13"/>
  <c r="BN34" i="13"/>
  <c r="BN33" i="13"/>
  <c r="BN32" i="13"/>
  <c r="BN31" i="13"/>
  <c r="BN30" i="13"/>
  <c r="BN29" i="13"/>
  <c r="BN28" i="13"/>
  <c r="BN27" i="13"/>
  <c r="BN26" i="13"/>
  <c r="BN24" i="13"/>
  <c r="BN23" i="13"/>
  <c r="BN22" i="13"/>
  <c r="BN21" i="13"/>
  <c r="BN20" i="13"/>
  <c r="BM60" i="13"/>
  <c r="BM59" i="13"/>
  <c r="BM58" i="13"/>
  <c r="BM57" i="13"/>
  <c r="BM56" i="13"/>
  <c r="BM55" i="13"/>
  <c r="BM54" i="13"/>
  <c r="BM53" i="13"/>
  <c r="BM52" i="13"/>
  <c r="BM49" i="13"/>
  <c r="BM40" i="13"/>
  <c r="BM25" i="13"/>
  <c r="BM19" i="13"/>
  <c r="BN52" i="12"/>
  <c r="BN51" i="12"/>
  <c r="BN48" i="12"/>
  <c r="BN47" i="12"/>
  <c r="BN46" i="12"/>
  <c r="BN45" i="12"/>
  <c r="BN44" i="12"/>
  <c r="BN43" i="12"/>
  <c r="BN42" i="12"/>
  <c r="BN41" i="12"/>
  <c r="BN39" i="12"/>
  <c r="BN38" i="12"/>
  <c r="BN37" i="12"/>
  <c r="BN36" i="12"/>
  <c r="BN35" i="12"/>
  <c r="BN34" i="12"/>
  <c r="BN33" i="12"/>
  <c r="BN32" i="12"/>
  <c r="BN31" i="12"/>
  <c r="BN30" i="12"/>
  <c r="BN29" i="12"/>
  <c r="BN28" i="12"/>
  <c r="BN27" i="12"/>
  <c r="BN25" i="12"/>
  <c r="BN24" i="12"/>
  <c r="BN23" i="12"/>
  <c r="BN22" i="12"/>
  <c r="BN21" i="12"/>
  <c r="BN19" i="12"/>
  <c r="BN18" i="12"/>
  <c r="BN17" i="12"/>
  <c r="BN16" i="12"/>
  <c r="BN15" i="12"/>
  <c r="BN14" i="12"/>
  <c r="BN13" i="12"/>
  <c r="BN12" i="12"/>
  <c r="BN11" i="12"/>
  <c r="BN10" i="12"/>
  <c r="BN9" i="12"/>
  <c r="BN8" i="12"/>
  <c r="BN7" i="12"/>
  <c r="BN6" i="12"/>
  <c r="BM60" i="12"/>
  <c r="BM59" i="12"/>
  <c r="BM58" i="12"/>
  <c r="BM57" i="12"/>
  <c r="BM56" i="12"/>
  <c r="BM55" i="12"/>
  <c r="BM54" i="12"/>
  <c r="BM53" i="12"/>
  <c r="BM52" i="12"/>
  <c r="BM49" i="12"/>
  <c r="BM40" i="12"/>
  <c r="BM26" i="12"/>
  <c r="BM20" i="12"/>
  <c r="BM50" i="16" l="1"/>
  <c r="BR49" i="2"/>
  <c r="BL53" i="4"/>
  <c r="BM48" i="14"/>
  <c r="BM50" i="15"/>
  <c r="BM50" i="13"/>
  <c r="BM50" i="12"/>
  <c r="BN51" i="2" l="1"/>
  <c r="BN47" i="2"/>
  <c r="BN46" i="2"/>
  <c r="BN45" i="2"/>
  <c r="BN44" i="2"/>
  <c r="BN43" i="2"/>
  <c r="BN42" i="2"/>
  <c r="BN41" i="2"/>
  <c r="BN40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4" i="2"/>
  <c r="BN23" i="2"/>
  <c r="BN22" i="2"/>
  <c r="BN21" i="2"/>
  <c r="BN20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M59" i="2"/>
  <c r="BM58" i="2"/>
  <c r="BM57" i="2"/>
  <c r="BM56" i="2"/>
  <c r="BM55" i="2"/>
  <c r="BM54" i="2"/>
  <c r="BM53" i="2"/>
  <c r="BM52" i="2"/>
  <c r="BM51" i="2"/>
  <c r="BM48" i="2"/>
  <c r="BM39" i="2"/>
  <c r="BM25" i="2"/>
  <c r="BM19" i="2"/>
  <c r="BY7" i="18"/>
  <c r="BY73" i="18"/>
  <c r="BY66" i="18"/>
  <c r="BY63" i="18"/>
  <c r="BY62" i="18"/>
  <c r="BY61" i="18"/>
  <c r="BY60" i="18"/>
  <c r="BY59" i="18"/>
  <c r="BY58" i="18"/>
  <c r="BY57" i="18"/>
  <c r="BY56" i="18"/>
  <c r="BY55" i="18"/>
  <c r="BY54" i="18"/>
  <c r="BY53" i="18"/>
  <c r="BY52" i="18"/>
  <c r="BY51" i="18"/>
  <c r="BY50" i="18"/>
  <c r="BY48" i="18"/>
  <c r="BY47" i="18"/>
  <c r="BY46" i="18"/>
  <c r="BY45" i="18"/>
  <c r="BY44" i="18"/>
  <c r="BY43" i="18"/>
  <c r="BY42" i="18"/>
  <c r="BY41" i="18"/>
  <c r="BY40" i="18"/>
  <c r="BY39" i="18"/>
  <c r="BY37" i="18"/>
  <c r="BY36" i="18"/>
  <c r="BY35" i="18"/>
  <c r="BY34" i="18"/>
  <c r="BY32" i="18"/>
  <c r="BY31" i="18"/>
  <c r="BY30" i="18"/>
  <c r="BY29" i="18"/>
  <c r="BY28" i="18"/>
  <c r="BY27" i="18"/>
  <c r="BY26" i="18"/>
  <c r="BY25" i="18"/>
  <c r="BY23" i="18"/>
  <c r="BY22" i="18"/>
  <c r="BY21" i="18"/>
  <c r="BY20" i="18"/>
  <c r="BY19" i="18"/>
  <c r="BY18" i="18"/>
  <c r="BY16" i="18"/>
  <c r="BY15" i="18"/>
  <c r="BY14" i="18"/>
  <c r="BY13" i="18"/>
  <c r="BY12" i="18"/>
  <c r="BY11" i="18"/>
  <c r="BY10" i="18"/>
  <c r="BY9" i="18"/>
  <c r="BY8" i="18"/>
  <c r="BY6" i="18"/>
  <c r="BX66" i="18"/>
  <c r="BX49" i="18"/>
  <c r="BX72" i="18" s="1"/>
  <c r="BX38" i="18"/>
  <c r="BX71" i="18" s="1"/>
  <c r="BX33" i="18"/>
  <c r="BX70" i="18" s="1"/>
  <c r="BX24" i="18"/>
  <c r="BX69" i="18" s="1"/>
  <c r="BX17" i="18"/>
  <c r="BX68" i="18" s="1"/>
  <c r="BX5" i="18"/>
  <c r="BX67" i="18" s="1"/>
  <c r="BM49" i="2" l="1"/>
  <c r="BX64" i="18"/>
  <c r="BW66" i="18"/>
  <c r="BW49" i="18"/>
  <c r="BW72" i="18" s="1"/>
  <c r="BW38" i="18"/>
  <c r="BW71" i="18" s="1"/>
  <c r="BW33" i="18"/>
  <c r="BW70" i="18" s="1"/>
  <c r="BW24" i="18"/>
  <c r="BW69" i="18" s="1"/>
  <c r="BW17" i="18"/>
  <c r="BW68" i="18" s="1"/>
  <c r="BW5" i="18"/>
  <c r="BW67" i="18" s="1"/>
  <c r="BW64" i="18" l="1"/>
  <c r="BL60" i="16"/>
  <c r="BL59" i="16"/>
  <c r="BL58" i="16"/>
  <c r="BL57" i="16"/>
  <c r="BL56" i="16"/>
  <c r="BL55" i="16"/>
  <c r="BL54" i="16"/>
  <c r="BL53" i="16"/>
  <c r="BL52" i="16"/>
  <c r="BL49" i="16"/>
  <c r="BL40" i="16"/>
  <c r="BL25" i="16"/>
  <c r="BL19" i="16"/>
  <c r="BL58" i="14"/>
  <c r="BL57" i="14"/>
  <c r="BL56" i="14"/>
  <c r="BL55" i="14"/>
  <c r="BL54" i="14"/>
  <c r="BL53" i="14"/>
  <c r="BL52" i="14"/>
  <c r="BL51" i="14"/>
  <c r="BL50" i="14"/>
  <c r="BL47" i="14"/>
  <c r="BL38" i="14"/>
  <c r="BL26" i="14"/>
  <c r="BL20" i="14"/>
  <c r="BL58" i="8"/>
  <c r="BL57" i="8"/>
  <c r="BL56" i="8"/>
  <c r="BL55" i="8"/>
  <c r="BL54" i="8"/>
  <c r="BL53" i="8"/>
  <c r="BL52" i="8"/>
  <c r="BL51" i="8"/>
  <c r="BL50" i="8"/>
  <c r="BL47" i="8"/>
  <c r="BL38" i="8"/>
  <c r="BL25" i="8"/>
  <c r="BL19" i="8"/>
  <c r="BL60" i="15"/>
  <c r="BL59" i="15"/>
  <c r="BL58" i="15"/>
  <c r="BL57" i="15"/>
  <c r="BL56" i="15"/>
  <c r="BL55" i="15"/>
  <c r="BL54" i="15"/>
  <c r="BL53" i="15"/>
  <c r="BL52" i="15"/>
  <c r="BL49" i="15"/>
  <c r="BL39" i="15"/>
  <c r="BL26" i="15"/>
  <c r="BL20" i="15"/>
  <c r="BK63" i="4"/>
  <c r="BK62" i="4"/>
  <c r="BK61" i="4"/>
  <c r="BK60" i="4"/>
  <c r="BK59" i="4"/>
  <c r="BK58" i="4"/>
  <c r="BK57" i="4"/>
  <c r="BK56" i="4"/>
  <c r="BK55" i="4"/>
  <c r="BK52" i="4"/>
  <c r="BK43" i="4"/>
  <c r="BK29" i="4"/>
  <c r="BK21" i="4"/>
  <c r="BL60" i="13"/>
  <c r="BL59" i="13"/>
  <c r="BL58" i="13"/>
  <c r="BL57" i="13"/>
  <c r="BL56" i="13"/>
  <c r="BL55" i="13"/>
  <c r="BL54" i="13"/>
  <c r="BL53" i="13"/>
  <c r="BL52" i="13"/>
  <c r="BL49" i="13"/>
  <c r="BL40" i="13"/>
  <c r="BL25" i="13"/>
  <c r="BL19" i="13"/>
  <c r="BL60" i="12"/>
  <c r="BL59" i="12"/>
  <c r="BL58" i="12"/>
  <c r="BL57" i="12"/>
  <c r="BL56" i="12"/>
  <c r="BL55" i="12"/>
  <c r="BL54" i="12"/>
  <c r="BL53" i="12"/>
  <c r="BL52" i="12"/>
  <c r="BL49" i="12"/>
  <c r="BL40" i="12"/>
  <c r="BL26" i="12"/>
  <c r="BL20" i="12"/>
  <c r="BL59" i="2"/>
  <c r="BL58" i="2"/>
  <c r="BL57" i="2"/>
  <c r="BL56" i="2"/>
  <c r="BL55" i="2"/>
  <c r="BL54" i="2"/>
  <c r="BL53" i="2"/>
  <c r="BL52" i="2"/>
  <c r="BL51" i="2"/>
  <c r="BL48" i="2"/>
  <c r="BL39" i="2"/>
  <c r="BL25" i="2"/>
  <c r="BL19" i="2"/>
  <c r="BL50" i="12" l="1"/>
  <c r="BK53" i="4"/>
  <c r="BL48" i="8"/>
  <c r="BL50" i="16"/>
  <c r="BL48" i="14"/>
  <c r="BL50" i="15"/>
  <c r="BL50" i="13"/>
  <c r="BL49" i="2"/>
  <c r="BK60" i="16"/>
  <c r="BK59" i="16"/>
  <c r="BN59" i="16" s="1"/>
  <c r="BK58" i="16"/>
  <c r="BK57" i="16"/>
  <c r="BN57" i="16" s="1"/>
  <c r="BK56" i="16"/>
  <c r="BK55" i="16"/>
  <c r="BN55" i="16" s="1"/>
  <c r="BK54" i="16"/>
  <c r="BK53" i="16"/>
  <c r="BK52" i="16"/>
  <c r="BK49" i="16"/>
  <c r="BN49" i="16" s="1"/>
  <c r="BK40" i="16"/>
  <c r="BN40" i="16" s="1"/>
  <c r="BK25" i="16"/>
  <c r="BN25" i="16" s="1"/>
  <c r="BK19" i="16"/>
  <c r="BK58" i="14"/>
  <c r="BK57" i="14"/>
  <c r="BN57" i="14" s="1"/>
  <c r="BK56" i="14"/>
  <c r="BK55" i="14"/>
  <c r="BN55" i="14" s="1"/>
  <c r="BK54" i="14"/>
  <c r="BK53" i="14"/>
  <c r="BN53" i="14" s="1"/>
  <c r="BK52" i="14"/>
  <c r="BK51" i="14"/>
  <c r="BN51" i="14" s="1"/>
  <c r="BK50" i="14"/>
  <c r="BK47" i="14"/>
  <c r="BN47" i="14" s="1"/>
  <c r="BK38" i="14"/>
  <c r="BN38" i="14" s="1"/>
  <c r="BK26" i="14"/>
  <c r="BN26" i="14" s="1"/>
  <c r="BK20" i="14"/>
  <c r="BN20" i="14" s="1"/>
  <c r="BK58" i="8"/>
  <c r="BK57" i="8"/>
  <c r="BN57" i="8" s="1"/>
  <c r="BK56" i="8"/>
  <c r="BK55" i="8"/>
  <c r="BN55" i="8" s="1"/>
  <c r="BK54" i="8"/>
  <c r="BK53" i="8"/>
  <c r="BN53" i="8" s="1"/>
  <c r="BK52" i="8"/>
  <c r="BK51" i="8"/>
  <c r="BK50" i="8"/>
  <c r="BK47" i="8"/>
  <c r="BN47" i="8" s="1"/>
  <c r="BK38" i="8"/>
  <c r="BN38" i="8" s="1"/>
  <c r="BK25" i="8"/>
  <c r="BN25" i="8" s="1"/>
  <c r="BK19" i="8"/>
  <c r="BN19" i="8" s="1"/>
  <c r="BK60" i="15"/>
  <c r="BK59" i="15"/>
  <c r="BN59" i="15" s="1"/>
  <c r="BK57" i="15"/>
  <c r="BN57" i="15" s="1"/>
  <c r="BK56" i="15"/>
  <c r="BK55" i="15"/>
  <c r="BN55" i="15" s="1"/>
  <c r="BK54" i="15"/>
  <c r="BK53" i="15"/>
  <c r="BK52" i="15"/>
  <c r="BK49" i="15"/>
  <c r="BN49" i="15" s="1"/>
  <c r="BK39" i="15"/>
  <c r="BN39" i="15" s="1"/>
  <c r="BK20" i="15"/>
  <c r="BN20" i="15" s="1"/>
  <c r="BJ63" i="4"/>
  <c r="BM63" i="4" s="1"/>
  <c r="BJ62" i="4"/>
  <c r="BJ61" i="4"/>
  <c r="BM61" i="4" s="1"/>
  <c r="BJ60" i="4"/>
  <c r="BJ59" i="4"/>
  <c r="BM59" i="4" s="1"/>
  <c r="BJ58" i="4"/>
  <c r="BJ57" i="4"/>
  <c r="BM57" i="4" s="1"/>
  <c r="BJ56" i="4"/>
  <c r="BJ55" i="4"/>
  <c r="BJ52" i="4"/>
  <c r="BM52" i="4" s="1"/>
  <c r="BJ43" i="4"/>
  <c r="BM43" i="4" s="1"/>
  <c r="BJ29" i="4"/>
  <c r="BM29" i="4" s="1"/>
  <c r="BJ21" i="4"/>
  <c r="BM21" i="4" s="1"/>
  <c r="BK60" i="13"/>
  <c r="BK59" i="13"/>
  <c r="BN59" i="13" s="1"/>
  <c r="BK58" i="13"/>
  <c r="BK57" i="13"/>
  <c r="BN57" i="13" s="1"/>
  <c r="BK56" i="13"/>
  <c r="BK55" i="13"/>
  <c r="BN55" i="13" s="1"/>
  <c r="BK54" i="13"/>
  <c r="BK53" i="13"/>
  <c r="BN53" i="13" s="1"/>
  <c r="BK52" i="13"/>
  <c r="BK49" i="13"/>
  <c r="BN49" i="13" s="1"/>
  <c r="BK40" i="13"/>
  <c r="BN40" i="13" s="1"/>
  <c r="BK25" i="13"/>
  <c r="BN25" i="13" s="1"/>
  <c r="BK19" i="13"/>
  <c r="BN19" i="13" s="1"/>
  <c r="BK60" i="12"/>
  <c r="BK59" i="12"/>
  <c r="BK58" i="12"/>
  <c r="BN58" i="12" s="1"/>
  <c r="BK57" i="12"/>
  <c r="BK56" i="12"/>
  <c r="BN56" i="12" s="1"/>
  <c r="BK55" i="12"/>
  <c r="BK54" i="12"/>
  <c r="BN54" i="12" s="1"/>
  <c r="BK53" i="12"/>
  <c r="BK52" i="12"/>
  <c r="BK49" i="12"/>
  <c r="BN49" i="12" s="1"/>
  <c r="BK40" i="12"/>
  <c r="BN40" i="12" s="1"/>
  <c r="BK26" i="12"/>
  <c r="BN26" i="12" s="1"/>
  <c r="BK20" i="12"/>
  <c r="BK59" i="2"/>
  <c r="BN59" i="2" s="1"/>
  <c r="BK58" i="2"/>
  <c r="BK57" i="2"/>
  <c r="BN57" i="2" s="1"/>
  <c r="BK56" i="2"/>
  <c r="BK55" i="2"/>
  <c r="BN55" i="2" s="1"/>
  <c r="BK54" i="2"/>
  <c r="BK53" i="2"/>
  <c r="BN53" i="2" s="1"/>
  <c r="BK52" i="2"/>
  <c r="BK51" i="2"/>
  <c r="BK48" i="2"/>
  <c r="BN48" i="2" s="1"/>
  <c r="BK39" i="2"/>
  <c r="BN39" i="2" s="1"/>
  <c r="BK25" i="2"/>
  <c r="BN25" i="2" s="1"/>
  <c r="BK19" i="2"/>
  <c r="BN19" i="2" s="1"/>
  <c r="BN54" i="13" l="1"/>
  <c r="BN56" i="13"/>
  <c r="BN58" i="13"/>
  <c r="BN60" i="13"/>
  <c r="BM56" i="4"/>
  <c r="BM58" i="4"/>
  <c r="BM60" i="4"/>
  <c r="BM62" i="4"/>
  <c r="BN54" i="15"/>
  <c r="BN53" i="15"/>
  <c r="BN60" i="15"/>
  <c r="BN56" i="15"/>
  <c r="BN52" i="8"/>
  <c r="BN54" i="8"/>
  <c r="BN56" i="8"/>
  <c r="BN58" i="8"/>
  <c r="BN51" i="8"/>
  <c r="BN52" i="14"/>
  <c r="BN54" i="14"/>
  <c r="BN56" i="14"/>
  <c r="BN58" i="14"/>
  <c r="BN53" i="16"/>
  <c r="BK50" i="16"/>
  <c r="BN19" i="16"/>
  <c r="BN54" i="16"/>
  <c r="BN56" i="16"/>
  <c r="BN58" i="16"/>
  <c r="BN60" i="16"/>
  <c r="BN52" i="2"/>
  <c r="BN54" i="2"/>
  <c r="BN56" i="2"/>
  <c r="BN58" i="2"/>
  <c r="BN57" i="12"/>
  <c r="BK50" i="12"/>
  <c r="BN20" i="12"/>
  <c r="BN60" i="12"/>
  <c r="BN53" i="12"/>
  <c r="BN55" i="12"/>
  <c r="BN59" i="12"/>
  <c r="BK48" i="8"/>
  <c r="BK48" i="14"/>
  <c r="BJ53" i="4"/>
  <c r="BK50" i="13"/>
  <c r="BK49" i="2"/>
  <c r="BN50" i="12" l="1"/>
  <c r="BN50" i="13"/>
  <c r="BM53" i="4"/>
  <c r="BN48" i="8"/>
  <c r="BN48" i="14"/>
  <c r="BN50" i="16"/>
  <c r="BN49" i="2"/>
  <c r="BV66" i="18" l="1"/>
  <c r="BV49" i="18"/>
  <c r="BV38" i="18"/>
  <c r="BV33" i="18"/>
  <c r="BV24" i="18"/>
  <c r="BV17" i="18"/>
  <c r="BV5" i="18"/>
  <c r="BV68" i="18" l="1"/>
  <c r="BY68" i="18" s="1"/>
  <c r="BY17" i="18"/>
  <c r="BV70" i="18"/>
  <c r="BY70" i="18" s="1"/>
  <c r="BY33" i="18"/>
  <c r="BV72" i="18"/>
  <c r="BY72" i="18" s="1"/>
  <c r="BY49" i="18"/>
  <c r="BV67" i="18"/>
  <c r="BY67" i="18" s="1"/>
  <c r="BY5" i="18"/>
  <c r="BV69" i="18"/>
  <c r="BY69" i="18" s="1"/>
  <c r="BY24" i="18"/>
  <c r="BV71" i="18"/>
  <c r="BY71" i="18" s="1"/>
  <c r="BY38" i="18"/>
  <c r="BV64" i="18"/>
  <c r="BU73" i="18"/>
  <c r="BU66" i="18"/>
  <c r="BU63" i="18"/>
  <c r="BU62" i="18"/>
  <c r="BU61" i="18"/>
  <c r="BU60" i="18"/>
  <c r="BU59" i="18"/>
  <c r="BU58" i="18"/>
  <c r="BU57" i="18"/>
  <c r="BU56" i="18"/>
  <c r="BU55" i="18"/>
  <c r="BU54" i="18"/>
  <c r="BU53" i="18"/>
  <c r="BU52" i="18"/>
  <c r="BU51" i="18"/>
  <c r="BU50" i="18"/>
  <c r="BU48" i="18"/>
  <c r="BU47" i="18"/>
  <c r="BU46" i="18"/>
  <c r="BU45" i="18"/>
  <c r="BU44" i="18"/>
  <c r="BU43" i="18"/>
  <c r="BU42" i="18"/>
  <c r="BU41" i="18"/>
  <c r="BU40" i="18"/>
  <c r="BU39" i="18"/>
  <c r="BU37" i="18"/>
  <c r="CH37" i="18" s="1"/>
  <c r="BU36" i="18"/>
  <c r="CH36" i="18" s="1"/>
  <c r="BU35" i="18"/>
  <c r="CH35" i="18" s="1"/>
  <c r="BU34" i="18"/>
  <c r="CH34" i="18" s="1"/>
  <c r="BU32" i="18"/>
  <c r="CH32" i="18" s="1"/>
  <c r="BU31" i="18"/>
  <c r="CH31" i="18" s="1"/>
  <c r="BU30" i="18"/>
  <c r="CH30" i="18" s="1"/>
  <c r="BU29" i="18"/>
  <c r="CH29" i="18" s="1"/>
  <c r="BU28" i="18"/>
  <c r="CH28" i="18" s="1"/>
  <c r="BU27" i="18"/>
  <c r="CH27" i="18" s="1"/>
  <c r="BU26" i="18"/>
  <c r="CH26" i="18" s="1"/>
  <c r="BU25" i="18"/>
  <c r="CH25" i="18" s="1"/>
  <c r="BU23" i="18"/>
  <c r="CH23" i="18" s="1"/>
  <c r="BU22" i="18"/>
  <c r="CH22" i="18" s="1"/>
  <c r="BU21" i="18"/>
  <c r="CH21" i="18" s="1"/>
  <c r="BU20" i="18"/>
  <c r="CH20" i="18" s="1"/>
  <c r="BU19" i="18"/>
  <c r="CH19" i="18" s="1"/>
  <c r="BU18" i="18"/>
  <c r="CH18" i="18" s="1"/>
  <c r="BU16" i="18"/>
  <c r="CH16" i="18" s="1"/>
  <c r="BU15" i="18"/>
  <c r="CH15" i="18" s="1"/>
  <c r="BU14" i="18"/>
  <c r="CH14" i="18" s="1"/>
  <c r="BU13" i="18"/>
  <c r="CH13" i="18" s="1"/>
  <c r="BU12" i="18"/>
  <c r="CH12" i="18" s="1"/>
  <c r="BU11" i="18"/>
  <c r="CH11" i="18" s="1"/>
  <c r="BU10" i="18"/>
  <c r="CH10" i="18" s="1"/>
  <c r="BU9" i="18"/>
  <c r="CH9" i="18" s="1"/>
  <c r="BU8" i="18"/>
  <c r="CH8" i="18" s="1"/>
  <c r="BU7" i="18"/>
  <c r="CH7" i="18" s="1"/>
  <c r="BU6" i="18"/>
  <c r="CH6" i="18" s="1"/>
  <c r="BT66" i="18"/>
  <c r="BT49" i="18"/>
  <c r="BT72" i="18" s="1"/>
  <c r="BT38" i="18"/>
  <c r="BT71" i="18" s="1"/>
  <c r="BT33" i="18"/>
  <c r="BT70" i="18" s="1"/>
  <c r="BT24" i="18"/>
  <c r="BT69" i="18" s="1"/>
  <c r="BT17" i="18"/>
  <c r="BT68" i="18" s="1"/>
  <c r="BT5" i="18"/>
  <c r="BT67" i="18" s="1"/>
  <c r="CH40" i="18" l="1"/>
  <c r="CH42" i="18"/>
  <c r="CH44" i="18"/>
  <c r="CH46" i="18"/>
  <c r="CH48" i="18"/>
  <c r="CH51" i="18"/>
  <c r="CH53" i="18"/>
  <c r="CH55" i="18"/>
  <c r="CH57" i="18"/>
  <c r="CH59" i="18"/>
  <c r="CH61" i="18"/>
  <c r="CH39" i="18"/>
  <c r="CH41" i="18"/>
  <c r="CH43" i="18"/>
  <c r="CH45" i="18"/>
  <c r="CH47" i="18"/>
  <c r="CH50" i="18"/>
  <c r="CH52" i="18"/>
  <c r="CH54" i="18"/>
  <c r="CH56" i="18"/>
  <c r="CH58" i="18"/>
  <c r="CH60" i="18"/>
  <c r="CH62" i="18"/>
  <c r="BY64" i="18"/>
  <c r="BT64" i="18"/>
  <c r="BJ61" i="16"/>
  <c r="BJ52" i="16"/>
  <c r="BJ51" i="16"/>
  <c r="BJ48" i="16"/>
  <c r="BJ47" i="16"/>
  <c r="BJ46" i="16"/>
  <c r="BJ45" i="16"/>
  <c r="BJ44" i="16"/>
  <c r="BJ43" i="16"/>
  <c r="BJ42" i="16"/>
  <c r="BJ39" i="16"/>
  <c r="BJ38" i="16"/>
  <c r="BJ37" i="16"/>
  <c r="BJ36" i="16"/>
  <c r="BJ35" i="16"/>
  <c r="BJ34" i="16"/>
  <c r="BJ33" i="16"/>
  <c r="BJ32" i="16"/>
  <c r="BJ31" i="16"/>
  <c r="BJ30" i="16"/>
  <c r="BJ29" i="16"/>
  <c r="BJ28" i="16"/>
  <c r="BJ27" i="16"/>
  <c r="BJ26" i="16"/>
  <c r="BW26" i="16" s="1"/>
  <c r="BJ24" i="16"/>
  <c r="BJ23" i="16"/>
  <c r="BJ22" i="16"/>
  <c r="BJ21" i="16"/>
  <c r="BJ20" i="16"/>
  <c r="BW20" i="16" s="1"/>
  <c r="BJ18" i="16"/>
  <c r="BW18" i="16" s="1"/>
  <c r="BJ17" i="16"/>
  <c r="BW17" i="16" s="1"/>
  <c r="BJ16" i="16"/>
  <c r="BW16" i="16" s="1"/>
  <c r="BJ15" i="16"/>
  <c r="BW15" i="16" s="1"/>
  <c r="BJ14" i="16"/>
  <c r="BW14" i="16" s="1"/>
  <c r="BJ13" i="16"/>
  <c r="BW13" i="16" s="1"/>
  <c r="BJ12" i="16"/>
  <c r="BW12" i="16" s="1"/>
  <c r="BJ11" i="16"/>
  <c r="BW11" i="16" s="1"/>
  <c r="BJ10" i="16"/>
  <c r="BW10" i="16" s="1"/>
  <c r="BJ9" i="16"/>
  <c r="BW9" i="16" s="1"/>
  <c r="BW56" i="16" s="1"/>
  <c r="BJ8" i="16"/>
  <c r="BW8" i="16" s="1"/>
  <c r="BW55" i="16" s="1"/>
  <c r="BJ7" i="16"/>
  <c r="BW7" i="16" s="1"/>
  <c r="BW54" i="16" s="1"/>
  <c r="BJ6" i="16"/>
  <c r="BW6" i="16" s="1"/>
  <c r="BW53" i="16" s="1"/>
  <c r="BI60" i="16"/>
  <c r="BI59" i="16"/>
  <c r="BI58" i="16"/>
  <c r="BI57" i="16"/>
  <c r="BI56" i="16"/>
  <c r="BI55" i="16"/>
  <c r="BI54" i="16"/>
  <c r="BI53" i="16"/>
  <c r="BI52" i="16"/>
  <c r="BI49" i="16"/>
  <c r="BI40" i="16"/>
  <c r="BI25" i="16"/>
  <c r="BI19" i="16"/>
  <c r="BJ50" i="14"/>
  <c r="BJ46" i="14"/>
  <c r="BJ45" i="14"/>
  <c r="BJ44" i="14"/>
  <c r="BJ43" i="14"/>
  <c r="BJ42" i="14"/>
  <c r="BJ41" i="14"/>
  <c r="BJ40" i="14"/>
  <c r="BJ39" i="14"/>
  <c r="BW39" i="14" s="1"/>
  <c r="BJ37" i="14"/>
  <c r="BJ36" i="14"/>
  <c r="BJ35" i="14"/>
  <c r="BJ34" i="14"/>
  <c r="BJ33" i="14"/>
  <c r="BJ32" i="14"/>
  <c r="BJ31" i="14"/>
  <c r="BJ30" i="14"/>
  <c r="BJ29" i="14"/>
  <c r="BJ28" i="14"/>
  <c r="BJ27" i="14"/>
  <c r="BW27" i="14" s="1"/>
  <c r="BJ25" i="14"/>
  <c r="BJ24" i="14"/>
  <c r="BJ23" i="14"/>
  <c r="BJ22" i="14"/>
  <c r="BJ21" i="14"/>
  <c r="BW21" i="14" s="1"/>
  <c r="BJ19" i="14"/>
  <c r="BW19" i="14" s="1"/>
  <c r="BJ18" i="14"/>
  <c r="BW18" i="14" s="1"/>
  <c r="BJ17" i="14"/>
  <c r="BW17" i="14" s="1"/>
  <c r="BJ16" i="14"/>
  <c r="BW16" i="14" s="1"/>
  <c r="BJ15" i="14"/>
  <c r="BW15" i="14" s="1"/>
  <c r="BJ14" i="14"/>
  <c r="BW14" i="14" s="1"/>
  <c r="BJ13" i="14"/>
  <c r="BW13" i="14" s="1"/>
  <c r="BJ12" i="14"/>
  <c r="BW12" i="14" s="1"/>
  <c r="BJ11" i="14"/>
  <c r="BW11" i="14" s="1"/>
  <c r="BJ10" i="14"/>
  <c r="BW10" i="14" s="1"/>
  <c r="BJ9" i="14"/>
  <c r="BW9" i="14" s="1"/>
  <c r="BW54" i="14" s="1"/>
  <c r="BJ8" i="14"/>
  <c r="BW8" i="14" s="1"/>
  <c r="BW53" i="14" s="1"/>
  <c r="BJ7" i="14"/>
  <c r="BW7" i="14" s="1"/>
  <c r="BW52" i="14" s="1"/>
  <c r="BJ6" i="14"/>
  <c r="BW6" i="14" s="1"/>
  <c r="BW51" i="14" s="1"/>
  <c r="BI58" i="14"/>
  <c r="BI57" i="14"/>
  <c r="BI56" i="14"/>
  <c r="BI55" i="14"/>
  <c r="BI54" i="14"/>
  <c r="BI53" i="14"/>
  <c r="BI52" i="14"/>
  <c r="BI51" i="14"/>
  <c r="BI50" i="14"/>
  <c r="BI47" i="14"/>
  <c r="BI38" i="14"/>
  <c r="BI26" i="14"/>
  <c r="BI20" i="14"/>
  <c r="BJ59" i="8"/>
  <c r="BJ50" i="8"/>
  <c r="BJ46" i="8"/>
  <c r="BJ45" i="8"/>
  <c r="BJ44" i="8"/>
  <c r="BJ43" i="8"/>
  <c r="BJ42" i="8"/>
  <c r="BJ41" i="8"/>
  <c r="BJ40" i="8"/>
  <c r="BJ39" i="8"/>
  <c r="BW39" i="8" s="1"/>
  <c r="BJ37" i="8"/>
  <c r="BJ36" i="8"/>
  <c r="BJ35" i="8"/>
  <c r="BJ34" i="8"/>
  <c r="BJ33" i="8"/>
  <c r="BJ32" i="8"/>
  <c r="BJ31" i="8"/>
  <c r="BJ30" i="8"/>
  <c r="BJ29" i="8"/>
  <c r="BJ28" i="8"/>
  <c r="BJ27" i="8"/>
  <c r="BJ26" i="8"/>
  <c r="BW26" i="8" s="1"/>
  <c r="BJ24" i="8"/>
  <c r="BJ23" i="8"/>
  <c r="BJ22" i="8"/>
  <c r="BJ21" i="8"/>
  <c r="BJ20" i="8"/>
  <c r="BW20" i="8" s="1"/>
  <c r="BJ18" i="8"/>
  <c r="BW18" i="8" s="1"/>
  <c r="BJ17" i="8"/>
  <c r="BW17" i="8" s="1"/>
  <c r="BJ16" i="8"/>
  <c r="BW16" i="8" s="1"/>
  <c r="BJ15" i="8"/>
  <c r="BW15" i="8" s="1"/>
  <c r="BJ14" i="8"/>
  <c r="BW14" i="8" s="1"/>
  <c r="BJ13" i="8"/>
  <c r="BW13" i="8" s="1"/>
  <c r="BJ12" i="8"/>
  <c r="BW12" i="8" s="1"/>
  <c r="BJ11" i="8"/>
  <c r="BW11" i="8" s="1"/>
  <c r="BJ10" i="8"/>
  <c r="BW10" i="8" s="1"/>
  <c r="BJ9" i="8"/>
  <c r="BW9" i="8" s="1"/>
  <c r="BW54" i="8" s="1"/>
  <c r="BJ8" i="8"/>
  <c r="BW8" i="8" s="1"/>
  <c r="BW53" i="8" s="1"/>
  <c r="BJ7" i="8"/>
  <c r="BW7" i="8" s="1"/>
  <c r="BW52" i="8" s="1"/>
  <c r="BJ6" i="8"/>
  <c r="BW6" i="8" s="1"/>
  <c r="BW51" i="8" s="1"/>
  <c r="BI58" i="8"/>
  <c r="BI57" i="8"/>
  <c r="BI56" i="8"/>
  <c r="BI55" i="8"/>
  <c r="BI54" i="8"/>
  <c r="BI53" i="8"/>
  <c r="BI52" i="8"/>
  <c r="BI51" i="8"/>
  <c r="BI50" i="8"/>
  <c r="BI47" i="8"/>
  <c r="BI38" i="8"/>
  <c r="BI25" i="8"/>
  <c r="BI19" i="8"/>
  <c r="BJ61" i="15"/>
  <c r="BJ52" i="15"/>
  <c r="BJ51" i="15"/>
  <c r="BJ48" i="15"/>
  <c r="BJ47" i="15"/>
  <c r="BJ46" i="15"/>
  <c r="BJ45" i="15"/>
  <c r="BJ44" i="15"/>
  <c r="BJ43" i="15"/>
  <c r="BJ42" i="15"/>
  <c r="BJ41" i="15"/>
  <c r="BJ38" i="15"/>
  <c r="BJ37" i="15"/>
  <c r="BJ36" i="15"/>
  <c r="BJ35" i="15"/>
  <c r="BJ34" i="15"/>
  <c r="BJ33" i="15"/>
  <c r="BJ32" i="15"/>
  <c r="BJ31" i="15"/>
  <c r="BJ30" i="15"/>
  <c r="BJ29" i="15"/>
  <c r="BJ28" i="15"/>
  <c r="BJ27" i="15"/>
  <c r="BW27" i="15" s="1"/>
  <c r="BJ25" i="15"/>
  <c r="BJ24" i="15"/>
  <c r="BJ23" i="15"/>
  <c r="BJ22" i="15"/>
  <c r="BJ21" i="15"/>
  <c r="BW21" i="15" s="1"/>
  <c r="BJ19" i="15"/>
  <c r="BW19" i="15" s="1"/>
  <c r="BJ18" i="15"/>
  <c r="BW18" i="15" s="1"/>
  <c r="BJ16" i="15"/>
  <c r="BW16" i="15" s="1"/>
  <c r="BJ15" i="15"/>
  <c r="BW15" i="15" s="1"/>
  <c r="BJ14" i="15"/>
  <c r="BW14" i="15" s="1"/>
  <c r="BJ13" i="15"/>
  <c r="BW13" i="15" s="1"/>
  <c r="BJ12" i="15"/>
  <c r="BW12" i="15" s="1"/>
  <c r="BJ11" i="15"/>
  <c r="BW11" i="15" s="1"/>
  <c r="BJ10" i="15"/>
  <c r="BW10" i="15" s="1"/>
  <c r="BW57" i="15" s="1"/>
  <c r="BJ9" i="15"/>
  <c r="BW9" i="15" s="1"/>
  <c r="BW56" i="15" s="1"/>
  <c r="BJ8" i="15"/>
  <c r="BW8" i="15" s="1"/>
  <c r="BW55" i="15" s="1"/>
  <c r="BJ7" i="15"/>
  <c r="BW7" i="15" s="1"/>
  <c r="BW54" i="15" s="1"/>
  <c r="BJ6" i="15"/>
  <c r="BW6" i="15" s="1"/>
  <c r="BI60" i="15"/>
  <c r="BI59" i="15"/>
  <c r="BI58" i="15"/>
  <c r="BI57" i="15"/>
  <c r="BI56" i="15"/>
  <c r="BI55" i="15"/>
  <c r="BI54" i="15"/>
  <c r="BI53" i="15"/>
  <c r="BI52" i="15"/>
  <c r="BI49" i="15"/>
  <c r="BI39" i="15"/>
  <c r="BI26" i="15"/>
  <c r="BI20" i="15"/>
  <c r="BI64" i="4"/>
  <c r="BI55" i="4"/>
  <c r="BI54" i="4"/>
  <c r="BI51" i="4"/>
  <c r="BI50" i="4"/>
  <c r="BI49" i="4"/>
  <c r="BI48" i="4"/>
  <c r="BI47" i="4"/>
  <c r="BI46" i="4"/>
  <c r="BI45" i="4"/>
  <c r="BI44" i="4"/>
  <c r="BV44" i="4" s="1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V30" i="4" s="1"/>
  <c r="BI28" i="4"/>
  <c r="BI27" i="4"/>
  <c r="BI26" i="4"/>
  <c r="BI25" i="4"/>
  <c r="BI24" i="4"/>
  <c r="BI23" i="4"/>
  <c r="BI22" i="4"/>
  <c r="BV22" i="4" s="1"/>
  <c r="BI20" i="4"/>
  <c r="BV20" i="4" s="1"/>
  <c r="BI19" i="4"/>
  <c r="BV19" i="4" s="1"/>
  <c r="BI18" i="4"/>
  <c r="BV18" i="4" s="1"/>
  <c r="BI17" i="4"/>
  <c r="BV17" i="4" s="1"/>
  <c r="BI16" i="4"/>
  <c r="BV16" i="4" s="1"/>
  <c r="BI15" i="4"/>
  <c r="BV15" i="4" s="1"/>
  <c r="BI14" i="4"/>
  <c r="BV14" i="4" s="1"/>
  <c r="BI13" i="4"/>
  <c r="BV13" i="4" s="1"/>
  <c r="BI12" i="4"/>
  <c r="BV12" i="4" s="1"/>
  <c r="BI11" i="4"/>
  <c r="BV11" i="4" s="1"/>
  <c r="BI10" i="4"/>
  <c r="BV10" i="4" s="1"/>
  <c r="BI9" i="4"/>
  <c r="BV9" i="4" s="1"/>
  <c r="BV59" i="4" s="1"/>
  <c r="BI8" i="4"/>
  <c r="BV8" i="4" s="1"/>
  <c r="BV58" i="4" s="1"/>
  <c r="BI7" i="4"/>
  <c r="BV7" i="4" s="1"/>
  <c r="BV57" i="4" s="1"/>
  <c r="BI6" i="4"/>
  <c r="BV6" i="4" s="1"/>
  <c r="BV56" i="4" s="1"/>
  <c r="BH63" i="4"/>
  <c r="BH62" i="4"/>
  <c r="BH61" i="4"/>
  <c r="BH60" i="4"/>
  <c r="BH59" i="4"/>
  <c r="BH58" i="4"/>
  <c r="BH57" i="4"/>
  <c r="BH56" i="4"/>
  <c r="BH55" i="4"/>
  <c r="BH52" i="4"/>
  <c r="BH43" i="4"/>
  <c r="BH29" i="4"/>
  <c r="BH21" i="4"/>
  <c r="BJ52" i="13"/>
  <c r="BJ48" i="13"/>
  <c r="BJ47" i="13"/>
  <c r="BJ46" i="13"/>
  <c r="BJ45" i="13"/>
  <c r="BJ44" i="13"/>
  <c r="BJ43" i="13"/>
  <c r="BJ42" i="13"/>
  <c r="BJ41" i="13"/>
  <c r="BW41" i="13" s="1"/>
  <c r="BJ39" i="13"/>
  <c r="BJ38" i="13"/>
  <c r="BJ37" i="13"/>
  <c r="BJ36" i="13"/>
  <c r="BJ35" i="13"/>
  <c r="BJ34" i="13"/>
  <c r="BJ33" i="13"/>
  <c r="BJ32" i="13"/>
  <c r="BJ31" i="13"/>
  <c r="BJ30" i="13"/>
  <c r="BJ29" i="13"/>
  <c r="BJ28" i="13"/>
  <c r="BJ27" i="13"/>
  <c r="BJ26" i="13"/>
  <c r="BW26" i="13" s="1"/>
  <c r="BJ24" i="13"/>
  <c r="BJ23" i="13"/>
  <c r="BJ22" i="13"/>
  <c r="BJ21" i="13"/>
  <c r="BJ20" i="13"/>
  <c r="BW20" i="13" s="1"/>
  <c r="BJ18" i="13"/>
  <c r="BW18" i="13" s="1"/>
  <c r="BJ17" i="13"/>
  <c r="BW17" i="13" s="1"/>
  <c r="BJ16" i="13"/>
  <c r="BW16" i="13" s="1"/>
  <c r="BJ15" i="13"/>
  <c r="BW15" i="13" s="1"/>
  <c r="BJ14" i="13"/>
  <c r="BW14" i="13" s="1"/>
  <c r="BJ13" i="13"/>
  <c r="BW13" i="13" s="1"/>
  <c r="BJ12" i="13"/>
  <c r="BW12" i="13" s="1"/>
  <c r="BJ11" i="13"/>
  <c r="BW11" i="13" s="1"/>
  <c r="BJ10" i="13"/>
  <c r="BW10" i="13" s="1"/>
  <c r="BJ9" i="13"/>
  <c r="BW9" i="13" s="1"/>
  <c r="BW56" i="13" s="1"/>
  <c r="BJ8" i="13"/>
  <c r="BW8" i="13" s="1"/>
  <c r="BW55" i="13" s="1"/>
  <c r="BJ7" i="13"/>
  <c r="BW7" i="13" s="1"/>
  <c r="BW54" i="13" s="1"/>
  <c r="BJ6" i="13"/>
  <c r="BW6" i="13" s="1"/>
  <c r="BW53" i="13" s="1"/>
  <c r="BI60" i="13"/>
  <c r="BI59" i="13"/>
  <c r="BI58" i="13"/>
  <c r="BI57" i="13"/>
  <c r="BI56" i="13"/>
  <c r="BI55" i="13"/>
  <c r="BI54" i="13"/>
  <c r="BI53" i="13"/>
  <c r="BI52" i="13"/>
  <c r="BI49" i="13"/>
  <c r="BI40" i="13"/>
  <c r="BI25" i="13"/>
  <c r="BI19" i="13"/>
  <c r="BJ52" i="12"/>
  <c r="BJ51" i="12"/>
  <c r="BJ48" i="12"/>
  <c r="BJ47" i="12"/>
  <c r="BJ46" i="12"/>
  <c r="BJ45" i="12"/>
  <c r="BJ44" i="12"/>
  <c r="BJ43" i="12"/>
  <c r="BJ42" i="12"/>
  <c r="BJ41" i="12"/>
  <c r="BW41" i="12" s="1"/>
  <c r="BJ39" i="12"/>
  <c r="BJ38" i="12"/>
  <c r="BJ37" i="12"/>
  <c r="BJ36" i="12"/>
  <c r="BJ35" i="12"/>
  <c r="BJ34" i="12"/>
  <c r="BJ33" i="12"/>
  <c r="BJ32" i="12"/>
  <c r="BJ31" i="12"/>
  <c r="BJ30" i="12"/>
  <c r="BJ29" i="12"/>
  <c r="BJ28" i="12"/>
  <c r="BJ27" i="12"/>
  <c r="BW27" i="12" s="1"/>
  <c r="BJ25" i="12"/>
  <c r="BJ24" i="12"/>
  <c r="BJ23" i="12"/>
  <c r="BJ22" i="12"/>
  <c r="BJ21" i="12"/>
  <c r="BW21" i="12" s="1"/>
  <c r="BJ19" i="12"/>
  <c r="BW19" i="12" s="1"/>
  <c r="BJ18" i="12"/>
  <c r="BW18" i="12" s="1"/>
  <c r="BJ17" i="12"/>
  <c r="BW17" i="12" s="1"/>
  <c r="BJ16" i="12"/>
  <c r="BW16" i="12" s="1"/>
  <c r="BJ15" i="12"/>
  <c r="BW15" i="12" s="1"/>
  <c r="BJ14" i="12"/>
  <c r="BW14" i="12" s="1"/>
  <c r="BJ13" i="12"/>
  <c r="BW13" i="12" s="1"/>
  <c r="BJ12" i="12"/>
  <c r="BW12" i="12" s="1"/>
  <c r="BJ11" i="12"/>
  <c r="BW11" i="12" s="1"/>
  <c r="BJ10" i="12"/>
  <c r="BW10" i="12" s="1"/>
  <c r="BJ9" i="12"/>
  <c r="BW9" i="12" s="1"/>
  <c r="BW56" i="12" s="1"/>
  <c r="BJ8" i="12"/>
  <c r="BW8" i="12" s="1"/>
  <c r="BW55" i="12" s="1"/>
  <c r="BJ7" i="12"/>
  <c r="BW7" i="12" s="1"/>
  <c r="BW54" i="12" s="1"/>
  <c r="BJ6" i="12"/>
  <c r="BW6" i="12" s="1"/>
  <c r="BW53" i="12" s="1"/>
  <c r="BI60" i="12"/>
  <c r="BI59" i="12"/>
  <c r="BI58" i="12"/>
  <c r="BI57" i="12"/>
  <c r="BI56" i="12"/>
  <c r="BI55" i="12"/>
  <c r="BI54" i="12"/>
  <c r="BI53" i="12"/>
  <c r="BI52" i="12"/>
  <c r="BI49" i="12"/>
  <c r="BI40" i="12"/>
  <c r="BI26" i="12"/>
  <c r="BI20" i="12"/>
  <c r="BJ51" i="2"/>
  <c r="BJ47" i="2"/>
  <c r="BJ46" i="2"/>
  <c r="BJ45" i="2"/>
  <c r="BJ44" i="2"/>
  <c r="BJ43" i="2"/>
  <c r="BJ42" i="2"/>
  <c r="BJ41" i="2"/>
  <c r="BJ40" i="2"/>
  <c r="BW40" i="2" s="1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W26" i="2" s="1"/>
  <c r="BJ24" i="2"/>
  <c r="BJ23" i="2"/>
  <c r="BJ22" i="2"/>
  <c r="BJ21" i="2"/>
  <c r="BJ20" i="2"/>
  <c r="BW20" i="2" s="1"/>
  <c r="BJ18" i="2"/>
  <c r="BW18" i="2" s="1"/>
  <c r="BJ17" i="2"/>
  <c r="BW17" i="2" s="1"/>
  <c r="BJ16" i="2"/>
  <c r="BW16" i="2" s="1"/>
  <c r="BJ15" i="2"/>
  <c r="BW15" i="2" s="1"/>
  <c r="BJ14" i="2"/>
  <c r="BW14" i="2" s="1"/>
  <c r="BJ13" i="2"/>
  <c r="BW13" i="2" s="1"/>
  <c r="BJ12" i="2"/>
  <c r="BW12" i="2" s="1"/>
  <c r="BJ11" i="2"/>
  <c r="BW11" i="2" s="1"/>
  <c r="BJ10" i="2"/>
  <c r="BW10" i="2" s="1"/>
  <c r="BJ9" i="2"/>
  <c r="BW9" i="2" s="1"/>
  <c r="BW55" i="2" s="1"/>
  <c r="BJ8" i="2"/>
  <c r="BW8" i="2" s="1"/>
  <c r="BW54" i="2" s="1"/>
  <c r="BJ7" i="2"/>
  <c r="BW7" i="2" s="1"/>
  <c r="BW53" i="2" s="1"/>
  <c r="BJ6" i="2"/>
  <c r="BW6" i="2" s="1"/>
  <c r="BW52" i="2" s="1"/>
  <c r="BI59" i="2"/>
  <c r="BI58" i="2"/>
  <c r="BI57" i="2"/>
  <c r="BI56" i="2"/>
  <c r="BI55" i="2"/>
  <c r="BI54" i="2"/>
  <c r="BI53" i="2"/>
  <c r="BI52" i="2"/>
  <c r="BI51" i="2"/>
  <c r="BI48" i="2"/>
  <c r="BI39" i="2"/>
  <c r="BI25" i="2"/>
  <c r="BI19" i="2"/>
  <c r="BW57" i="16" l="1"/>
  <c r="BW55" i="14"/>
  <c r="BW55" i="8"/>
  <c r="BW57" i="13"/>
  <c r="BW57" i="12"/>
  <c r="BW22" i="16"/>
  <c r="BW24" i="16"/>
  <c r="BW27" i="16"/>
  <c r="BW29" i="16"/>
  <c r="BW31" i="16"/>
  <c r="BW33" i="16"/>
  <c r="BW35" i="16"/>
  <c r="BW37" i="16"/>
  <c r="BW39" i="16"/>
  <c r="BW43" i="16"/>
  <c r="BW45" i="16"/>
  <c r="BW47" i="16"/>
  <c r="BW21" i="16"/>
  <c r="BW23" i="16"/>
  <c r="BW28" i="16"/>
  <c r="BW30" i="16"/>
  <c r="BW32" i="16"/>
  <c r="BW34" i="16"/>
  <c r="BW36" i="16"/>
  <c r="BW38" i="16"/>
  <c r="BW42" i="16"/>
  <c r="BW44" i="16"/>
  <c r="BW46" i="16"/>
  <c r="BW48" i="16"/>
  <c r="BW23" i="14"/>
  <c r="BW25" i="14"/>
  <c r="BW28" i="14"/>
  <c r="BW30" i="14"/>
  <c r="BW32" i="14"/>
  <c r="BW34" i="14"/>
  <c r="BW36" i="14"/>
  <c r="BW41" i="14"/>
  <c r="BW43" i="14"/>
  <c r="BW45" i="14"/>
  <c r="BW22" i="14"/>
  <c r="BW24" i="14"/>
  <c r="BW29" i="14"/>
  <c r="BW31" i="14"/>
  <c r="BW33" i="14"/>
  <c r="BW35" i="14"/>
  <c r="BW37" i="14"/>
  <c r="BW40" i="14"/>
  <c r="BW42" i="14"/>
  <c r="BW44" i="14"/>
  <c r="BW46" i="14"/>
  <c r="BW21" i="8"/>
  <c r="BW23" i="8"/>
  <c r="BW28" i="8"/>
  <c r="BW30" i="8"/>
  <c r="BW32" i="8"/>
  <c r="BW34" i="8"/>
  <c r="BW36" i="8"/>
  <c r="BW41" i="8"/>
  <c r="BW43" i="8"/>
  <c r="BW45" i="8"/>
  <c r="BW22" i="8"/>
  <c r="BW24" i="8"/>
  <c r="BW27" i="8"/>
  <c r="BW29" i="8"/>
  <c r="BW31" i="8"/>
  <c r="BW33" i="8"/>
  <c r="BW35" i="8"/>
  <c r="BW37" i="8"/>
  <c r="BW40" i="8"/>
  <c r="BW42" i="8"/>
  <c r="BW44" i="8"/>
  <c r="BW46" i="8"/>
  <c r="BW20" i="15"/>
  <c r="BW53" i="15"/>
  <c r="BW22" i="15"/>
  <c r="BW24" i="15"/>
  <c r="BW29" i="15"/>
  <c r="BW31" i="15"/>
  <c r="BW33" i="15"/>
  <c r="BW35" i="15"/>
  <c r="BW37" i="15"/>
  <c r="BW41" i="15"/>
  <c r="BW43" i="15"/>
  <c r="BW45" i="15"/>
  <c r="BW47" i="15"/>
  <c r="BW23" i="15"/>
  <c r="BW25" i="15"/>
  <c r="BW28" i="15"/>
  <c r="BW30" i="15"/>
  <c r="BW32" i="15"/>
  <c r="BW34" i="15"/>
  <c r="BW36" i="15"/>
  <c r="BW38" i="15"/>
  <c r="BW42" i="15"/>
  <c r="BW44" i="15"/>
  <c r="BW46" i="15"/>
  <c r="BW48" i="15"/>
  <c r="BV23" i="4"/>
  <c r="BV25" i="4"/>
  <c r="BV27" i="4"/>
  <c r="BV32" i="4"/>
  <c r="BV34" i="4"/>
  <c r="BV36" i="4"/>
  <c r="BV38" i="4"/>
  <c r="BV40" i="4"/>
  <c r="BV42" i="4"/>
  <c r="BV45" i="4"/>
  <c r="BV47" i="4"/>
  <c r="BV49" i="4"/>
  <c r="BV51" i="4"/>
  <c r="BV60" i="4"/>
  <c r="BV24" i="4"/>
  <c r="BV26" i="4"/>
  <c r="BV28" i="4"/>
  <c r="BV31" i="4"/>
  <c r="BV33" i="4"/>
  <c r="BV35" i="4"/>
  <c r="BV37" i="4"/>
  <c r="BV39" i="4"/>
  <c r="BV41" i="4"/>
  <c r="BV46" i="4"/>
  <c r="BV48" i="4"/>
  <c r="BV50" i="4"/>
  <c r="BW21" i="13"/>
  <c r="BW23" i="13"/>
  <c r="BW28" i="13"/>
  <c r="BW30" i="13"/>
  <c r="BW32" i="13"/>
  <c r="BW34" i="13"/>
  <c r="BW36" i="13"/>
  <c r="BW38" i="13"/>
  <c r="BW43" i="13"/>
  <c r="BW45" i="13"/>
  <c r="BW47" i="13"/>
  <c r="BW22" i="13"/>
  <c r="BW24" i="13"/>
  <c r="BW27" i="13"/>
  <c r="BW29" i="13"/>
  <c r="BW31" i="13"/>
  <c r="BW33" i="13"/>
  <c r="BW35" i="13"/>
  <c r="BW37" i="13"/>
  <c r="BW39" i="13"/>
  <c r="BW42" i="13"/>
  <c r="BW44" i="13"/>
  <c r="BW46" i="13"/>
  <c r="BW48" i="13"/>
  <c r="BW23" i="12"/>
  <c r="BW25" i="12"/>
  <c r="BW28" i="12"/>
  <c r="BW30" i="12"/>
  <c r="BW32" i="12"/>
  <c r="BW34" i="12"/>
  <c r="BW36" i="12"/>
  <c r="BW38" i="12"/>
  <c r="BW43" i="12"/>
  <c r="BW45" i="12"/>
  <c r="BW47" i="12"/>
  <c r="BW22" i="12"/>
  <c r="BW24" i="12"/>
  <c r="BW29" i="12"/>
  <c r="BW31" i="12"/>
  <c r="BW33" i="12"/>
  <c r="BW35" i="12"/>
  <c r="BW37" i="12"/>
  <c r="BW39" i="12"/>
  <c r="BW42" i="12"/>
  <c r="BW44" i="12"/>
  <c r="BW46" i="12"/>
  <c r="BW48" i="12"/>
  <c r="BW22" i="2"/>
  <c r="BW24" i="2"/>
  <c r="BW27" i="2"/>
  <c r="BW29" i="2"/>
  <c r="BW31" i="2"/>
  <c r="BW33" i="2"/>
  <c r="BW35" i="2"/>
  <c r="BW37" i="2"/>
  <c r="BW42" i="2"/>
  <c r="BW44" i="2"/>
  <c r="BW46" i="2"/>
  <c r="BW56" i="2"/>
  <c r="BW21" i="2"/>
  <c r="BW23" i="2"/>
  <c r="BW28" i="2"/>
  <c r="BW30" i="2"/>
  <c r="BW32" i="2"/>
  <c r="BW34" i="2"/>
  <c r="BW36" i="2"/>
  <c r="BW38" i="2"/>
  <c r="BW41" i="2"/>
  <c r="BW43" i="2"/>
  <c r="BW45" i="2"/>
  <c r="BW47" i="2"/>
  <c r="BI50" i="16"/>
  <c r="BI49" i="2"/>
  <c r="BH53" i="4"/>
  <c r="BI48" i="8"/>
  <c r="BI48" i="14"/>
  <c r="BI50" i="15"/>
  <c r="BI50" i="13"/>
  <c r="BI50" i="12"/>
  <c r="BS66" i="18"/>
  <c r="BS49" i="18"/>
  <c r="BS72" i="18" s="1"/>
  <c r="BS38" i="18"/>
  <c r="BS71" i="18" s="1"/>
  <c r="BS33" i="18"/>
  <c r="BS70" i="18" s="1"/>
  <c r="BS24" i="18"/>
  <c r="BS69" i="18" s="1"/>
  <c r="BS17" i="18"/>
  <c r="BS68" i="18" s="1"/>
  <c r="BS5" i="18"/>
  <c r="BS67" i="18" s="1"/>
  <c r="BW60" i="16" l="1"/>
  <c r="BW49" i="16"/>
  <c r="BW58" i="16"/>
  <c r="BW59" i="16"/>
  <c r="BW58" i="14"/>
  <c r="BW56" i="14"/>
  <c r="BW57" i="14"/>
  <c r="BW58" i="8"/>
  <c r="BW57" i="8"/>
  <c r="BW56" i="8"/>
  <c r="BW39" i="15"/>
  <c r="BW59" i="15"/>
  <c r="BW60" i="15"/>
  <c r="BW49" i="15"/>
  <c r="BW58" i="15"/>
  <c r="BW26" i="15"/>
  <c r="BV62" i="4"/>
  <c r="BV63" i="4"/>
  <c r="BV61" i="4"/>
  <c r="BW60" i="13"/>
  <c r="BW59" i="13"/>
  <c r="BW58" i="13"/>
  <c r="BW60" i="12"/>
  <c r="BW58" i="12"/>
  <c r="BW59" i="12"/>
  <c r="BW58" i="2"/>
  <c r="BW59" i="2"/>
  <c r="BW57" i="2"/>
  <c r="BS64" i="18"/>
  <c r="BH60" i="16"/>
  <c r="BH59" i="16"/>
  <c r="BH58" i="16"/>
  <c r="BH57" i="16"/>
  <c r="BH56" i="16"/>
  <c r="BH55" i="16"/>
  <c r="BH54" i="16"/>
  <c r="BH53" i="16"/>
  <c r="BH52" i="16"/>
  <c r="BH49" i="16"/>
  <c r="BH40" i="16"/>
  <c r="BH25" i="16"/>
  <c r="BH19" i="16"/>
  <c r="BH58" i="14"/>
  <c r="BH57" i="14"/>
  <c r="BH56" i="14"/>
  <c r="BH55" i="14"/>
  <c r="BH54" i="14"/>
  <c r="BH53" i="14"/>
  <c r="BH52" i="14"/>
  <c r="BH51" i="14"/>
  <c r="BH50" i="14"/>
  <c r="BH47" i="14"/>
  <c r="BH38" i="14"/>
  <c r="BH26" i="14"/>
  <c r="BH20" i="14"/>
  <c r="BH58" i="8"/>
  <c r="BH57" i="8"/>
  <c r="BH56" i="8"/>
  <c r="BH55" i="8"/>
  <c r="BH54" i="8"/>
  <c r="BH53" i="8"/>
  <c r="BH52" i="8"/>
  <c r="BH51" i="8"/>
  <c r="BH50" i="8"/>
  <c r="BH47" i="8"/>
  <c r="BH38" i="8"/>
  <c r="BH25" i="8"/>
  <c r="BH19" i="8"/>
  <c r="BH60" i="15"/>
  <c r="BH59" i="15"/>
  <c r="BH58" i="15"/>
  <c r="BH57" i="15"/>
  <c r="BH56" i="15"/>
  <c r="BH55" i="15"/>
  <c r="BH54" i="15"/>
  <c r="BH53" i="15"/>
  <c r="BH52" i="15"/>
  <c r="BH49" i="15"/>
  <c r="BH39" i="15"/>
  <c r="BH26" i="15"/>
  <c r="BH20" i="15"/>
  <c r="BG63" i="4"/>
  <c r="BG62" i="4"/>
  <c r="BG61" i="4"/>
  <c r="BG60" i="4"/>
  <c r="BG59" i="4"/>
  <c r="BG58" i="4"/>
  <c r="BG57" i="4"/>
  <c r="BG56" i="4"/>
  <c r="BG55" i="4"/>
  <c r="BG52" i="4"/>
  <c r="BG43" i="4"/>
  <c r="BG29" i="4"/>
  <c r="BG21" i="4"/>
  <c r="BH60" i="13"/>
  <c r="BH59" i="13"/>
  <c r="BH58" i="13"/>
  <c r="BH57" i="13"/>
  <c r="BH56" i="13"/>
  <c r="BH55" i="13"/>
  <c r="BH54" i="13"/>
  <c r="BH53" i="13"/>
  <c r="BH52" i="13"/>
  <c r="BH49" i="13"/>
  <c r="BH40" i="13"/>
  <c r="BH25" i="13"/>
  <c r="BH19" i="13"/>
  <c r="BH60" i="12"/>
  <c r="BH59" i="12"/>
  <c r="BH58" i="12"/>
  <c r="BH57" i="12"/>
  <c r="BH56" i="12"/>
  <c r="BH55" i="12"/>
  <c r="BH54" i="12"/>
  <c r="BH53" i="12"/>
  <c r="BH52" i="12"/>
  <c r="BH49" i="12"/>
  <c r="BH40" i="12"/>
  <c r="BH26" i="12"/>
  <c r="BH20" i="12"/>
  <c r="BH59" i="2"/>
  <c r="BH58" i="2"/>
  <c r="BH57" i="2"/>
  <c r="BH56" i="2"/>
  <c r="BH55" i="2"/>
  <c r="BH54" i="2"/>
  <c r="BH53" i="2"/>
  <c r="BH52" i="2"/>
  <c r="BH51" i="2"/>
  <c r="BH48" i="2"/>
  <c r="BH39" i="2"/>
  <c r="BH25" i="2"/>
  <c r="BH19" i="2"/>
  <c r="BW50" i="15" l="1"/>
  <c r="BG53" i="4"/>
  <c r="BH50" i="16"/>
  <c r="BH49" i="2"/>
  <c r="BH48" i="14"/>
  <c r="BH48" i="8"/>
  <c r="BH50" i="15"/>
  <c r="BH50" i="13"/>
  <c r="BH50" i="12"/>
  <c r="BG60" i="16" l="1"/>
  <c r="BG59" i="16"/>
  <c r="BJ59" i="16" s="1"/>
  <c r="BG58" i="16"/>
  <c r="BG57" i="16"/>
  <c r="BJ57" i="16" s="1"/>
  <c r="BG56" i="16"/>
  <c r="BG55" i="16"/>
  <c r="BJ55" i="16" s="1"/>
  <c r="BG54" i="16"/>
  <c r="BG53" i="16"/>
  <c r="BJ53" i="16" s="1"/>
  <c r="BG52" i="16"/>
  <c r="BG49" i="16"/>
  <c r="BJ49" i="16" s="1"/>
  <c r="BG40" i="16"/>
  <c r="BJ40" i="16" s="1"/>
  <c r="BW40" i="16" s="1"/>
  <c r="BG25" i="16"/>
  <c r="BJ25" i="16" s="1"/>
  <c r="BW25" i="16" s="1"/>
  <c r="BG19" i="16"/>
  <c r="BJ19" i="16" s="1"/>
  <c r="BW19" i="16" s="1"/>
  <c r="BG58" i="14"/>
  <c r="BJ58" i="14" s="1"/>
  <c r="BG57" i="14"/>
  <c r="BG56" i="14"/>
  <c r="BJ56" i="14" s="1"/>
  <c r="BG55" i="14"/>
  <c r="BG54" i="14"/>
  <c r="BJ54" i="14" s="1"/>
  <c r="BG53" i="14"/>
  <c r="BG52" i="14"/>
  <c r="BJ52" i="14" s="1"/>
  <c r="BG51" i="14"/>
  <c r="BG50" i="14"/>
  <c r="BG47" i="14"/>
  <c r="BJ47" i="14" s="1"/>
  <c r="BW47" i="14" s="1"/>
  <c r="BG38" i="14"/>
  <c r="BJ38" i="14" s="1"/>
  <c r="BW38" i="14" s="1"/>
  <c r="BG26" i="14"/>
  <c r="BJ26" i="14" s="1"/>
  <c r="BW26" i="14" s="1"/>
  <c r="BG20" i="14"/>
  <c r="BJ20" i="14" s="1"/>
  <c r="BW20" i="14" s="1"/>
  <c r="BG58" i="8"/>
  <c r="BG57" i="8"/>
  <c r="BJ57" i="8" s="1"/>
  <c r="BG56" i="8"/>
  <c r="BG55" i="8"/>
  <c r="BJ55" i="8" s="1"/>
  <c r="BG54" i="8"/>
  <c r="BG53" i="8"/>
  <c r="BJ53" i="8" s="1"/>
  <c r="BG52" i="8"/>
  <c r="BG51" i="8"/>
  <c r="BG50" i="8"/>
  <c r="BG47" i="8"/>
  <c r="BJ47" i="8" s="1"/>
  <c r="BW47" i="8" s="1"/>
  <c r="BG38" i="8"/>
  <c r="BJ38" i="8" s="1"/>
  <c r="BW38" i="8" s="1"/>
  <c r="BG25" i="8"/>
  <c r="BJ25" i="8" s="1"/>
  <c r="BW25" i="8" s="1"/>
  <c r="BG19" i="8"/>
  <c r="BJ19" i="8" s="1"/>
  <c r="BW19" i="8" s="1"/>
  <c r="BG60" i="15"/>
  <c r="BG59" i="15"/>
  <c r="BG58" i="15"/>
  <c r="BG57" i="15"/>
  <c r="BG56" i="15"/>
  <c r="BG55" i="15"/>
  <c r="BG54" i="15"/>
  <c r="BG53" i="15"/>
  <c r="BG52" i="15"/>
  <c r="BG49" i="15"/>
  <c r="BJ49" i="15" s="1"/>
  <c r="BG39" i="15"/>
  <c r="BJ39" i="15" s="1"/>
  <c r="BG26" i="15"/>
  <c r="BJ26" i="15" s="1"/>
  <c r="BG20" i="15"/>
  <c r="BJ20" i="15" s="1"/>
  <c r="BF63" i="4"/>
  <c r="BI63" i="4" s="1"/>
  <c r="BF62" i="4"/>
  <c r="BF61" i="4"/>
  <c r="BI61" i="4" s="1"/>
  <c r="BF60" i="4"/>
  <c r="BF59" i="4"/>
  <c r="BI59" i="4" s="1"/>
  <c r="BF58" i="4"/>
  <c r="BF57" i="4"/>
  <c r="BI57" i="4" s="1"/>
  <c r="BF56" i="4"/>
  <c r="BF55" i="4"/>
  <c r="BF52" i="4"/>
  <c r="BI52" i="4" s="1"/>
  <c r="BV52" i="4" s="1"/>
  <c r="BF43" i="4"/>
  <c r="BI43" i="4" s="1"/>
  <c r="BV43" i="4" s="1"/>
  <c r="BF29" i="4"/>
  <c r="BI29" i="4" s="1"/>
  <c r="BV29" i="4" s="1"/>
  <c r="BF21" i="4"/>
  <c r="BI21" i="4" s="1"/>
  <c r="BV21" i="4" s="1"/>
  <c r="BG60" i="13"/>
  <c r="BJ60" i="13" s="1"/>
  <c r="BG59" i="13"/>
  <c r="BG58" i="13"/>
  <c r="BJ58" i="13" s="1"/>
  <c r="BG57" i="13"/>
  <c r="BG56" i="13"/>
  <c r="BJ56" i="13" s="1"/>
  <c r="BG55" i="13"/>
  <c r="BG54" i="13"/>
  <c r="BJ54" i="13" s="1"/>
  <c r="BG53" i="13"/>
  <c r="BG52" i="13"/>
  <c r="BG49" i="13"/>
  <c r="BJ49" i="13" s="1"/>
  <c r="BW49" i="13" s="1"/>
  <c r="BG40" i="13"/>
  <c r="BJ40" i="13" s="1"/>
  <c r="BW40" i="13" s="1"/>
  <c r="BG25" i="13"/>
  <c r="BJ25" i="13" s="1"/>
  <c r="BW25" i="13" s="1"/>
  <c r="BG19" i="13"/>
  <c r="BJ19" i="13" s="1"/>
  <c r="BW19" i="13" s="1"/>
  <c r="BW50" i="16" l="1"/>
  <c r="BJ53" i="13"/>
  <c r="BJ55" i="13"/>
  <c r="BJ57" i="13"/>
  <c r="BJ59" i="13"/>
  <c r="BI56" i="4"/>
  <c r="BI58" i="4"/>
  <c r="BI60" i="4"/>
  <c r="BI62" i="4"/>
  <c r="BJ54" i="15"/>
  <c r="BJ56" i="15"/>
  <c r="BJ58" i="15"/>
  <c r="BJ60" i="15"/>
  <c r="BJ53" i="15"/>
  <c r="BJ55" i="15"/>
  <c r="BJ57" i="15"/>
  <c r="BJ59" i="15"/>
  <c r="BJ52" i="8"/>
  <c r="BJ54" i="8"/>
  <c r="BJ56" i="8"/>
  <c r="BJ58" i="8"/>
  <c r="BJ51" i="8"/>
  <c r="BJ51" i="14"/>
  <c r="BJ53" i="14"/>
  <c r="BJ55" i="14"/>
  <c r="BJ57" i="14"/>
  <c r="BJ54" i="16"/>
  <c r="BJ56" i="16"/>
  <c r="BJ58" i="16"/>
  <c r="BJ60" i="16"/>
  <c r="BG48" i="14"/>
  <c r="BG48" i="8"/>
  <c r="BG50" i="16"/>
  <c r="BG50" i="15"/>
  <c r="BF53" i="4"/>
  <c r="BG50" i="13"/>
  <c r="BJ50" i="13" l="1"/>
  <c r="BI53" i="4"/>
  <c r="BV53" i="4" s="1"/>
  <c r="BJ50" i="15"/>
  <c r="BJ48" i="8"/>
  <c r="BW48" i="8" s="1"/>
  <c r="BJ48" i="14"/>
  <c r="BJ50" i="16"/>
  <c r="BW48" i="14" l="1"/>
  <c r="BW50" i="13"/>
  <c r="BG60" i="12" l="1"/>
  <c r="BG59" i="12"/>
  <c r="BG58" i="12"/>
  <c r="BG57" i="12"/>
  <c r="BG56" i="12"/>
  <c r="BG55" i="12"/>
  <c r="BG54" i="12"/>
  <c r="BG53" i="12"/>
  <c r="BG52" i="12"/>
  <c r="BG49" i="12"/>
  <c r="BJ49" i="12" s="1"/>
  <c r="BW49" i="12" s="1"/>
  <c r="BG40" i="12"/>
  <c r="BJ40" i="12" s="1"/>
  <c r="BW40" i="12" s="1"/>
  <c r="BG26" i="12"/>
  <c r="BJ26" i="12" s="1"/>
  <c r="BW26" i="12" s="1"/>
  <c r="BG20" i="12"/>
  <c r="BJ20" i="12" s="1"/>
  <c r="BW20" i="12" s="1"/>
  <c r="BG59" i="2"/>
  <c r="BG58" i="2"/>
  <c r="BG57" i="2"/>
  <c r="BJ57" i="2" s="1"/>
  <c r="BG56" i="2"/>
  <c r="BG55" i="2"/>
  <c r="BJ55" i="2" s="1"/>
  <c r="BG54" i="2"/>
  <c r="BG53" i="2"/>
  <c r="BJ53" i="2" s="1"/>
  <c r="BG52" i="2"/>
  <c r="BG51" i="2"/>
  <c r="BG48" i="2"/>
  <c r="BJ48" i="2" s="1"/>
  <c r="BW48" i="2" s="1"/>
  <c r="BG39" i="2"/>
  <c r="BJ39" i="2" s="1"/>
  <c r="BW39" i="2" s="1"/>
  <c r="BG25" i="2"/>
  <c r="BJ25" i="2" s="1"/>
  <c r="BW25" i="2" s="1"/>
  <c r="BG19" i="2"/>
  <c r="BJ19" i="2" s="1"/>
  <c r="BW19" i="2" s="1"/>
  <c r="BJ50" i="12" l="1"/>
  <c r="BJ54" i="12"/>
  <c r="BJ56" i="12"/>
  <c r="BJ58" i="12"/>
  <c r="BJ60" i="12"/>
  <c r="BJ53" i="12"/>
  <c r="BJ55" i="12"/>
  <c r="BJ57" i="12"/>
  <c r="BJ59" i="12"/>
  <c r="BJ59" i="2"/>
  <c r="BJ52" i="2"/>
  <c r="BJ54" i="2"/>
  <c r="BJ56" i="2"/>
  <c r="BJ58" i="2"/>
  <c r="BG50" i="12"/>
  <c r="BG49" i="2"/>
  <c r="BW50" i="12" l="1"/>
  <c r="BJ49" i="2"/>
  <c r="BW49" i="2" l="1"/>
  <c r="BR66" i="18" l="1"/>
  <c r="BR49" i="18"/>
  <c r="BR38" i="18"/>
  <c r="BR33" i="18"/>
  <c r="BR24" i="18"/>
  <c r="BR17" i="18"/>
  <c r="BR5" i="18"/>
  <c r="BR68" i="18" l="1"/>
  <c r="BU68" i="18" s="1"/>
  <c r="BU17" i="18"/>
  <c r="CH17" i="18" s="1"/>
  <c r="CH68" i="18" s="1"/>
  <c r="BR70" i="18"/>
  <c r="BU70" i="18" s="1"/>
  <c r="BU33" i="18"/>
  <c r="CH33" i="18" s="1"/>
  <c r="CH70" i="18" s="1"/>
  <c r="BR72" i="18"/>
  <c r="BU72" i="18" s="1"/>
  <c r="BU49" i="18"/>
  <c r="CH49" i="18" s="1"/>
  <c r="CH72" i="18" s="1"/>
  <c r="BR67" i="18"/>
  <c r="BU67" i="18" s="1"/>
  <c r="BU5" i="18"/>
  <c r="CH5" i="18" s="1"/>
  <c r="CH67" i="18" s="1"/>
  <c r="BR69" i="18"/>
  <c r="BU69" i="18" s="1"/>
  <c r="BU24" i="18"/>
  <c r="CH24" i="18" s="1"/>
  <c r="CH69" i="18" s="1"/>
  <c r="BR71" i="18"/>
  <c r="BU71" i="18" s="1"/>
  <c r="BU38" i="18"/>
  <c r="CH38" i="18" s="1"/>
  <c r="CH71" i="18" s="1"/>
  <c r="BR64" i="18"/>
  <c r="CH64" i="18" l="1"/>
  <c r="BU64" i="18"/>
  <c r="BE52" i="12"/>
  <c r="BD52" i="12"/>
  <c r="BD51" i="12"/>
  <c r="BD48" i="12"/>
  <c r="BD47" i="12"/>
  <c r="BD46" i="12"/>
  <c r="BD45" i="12"/>
  <c r="BD44" i="12"/>
  <c r="BD43" i="12"/>
  <c r="BD42" i="12"/>
  <c r="BD41" i="12"/>
  <c r="BD39" i="12"/>
  <c r="BD38" i="12"/>
  <c r="BD37" i="12"/>
  <c r="BD36" i="12"/>
  <c r="BD35" i="12"/>
  <c r="BD34" i="12"/>
  <c r="BD33" i="12"/>
  <c r="BD32" i="12"/>
  <c r="BD31" i="12"/>
  <c r="BD30" i="12"/>
  <c r="BD29" i="12"/>
  <c r="BD28" i="12"/>
  <c r="BD27" i="12"/>
  <c r="BD25" i="12"/>
  <c r="BD24" i="12"/>
  <c r="BD23" i="12"/>
  <c r="BD22" i="12"/>
  <c r="BD21" i="12"/>
  <c r="BD19" i="12"/>
  <c r="BD18" i="12"/>
  <c r="BD17" i="12"/>
  <c r="BD16" i="12"/>
  <c r="BD15" i="12"/>
  <c r="BD14" i="12"/>
  <c r="BD13" i="12"/>
  <c r="BD12" i="12"/>
  <c r="BD11" i="12"/>
  <c r="BD10" i="12"/>
  <c r="BD9" i="12"/>
  <c r="BD8" i="12"/>
  <c r="BD7" i="12"/>
  <c r="BD6" i="12"/>
  <c r="BE52" i="16" l="1"/>
  <c r="BE41" i="16"/>
  <c r="BD61" i="16"/>
  <c r="BD52" i="16"/>
  <c r="BD51" i="16"/>
  <c r="BD48" i="16"/>
  <c r="BD47" i="16"/>
  <c r="BD46" i="16"/>
  <c r="BD45" i="16"/>
  <c r="BD44" i="16"/>
  <c r="BD43" i="16"/>
  <c r="BD42" i="16"/>
  <c r="BD39" i="16"/>
  <c r="BD38" i="16"/>
  <c r="BD37" i="16"/>
  <c r="BD36" i="16"/>
  <c r="BD35" i="16"/>
  <c r="BD34" i="16"/>
  <c r="BD33" i="16"/>
  <c r="BD32" i="16"/>
  <c r="BD31" i="16"/>
  <c r="BD30" i="16"/>
  <c r="BD29" i="16"/>
  <c r="BD28" i="16"/>
  <c r="BD27" i="16"/>
  <c r="BD26" i="16"/>
  <c r="BD24" i="16"/>
  <c r="BD23" i="16"/>
  <c r="BD22" i="16"/>
  <c r="BD21" i="16"/>
  <c r="BD20" i="16"/>
  <c r="BD18" i="16"/>
  <c r="BD17" i="16"/>
  <c r="BD16" i="16"/>
  <c r="BD15" i="16"/>
  <c r="BD14" i="16"/>
  <c r="BD13" i="16"/>
  <c r="BD12" i="16"/>
  <c r="BD11" i="16"/>
  <c r="BD10" i="16"/>
  <c r="BD9" i="16"/>
  <c r="BD8" i="16"/>
  <c r="BD7" i="16"/>
  <c r="BD6" i="16"/>
  <c r="BC60" i="16"/>
  <c r="BC59" i="16"/>
  <c r="BC58" i="16"/>
  <c r="BC57" i="16"/>
  <c r="BC56" i="16"/>
  <c r="BC55" i="16"/>
  <c r="BC54" i="16"/>
  <c r="BC53" i="16"/>
  <c r="BC52" i="16"/>
  <c r="BC49" i="16"/>
  <c r="BC40" i="16"/>
  <c r="BC25" i="16"/>
  <c r="BC19" i="16"/>
  <c r="BE50" i="14"/>
  <c r="BD50" i="14"/>
  <c r="BD46" i="14"/>
  <c r="BD45" i="14"/>
  <c r="BD44" i="14"/>
  <c r="BD43" i="14"/>
  <c r="BD42" i="14"/>
  <c r="BD41" i="14"/>
  <c r="BD40" i="14"/>
  <c r="BD39" i="14"/>
  <c r="BD37" i="14"/>
  <c r="BD36" i="14"/>
  <c r="BD35" i="14"/>
  <c r="BD34" i="14"/>
  <c r="BD33" i="14"/>
  <c r="BD32" i="14"/>
  <c r="BD31" i="14"/>
  <c r="BD30" i="14"/>
  <c r="BD29" i="14"/>
  <c r="BD28" i="14"/>
  <c r="BD27" i="14"/>
  <c r="BD25" i="14"/>
  <c r="BD24" i="14"/>
  <c r="BD23" i="14"/>
  <c r="BD22" i="14"/>
  <c r="BD21" i="14"/>
  <c r="BD19" i="14"/>
  <c r="BD18" i="14"/>
  <c r="BD17" i="14"/>
  <c r="BD16" i="14"/>
  <c r="BD15" i="14"/>
  <c r="BD14" i="14"/>
  <c r="BD13" i="14"/>
  <c r="BD12" i="14"/>
  <c r="BD11" i="14"/>
  <c r="BD10" i="14"/>
  <c r="BD9" i="14"/>
  <c r="BD8" i="14"/>
  <c r="BD7" i="14"/>
  <c r="BD6" i="14"/>
  <c r="BC58" i="14"/>
  <c r="BC57" i="14"/>
  <c r="BC56" i="14"/>
  <c r="BC55" i="14"/>
  <c r="BC54" i="14"/>
  <c r="BC53" i="14"/>
  <c r="BC52" i="14"/>
  <c r="BC51" i="14"/>
  <c r="BC50" i="14"/>
  <c r="BC47" i="14"/>
  <c r="BC38" i="14"/>
  <c r="BC26" i="14"/>
  <c r="BC20" i="14"/>
  <c r="BE50" i="8"/>
  <c r="BD59" i="8"/>
  <c r="BD50" i="8"/>
  <c r="BD46" i="8"/>
  <c r="BD45" i="8"/>
  <c r="BD44" i="8"/>
  <c r="BD43" i="8"/>
  <c r="BD42" i="8"/>
  <c r="BD41" i="8"/>
  <c r="BD40" i="8"/>
  <c r="BD39" i="8"/>
  <c r="BD37" i="8"/>
  <c r="BD36" i="8"/>
  <c r="BD35" i="8"/>
  <c r="BD34" i="8"/>
  <c r="BD33" i="8"/>
  <c r="BD32" i="8"/>
  <c r="BD31" i="8"/>
  <c r="BD30" i="8"/>
  <c r="BD29" i="8"/>
  <c r="BD28" i="8"/>
  <c r="BD27" i="8"/>
  <c r="BD24" i="8"/>
  <c r="BD23" i="8"/>
  <c r="BD22" i="8"/>
  <c r="BD21" i="8"/>
  <c r="BD20" i="8"/>
  <c r="BD18" i="8"/>
  <c r="BD17" i="8"/>
  <c r="BD16" i="8"/>
  <c r="BD15" i="8"/>
  <c r="BD14" i="8"/>
  <c r="BD13" i="8"/>
  <c r="BD12" i="8"/>
  <c r="BD11" i="8"/>
  <c r="BD10" i="8"/>
  <c r="BD9" i="8"/>
  <c r="BD8" i="8"/>
  <c r="BD7" i="8"/>
  <c r="BD6" i="8"/>
  <c r="BC58" i="8"/>
  <c r="BC57" i="8"/>
  <c r="BC56" i="8"/>
  <c r="BC55" i="8"/>
  <c r="BC54" i="8"/>
  <c r="BC53" i="8"/>
  <c r="BC52" i="8"/>
  <c r="BC51" i="8"/>
  <c r="BC50" i="8"/>
  <c r="BC47" i="8"/>
  <c r="BC38" i="8"/>
  <c r="BC25" i="8"/>
  <c r="BC19" i="8"/>
  <c r="BE52" i="15"/>
  <c r="BE17" i="15"/>
  <c r="BD61" i="15"/>
  <c r="BD52" i="15"/>
  <c r="BD51" i="15"/>
  <c r="BD48" i="15"/>
  <c r="BD47" i="15"/>
  <c r="BD46" i="15"/>
  <c r="BD45" i="15"/>
  <c r="BD44" i="15"/>
  <c r="BD43" i="15"/>
  <c r="BD42" i="15"/>
  <c r="BD41" i="15"/>
  <c r="BD38" i="15"/>
  <c r="BD37" i="15"/>
  <c r="BD36" i="15"/>
  <c r="BD35" i="15"/>
  <c r="BD34" i="15"/>
  <c r="BD33" i="15"/>
  <c r="BD32" i="15"/>
  <c r="BD31" i="15"/>
  <c r="BD30" i="15"/>
  <c r="BD29" i="15"/>
  <c r="BD28" i="15"/>
  <c r="BD27" i="15"/>
  <c r="BD25" i="15"/>
  <c r="BD24" i="15"/>
  <c r="BD23" i="15"/>
  <c r="BD22" i="15"/>
  <c r="BD21" i="15"/>
  <c r="BD19" i="15"/>
  <c r="BD18" i="15"/>
  <c r="BD16" i="15"/>
  <c r="BD15" i="15"/>
  <c r="BD14" i="15"/>
  <c r="BD13" i="15"/>
  <c r="BD12" i="15"/>
  <c r="BD11" i="15"/>
  <c r="BD10" i="15"/>
  <c r="BD9" i="15"/>
  <c r="BD8" i="15"/>
  <c r="BD7" i="15"/>
  <c r="BD6" i="15"/>
  <c r="BC60" i="15"/>
  <c r="BC59" i="15"/>
  <c r="BC58" i="15"/>
  <c r="BC57" i="15"/>
  <c r="BC56" i="15"/>
  <c r="BC55" i="15"/>
  <c r="BC54" i="15"/>
  <c r="BC53" i="15"/>
  <c r="BC52" i="15"/>
  <c r="BC49" i="15"/>
  <c r="BC39" i="15"/>
  <c r="BC26" i="15"/>
  <c r="BC20" i="15"/>
  <c r="BD55" i="4"/>
  <c r="BC64" i="4"/>
  <c r="BC55" i="4"/>
  <c r="BC54" i="4"/>
  <c r="BC51" i="4"/>
  <c r="BC50" i="4"/>
  <c r="BC49" i="4"/>
  <c r="BC48" i="4"/>
  <c r="BC47" i="4"/>
  <c r="BC46" i="4"/>
  <c r="BC45" i="4"/>
  <c r="BC44" i="4"/>
  <c r="BC42" i="4"/>
  <c r="BC41" i="4"/>
  <c r="BC40" i="4"/>
  <c r="BC39" i="4"/>
  <c r="BC38" i="4"/>
  <c r="BC37" i="4"/>
  <c r="BC36" i="4"/>
  <c r="BC35" i="4"/>
  <c r="BC34" i="4"/>
  <c r="BC33" i="4"/>
  <c r="BC32" i="4"/>
  <c r="BC31" i="4"/>
  <c r="BC30" i="4"/>
  <c r="BC28" i="4"/>
  <c r="BC27" i="4"/>
  <c r="BC26" i="4"/>
  <c r="BC25" i="4"/>
  <c r="BC24" i="4"/>
  <c r="BC23" i="4"/>
  <c r="BC22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B63" i="4"/>
  <c r="BB62" i="4"/>
  <c r="BB61" i="4"/>
  <c r="BB60" i="4"/>
  <c r="BB59" i="4"/>
  <c r="BB58" i="4"/>
  <c r="BB57" i="4"/>
  <c r="BB56" i="4"/>
  <c r="BB55" i="4"/>
  <c r="BB52" i="4"/>
  <c r="BB43" i="4"/>
  <c r="BB29" i="4"/>
  <c r="BB21" i="4"/>
  <c r="BE52" i="13"/>
  <c r="BD52" i="13"/>
  <c r="BD48" i="13"/>
  <c r="BD47" i="13"/>
  <c r="BD46" i="13"/>
  <c r="BD45" i="13"/>
  <c r="BD44" i="13"/>
  <c r="BD43" i="13"/>
  <c r="BD42" i="13"/>
  <c r="BD41" i="13"/>
  <c r="BD39" i="13"/>
  <c r="BD38" i="13"/>
  <c r="BD37" i="13"/>
  <c r="BD36" i="13"/>
  <c r="BD35" i="13"/>
  <c r="BD34" i="13"/>
  <c r="BD33" i="13"/>
  <c r="BD32" i="13"/>
  <c r="BD31" i="13"/>
  <c r="BD30" i="13"/>
  <c r="BD29" i="13"/>
  <c r="BD28" i="13"/>
  <c r="BD27" i="13"/>
  <c r="BD26" i="13"/>
  <c r="BD24" i="13"/>
  <c r="BD23" i="13"/>
  <c r="BD22" i="13"/>
  <c r="BD21" i="13"/>
  <c r="BD20" i="13"/>
  <c r="BD18" i="13"/>
  <c r="BD17" i="13"/>
  <c r="BD16" i="13"/>
  <c r="BD15" i="13"/>
  <c r="BD14" i="13"/>
  <c r="BD13" i="13"/>
  <c r="BD12" i="13"/>
  <c r="BD11" i="13"/>
  <c r="BD10" i="13"/>
  <c r="BD9" i="13"/>
  <c r="BD8" i="13"/>
  <c r="BD7" i="13"/>
  <c r="BD6" i="13"/>
  <c r="BC60" i="13"/>
  <c r="BC59" i="13"/>
  <c r="BC58" i="13"/>
  <c r="BC57" i="13"/>
  <c r="BC56" i="13"/>
  <c r="BC55" i="13"/>
  <c r="BC54" i="13"/>
  <c r="BC53" i="13"/>
  <c r="BC52" i="13"/>
  <c r="BC49" i="13"/>
  <c r="BC40" i="13"/>
  <c r="BC25" i="13"/>
  <c r="BC19" i="13"/>
  <c r="BC60" i="12"/>
  <c r="BC59" i="12"/>
  <c r="BC58" i="12"/>
  <c r="BC57" i="12"/>
  <c r="BC56" i="12"/>
  <c r="BC55" i="12"/>
  <c r="BC54" i="12"/>
  <c r="BC53" i="12"/>
  <c r="BC52" i="12"/>
  <c r="BC49" i="12"/>
  <c r="BC40" i="12"/>
  <c r="BC26" i="12"/>
  <c r="BC20" i="12"/>
  <c r="BE51" i="2"/>
  <c r="BD51" i="2"/>
  <c r="BD47" i="2"/>
  <c r="BD46" i="2"/>
  <c r="BD45" i="2"/>
  <c r="BD44" i="2"/>
  <c r="BD43" i="2"/>
  <c r="BD42" i="2"/>
  <c r="BD41" i="2"/>
  <c r="BD40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4" i="2"/>
  <c r="BD23" i="2"/>
  <c r="BD22" i="2"/>
  <c r="BD21" i="2"/>
  <c r="BD20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C59" i="2"/>
  <c r="BC58" i="2"/>
  <c r="BC57" i="2"/>
  <c r="BC56" i="2"/>
  <c r="BC55" i="2"/>
  <c r="BC54" i="2"/>
  <c r="BC53" i="2"/>
  <c r="BC52" i="2"/>
  <c r="BC51" i="2"/>
  <c r="BC48" i="2"/>
  <c r="BC39" i="2"/>
  <c r="BC25" i="2"/>
  <c r="BC19" i="2"/>
  <c r="BC50" i="12" l="1"/>
  <c r="BC50" i="16"/>
  <c r="BC48" i="8"/>
  <c r="BB53" i="4"/>
  <c r="BC48" i="14"/>
  <c r="BC50" i="15"/>
  <c r="BC50" i="13"/>
  <c r="BC49" i="2"/>
  <c r="BP66" i="18" l="1"/>
  <c r="BO73" i="18"/>
  <c r="BO66" i="18"/>
  <c r="BO63" i="18"/>
  <c r="BO62" i="18"/>
  <c r="BO61" i="18"/>
  <c r="BO60" i="18"/>
  <c r="BO59" i="18"/>
  <c r="BO58" i="18"/>
  <c r="BO57" i="18"/>
  <c r="BO56" i="18"/>
  <c r="BO55" i="18"/>
  <c r="BO54" i="18"/>
  <c r="BO53" i="18"/>
  <c r="BO52" i="18"/>
  <c r="BO51" i="18"/>
  <c r="BO50" i="18"/>
  <c r="BO48" i="18"/>
  <c r="BO47" i="18"/>
  <c r="BO46" i="18"/>
  <c r="BO45" i="18"/>
  <c r="BO44" i="18"/>
  <c r="BO43" i="18"/>
  <c r="BO42" i="18"/>
  <c r="BO41" i="18"/>
  <c r="BO40" i="18"/>
  <c r="BO39" i="18"/>
  <c r="BO37" i="18"/>
  <c r="BO36" i="18"/>
  <c r="BO35" i="18"/>
  <c r="BO34" i="18"/>
  <c r="BO32" i="18"/>
  <c r="BO31" i="18"/>
  <c r="BO30" i="18"/>
  <c r="BO29" i="18"/>
  <c r="BO28" i="18"/>
  <c r="BO27" i="18"/>
  <c r="BO26" i="18"/>
  <c r="BO25" i="18"/>
  <c r="BO23" i="18"/>
  <c r="BO22" i="18"/>
  <c r="BO21" i="18"/>
  <c r="BO20" i="18"/>
  <c r="BO19" i="18"/>
  <c r="BO18" i="18"/>
  <c r="BO16" i="18"/>
  <c r="BO15" i="18"/>
  <c r="BO14" i="18"/>
  <c r="BO13" i="18"/>
  <c r="BO12" i="18"/>
  <c r="BO11" i="18"/>
  <c r="BO10" i="18"/>
  <c r="BO9" i="18"/>
  <c r="BO8" i="18"/>
  <c r="BO7" i="18"/>
  <c r="BO6" i="18"/>
  <c r="BN66" i="18"/>
  <c r="BN49" i="18"/>
  <c r="BN72" i="18" s="1"/>
  <c r="BN38" i="18"/>
  <c r="BN71" i="18" s="1"/>
  <c r="BN33" i="18"/>
  <c r="BN70" i="18" s="1"/>
  <c r="BN24" i="18"/>
  <c r="BN69" i="18" s="1"/>
  <c r="BN17" i="18"/>
  <c r="BN68" i="18" s="1"/>
  <c r="BN5" i="18"/>
  <c r="BN67" i="18" s="1"/>
  <c r="BN64" i="18" l="1"/>
  <c r="BB60" i="16"/>
  <c r="BB59" i="16"/>
  <c r="BB58" i="16"/>
  <c r="BB57" i="16"/>
  <c r="BB56" i="16"/>
  <c r="BB55" i="16"/>
  <c r="BB54" i="16"/>
  <c r="BB53" i="16"/>
  <c r="BB52" i="16"/>
  <c r="BB49" i="16"/>
  <c r="BB40" i="16"/>
  <c r="BB25" i="16"/>
  <c r="BB19" i="16"/>
  <c r="BB50" i="16" s="1"/>
  <c r="BB58" i="14"/>
  <c r="BB57" i="14"/>
  <c r="BB56" i="14"/>
  <c r="BB55" i="14"/>
  <c r="BB54" i="14"/>
  <c r="BB53" i="14"/>
  <c r="BB52" i="14"/>
  <c r="BB51" i="14"/>
  <c r="BB50" i="14"/>
  <c r="BB47" i="14"/>
  <c r="BB38" i="14"/>
  <c r="BB26" i="14"/>
  <c r="BB20" i="14"/>
  <c r="BB58" i="8"/>
  <c r="BB57" i="8"/>
  <c r="BB56" i="8"/>
  <c r="BB55" i="8"/>
  <c r="BB54" i="8"/>
  <c r="BB53" i="8"/>
  <c r="BB52" i="8"/>
  <c r="BB51" i="8"/>
  <c r="BB50" i="8"/>
  <c r="BB47" i="8"/>
  <c r="BB38" i="8"/>
  <c r="BB25" i="8"/>
  <c r="BB19" i="8"/>
  <c r="BB60" i="15"/>
  <c r="BB59" i="15"/>
  <c r="BB58" i="15"/>
  <c r="BB57" i="15"/>
  <c r="BB56" i="15"/>
  <c r="BB55" i="15"/>
  <c r="BB54" i="15"/>
  <c r="BB53" i="15"/>
  <c r="BB52" i="15"/>
  <c r="BB49" i="15"/>
  <c r="BB39" i="15"/>
  <c r="BB26" i="15"/>
  <c r="BB20" i="15"/>
  <c r="BA63" i="4"/>
  <c r="BA62" i="4"/>
  <c r="BA61" i="4"/>
  <c r="BA60" i="4"/>
  <c r="BA59" i="4"/>
  <c r="BA58" i="4"/>
  <c r="BA57" i="4"/>
  <c r="BA56" i="4"/>
  <c r="BA55" i="4"/>
  <c r="BA52" i="4"/>
  <c r="BA43" i="4"/>
  <c r="BA29" i="4"/>
  <c r="BA21" i="4"/>
  <c r="BB60" i="13"/>
  <c r="BB59" i="13"/>
  <c r="BB58" i="13"/>
  <c r="BB57" i="13"/>
  <c r="BB56" i="13"/>
  <c r="BB55" i="13"/>
  <c r="BB54" i="13"/>
  <c r="BB53" i="13"/>
  <c r="BB52" i="13"/>
  <c r="BB49" i="13"/>
  <c r="BB40" i="13"/>
  <c r="BB25" i="13"/>
  <c r="BB19" i="13"/>
  <c r="BB60" i="12"/>
  <c r="BB59" i="12"/>
  <c r="BB58" i="12"/>
  <c r="BB57" i="12"/>
  <c r="BB56" i="12"/>
  <c r="BB55" i="12"/>
  <c r="BB54" i="12"/>
  <c r="BB53" i="12"/>
  <c r="BB52" i="12"/>
  <c r="BB49" i="12"/>
  <c r="BB40" i="12"/>
  <c r="BB26" i="12"/>
  <c r="BB20" i="12"/>
  <c r="BB59" i="2"/>
  <c r="BB58" i="2"/>
  <c r="BB57" i="2"/>
  <c r="BB56" i="2"/>
  <c r="BB55" i="2"/>
  <c r="BB54" i="2"/>
  <c r="BB53" i="2"/>
  <c r="BB52" i="2"/>
  <c r="BB51" i="2"/>
  <c r="BB48" i="2"/>
  <c r="BB39" i="2"/>
  <c r="BB25" i="2"/>
  <c r="BB19" i="2"/>
  <c r="BB50" i="12" l="1"/>
  <c r="BB48" i="14"/>
  <c r="BB48" i="8"/>
  <c r="BB50" i="15"/>
  <c r="BA53" i="4"/>
  <c r="BB50" i="13"/>
  <c r="BB49" i="2"/>
  <c r="BM66" i="18" l="1"/>
  <c r="BM49" i="18"/>
  <c r="BM72" i="18" s="1"/>
  <c r="BM38" i="18"/>
  <c r="BM71" i="18" s="1"/>
  <c r="BM33" i="18"/>
  <c r="BM70" i="18" s="1"/>
  <c r="BM24" i="18"/>
  <c r="BM69" i="18" s="1"/>
  <c r="BM17" i="18"/>
  <c r="BM68" i="18" s="1"/>
  <c r="BM5" i="18"/>
  <c r="BM67" i="18" s="1"/>
  <c r="BM64" i="18" l="1"/>
  <c r="BL66" i="18"/>
  <c r="BL49" i="18"/>
  <c r="BL38" i="18"/>
  <c r="BL33" i="18"/>
  <c r="BL24" i="18"/>
  <c r="BL17" i="18"/>
  <c r="BL5" i="18"/>
  <c r="BA60" i="16"/>
  <c r="BA59" i="16"/>
  <c r="BD59" i="16" s="1"/>
  <c r="BA58" i="16"/>
  <c r="BA57" i="16"/>
  <c r="BD57" i="16" s="1"/>
  <c r="BA56" i="16"/>
  <c r="BA55" i="16"/>
  <c r="BD55" i="16" s="1"/>
  <c r="BA54" i="16"/>
  <c r="BA53" i="16"/>
  <c r="BA52" i="16"/>
  <c r="BA49" i="16"/>
  <c r="BD49" i="16" s="1"/>
  <c r="BA40" i="16"/>
  <c r="BD40" i="16" s="1"/>
  <c r="BA25" i="16"/>
  <c r="BD25" i="16" s="1"/>
  <c r="BA19" i="16"/>
  <c r="BD19" i="16" s="1"/>
  <c r="BA58" i="14"/>
  <c r="BD58" i="14" s="1"/>
  <c r="BA57" i="14"/>
  <c r="BA56" i="14"/>
  <c r="BD56" i="14" s="1"/>
  <c r="BA55" i="14"/>
  <c r="BA54" i="14"/>
  <c r="BD54" i="14" s="1"/>
  <c r="BA53" i="14"/>
  <c r="BA52" i="14"/>
  <c r="BD52" i="14" s="1"/>
  <c r="BA51" i="14"/>
  <c r="BA50" i="14"/>
  <c r="BA47" i="14"/>
  <c r="BD47" i="14" s="1"/>
  <c r="BA38" i="14"/>
  <c r="BA26" i="14"/>
  <c r="BD26" i="14" s="1"/>
  <c r="BA20" i="14"/>
  <c r="BD20" i="14" s="1"/>
  <c r="BA58" i="8"/>
  <c r="BA57" i="8"/>
  <c r="BD57" i="8" s="1"/>
  <c r="BA56" i="8"/>
  <c r="BA55" i="8"/>
  <c r="BD55" i="8" s="1"/>
  <c r="BA54" i="8"/>
  <c r="BA53" i="8"/>
  <c r="BD53" i="8" s="1"/>
  <c r="BA52" i="8"/>
  <c r="BA51" i="8"/>
  <c r="BA50" i="8"/>
  <c r="BA47" i="8"/>
  <c r="BD47" i="8" s="1"/>
  <c r="BA38" i="8"/>
  <c r="BD38" i="8" s="1"/>
  <c r="BA25" i="8"/>
  <c r="BD25" i="8" s="1"/>
  <c r="BA19" i="8"/>
  <c r="BD19" i="8" s="1"/>
  <c r="BA60" i="15"/>
  <c r="BD60" i="15" s="1"/>
  <c r="BA59" i="15"/>
  <c r="BA58" i="15"/>
  <c r="BD58" i="15" s="1"/>
  <c r="BA57" i="15"/>
  <c r="BA56" i="15"/>
  <c r="BD56" i="15" s="1"/>
  <c r="BA55" i="15"/>
  <c r="BA54" i="15"/>
  <c r="BD54" i="15" s="1"/>
  <c r="BA53" i="15"/>
  <c r="BA52" i="15"/>
  <c r="BA49" i="15"/>
  <c r="BD49" i="15" s="1"/>
  <c r="BA39" i="15"/>
  <c r="BD39" i="15" s="1"/>
  <c r="BA26" i="15"/>
  <c r="BD26" i="15" s="1"/>
  <c r="BA20" i="15"/>
  <c r="BD20" i="15" s="1"/>
  <c r="AZ63" i="4"/>
  <c r="BC63" i="4" s="1"/>
  <c r="AZ62" i="4"/>
  <c r="AZ61" i="4"/>
  <c r="BC61" i="4" s="1"/>
  <c r="AZ60" i="4"/>
  <c r="AZ59" i="4"/>
  <c r="BC59" i="4" s="1"/>
  <c r="AZ58" i="4"/>
  <c r="AZ57" i="4"/>
  <c r="BC57" i="4" s="1"/>
  <c r="AZ56" i="4"/>
  <c r="AZ55" i="4"/>
  <c r="AZ52" i="4"/>
  <c r="BC52" i="4" s="1"/>
  <c r="AZ43" i="4"/>
  <c r="BC43" i="4" s="1"/>
  <c r="AZ29" i="4"/>
  <c r="BC29" i="4" s="1"/>
  <c r="AZ21" i="4"/>
  <c r="BC21" i="4" s="1"/>
  <c r="BA60" i="13"/>
  <c r="BD60" i="13" s="1"/>
  <c r="BA59" i="13"/>
  <c r="BA58" i="13"/>
  <c r="BD58" i="13" s="1"/>
  <c r="BA57" i="13"/>
  <c r="BA56" i="13"/>
  <c r="BD56" i="13" s="1"/>
  <c r="BA55" i="13"/>
  <c r="BA54" i="13"/>
  <c r="BD54" i="13" s="1"/>
  <c r="BA53" i="13"/>
  <c r="BA52" i="13"/>
  <c r="BA49" i="13"/>
  <c r="BD49" i="13" s="1"/>
  <c r="BA40" i="13"/>
  <c r="BD40" i="13" s="1"/>
  <c r="BA25" i="13"/>
  <c r="BD25" i="13" s="1"/>
  <c r="BA19" i="13"/>
  <c r="BD19" i="13" s="1"/>
  <c r="BA60" i="12"/>
  <c r="BD60" i="12" s="1"/>
  <c r="BA59" i="12"/>
  <c r="BA58" i="12"/>
  <c r="BD58" i="12" s="1"/>
  <c r="BA57" i="12"/>
  <c r="BA56" i="12"/>
  <c r="BD56" i="12" s="1"/>
  <c r="BA55" i="12"/>
  <c r="BA54" i="12"/>
  <c r="BD54" i="12" s="1"/>
  <c r="BA53" i="12"/>
  <c r="BA52" i="12"/>
  <c r="BA49" i="12"/>
  <c r="BD49" i="12" s="1"/>
  <c r="BA40" i="12"/>
  <c r="BD40" i="12" s="1"/>
  <c r="BA26" i="12"/>
  <c r="BD26" i="12" s="1"/>
  <c r="BA20" i="12"/>
  <c r="BD20" i="12" s="1"/>
  <c r="BD50" i="12" l="1"/>
  <c r="BD53" i="12"/>
  <c r="BD55" i="12"/>
  <c r="BD57" i="12"/>
  <c r="BD59" i="12"/>
  <c r="BD53" i="16"/>
  <c r="BD54" i="16"/>
  <c r="BD56" i="16"/>
  <c r="BD58" i="16"/>
  <c r="BD60" i="16"/>
  <c r="BD51" i="14"/>
  <c r="BD53" i="14"/>
  <c r="BD55" i="14"/>
  <c r="BD57" i="14"/>
  <c r="BA48" i="14"/>
  <c r="BD38" i="14"/>
  <c r="BD52" i="8"/>
  <c r="BD54" i="8"/>
  <c r="BD56" i="8"/>
  <c r="BD58" i="8"/>
  <c r="BD51" i="8"/>
  <c r="BD53" i="15"/>
  <c r="BD55" i="15"/>
  <c r="BD57" i="15"/>
  <c r="BD59" i="15"/>
  <c r="BC56" i="4"/>
  <c r="BC58" i="4"/>
  <c r="BC60" i="4"/>
  <c r="BC62" i="4"/>
  <c r="BD53" i="13"/>
  <c r="BD55" i="13"/>
  <c r="BD57" i="13"/>
  <c r="BD59" i="13"/>
  <c r="BL68" i="18"/>
  <c r="BO68" i="18" s="1"/>
  <c r="BO17" i="18"/>
  <c r="BL70" i="18"/>
  <c r="BO70" i="18" s="1"/>
  <c r="BO33" i="18"/>
  <c r="BL72" i="18"/>
  <c r="BO72" i="18" s="1"/>
  <c r="BO49" i="18"/>
  <c r="BL67" i="18"/>
  <c r="BO67" i="18" s="1"/>
  <c r="BO5" i="18"/>
  <c r="BL69" i="18"/>
  <c r="BO69" i="18" s="1"/>
  <c r="BO24" i="18"/>
  <c r="BL71" i="18"/>
  <c r="BO71" i="18" s="1"/>
  <c r="BO38" i="18"/>
  <c r="BA48" i="8"/>
  <c r="BL64" i="18"/>
  <c r="BA50" i="16"/>
  <c r="BA50" i="15"/>
  <c r="AZ53" i="4"/>
  <c r="BA50" i="13"/>
  <c r="BA50" i="12"/>
  <c r="BD50" i="16" l="1"/>
  <c r="BD48" i="14"/>
  <c r="BD48" i="8"/>
  <c r="BD50" i="15"/>
  <c r="BC53" i="4"/>
  <c r="BD50" i="13"/>
  <c r="BO64" i="18"/>
  <c r="BA59" i="2" l="1"/>
  <c r="BA58" i="2"/>
  <c r="BD58" i="2" s="1"/>
  <c r="BA57" i="2"/>
  <c r="BA56" i="2"/>
  <c r="BD56" i="2" s="1"/>
  <c r="BA55" i="2"/>
  <c r="BA54" i="2"/>
  <c r="BD54" i="2" s="1"/>
  <c r="BA53" i="2"/>
  <c r="BA52" i="2"/>
  <c r="BD52" i="2" s="1"/>
  <c r="BA51" i="2"/>
  <c r="BA48" i="2"/>
  <c r="BD48" i="2" s="1"/>
  <c r="BA39" i="2"/>
  <c r="BD39" i="2" s="1"/>
  <c r="BA25" i="2"/>
  <c r="BD25" i="2" s="1"/>
  <c r="BA19" i="2"/>
  <c r="BA49" i="2" l="1"/>
  <c r="BD49" i="2" s="1"/>
  <c r="BD19" i="2"/>
  <c r="BD53" i="2"/>
  <c r="BD55" i="2"/>
  <c r="BD57" i="2"/>
  <c r="BD59" i="2"/>
  <c r="AZ61" i="16" l="1"/>
  <c r="AZ52" i="16"/>
  <c r="AZ51" i="16"/>
  <c r="AZ48" i="16"/>
  <c r="AZ47" i="16"/>
  <c r="AZ46" i="16"/>
  <c r="AZ45" i="16"/>
  <c r="AZ44" i="16"/>
  <c r="AZ43" i="16"/>
  <c r="AZ42" i="16"/>
  <c r="AZ39" i="16"/>
  <c r="AZ38" i="16"/>
  <c r="AZ37" i="16"/>
  <c r="AZ36" i="16"/>
  <c r="AZ35" i="16"/>
  <c r="AZ34" i="16"/>
  <c r="AZ33" i="16"/>
  <c r="AZ32" i="16"/>
  <c r="AZ31" i="16"/>
  <c r="AZ30" i="16"/>
  <c r="AZ29" i="16"/>
  <c r="AZ28" i="16"/>
  <c r="AZ27" i="16"/>
  <c r="AZ26" i="16"/>
  <c r="AZ24" i="16"/>
  <c r="AZ23" i="16"/>
  <c r="AZ22" i="16"/>
  <c r="AZ21" i="16"/>
  <c r="AZ20" i="16"/>
  <c r="AZ18" i="16"/>
  <c r="AZ17" i="16"/>
  <c r="AZ16" i="16"/>
  <c r="AZ15" i="16"/>
  <c r="AZ14" i="16"/>
  <c r="AZ13" i="16"/>
  <c r="AZ12" i="16"/>
  <c r="AZ11" i="16"/>
  <c r="AZ10" i="16"/>
  <c r="AZ9" i="16"/>
  <c r="AZ8" i="16"/>
  <c r="AZ7" i="16"/>
  <c r="AZ6" i="16"/>
  <c r="AY60" i="16"/>
  <c r="AY59" i="16"/>
  <c r="AY58" i="16"/>
  <c r="AY57" i="16"/>
  <c r="AY56" i="16"/>
  <c r="AY55" i="16"/>
  <c r="AY54" i="16"/>
  <c r="AY53" i="16"/>
  <c r="AY52" i="16"/>
  <c r="AY49" i="16"/>
  <c r="AY40" i="16"/>
  <c r="AY25" i="16"/>
  <c r="AY19" i="16"/>
  <c r="AZ50" i="14"/>
  <c r="AZ46" i="14"/>
  <c r="AZ45" i="14"/>
  <c r="AZ44" i="14"/>
  <c r="AZ43" i="14"/>
  <c r="AZ42" i="14"/>
  <c r="AZ41" i="14"/>
  <c r="AZ40" i="14"/>
  <c r="AZ39" i="14"/>
  <c r="AZ37" i="14"/>
  <c r="AZ36" i="14"/>
  <c r="AZ35" i="14"/>
  <c r="AZ34" i="14"/>
  <c r="AZ33" i="14"/>
  <c r="AZ32" i="14"/>
  <c r="AZ31" i="14"/>
  <c r="AZ30" i="14"/>
  <c r="AZ29" i="14"/>
  <c r="AZ28" i="14"/>
  <c r="AZ27" i="14"/>
  <c r="AZ25" i="14"/>
  <c r="AZ24" i="14"/>
  <c r="AZ23" i="14"/>
  <c r="AZ22" i="14"/>
  <c r="AZ21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Y58" i="14"/>
  <c r="AY57" i="14"/>
  <c r="AY56" i="14"/>
  <c r="AY55" i="14"/>
  <c r="AY54" i="14"/>
  <c r="AY53" i="14"/>
  <c r="AY52" i="14"/>
  <c r="AY51" i="14"/>
  <c r="AY50" i="14"/>
  <c r="AY47" i="14"/>
  <c r="AY38" i="14"/>
  <c r="AY26" i="14"/>
  <c r="AY20" i="14"/>
  <c r="AZ59" i="8"/>
  <c r="AZ50" i="8"/>
  <c r="AZ46" i="8"/>
  <c r="AZ45" i="8"/>
  <c r="AZ44" i="8"/>
  <c r="AZ43" i="8"/>
  <c r="AZ42" i="8"/>
  <c r="AZ41" i="8"/>
  <c r="AZ40" i="8"/>
  <c r="AZ39" i="8"/>
  <c r="AZ37" i="8"/>
  <c r="AZ36" i="8"/>
  <c r="AZ35" i="8"/>
  <c r="AZ34" i="8"/>
  <c r="AZ33" i="8"/>
  <c r="AZ32" i="8"/>
  <c r="AZ31" i="8"/>
  <c r="AZ30" i="8"/>
  <c r="AZ29" i="8"/>
  <c r="AZ28" i="8"/>
  <c r="AZ27" i="8"/>
  <c r="AZ24" i="8"/>
  <c r="AZ23" i="8"/>
  <c r="AZ22" i="8"/>
  <c r="AZ21" i="8"/>
  <c r="AZ20" i="8"/>
  <c r="AZ18" i="8"/>
  <c r="AZ17" i="8"/>
  <c r="AZ16" i="8"/>
  <c r="AZ15" i="8"/>
  <c r="AZ14" i="8"/>
  <c r="AZ13" i="8"/>
  <c r="AZ12" i="8"/>
  <c r="AZ11" i="8"/>
  <c r="AZ10" i="8"/>
  <c r="AZ9" i="8"/>
  <c r="AZ8" i="8"/>
  <c r="AZ7" i="8"/>
  <c r="AZ6" i="8"/>
  <c r="AY58" i="8"/>
  <c r="AY57" i="8"/>
  <c r="AY56" i="8"/>
  <c r="AY55" i="8"/>
  <c r="AY54" i="8"/>
  <c r="AY53" i="8"/>
  <c r="AY52" i="8"/>
  <c r="AY51" i="8"/>
  <c r="AY50" i="8"/>
  <c r="AY47" i="8"/>
  <c r="AY38" i="8"/>
  <c r="AY25" i="8"/>
  <c r="AY19" i="8"/>
  <c r="AZ61" i="15"/>
  <c r="AZ52" i="15"/>
  <c r="AZ51" i="15"/>
  <c r="AZ48" i="15"/>
  <c r="AZ47" i="15"/>
  <c r="AZ46" i="15"/>
  <c r="AZ45" i="15"/>
  <c r="AZ44" i="15"/>
  <c r="AZ43" i="15"/>
  <c r="AZ42" i="15"/>
  <c r="AZ41" i="15"/>
  <c r="AZ38" i="15"/>
  <c r="AZ37" i="15"/>
  <c r="AZ36" i="15"/>
  <c r="AZ35" i="15"/>
  <c r="AZ34" i="15"/>
  <c r="AZ33" i="15"/>
  <c r="AZ32" i="15"/>
  <c r="AZ31" i="15"/>
  <c r="AZ30" i="15"/>
  <c r="AZ29" i="15"/>
  <c r="AZ28" i="15"/>
  <c r="AZ27" i="15"/>
  <c r="AZ25" i="15"/>
  <c r="AZ24" i="15"/>
  <c r="AZ23" i="15"/>
  <c r="AZ22" i="15"/>
  <c r="AZ21" i="15"/>
  <c r="AZ19" i="15"/>
  <c r="AZ18" i="15"/>
  <c r="AZ16" i="15"/>
  <c r="AZ15" i="15"/>
  <c r="AZ14" i="15"/>
  <c r="AZ13" i="15"/>
  <c r="AZ12" i="15"/>
  <c r="AZ11" i="15"/>
  <c r="AZ10" i="15"/>
  <c r="AZ9" i="15"/>
  <c r="AZ8" i="15"/>
  <c r="AZ7" i="15"/>
  <c r="AZ6" i="15"/>
  <c r="AY60" i="15"/>
  <c r="AY59" i="15"/>
  <c r="AY58" i="15"/>
  <c r="AY57" i="15"/>
  <c r="AY56" i="15"/>
  <c r="AY55" i="15"/>
  <c r="AY54" i="15"/>
  <c r="AY53" i="15"/>
  <c r="AY52" i="15"/>
  <c r="AY49" i="15"/>
  <c r="AY39" i="15"/>
  <c r="AY26" i="15"/>
  <c r="AY20" i="15"/>
  <c r="AY64" i="4"/>
  <c r="AY55" i="4"/>
  <c r="AY54" i="4"/>
  <c r="AY51" i="4"/>
  <c r="AY50" i="4"/>
  <c r="AY49" i="4"/>
  <c r="AY48" i="4"/>
  <c r="AY47" i="4"/>
  <c r="AY46" i="4"/>
  <c r="AY45" i="4"/>
  <c r="AY44" i="4"/>
  <c r="AY42" i="4"/>
  <c r="AY41" i="4"/>
  <c r="AY40" i="4"/>
  <c r="AY39" i="4"/>
  <c r="AY38" i="4"/>
  <c r="AY37" i="4"/>
  <c r="AY36" i="4"/>
  <c r="AY35" i="4"/>
  <c r="AY34" i="4"/>
  <c r="AY33" i="4"/>
  <c r="AY32" i="4"/>
  <c r="AY31" i="4"/>
  <c r="AY30" i="4"/>
  <c r="AY28" i="4"/>
  <c r="AY27" i="4"/>
  <c r="AY26" i="4"/>
  <c r="AY25" i="4"/>
  <c r="AY24" i="4"/>
  <c r="AY23" i="4"/>
  <c r="AY22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X63" i="4"/>
  <c r="AX62" i="4"/>
  <c r="AX61" i="4"/>
  <c r="AX60" i="4"/>
  <c r="AX59" i="4"/>
  <c r="AX58" i="4"/>
  <c r="AX57" i="4"/>
  <c r="AX56" i="4"/>
  <c r="AX55" i="4"/>
  <c r="AX52" i="4"/>
  <c r="AX43" i="4"/>
  <c r="AX29" i="4"/>
  <c r="AX21" i="4"/>
  <c r="AZ52" i="13"/>
  <c r="AZ48" i="13"/>
  <c r="AZ47" i="13"/>
  <c r="AZ46" i="13"/>
  <c r="AZ45" i="13"/>
  <c r="AZ44" i="13"/>
  <c r="AZ43" i="13"/>
  <c r="AZ42" i="13"/>
  <c r="AZ41" i="13"/>
  <c r="AZ39" i="13"/>
  <c r="AZ38" i="13"/>
  <c r="AZ37" i="13"/>
  <c r="AZ36" i="13"/>
  <c r="AZ35" i="13"/>
  <c r="AZ34" i="13"/>
  <c r="AZ33" i="13"/>
  <c r="AZ32" i="13"/>
  <c r="AZ31" i="13"/>
  <c r="AZ30" i="13"/>
  <c r="AZ29" i="13"/>
  <c r="AZ28" i="13"/>
  <c r="AZ27" i="13"/>
  <c r="AZ26" i="13"/>
  <c r="AZ24" i="13"/>
  <c r="AZ23" i="13"/>
  <c r="AZ22" i="13"/>
  <c r="AZ21" i="13"/>
  <c r="AZ20" i="13"/>
  <c r="AZ18" i="13"/>
  <c r="AZ17" i="13"/>
  <c r="AZ16" i="13"/>
  <c r="AZ15" i="13"/>
  <c r="AZ14" i="13"/>
  <c r="AZ13" i="13"/>
  <c r="AZ12" i="13"/>
  <c r="AZ11" i="13"/>
  <c r="AZ10" i="13"/>
  <c r="AZ9" i="13"/>
  <c r="AZ8" i="13"/>
  <c r="AZ7" i="13"/>
  <c r="AZ6" i="13"/>
  <c r="AY60" i="13"/>
  <c r="AY59" i="13"/>
  <c r="AY58" i="13"/>
  <c r="AY57" i="13"/>
  <c r="AY56" i="13"/>
  <c r="AY55" i="13"/>
  <c r="AY54" i="13"/>
  <c r="AY53" i="13"/>
  <c r="AY52" i="13"/>
  <c r="AY49" i="13"/>
  <c r="AY40" i="13"/>
  <c r="AY25" i="13"/>
  <c r="AY19" i="13"/>
  <c r="AY48" i="8" l="1"/>
  <c r="AY50" i="13"/>
  <c r="AX53" i="4"/>
  <c r="AY48" i="14"/>
  <c r="AY50" i="16"/>
  <c r="AY50" i="15"/>
  <c r="AZ52" i="12"/>
  <c r="AZ51" i="12"/>
  <c r="AZ48" i="12"/>
  <c r="AZ47" i="12"/>
  <c r="AZ46" i="12"/>
  <c r="AZ45" i="12"/>
  <c r="AZ44" i="12"/>
  <c r="AZ43" i="12"/>
  <c r="AZ42" i="12"/>
  <c r="AZ41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5" i="12"/>
  <c r="AZ24" i="12"/>
  <c r="AZ23" i="12"/>
  <c r="AZ22" i="12"/>
  <c r="AZ21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Y60" i="12"/>
  <c r="AY59" i="12"/>
  <c r="AY58" i="12"/>
  <c r="AY57" i="12"/>
  <c r="AY56" i="12"/>
  <c r="AY55" i="12"/>
  <c r="AY54" i="12"/>
  <c r="AY53" i="12"/>
  <c r="AY52" i="12"/>
  <c r="AY49" i="12"/>
  <c r="AY40" i="12"/>
  <c r="AY26" i="12"/>
  <c r="AY20" i="12"/>
  <c r="AZ51" i="2"/>
  <c r="AZ47" i="2"/>
  <c r="AZ46" i="2"/>
  <c r="AZ45" i="2"/>
  <c r="AZ44" i="2"/>
  <c r="AZ43" i="2"/>
  <c r="AZ42" i="2"/>
  <c r="AZ41" i="2"/>
  <c r="AZ40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4" i="2"/>
  <c r="AZ23" i="2"/>
  <c r="AZ22" i="2"/>
  <c r="AZ21" i="2"/>
  <c r="AZ20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Y59" i="2"/>
  <c r="AY58" i="2"/>
  <c r="AY57" i="2"/>
  <c r="AY56" i="2"/>
  <c r="AY55" i="2"/>
  <c r="AY54" i="2"/>
  <c r="AY53" i="2"/>
  <c r="AY52" i="2"/>
  <c r="AY51" i="2"/>
  <c r="AY48" i="2"/>
  <c r="AY39" i="2"/>
  <c r="AY25" i="2"/>
  <c r="AY19" i="2"/>
  <c r="AY49" i="2" l="1"/>
  <c r="AY50" i="12"/>
  <c r="BK73" i="18" l="1"/>
  <c r="BK66" i="18"/>
  <c r="BK63" i="18"/>
  <c r="BK62" i="18"/>
  <c r="BK61" i="18"/>
  <c r="BK60" i="18"/>
  <c r="BK59" i="18"/>
  <c r="BK58" i="18"/>
  <c r="BK57" i="18"/>
  <c r="BK56" i="18"/>
  <c r="BK55" i="18"/>
  <c r="BK54" i="18"/>
  <c r="BK53" i="18"/>
  <c r="BK52" i="18"/>
  <c r="BK51" i="18"/>
  <c r="BK50" i="18"/>
  <c r="BK48" i="18"/>
  <c r="BK47" i="18"/>
  <c r="BK46" i="18"/>
  <c r="BK45" i="18"/>
  <c r="BK44" i="18"/>
  <c r="BK43" i="18"/>
  <c r="BK42" i="18"/>
  <c r="BK41" i="18"/>
  <c r="BK40" i="18"/>
  <c r="BK39" i="18"/>
  <c r="BK37" i="18"/>
  <c r="BK36" i="18"/>
  <c r="BK35" i="18"/>
  <c r="BK34" i="18"/>
  <c r="BK32" i="18"/>
  <c r="BK31" i="18"/>
  <c r="BK30" i="18"/>
  <c r="BK29" i="18"/>
  <c r="BK28" i="18"/>
  <c r="BK27" i="18"/>
  <c r="BK26" i="18"/>
  <c r="BK25" i="18"/>
  <c r="BK23" i="18"/>
  <c r="BK22" i="18"/>
  <c r="BK21" i="18"/>
  <c r="BK20" i="18"/>
  <c r="BK19" i="18"/>
  <c r="BK18" i="18"/>
  <c r="BK16" i="18"/>
  <c r="BK15" i="18"/>
  <c r="BK14" i="18"/>
  <c r="BK13" i="18"/>
  <c r="BK12" i="18"/>
  <c r="BK11" i="18"/>
  <c r="BK10" i="18"/>
  <c r="BK9" i="18"/>
  <c r="BK8" i="18"/>
  <c r="BK7" i="18"/>
  <c r="BK6" i="18"/>
  <c r="BJ66" i="18"/>
  <c r="BJ49" i="18"/>
  <c r="BJ72" i="18" s="1"/>
  <c r="BJ38" i="18"/>
  <c r="BJ71" i="18" s="1"/>
  <c r="BJ33" i="18"/>
  <c r="BJ70" i="18" s="1"/>
  <c r="BJ24" i="18"/>
  <c r="BJ69" i="18" s="1"/>
  <c r="BJ17" i="18"/>
  <c r="BJ68" i="18" s="1"/>
  <c r="BJ5" i="18"/>
  <c r="BJ67" i="18" s="1"/>
  <c r="BJ64" i="18" l="1"/>
  <c r="AX60" i="16"/>
  <c r="AX59" i="16"/>
  <c r="AX58" i="16"/>
  <c r="AX57" i="16"/>
  <c r="AX56" i="16"/>
  <c r="AX55" i="16"/>
  <c r="AX54" i="16"/>
  <c r="AX53" i="16"/>
  <c r="AX52" i="16"/>
  <c r="AX49" i="16"/>
  <c r="AX40" i="16"/>
  <c r="AX25" i="16"/>
  <c r="AX19" i="16"/>
  <c r="AX58" i="14"/>
  <c r="AX57" i="14"/>
  <c r="AX56" i="14"/>
  <c r="AX55" i="14"/>
  <c r="AX54" i="14"/>
  <c r="AX53" i="14"/>
  <c r="AX52" i="14"/>
  <c r="AX51" i="14"/>
  <c r="AX50" i="14"/>
  <c r="AX47" i="14"/>
  <c r="AX48" i="14" s="1"/>
  <c r="AX38" i="14"/>
  <c r="AX26" i="14"/>
  <c r="AX20" i="14"/>
  <c r="AX50" i="16" l="1"/>
  <c r="AX58" i="8" l="1"/>
  <c r="AX57" i="8"/>
  <c r="AX56" i="8"/>
  <c r="AX55" i="8"/>
  <c r="AX54" i="8"/>
  <c r="AX53" i="8"/>
  <c r="AX52" i="8"/>
  <c r="AX51" i="8"/>
  <c r="AX50" i="8"/>
  <c r="AX47" i="8"/>
  <c r="AX38" i="8"/>
  <c r="AX25" i="8"/>
  <c r="AX19" i="8"/>
  <c r="AX60" i="15"/>
  <c r="AX59" i="15"/>
  <c r="AX58" i="15"/>
  <c r="AX57" i="15"/>
  <c r="AX56" i="15"/>
  <c r="AX55" i="15"/>
  <c r="AX54" i="15"/>
  <c r="AX53" i="15"/>
  <c r="AX52" i="15"/>
  <c r="AX49" i="15"/>
  <c r="AX39" i="15"/>
  <c r="AX26" i="15"/>
  <c r="AX20" i="15"/>
  <c r="AW63" i="4"/>
  <c r="AW62" i="4"/>
  <c r="AW61" i="4"/>
  <c r="AW60" i="4"/>
  <c r="AW59" i="4"/>
  <c r="AW58" i="4"/>
  <c r="AW57" i="4"/>
  <c r="AW56" i="4"/>
  <c r="AW55" i="4"/>
  <c r="AW52" i="4"/>
  <c r="AW43" i="4"/>
  <c r="AW29" i="4"/>
  <c r="AW21" i="4"/>
  <c r="AX60" i="13"/>
  <c r="AX59" i="13"/>
  <c r="AX58" i="13"/>
  <c r="AX57" i="13"/>
  <c r="AX56" i="13"/>
  <c r="AX55" i="13"/>
  <c r="AX54" i="13"/>
  <c r="AX53" i="13"/>
  <c r="AX52" i="13"/>
  <c r="AX49" i="13"/>
  <c r="AX40" i="13"/>
  <c r="AX25" i="13"/>
  <c r="AX19" i="13"/>
  <c r="AX60" i="12"/>
  <c r="AX59" i="12"/>
  <c r="AX58" i="12"/>
  <c r="AX57" i="12"/>
  <c r="AX56" i="12"/>
  <c r="AX55" i="12"/>
  <c r="AX54" i="12"/>
  <c r="AX53" i="12"/>
  <c r="AX52" i="12"/>
  <c r="AX49" i="12"/>
  <c r="AX40" i="12"/>
  <c r="AX26" i="12"/>
  <c r="AX20" i="12"/>
  <c r="AW53" i="4" l="1"/>
  <c r="AX48" i="8"/>
  <c r="AX50" i="15"/>
  <c r="AX50" i="13"/>
  <c r="AX50" i="12"/>
  <c r="AX59" i="2" l="1"/>
  <c r="AX58" i="2"/>
  <c r="AX57" i="2"/>
  <c r="AX56" i="2"/>
  <c r="AX55" i="2"/>
  <c r="AX54" i="2"/>
  <c r="AX53" i="2"/>
  <c r="AX52" i="2"/>
  <c r="AX51" i="2"/>
  <c r="AX48" i="2"/>
  <c r="AX39" i="2"/>
  <c r="AX25" i="2"/>
  <c r="AX19" i="2"/>
  <c r="BI66" i="18"/>
  <c r="BI49" i="18"/>
  <c r="BI72" i="18" s="1"/>
  <c r="BI38" i="18"/>
  <c r="BI71" i="18" s="1"/>
  <c r="BI33" i="18"/>
  <c r="BI70" i="18" s="1"/>
  <c r="BI24" i="18"/>
  <c r="BI69" i="18" s="1"/>
  <c r="BI17" i="18"/>
  <c r="BI68" i="18" s="1"/>
  <c r="BI5" i="18"/>
  <c r="BI67" i="18" s="1"/>
  <c r="AX49" i="2" l="1"/>
  <c r="BI64" i="18"/>
  <c r="BH66" i="18"/>
  <c r="BH49" i="18"/>
  <c r="BH38" i="18"/>
  <c r="BH33" i="18"/>
  <c r="BH24" i="18"/>
  <c r="BH17" i="18"/>
  <c r="BH5" i="18"/>
  <c r="AW60" i="16"/>
  <c r="AZ60" i="16" s="1"/>
  <c r="AW59" i="16"/>
  <c r="AW58" i="16"/>
  <c r="AZ58" i="16" s="1"/>
  <c r="AW57" i="16"/>
  <c r="AW56" i="16"/>
  <c r="AZ56" i="16" s="1"/>
  <c r="AW55" i="16"/>
  <c r="AW54" i="16"/>
  <c r="AZ54" i="16" s="1"/>
  <c r="AW53" i="16"/>
  <c r="AW52" i="16"/>
  <c r="AW49" i="16"/>
  <c r="AZ49" i="16" s="1"/>
  <c r="AW40" i="16"/>
  <c r="AZ40" i="16" s="1"/>
  <c r="AW25" i="16"/>
  <c r="AZ25" i="16" s="1"/>
  <c r="AW19" i="16"/>
  <c r="AZ19" i="16" s="1"/>
  <c r="AW58" i="14"/>
  <c r="AZ58" i="14" s="1"/>
  <c r="AW57" i="14"/>
  <c r="AW56" i="14"/>
  <c r="AZ56" i="14" s="1"/>
  <c r="AW55" i="14"/>
  <c r="AW54" i="14"/>
  <c r="AZ54" i="14" s="1"/>
  <c r="AW53" i="14"/>
  <c r="AW52" i="14"/>
  <c r="AZ52" i="14" s="1"/>
  <c r="AW51" i="14"/>
  <c r="AW50" i="14"/>
  <c r="AW47" i="14"/>
  <c r="AZ47" i="14" s="1"/>
  <c r="AW38" i="14"/>
  <c r="AZ38" i="14" s="1"/>
  <c r="AW26" i="14"/>
  <c r="AZ26" i="14" s="1"/>
  <c r="AW20" i="14"/>
  <c r="AZ20" i="14" s="1"/>
  <c r="AW58" i="8"/>
  <c r="AW57" i="8"/>
  <c r="AZ57" i="8" s="1"/>
  <c r="AW56" i="8"/>
  <c r="AW55" i="8"/>
  <c r="AZ55" i="8" s="1"/>
  <c r="AW54" i="8"/>
  <c r="AW53" i="8"/>
  <c r="AZ53" i="8" s="1"/>
  <c r="AW52" i="8"/>
  <c r="AW51" i="8"/>
  <c r="AW50" i="8"/>
  <c r="AW47" i="8"/>
  <c r="AZ47" i="8" s="1"/>
  <c r="AW38" i="8"/>
  <c r="AZ38" i="8" s="1"/>
  <c r="AW25" i="8"/>
  <c r="AZ25" i="8" s="1"/>
  <c r="AW19" i="8"/>
  <c r="AW60" i="15"/>
  <c r="AZ60" i="15" s="1"/>
  <c r="AW59" i="15"/>
  <c r="AW58" i="15"/>
  <c r="AZ58" i="15" s="1"/>
  <c r="AW57" i="15"/>
  <c r="AW56" i="15"/>
  <c r="AZ56" i="15" s="1"/>
  <c r="AW55" i="15"/>
  <c r="AW54" i="15"/>
  <c r="AZ54" i="15" s="1"/>
  <c r="AW53" i="15"/>
  <c r="AW52" i="15"/>
  <c r="AW49" i="15"/>
  <c r="AZ49" i="15" s="1"/>
  <c r="AW39" i="15"/>
  <c r="AZ39" i="15" s="1"/>
  <c r="AW26" i="15"/>
  <c r="AZ26" i="15" s="1"/>
  <c r="AW20" i="15"/>
  <c r="AZ20" i="15" s="1"/>
  <c r="AV63" i="4"/>
  <c r="AY63" i="4" s="1"/>
  <c r="AV62" i="4"/>
  <c r="AV61" i="4"/>
  <c r="AY61" i="4" s="1"/>
  <c r="AV60" i="4"/>
  <c r="AV59" i="4"/>
  <c r="AY59" i="4" s="1"/>
  <c r="AV58" i="4"/>
  <c r="AV57" i="4"/>
  <c r="AY57" i="4" s="1"/>
  <c r="AV56" i="4"/>
  <c r="AV55" i="4"/>
  <c r="AV52" i="4"/>
  <c r="AY52" i="4" s="1"/>
  <c r="AV43" i="4"/>
  <c r="AY43" i="4" s="1"/>
  <c r="AV29" i="4"/>
  <c r="AY29" i="4" s="1"/>
  <c r="AV21" i="4"/>
  <c r="AW60" i="13"/>
  <c r="AW59" i="13"/>
  <c r="AZ59" i="13" s="1"/>
  <c r="AW58" i="13"/>
  <c r="AW57" i="13"/>
  <c r="AZ57" i="13" s="1"/>
  <c r="AW56" i="13"/>
  <c r="AW55" i="13"/>
  <c r="AZ55" i="13" s="1"/>
  <c r="AW54" i="13"/>
  <c r="AW53" i="13"/>
  <c r="AZ53" i="13" s="1"/>
  <c r="AW52" i="13"/>
  <c r="AW49" i="13"/>
  <c r="AZ49" i="13" s="1"/>
  <c r="AW40" i="13"/>
  <c r="AZ40" i="13" s="1"/>
  <c r="AW25" i="13"/>
  <c r="AZ25" i="13" s="1"/>
  <c r="AW19" i="13"/>
  <c r="AZ19" i="13" s="1"/>
  <c r="AW60" i="12"/>
  <c r="AZ60" i="12" s="1"/>
  <c r="AW59" i="12"/>
  <c r="AW58" i="12"/>
  <c r="AZ58" i="12" s="1"/>
  <c r="AW57" i="12"/>
  <c r="AW56" i="12"/>
  <c r="AZ56" i="12" s="1"/>
  <c r="AW55" i="12"/>
  <c r="AW54" i="12"/>
  <c r="AZ54" i="12" s="1"/>
  <c r="AW53" i="12"/>
  <c r="AW52" i="12"/>
  <c r="AW49" i="12"/>
  <c r="AZ49" i="12" s="1"/>
  <c r="AW40" i="12"/>
  <c r="AZ40" i="12" s="1"/>
  <c r="AW26" i="12"/>
  <c r="AZ26" i="12" s="1"/>
  <c r="AW20" i="12"/>
  <c r="AZ55" i="12" l="1"/>
  <c r="AZ59" i="12"/>
  <c r="AW50" i="12"/>
  <c r="AZ20" i="12"/>
  <c r="AZ53" i="12"/>
  <c r="AZ57" i="12"/>
  <c r="AZ54" i="13"/>
  <c r="AZ56" i="13"/>
  <c r="AZ58" i="13"/>
  <c r="AZ60" i="13"/>
  <c r="AY56" i="4"/>
  <c r="AY58" i="4"/>
  <c r="AY60" i="4"/>
  <c r="AY62" i="4"/>
  <c r="AV53" i="4"/>
  <c r="AY53" i="4" s="1"/>
  <c r="AY21" i="4"/>
  <c r="AZ53" i="15"/>
  <c r="AZ55" i="15"/>
  <c r="AZ57" i="15"/>
  <c r="AZ59" i="15"/>
  <c r="AZ51" i="8"/>
  <c r="AW48" i="8"/>
  <c r="AZ19" i="8"/>
  <c r="AZ52" i="8"/>
  <c r="AZ54" i="8"/>
  <c r="AZ56" i="8"/>
  <c r="AZ58" i="8"/>
  <c r="AZ51" i="14"/>
  <c r="AZ53" i="14"/>
  <c r="AZ55" i="14"/>
  <c r="AZ57" i="14"/>
  <c r="AZ53" i="16"/>
  <c r="AZ55" i="16"/>
  <c r="AZ57" i="16"/>
  <c r="AZ59" i="16"/>
  <c r="BH68" i="18"/>
  <c r="BK68" i="18" s="1"/>
  <c r="BK17" i="18"/>
  <c r="BH70" i="18"/>
  <c r="BK70" i="18" s="1"/>
  <c r="BK33" i="18"/>
  <c r="BH72" i="18"/>
  <c r="BK72" i="18" s="1"/>
  <c r="BK49" i="18"/>
  <c r="BH67" i="18"/>
  <c r="BK67" i="18" s="1"/>
  <c r="BK5" i="18"/>
  <c r="BH69" i="18"/>
  <c r="BK69" i="18" s="1"/>
  <c r="BK24" i="18"/>
  <c r="BH71" i="18"/>
  <c r="BK71" i="18" s="1"/>
  <c r="BK38" i="18"/>
  <c r="BH64" i="18"/>
  <c r="AW50" i="16"/>
  <c r="AW48" i="14"/>
  <c r="AW50" i="15"/>
  <c r="AW50" i="13"/>
  <c r="AZ50" i="12" l="1"/>
  <c r="AZ50" i="13"/>
  <c r="AZ50" i="15"/>
  <c r="AZ48" i="8"/>
  <c r="AZ48" i="14"/>
  <c r="AZ50" i="16"/>
  <c r="BK64" i="18"/>
  <c r="AW59" i="2" l="1"/>
  <c r="AZ59" i="2" s="1"/>
  <c r="AW58" i="2"/>
  <c r="AW57" i="2"/>
  <c r="AZ57" i="2" s="1"/>
  <c r="AW56" i="2"/>
  <c r="AW55" i="2"/>
  <c r="AZ55" i="2" s="1"/>
  <c r="AW54" i="2"/>
  <c r="AW53" i="2"/>
  <c r="AZ53" i="2" s="1"/>
  <c r="AW52" i="2"/>
  <c r="AW51" i="2"/>
  <c r="AW48" i="2"/>
  <c r="AZ48" i="2" s="1"/>
  <c r="AW39" i="2"/>
  <c r="AZ39" i="2" s="1"/>
  <c r="AW25" i="2"/>
  <c r="AZ25" i="2" s="1"/>
  <c r="AW19" i="2"/>
  <c r="AZ19" i="2" s="1"/>
  <c r="AZ52" i="2" l="1"/>
  <c r="AZ54" i="2"/>
  <c r="AZ56" i="2"/>
  <c r="AZ58" i="2"/>
  <c r="AW49" i="2"/>
  <c r="AV61" i="16"/>
  <c r="AV52" i="16"/>
  <c r="AV51" i="16"/>
  <c r="AV48" i="16"/>
  <c r="AV47" i="16"/>
  <c r="AV46" i="16"/>
  <c r="AV45" i="16"/>
  <c r="AV44" i="16"/>
  <c r="AV43" i="16"/>
  <c r="AV42" i="16"/>
  <c r="AV39" i="16"/>
  <c r="AV38" i="16"/>
  <c r="AV36" i="16"/>
  <c r="AV35" i="16"/>
  <c r="AV34" i="16"/>
  <c r="AV33" i="16"/>
  <c r="AV32" i="16"/>
  <c r="AV31" i="16"/>
  <c r="AV30" i="16"/>
  <c r="AV29" i="16"/>
  <c r="AV28" i="16"/>
  <c r="AV27" i="16"/>
  <c r="AV26" i="16"/>
  <c r="AV24" i="16"/>
  <c r="AV23" i="16"/>
  <c r="AV22" i="16"/>
  <c r="AV21" i="16"/>
  <c r="AV20" i="16"/>
  <c r="AV18" i="16"/>
  <c r="AV17" i="16"/>
  <c r="AV16" i="16"/>
  <c r="AV15" i="16"/>
  <c r="AV14" i="16"/>
  <c r="AV13" i="16"/>
  <c r="AV12" i="16"/>
  <c r="AV11" i="16"/>
  <c r="AV10" i="16"/>
  <c r="AV9" i="16"/>
  <c r="AV8" i="16"/>
  <c r="AV7" i="16"/>
  <c r="AV6" i="16"/>
  <c r="AU60" i="16"/>
  <c r="AU59" i="16"/>
  <c r="AU58" i="16"/>
  <c r="AU57" i="16"/>
  <c r="AU56" i="16"/>
  <c r="AU55" i="16"/>
  <c r="AU54" i="16"/>
  <c r="AU53" i="16"/>
  <c r="AU52" i="16"/>
  <c r="AU49" i="16"/>
  <c r="AU40" i="16"/>
  <c r="AU25" i="16"/>
  <c r="AU19" i="16"/>
  <c r="AV50" i="14"/>
  <c r="AV46" i="14"/>
  <c r="AV45" i="14"/>
  <c r="AV44" i="14"/>
  <c r="AV43" i="14"/>
  <c r="AV42" i="14"/>
  <c r="AV41" i="14"/>
  <c r="AV40" i="14"/>
  <c r="AV39" i="14"/>
  <c r="AV37" i="14"/>
  <c r="AV36" i="14"/>
  <c r="AV35" i="14"/>
  <c r="AV34" i="14"/>
  <c r="AV33" i="14"/>
  <c r="AV32" i="14"/>
  <c r="AV31" i="14"/>
  <c r="AV30" i="14"/>
  <c r="AV29" i="14"/>
  <c r="AV28" i="14"/>
  <c r="AV27" i="14"/>
  <c r="AV25" i="14"/>
  <c r="AV24" i="14"/>
  <c r="AV23" i="14"/>
  <c r="AV22" i="14"/>
  <c r="AV21" i="14"/>
  <c r="AV19" i="14"/>
  <c r="AV18" i="14"/>
  <c r="AV17" i="14"/>
  <c r="AV16" i="14"/>
  <c r="AV15" i="14"/>
  <c r="AV14" i="14"/>
  <c r="AV13" i="14"/>
  <c r="AV12" i="14"/>
  <c r="AV11" i="14"/>
  <c r="AV10" i="14"/>
  <c r="AV9" i="14"/>
  <c r="AV8" i="14"/>
  <c r="AV7" i="14"/>
  <c r="AV6" i="14"/>
  <c r="AU58" i="14"/>
  <c r="AU57" i="14"/>
  <c r="AU56" i="14"/>
  <c r="AU55" i="14"/>
  <c r="AU54" i="14"/>
  <c r="AU53" i="14"/>
  <c r="AU52" i="14"/>
  <c r="AU51" i="14"/>
  <c r="AU50" i="14"/>
  <c r="AU47" i="14"/>
  <c r="AU38" i="14"/>
  <c r="AU26" i="14"/>
  <c r="AU20" i="14"/>
  <c r="AV59" i="8"/>
  <c r="AV50" i="8"/>
  <c r="AV46" i="8"/>
  <c r="AV45" i="8"/>
  <c r="AV44" i="8"/>
  <c r="AV43" i="8"/>
  <c r="AV42" i="8"/>
  <c r="AV41" i="8"/>
  <c r="AV40" i="8"/>
  <c r="AV39" i="8"/>
  <c r="AV37" i="8"/>
  <c r="AV36" i="8"/>
  <c r="AV35" i="8"/>
  <c r="AV34" i="8"/>
  <c r="AV33" i="8"/>
  <c r="AV32" i="8"/>
  <c r="AV31" i="8"/>
  <c r="AV30" i="8"/>
  <c r="AV29" i="8"/>
  <c r="AV28" i="8"/>
  <c r="AV27" i="8"/>
  <c r="AV24" i="8"/>
  <c r="AV23" i="8"/>
  <c r="AV22" i="8"/>
  <c r="AV21" i="8"/>
  <c r="AV20" i="8"/>
  <c r="AV18" i="8"/>
  <c r="AV17" i="8"/>
  <c r="AV16" i="8"/>
  <c r="AV15" i="8"/>
  <c r="AV14" i="8"/>
  <c r="AV13" i="8"/>
  <c r="AV12" i="8"/>
  <c r="AV11" i="8"/>
  <c r="AV10" i="8"/>
  <c r="AV9" i="8"/>
  <c r="AV8" i="8"/>
  <c r="AV7" i="8"/>
  <c r="AV6" i="8"/>
  <c r="AU58" i="8"/>
  <c r="AU57" i="8"/>
  <c r="AU56" i="8"/>
  <c r="AU55" i="8"/>
  <c r="AU54" i="8"/>
  <c r="AU53" i="8"/>
  <c r="AU52" i="8"/>
  <c r="AU51" i="8"/>
  <c r="AU50" i="8"/>
  <c r="AU47" i="8"/>
  <c r="AU38" i="8"/>
  <c r="AU25" i="8"/>
  <c r="AU19" i="8"/>
  <c r="AV61" i="15"/>
  <c r="AV52" i="15"/>
  <c r="AV51" i="15"/>
  <c r="AV48" i="15"/>
  <c r="AV47" i="15"/>
  <c r="AV46" i="15"/>
  <c r="AV45" i="15"/>
  <c r="AV44" i="15"/>
  <c r="AV43" i="15"/>
  <c r="AV42" i="15"/>
  <c r="AV41" i="15"/>
  <c r="AV38" i="15"/>
  <c r="AV37" i="15"/>
  <c r="AV36" i="15"/>
  <c r="AV35" i="15"/>
  <c r="AV34" i="15"/>
  <c r="AV33" i="15"/>
  <c r="AV32" i="15"/>
  <c r="AV31" i="15"/>
  <c r="AV30" i="15"/>
  <c r="AV29" i="15"/>
  <c r="AV28" i="15"/>
  <c r="AV27" i="15"/>
  <c r="AV25" i="15"/>
  <c r="AV24" i="15"/>
  <c r="AV23" i="15"/>
  <c r="AV22" i="15"/>
  <c r="AV21" i="15"/>
  <c r="AV19" i="15"/>
  <c r="AV18" i="15"/>
  <c r="AV16" i="15"/>
  <c r="AV15" i="15"/>
  <c r="AV14" i="15"/>
  <c r="AV13" i="15"/>
  <c r="AV12" i="15"/>
  <c r="AV11" i="15"/>
  <c r="AV10" i="15"/>
  <c r="AV9" i="15"/>
  <c r="AV8" i="15"/>
  <c r="AV7" i="15"/>
  <c r="AV6" i="15"/>
  <c r="AU60" i="15"/>
  <c r="AU59" i="15"/>
  <c r="AU58" i="15"/>
  <c r="AU57" i="15"/>
  <c r="AU56" i="15"/>
  <c r="AU55" i="15"/>
  <c r="AU54" i="15"/>
  <c r="AU53" i="15"/>
  <c r="AU52" i="15"/>
  <c r="AU49" i="15"/>
  <c r="AU39" i="15"/>
  <c r="AU26" i="15"/>
  <c r="AU20" i="15"/>
  <c r="AU64" i="4"/>
  <c r="AU55" i="4"/>
  <c r="AU54" i="4"/>
  <c r="AU51" i="4"/>
  <c r="AU50" i="4"/>
  <c r="AU49" i="4"/>
  <c r="AU48" i="4"/>
  <c r="AU47" i="4"/>
  <c r="AU46" i="4"/>
  <c r="AU45" i="4"/>
  <c r="AU44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8" i="4"/>
  <c r="AU27" i="4"/>
  <c r="AU26" i="4"/>
  <c r="AU25" i="4"/>
  <c r="AU24" i="4"/>
  <c r="AU23" i="4"/>
  <c r="AU22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T63" i="4"/>
  <c r="AT62" i="4"/>
  <c r="AT61" i="4"/>
  <c r="AT60" i="4"/>
  <c r="AT59" i="4"/>
  <c r="AT58" i="4"/>
  <c r="AT57" i="4"/>
  <c r="AT56" i="4"/>
  <c r="AT55" i="4"/>
  <c r="AT52" i="4"/>
  <c r="AT43" i="4"/>
  <c r="AT29" i="4"/>
  <c r="AT21" i="4"/>
  <c r="AV52" i="13"/>
  <c r="AV48" i="13"/>
  <c r="AV47" i="13"/>
  <c r="AV46" i="13"/>
  <c r="AV45" i="13"/>
  <c r="AV44" i="13"/>
  <c r="AV43" i="13"/>
  <c r="AV42" i="13"/>
  <c r="AV41" i="13"/>
  <c r="AV39" i="13"/>
  <c r="AV38" i="13"/>
  <c r="AV37" i="13"/>
  <c r="AV36" i="13"/>
  <c r="AV35" i="13"/>
  <c r="AV34" i="13"/>
  <c r="AV33" i="13"/>
  <c r="AV32" i="13"/>
  <c r="AV31" i="13"/>
  <c r="AV30" i="13"/>
  <c r="AV29" i="13"/>
  <c r="AV28" i="13"/>
  <c r="AV27" i="13"/>
  <c r="AV26" i="13"/>
  <c r="AV24" i="13"/>
  <c r="AV23" i="13"/>
  <c r="AV22" i="13"/>
  <c r="AV21" i="13"/>
  <c r="AV20" i="13"/>
  <c r="AV18" i="13"/>
  <c r="AV17" i="13"/>
  <c r="AV16" i="13"/>
  <c r="AV15" i="13"/>
  <c r="AV14" i="13"/>
  <c r="AV13" i="13"/>
  <c r="AV12" i="13"/>
  <c r="AV11" i="13"/>
  <c r="AV10" i="13"/>
  <c r="AV9" i="13"/>
  <c r="AV8" i="13"/>
  <c r="AV7" i="13"/>
  <c r="AV6" i="13"/>
  <c r="AU60" i="13"/>
  <c r="AU59" i="13"/>
  <c r="AU58" i="13"/>
  <c r="AU57" i="13"/>
  <c r="AU56" i="13"/>
  <c r="AU55" i="13"/>
  <c r="AU54" i="13"/>
  <c r="AU53" i="13"/>
  <c r="AU52" i="13"/>
  <c r="AU49" i="13"/>
  <c r="AU40" i="13"/>
  <c r="AU25" i="13"/>
  <c r="AU19" i="13"/>
  <c r="AV52" i="12"/>
  <c r="AV51" i="12"/>
  <c r="AV48" i="12"/>
  <c r="AV47" i="12"/>
  <c r="AV46" i="12"/>
  <c r="AV45" i="12"/>
  <c r="AV44" i="12"/>
  <c r="AV43" i="12"/>
  <c r="AV42" i="12"/>
  <c r="AV41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5" i="12"/>
  <c r="AV24" i="12"/>
  <c r="AV23" i="12"/>
  <c r="AV22" i="12"/>
  <c r="AV21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U60" i="12"/>
  <c r="AU59" i="12"/>
  <c r="AU58" i="12"/>
  <c r="AU57" i="12"/>
  <c r="AU56" i="12"/>
  <c r="AU55" i="12"/>
  <c r="AU54" i="12"/>
  <c r="AU53" i="12"/>
  <c r="AU52" i="12"/>
  <c r="AU49" i="12"/>
  <c r="AU40" i="12"/>
  <c r="AU26" i="12"/>
  <c r="AU20" i="12"/>
  <c r="AV51" i="2"/>
  <c r="AV47" i="2"/>
  <c r="AV46" i="2"/>
  <c r="AV45" i="2"/>
  <c r="AV44" i="2"/>
  <c r="AV43" i="2"/>
  <c r="AV42" i="2"/>
  <c r="AV41" i="2"/>
  <c r="AV40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4" i="2"/>
  <c r="AV23" i="2"/>
  <c r="AV22" i="2"/>
  <c r="AV21" i="2"/>
  <c r="AV20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U59" i="2"/>
  <c r="AU58" i="2"/>
  <c r="AU57" i="2"/>
  <c r="AU56" i="2"/>
  <c r="AU55" i="2"/>
  <c r="AU54" i="2"/>
  <c r="AU53" i="2"/>
  <c r="AU52" i="2"/>
  <c r="AU51" i="2"/>
  <c r="AU48" i="2"/>
  <c r="AU39" i="2"/>
  <c r="AU25" i="2"/>
  <c r="AU19" i="2"/>
  <c r="AU50" i="12" l="1"/>
  <c r="AU50" i="16"/>
  <c r="AU48" i="8"/>
  <c r="AU49" i="2"/>
  <c r="AZ49" i="2"/>
  <c r="AT53" i="4"/>
  <c r="AU48" i="14"/>
  <c r="AU50" i="15"/>
  <c r="AU50" i="13"/>
  <c r="BG73" i="18" l="1"/>
  <c r="BG66" i="18"/>
  <c r="BG63" i="18"/>
  <c r="BG62" i="18"/>
  <c r="BG61" i="18"/>
  <c r="BG60" i="18"/>
  <c r="BG59" i="18"/>
  <c r="BG58" i="18"/>
  <c r="BG57" i="18"/>
  <c r="BG56" i="18"/>
  <c r="BG55" i="18"/>
  <c r="BG54" i="18"/>
  <c r="BG53" i="18"/>
  <c r="BG52" i="18"/>
  <c r="BG51" i="18"/>
  <c r="BG50" i="18"/>
  <c r="BG48" i="18"/>
  <c r="BG47" i="18"/>
  <c r="BG46" i="18"/>
  <c r="BG45" i="18"/>
  <c r="BG44" i="18"/>
  <c r="BG43" i="18"/>
  <c r="BG42" i="18"/>
  <c r="BG41" i="18"/>
  <c r="BG40" i="18"/>
  <c r="BG39" i="18"/>
  <c r="BG37" i="18"/>
  <c r="BG36" i="18"/>
  <c r="BG35" i="18"/>
  <c r="BG34" i="18"/>
  <c r="BG32" i="18"/>
  <c r="BG31" i="18"/>
  <c r="BG30" i="18"/>
  <c r="BG29" i="18"/>
  <c r="BG28" i="18"/>
  <c r="BG27" i="18"/>
  <c r="BG26" i="18"/>
  <c r="BG25" i="18"/>
  <c r="BG23" i="18"/>
  <c r="BG22" i="18"/>
  <c r="BG21" i="18"/>
  <c r="BG20" i="18"/>
  <c r="BG19" i="18"/>
  <c r="BG18" i="18"/>
  <c r="BG16" i="18"/>
  <c r="BG15" i="18"/>
  <c r="BG14" i="18"/>
  <c r="BG13" i="18"/>
  <c r="BG12" i="18"/>
  <c r="BG11" i="18"/>
  <c r="BG10" i="18"/>
  <c r="BG9" i="18"/>
  <c r="BG8" i="18"/>
  <c r="BG7" i="18"/>
  <c r="BG6" i="18"/>
  <c r="BF66" i="18"/>
  <c r="BF49" i="18"/>
  <c r="BF72" i="18" s="1"/>
  <c r="BF38" i="18"/>
  <c r="BF71" i="18" s="1"/>
  <c r="BF33" i="18"/>
  <c r="BF70" i="18" s="1"/>
  <c r="BF24" i="18"/>
  <c r="BF69" i="18" s="1"/>
  <c r="BF17" i="18"/>
  <c r="BF68" i="18" s="1"/>
  <c r="BF5" i="18"/>
  <c r="BF67" i="18" s="1"/>
  <c r="BF64" i="18" l="1"/>
  <c r="AT37" i="16"/>
  <c r="AV37" i="16" s="1"/>
  <c r="BE66" i="18" l="1"/>
  <c r="BE49" i="18"/>
  <c r="BE72" i="18" s="1"/>
  <c r="BE38" i="18"/>
  <c r="BE71" i="18" s="1"/>
  <c r="BE33" i="18"/>
  <c r="BE70" i="18" s="1"/>
  <c r="BE24" i="18"/>
  <c r="BE69" i="18" s="1"/>
  <c r="BE17" i="18"/>
  <c r="BE68" i="18" s="1"/>
  <c r="BE5" i="18"/>
  <c r="BE67" i="18" s="1"/>
  <c r="AT60" i="16"/>
  <c r="AT59" i="16"/>
  <c r="AT58" i="16"/>
  <c r="AT57" i="16"/>
  <c r="AT56" i="16"/>
  <c r="AT55" i="16"/>
  <c r="AT54" i="16"/>
  <c r="AT53" i="16"/>
  <c r="AT52" i="16"/>
  <c r="AT49" i="16"/>
  <c r="AT40" i="16"/>
  <c r="AT25" i="16"/>
  <c r="AT19" i="16"/>
  <c r="AT58" i="14"/>
  <c r="AT57" i="14"/>
  <c r="AT56" i="14"/>
  <c r="AT55" i="14"/>
  <c r="AT54" i="14"/>
  <c r="AT53" i="14"/>
  <c r="AT52" i="14"/>
  <c r="AT51" i="14"/>
  <c r="AT50" i="14"/>
  <c r="AT47" i="14"/>
  <c r="AT38" i="14"/>
  <c r="AT26" i="14"/>
  <c r="AT20" i="14"/>
  <c r="AT58" i="8"/>
  <c r="AT57" i="8"/>
  <c r="AT56" i="8"/>
  <c r="AT55" i="8"/>
  <c r="AT54" i="8"/>
  <c r="AT53" i="8"/>
  <c r="AT52" i="8"/>
  <c r="AT51" i="8"/>
  <c r="AT50" i="8"/>
  <c r="AT47" i="8"/>
  <c r="AT38" i="8"/>
  <c r="AT25" i="8"/>
  <c r="AT19" i="8"/>
  <c r="AT60" i="15"/>
  <c r="AT59" i="15"/>
  <c r="AT58" i="15"/>
  <c r="AT57" i="15"/>
  <c r="AT56" i="15"/>
  <c r="AT55" i="15"/>
  <c r="AT54" i="15"/>
  <c r="AT53" i="15"/>
  <c r="AT52" i="15"/>
  <c r="AT49" i="15"/>
  <c r="AT39" i="15"/>
  <c r="AT26" i="15"/>
  <c r="AT20" i="15"/>
  <c r="AS63" i="4"/>
  <c r="AS62" i="4"/>
  <c r="AS61" i="4"/>
  <c r="AS60" i="4"/>
  <c r="AS59" i="4"/>
  <c r="AS58" i="4"/>
  <c r="AS57" i="4"/>
  <c r="AS56" i="4"/>
  <c r="AS55" i="4"/>
  <c r="AS52" i="4"/>
  <c r="AS43" i="4"/>
  <c r="AS29" i="4"/>
  <c r="AS21" i="4"/>
  <c r="AT60" i="13"/>
  <c r="AT59" i="13"/>
  <c r="AT58" i="13"/>
  <c r="AT57" i="13"/>
  <c r="AT56" i="13"/>
  <c r="AT55" i="13"/>
  <c r="AT54" i="13"/>
  <c r="AT53" i="13"/>
  <c r="AT52" i="13"/>
  <c r="AT49" i="13"/>
  <c r="AT40" i="13"/>
  <c r="AT25" i="13"/>
  <c r="AT19" i="13"/>
  <c r="AT60" i="12"/>
  <c r="AT59" i="12"/>
  <c r="AT58" i="12"/>
  <c r="AT57" i="12"/>
  <c r="AT56" i="12"/>
  <c r="AT55" i="12"/>
  <c r="AT54" i="12"/>
  <c r="AT53" i="12"/>
  <c r="AT52" i="12"/>
  <c r="AT49" i="12"/>
  <c r="AT40" i="12"/>
  <c r="AT26" i="12"/>
  <c r="AT20" i="12"/>
  <c r="AT59" i="2"/>
  <c r="AT58" i="2"/>
  <c r="AT57" i="2"/>
  <c r="AT56" i="2"/>
  <c r="AT55" i="2"/>
  <c r="AT54" i="2"/>
  <c r="AT53" i="2"/>
  <c r="AT52" i="2"/>
  <c r="AT51" i="2"/>
  <c r="AT48" i="2"/>
  <c r="AT39" i="2"/>
  <c r="AT25" i="2"/>
  <c r="AT19" i="2"/>
  <c r="AT50" i="16" l="1"/>
  <c r="AT50" i="12"/>
  <c r="AT48" i="8"/>
  <c r="AS53" i="4"/>
  <c r="AT49" i="2"/>
  <c r="BE64" i="18"/>
  <c r="AT48" i="14"/>
  <c r="AT50" i="15"/>
  <c r="AT50" i="13"/>
  <c r="BD66" i="18" l="1"/>
  <c r="BD49" i="18"/>
  <c r="BD38" i="18"/>
  <c r="BD33" i="18"/>
  <c r="BD24" i="18"/>
  <c r="BD17" i="18"/>
  <c r="BD5" i="18"/>
  <c r="BD67" i="18" l="1"/>
  <c r="BG67" i="18" s="1"/>
  <c r="BG5" i="18"/>
  <c r="BD68" i="18"/>
  <c r="BG68" i="18" s="1"/>
  <c r="BG17" i="18"/>
  <c r="BD69" i="18"/>
  <c r="BG69" i="18" s="1"/>
  <c r="BG24" i="18"/>
  <c r="BD70" i="18"/>
  <c r="BG70" i="18" s="1"/>
  <c r="BG33" i="18"/>
  <c r="BD71" i="18"/>
  <c r="BG71" i="18" s="1"/>
  <c r="BG38" i="18"/>
  <c r="BD72" i="18"/>
  <c r="BG72" i="18" s="1"/>
  <c r="BG49" i="18"/>
  <c r="BD64" i="18"/>
  <c r="AS60" i="16"/>
  <c r="AS59" i="16"/>
  <c r="AS58" i="16"/>
  <c r="AS57" i="16"/>
  <c r="AS56" i="16"/>
  <c r="AS55" i="16"/>
  <c r="AS54" i="16"/>
  <c r="AS53" i="16"/>
  <c r="AS52" i="16"/>
  <c r="AS49" i="16"/>
  <c r="AV49" i="16" s="1"/>
  <c r="AS40" i="16"/>
  <c r="AV40" i="16" s="1"/>
  <c r="AS25" i="16"/>
  <c r="AV25" i="16" s="1"/>
  <c r="AS19" i="16"/>
  <c r="AS58" i="14"/>
  <c r="AS57" i="14"/>
  <c r="AS56" i="14"/>
  <c r="AS55" i="14"/>
  <c r="AS54" i="14"/>
  <c r="AS53" i="14"/>
  <c r="AS52" i="14"/>
  <c r="AS51" i="14"/>
  <c r="AS50" i="14"/>
  <c r="AS47" i="14"/>
  <c r="AV47" i="14" s="1"/>
  <c r="AS38" i="14"/>
  <c r="AV38" i="14" s="1"/>
  <c r="AS26" i="14"/>
  <c r="AV26" i="14" s="1"/>
  <c r="AS20" i="14"/>
  <c r="AV20" i="14" s="1"/>
  <c r="AS58" i="8"/>
  <c r="AS57" i="8"/>
  <c r="AS56" i="8"/>
  <c r="AS55" i="8"/>
  <c r="AS54" i="8"/>
  <c r="AS53" i="8"/>
  <c r="AS52" i="8"/>
  <c r="AS51" i="8"/>
  <c r="AS50" i="8"/>
  <c r="AS47" i="8"/>
  <c r="AV47" i="8" s="1"/>
  <c r="AS38" i="8"/>
  <c r="AV38" i="8" s="1"/>
  <c r="AS25" i="8"/>
  <c r="AV25" i="8" s="1"/>
  <c r="AS19" i="8"/>
  <c r="AS60" i="15"/>
  <c r="AS59" i="15"/>
  <c r="AS58" i="15"/>
  <c r="AS57" i="15"/>
  <c r="AS56" i="15"/>
  <c r="AS55" i="15"/>
  <c r="AS54" i="15"/>
  <c r="AS53" i="15"/>
  <c r="AS52" i="15"/>
  <c r="AS49" i="15"/>
  <c r="AV49" i="15" s="1"/>
  <c r="AS39" i="15"/>
  <c r="AV39" i="15" s="1"/>
  <c r="AS26" i="15"/>
  <c r="AV26" i="15" s="1"/>
  <c r="AS20" i="15"/>
  <c r="AV20" i="15" s="1"/>
  <c r="AR63" i="4"/>
  <c r="AR62" i="4"/>
  <c r="AR61" i="4"/>
  <c r="AR60" i="4"/>
  <c r="AR59" i="4"/>
  <c r="AR58" i="4"/>
  <c r="AR57" i="4"/>
  <c r="AR56" i="4"/>
  <c r="AR55" i="4"/>
  <c r="AR52" i="4"/>
  <c r="AU52" i="4" s="1"/>
  <c r="AR43" i="4"/>
  <c r="AU43" i="4" s="1"/>
  <c r="AR29" i="4"/>
  <c r="AU29" i="4" s="1"/>
  <c r="AR21" i="4"/>
  <c r="AS60" i="13"/>
  <c r="AS59" i="13"/>
  <c r="AS58" i="13"/>
  <c r="AS57" i="13"/>
  <c r="AS56" i="13"/>
  <c r="AS55" i="13"/>
  <c r="AS54" i="13"/>
  <c r="AS53" i="13"/>
  <c r="AS52" i="13"/>
  <c r="AS49" i="13"/>
  <c r="AV49" i="13" s="1"/>
  <c r="AS40" i="13"/>
  <c r="AV40" i="13" s="1"/>
  <c r="AS25" i="13"/>
  <c r="AV25" i="13" s="1"/>
  <c r="AS19" i="13"/>
  <c r="AV19" i="13" s="1"/>
  <c r="AS60" i="12"/>
  <c r="AS59" i="12"/>
  <c r="AS58" i="12"/>
  <c r="AS57" i="12"/>
  <c r="AS56" i="12"/>
  <c r="AS55" i="12"/>
  <c r="AS54" i="12"/>
  <c r="AS53" i="12"/>
  <c r="AS52" i="12"/>
  <c r="AS49" i="12"/>
  <c r="AV49" i="12" s="1"/>
  <c r="AS40" i="12"/>
  <c r="AV40" i="12" s="1"/>
  <c r="AS26" i="12"/>
  <c r="AV26" i="12" s="1"/>
  <c r="AS20" i="12"/>
  <c r="AS59" i="2"/>
  <c r="AS58" i="2"/>
  <c r="AS57" i="2"/>
  <c r="AS56" i="2"/>
  <c r="AS55" i="2"/>
  <c r="AS54" i="2"/>
  <c r="AS53" i="2"/>
  <c r="AS52" i="2"/>
  <c r="AS51" i="2"/>
  <c r="AS48" i="2"/>
  <c r="AV48" i="2" s="1"/>
  <c r="AS39" i="2"/>
  <c r="AV39" i="2" s="1"/>
  <c r="AS25" i="2"/>
  <c r="AV25" i="2" s="1"/>
  <c r="AS19" i="2"/>
  <c r="AV53" i="16" l="1"/>
  <c r="AV55" i="16"/>
  <c r="AV57" i="16"/>
  <c r="AV59" i="16"/>
  <c r="AS50" i="16"/>
  <c r="AV19" i="16"/>
  <c r="AV54" i="16"/>
  <c r="AV56" i="16"/>
  <c r="AV58" i="16"/>
  <c r="AV60" i="16"/>
  <c r="AV52" i="14"/>
  <c r="AV54" i="14"/>
  <c r="AV56" i="14"/>
  <c r="AV58" i="14"/>
  <c r="AV51" i="14"/>
  <c r="AV53" i="14"/>
  <c r="AV55" i="14"/>
  <c r="AV57" i="14"/>
  <c r="AV51" i="8"/>
  <c r="AV53" i="8"/>
  <c r="AV55" i="8"/>
  <c r="AV57" i="8"/>
  <c r="AS48" i="8"/>
  <c r="AV19" i="8"/>
  <c r="AV52" i="8"/>
  <c r="AV54" i="8"/>
  <c r="AV56" i="8"/>
  <c r="AV58" i="8"/>
  <c r="AV53" i="15"/>
  <c r="AV55" i="15"/>
  <c r="AV57" i="15"/>
  <c r="AV59" i="15"/>
  <c r="AV54" i="15"/>
  <c r="AV56" i="15"/>
  <c r="AV58" i="15"/>
  <c r="AV60" i="15"/>
  <c r="AU56" i="4"/>
  <c r="AU58" i="4"/>
  <c r="AU60" i="4"/>
  <c r="AU62" i="4"/>
  <c r="AR53" i="4"/>
  <c r="AU21" i="4"/>
  <c r="AU57" i="4"/>
  <c r="AU59" i="4"/>
  <c r="AU61" i="4"/>
  <c r="AU63" i="4"/>
  <c r="AV54" i="13"/>
  <c r="AV56" i="13"/>
  <c r="AV58" i="13"/>
  <c r="AV60" i="13"/>
  <c r="AV53" i="13"/>
  <c r="AV55" i="13"/>
  <c r="AV57" i="13"/>
  <c r="AV59" i="13"/>
  <c r="AS50" i="12"/>
  <c r="AV20" i="12"/>
  <c r="AV54" i="12"/>
  <c r="AV56" i="12"/>
  <c r="AV58" i="12"/>
  <c r="AV60" i="12"/>
  <c r="AV53" i="12"/>
  <c r="AV55" i="12"/>
  <c r="AV57" i="12"/>
  <c r="AV59" i="12"/>
  <c r="AV53" i="2"/>
  <c r="AV57" i="2"/>
  <c r="AV59" i="2"/>
  <c r="AS49" i="2"/>
  <c r="AV19" i="2"/>
  <c r="AV55" i="2"/>
  <c r="AV52" i="2"/>
  <c r="AV54" i="2"/>
  <c r="AV56" i="2"/>
  <c r="AV58" i="2"/>
  <c r="BG64" i="18"/>
  <c r="AS48" i="14"/>
  <c r="AS50" i="15"/>
  <c r="AS50" i="13"/>
  <c r="AV50" i="12" l="1"/>
  <c r="AV50" i="16"/>
  <c r="AV48" i="14"/>
  <c r="AV48" i="8"/>
  <c r="AV50" i="15"/>
  <c r="AU53" i="4"/>
  <c r="AV50" i="13"/>
  <c r="AV49" i="2"/>
  <c r="AR6" i="16" l="1"/>
  <c r="BE6" i="16" s="1"/>
  <c r="BE53" i="16" s="1"/>
  <c r="AR22" i="13"/>
  <c r="AR21" i="13"/>
  <c r="AR23" i="13"/>
  <c r="AR24" i="13"/>
  <c r="AR42" i="13"/>
  <c r="AR43" i="13"/>
  <c r="AR44" i="13"/>
  <c r="AR45" i="13"/>
  <c r="AR46" i="13"/>
  <c r="AR47" i="13"/>
  <c r="AR48" i="13"/>
  <c r="BC51" i="18"/>
  <c r="BC50" i="18"/>
  <c r="BC52" i="18"/>
  <c r="BC53" i="18"/>
  <c r="BC54" i="18"/>
  <c r="BC55" i="18"/>
  <c r="BC56" i="18"/>
  <c r="BC57" i="18"/>
  <c r="BC58" i="18"/>
  <c r="BC59" i="18"/>
  <c r="BC60" i="18"/>
  <c r="BC61" i="18"/>
  <c r="BC62" i="18"/>
  <c r="BC39" i="18"/>
  <c r="BC40" i="18"/>
  <c r="BC41" i="18"/>
  <c r="BC42" i="18"/>
  <c r="BC43" i="18"/>
  <c r="BC44" i="18"/>
  <c r="BC45" i="18"/>
  <c r="BC46" i="18"/>
  <c r="BC47" i="18"/>
  <c r="BC48" i="18"/>
  <c r="AZ5" i="18"/>
  <c r="BA5" i="18"/>
  <c r="BB5" i="18"/>
  <c r="BB67" i="18" s="1"/>
  <c r="AZ17" i="18"/>
  <c r="BA17" i="18"/>
  <c r="BA68" i="18" s="1"/>
  <c r="BB17" i="18"/>
  <c r="BB68" i="18" s="1"/>
  <c r="AZ24" i="18"/>
  <c r="AZ69" i="18" s="1"/>
  <c r="BA24" i="18"/>
  <c r="BA69" i="18" s="1"/>
  <c r="BB24" i="18"/>
  <c r="BB69" i="18" s="1"/>
  <c r="AZ33" i="18"/>
  <c r="BA33" i="18"/>
  <c r="BA70" i="18" s="1"/>
  <c r="BB33" i="18"/>
  <c r="BB70" i="18" s="1"/>
  <c r="AZ38" i="18"/>
  <c r="AZ71" i="18" s="1"/>
  <c r="AZ49" i="18"/>
  <c r="BA38" i="18"/>
  <c r="BA71" i="18" s="1"/>
  <c r="BA49" i="18"/>
  <c r="BA72" i="18" s="1"/>
  <c r="BB38" i="18"/>
  <c r="BB71" i="18" s="1"/>
  <c r="BB49" i="18"/>
  <c r="BB72" i="18" s="1"/>
  <c r="AZ72" i="18"/>
  <c r="BC66" i="18"/>
  <c r="BC73" i="18"/>
  <c r="BC63" i="18"/>
  <c r="BC37" i="18"/>
  <c r="BP37" i="18" s="1"/>
  <c r="BC36" i="18"/>
  <c r="BP36" i="18" s="1"/>
  <c r="BC35" i="18"/>
  <c r="BP35" i="18" s="1"/>
  <c r="BC34" i="18"/>
  <c r="BP34" i="18" s="1"/>
  <c r="BC32" i="18"/>
  <c r="BP32" i="18" s="1"/>
  <c r="BC31" i="18"/>
  <c r="BP31" i="18" s="1"/>
  <c r="BC30" i="18"/>
  <c r="BP30" i="18" s="1"/>
  <c r="BC29" i="18"/>
  <c r="BP29" i="18" s="1"/>
  <c r="BC28" i="18"/>
  <c r="BP28" i="18" s="1"/>
  <c r="BC27" i="18"/>
  <c r="BP27" i="18" s="1"/>
  <c r="BC26" i="18"/>
  <c r="BP26" i="18" s="1"/>
  <c r="BC25" i="18"/>
  <c r="BP25" i="18" s="1"/>
  <c r="BC23" i="18"/>
  <c r="BP23" i="18" s="1"/>
  <c r="BC22" i="18"/>
  <c r="BP22" i="18" s="1"/>
  <c r="BC21" i="18"/>
  <c r="BP21" i="18" s="1"/>
  <c r="BC20" i="18"/>
  <c r="BP20" i="18" s="1"/>
  <c r="BC19" i="18"/>
  <c r="BP19" i="18" s="1"/>
  <c r="BC18" i="18"/>
  <c r="BP18" i="18" s="1"/>
  <c r="BC16" i="18"/>
  <c r="BP16" i="18" s="1"/>
  <c r="BC15" i="18"/>
  <c r="BP15" i="18" s="1"/>
  <c r="BC14" i="18"/>
  <c r="BP14" i="18" s="1"/>
  <c r="BC13" i="18"/>
  <c r="BP13" i="18" s="1"/>
  <c r="BC12" i="18"/>
  <c r="BP12" i="18" s="1"/>
  <c r="BC11" i="18"/>
  <c r="BP11" i="18" s="1"/>
  <c r="BC10" i="18"/>
  <c r="BP10" i="18" s="1"/>
  <c r="BC9" i="18"/>
  <c r="BP9" i="18" s="1"/>
  <c r="BC8" i="18"/>
  <c r="BP8" i="18" s="1"/>
  <c r="BC7" i="18"/>
  <c r="BP7" i="18" s="1"/>
  <c r="BC6" i="18"/>
  <c r="BP6" i="18" s="1"/>
  <c r="AR21" i="16"/>
  <c r="AR22" i="16"/>
  <c r="AR23" i="16"/>
  <c r="AR24" i="16"/>
  <c r="AR42" i="16"/>
  <c r="AR43" i="16"/>
  <c r="AR44" i="16"/>
  <c r="AR45" i="16"/>
  <c r="AR46" i="16"/>
  <c r="AR47" i="16"/>
  <c r="AR48" i="16"/>
  <c r="AR27" i="16"/>
  <c r="AR28" i="16"/>
  <c r="BE28" i="16" s="1"/>
  <c r="AR29" i="16"/>
  <c r="BE29" i="16" s="1"/>
  <c r="AR30" i="16"/>
  <c r="BE30" i="16" s="1"/>
  <c r="AR31" i="16"/>
  <c r="BE31" i="16" s="1"/>
  <c r="AR32" i="16"/>
  <c r="BE32" i="16" s="1"/>
  <c r="AR33" i="16"/>
  <c r="BE33" i="16" s="1"/>
  <c r="AR34" i="16"/>
  <c r="BE34" i="16" s="1"/>
  <c r="AR35" i="16"/>
  <c r="BE35" i="16" s="1"/>
  <c r="AR36" i="16"/>
  <c r="BE36" i="16" s="1"/>
  <c r="AR37" i="16"/>
  <c r="BE37" i="16" s="1"/>
  <c r="AR38" i="16"/>
  <c r="BE38" i="16" s="1"/>
  <c r="AR39" i="16"/>
  <c r="BE39" i="16" s="1"/>
  <c r="AQ53" i="16"/>
  <c r="AO53" i="16"/>
  <c r="AP53" i="16"/>
  <c r="AO54" i="16"/>
  <c r="AP54" i="16"/>
  <c r="AQ54" i="16"/>
  <c r="AO55" i="16"/>
  <c r="AP55" i="16"/>
  <c r="AQ55" i="16"/>
  <c r="AO56" i="16"/>
  <c r="AP56" i="16"/>
  <c r="AQ56" i="16"/>
  <c r="AO57" i="16"/>
  <c r="AP57" i="16"/>
  <c r="AQ57" i="16"/>
  <c r="AQ19" i="16"/>
  <c r="AQ25" i="16"/>
  <c r="AQ40" i="16"/>
  <c r="AQ49" i="16"/>
  <c r="AO19" i="16"/>
  <c r="AO25" i="16"/>
  <c r="AO40" i="16"/>
  <c r="AO49" i="16"/>
  <c r="AP19" i="16"/>
  <c r="AP25" i="16"/>
  <c r="AP40" i="16"/>
  <c r="AP49" i="16"/>
  <c r="AO59" i="16"/>
  <c r="AP59" i="16"/>
  <c r="AQ59" i="16"/>
  <c r="AO58" i="16"/>
  <c r="AP58" i="16"/>
  <c r="AQ58" i="16"/>
  <c r="AO60" i="16"/>
  <c r="AP60" i="16"/>
  <c r="AQ60" i="16"/>
  <c r="AR52" i="16"/>
  <c r="AR61" i="16"/>
  <c r="AR51" i="16"/>
  <c r="AR26" i="16"/>
  <c r="BE26" i="16" s="1"/>
  <c r="AR20" i="16"/>
  <c r="BE20" i="16" s="1"/>
  <c r="AR18" i="16"/>
  <c r="BE18" i="16" s="1"/>
  <c r="AR17" i="16"/>
  <c r="BE17" i="16" s="1"/>
  <c r="AR16" i="16"/>
  <c r="BE16" i="16" s="1"/>
  <c r="AR15" i="16"/>
  <c r="BE15" i="16" s="1"/>
  <c r="AR14" i="16"/>
  <c r="BE14" i="16" s="1"/>
  <c r="AR13" i="16"/>
  <c r="BE13" i="16" s="1"/>
  <c r="AR12" i="16"/>
  <c r="BE12" i="16" s="1"/>
  <c r="AR11" i="16"/>
  <c r="BE11" i="16" s="1"/>
  <c r="AR10" i="16"/>
  <c r="BE10" i="16" s="1"/>
  <c r="AR9" i="16"/>
  <c r="BE9" i="16" s="1"/>
  <c r="BE56" i="16" s="1"/>
  <c r="AR8" i="16"/>
  <c r="BE8" i="16" s="1"/>
  <c r="BE55" i="16" s="1"/>
  <c r="AR7" i="16"/>
  <c r="BE7" i="16" s="1"/>
  <c r="BE54" i="16" s="1"/>
  <c r="AR22" i="14"/>
  <c r="AR23" i="14"/>
  <c r="AR24" i="14"/>
  <c r="AR25" i="14"/>
  <c r="AR40" i="14"/>
  <c r="AR41" i="14"/>
  <c r="AR42" i="14"/>
  <c r="AR43" i="14"/>
  <c r="AR44" i="14"/>
  <c r="AR45" i="14"/>
  <c r="AR46" i="14"/>
  <c r="AR34" i="14"/>
  <c r="BE34" i="14" s="1"/>
  <c r="AR28" i="14"/>
  <c r="AR29" i="14"/>
  <c r="AR30" i="14"/>
  <c r="AR31" i="14"/>
  <c r="AR32" i="14"/>
  <c r="AR33" i="14"/>
  <c r="AR35" i="14"/>
  <c r="AR36" i="14"/>
  <c r="AR37" i="14"/>
  <c r="AO51" i="14"/>
  <c r="AP51" i="14"/>
  <c r="AQ51" i="14"/>
  <c r="AO52" i="14"/>
  <c r="AP52" i="14"/>
  <c r="AQ52" i="14"/>
  <c r="AO53" i="14"/>
  <c r="AP53" i="14"/>
  <c r="AQ53" i="14"/>
  <c r="AO54" i="14"/>
  <c r="AP54" i="14"/>
  <c r="AQ54" i="14"/>
  <c r="AO55" i="14"/>
  <c r="AP55" i="14"/>
  <c r="AQ55" i="14"/>
  <c r="AO47" i="14"/>
  <c r="AO38" i="14"/>
  <c r="AR38" i="14" s="1"/>
  <c r="BE38" i="14" s="1"/>
  <c r="AO26" i="14"/>
  <c r="AO20" i="14"/>
  <c r="AP47" i="14"/>
  <c r="AP38" i="14"/>
  <c r="AP26" i="14"/>
  <c r="AP20" i="14"/>
  <c r="AQ47" i="14"/>
  <c r="AQ38" i="14"/>
  <c r="AQ26" i="14"/>
  <c r="AQ20" i="14"/>
  <c r="AO57" i="14"/>
  <c r="AP57" i="14"/>
  <c r="AQ57" i="14"/>
  <c r="AO56" i="14"/>
  <c r="AP56" i="14"/>
  <c r="AQ56" i="14"/>
  <c r="AO58" i="14"/>
  <c r="AP58" i="14"/>
  <c r="AQ58" i="14"/>
  <c r="AR50" i="14"/>
  <c r="AR39" i="14"/>
  <c r="BE39" i="14" s="1"/>
  <c r="AR27" i="14"/>
  <c r="BE27" i="14" s="1"/>
  <c r="AR21" i="14"/>
  <c r="BE21" i="14" s="1"/>
  <c r="AR20" i="14"/>
  <c r="BE20" i="14" s="1"/>
  <c r="AR19" i="14"/>
  <c r="BE19" i="14" s="1"/>
  <c r="AR18" i="14"/>
  <c r="BE18" i="14" s="1"/>
  <c r="AR17" i="14"/>
  <c r="BE17" i="14" s="1"/>
  <c r="AR16" i="14"/>
  <c r="BE16" i="14" s="1"/>
  <c r="AR15" i="14"/>
  <c r="BE15" i="14" s="1"/>
  <c r="AR14" i="14"/>
  <c r="BE14" i="14" s="1"/>
  <c r="AR13" i="14"/>
  <c r="BE13" i="14" s="1"/>
  <c r="AR12" i="14"/>
  <c r="BE12" i="14" s="1"/>
  <c r="AR11" i="14"/>
  <c r="BE11" i="14" s="1"/>
  <c r="AR10" i="14"/>
  <c r="BE10" i="14" s="1"/>
  <c r="AR9" i="14"/>
  <c r="BE9" i="14" s="1"/>
  <c r="BE54" i="14" s="1"/>
  <c r="AR8" i="14"/>
  <c r="BE8" i="14" s="1"/>
  <c r="BE53" i="14" s="1"/>
  <c r="AR7" i="14"/>
  <c r="BE7" i="14" s="1"/>
  <c r="BE52" i="14" s="1"/>
  <c r="AR6" i="14"/>
  <c r="BE6" i="14" s="1"/>
  <c r="BE51" i="14" s="1"/>
  <c r="AR21" i="8"/>
  <c r="AR22" i="8"/>
  <c r="AR23" i="8"/>
  <c r="AR24" i="8"/>
  <c r="AR40" i="8"/>
  <c r="AR41" i="8"/>
  <c r="AR42" i="8"/>
  <c r="AR43" i="8"/>
  <c r="AR44" i="8"/>
  <c r="AR45" i="8"/>
  <c r="AR46" i="8"/>
  <c r="AR33" i="8"/>
  <c r="AR27" i="8"/>
  <c r="AR28" i="8"/>
  <c r="AR29" i="8"/>
  <c r="AR30" i="8"/>
  <c r="AR31" i="8"/>
  <c r="AR32" i="8"/>
  <c r="AR34" i="8"/>
  <c r="AR35" i="8"/>
  <c r="AR36" i="8"/>
  <c r="AR37" i="8"/>
  <c r="AO51" i="8"/>
  <c r="AP51" i="8"/>
  <c r="AQ51" i="8"/>
  <c r="AO52" i="8"/>
  <c r="AP52" i="8"/>
  <c r="AQ52" i="8"/>
  <c r="AO53" i="8"/>
  <c r="AP53" i="8"/>
  <c r="AQ53" i="8"/>
  <c r="AO54" i="8"/>
  <c r="AP54" i="8"/>
  <c r="AQ54" i="8"/>
  <c r="AO55" i="8"/>
  <c r="AP55" i="8"/>
  <c r="AQ55" i="8"/>
  <c r="AO19" i="8"/>
  <c r="AO25" i="8"/>
  <c r="AO38" i="8"/>
  <c r="AO47" i="8"/>
  <c r="AP19" i="8"/>
  <c r="AP25" i="8"/>
  <c r="AP38" i="8"/>
  <c r="AP47" i="8"/>
  <c r="AQ19" i="8"/>
  <c r="AQ25" i="8"/>
  <c r="AQ38" i="8"/>
  <c r="AQ47" i="8"/>
  <c r="AO57" i="8"/>
  <c r="AP57" i="8"/>
  <c r="AQ57" i="8"/>
  <c r="AO56" i="8"/>
  <c r="AP56" i="8"/>
  <c r="AQ56" i="8"/>
  <c r="AO58" i="8"/>
  <c r="AP58" i="8"/>
  <c r="AQ58" i="8"/>
  <c r="AR50" i="8"/>
  <c r="AR59" i="8"/>
  <c r="AR39" i="8"/>
  <c r="BE39" i="8" s="1"/>
  <c r="AR38" i="8"/>
  <c r="BE38" i="8" s="1"/>
  <c r="AR26" i="8"/>
  <c r="BE26" i="8" s="1"/>
  <c r="AR20" i="8"/>
  <c r="BE20" i="8" s="1"/>
  <c r="AR18" i="8"/>
  <c r="BE18" i="8" s="1"/>
  <c r="AR17" i="8"/>
  <c r="BE17" i="8" s="1"/>
  <c r="AR16" i="8"/>
  <c r="BE16" i="8" s="1"/>
  <c r="AR15" i="8"/>
  <c r="BE15" i="8" s="1"/>
  <c r="AR14" i="8"/>
  <c r="BE14" i="8" s="1"/>
  <c r="AR13" i="8"/>
  <c r="BE13" i="8" s="1"/>
  <c r="AR12" i="8"/>
  <c r="BE12" i="8" s="1"/>
  <c r="AR11" i="8"/>
  <c r="BE11" i="8" s="1"/>
  <c r="AR10" i="8"/>
  <c r="BE10" i="8" s="1"/>
  <c r="AR9" i="8"/>
  <c r="BE9" i="8" s="1"/>
  <c r="BE54" i="8" s="1"/>
  <c r="AR8" i="8"/>
  <c r="BE8" i="8" s="1"/>
  <c r="BE53" i="8" s="1"/>
  <c r="AR7" i="8"/>
  <c r="BE7" i="8" s="1"/>
  <c r="BE52" i="8" s="1"/>
  <c r="AR6" i="8"/>
  <c r="BE6" i="8" s="1"/>
  <c r="BE51" i="8" s="1"/>
  <c r="AR23" i="15"/>
  <c r="AR22" i="15"/>
  <c r="AR24" i="15"/>
  <c r="AR25" i="15"/>
  <c r="AR41" i="15"/>
  <c r="AR42" i="15"/>
  <c r="AR43" i="15"/>
  <c r="AR44" i="15"/>
  <c r="AR45" i="15"/>
  <c r="AR46" i="15"/>
  <c r="AR47" i="15"/>
  <c r="AR48" i="15"/>
  <c r="AR34" i="15"/>
  <c r="AR28" i="15"/>
  <c r="AR29" i="15"/>
  <c r="AR30" i="15"/>
  <c r="AR31" i="15"/>
  <c r="AR32" i="15"/>
  <c r="AR33" i="15"/>
  <c r="AR35" i="15"/>
  <c r="AR36" i="15"/>
  <c r="AR37" i="15"/>
  <c r="AR38" i="15"/>
  <c r="AO53" i="15"/>
  <c r="AP53" i="15"/>
  <c r="AQ53" i="15"/>
  <c r="AO54" i="15"/>
  <c r="AP54" i="15"/>
  <c r="AQ54" i="15"/>
  <c r="AO55" i="15"/>
  <c r="AP55" i="15"/>
  <c r="AQ55" i="15"/>
  <c r="AO56" i="15"/>
  <c r="AP56" i="15"/>
  <c r="AQ56" i="15"/>
  <c r="AO57" i="15"/>
  <c r="AP57" i="15"/>
  <c r="AQ57" i="15"/>
  <c r="AO49" i="15"/>
  <c r="AO39" i="15"/>
  <c r="AO26" i="15"/>
  <c r="AO20" i="15"/>
  <c r="AP49" i="15"/>
  <c r="AP39" i="15"/>
  <c r="AP26" i="15"/>
  <c r="AP20" i="15"/>
  <c r="AQ49" i="15"/>
  <c r="AQ39" i="15"/>
  <c r="AQ26" i="15"/>
  <c r="AQ20" i="15"/>
  <c r="AO59" i="15"/>
  <c r="AP59" i="15"/>
  <c r="AQ59" i="15"/>
  <c r="AO58" i="15"/>
  <c r="AP58" i="15"/>
  <c r="AQ58" i="15"/>
  <c r="AO60" i="15"/>
  <c r="AP60" i="15"/>
  <c r="AQ60" i="15"/>
  <c r="AR52" i="15"/>
  <c r="AR61" i="15"/>
  <c r="AR51" i="15"/>
  <c r="AR39" i="15"/>
  <c r="AR27" i="15"/>
  <c r="BE27" i="15" s="1"/>
  <c r="AR26" i="15"/>
  <c r="AR21" i="15"/>
  <c r="BE21" i="15" s="1"/>
  <c r="AR20" i="15"/>
  <c r="AR19" i="15"/>
  <c r="BE19" i="15" s="1"/>
  <c r="AR18" i="15"/>
  <c r="BE18" i="15" s="1"/>
  <c r="AR16" i="15"/>
  <c r="BE16" i="15" s="1"/>
  <c r="AR15" i="15"/>
  <c r="BE15" i="15" s="1"/>
  <c r="AR14" i="15"/>
  <c r="BE14" i="15" s="1"/>
  <c r="AR13" i="15"/>
  <c r="BE13" i="15" s="1"/>
  <c r="AR12" i="15"/>
  <c r="BE12" i="15" s="1"/>
  <c r="AR11" i="15"/>
  <c r="BE11" i="15" s="1"/>
  <c r="AR10" i="15"/>
  <c r="BE10" i="15" s="1"/>
  <c r="AR9" i="15"/>
  <c r="BE9" i="15" s="1"/>
  <c r="BE56" i="15" s="1"/>
  <c r="AR8" i="15"/>
  <c r="BE8" i="15" s="1"/>
  <c r="BE55" i="15" s="1"/>
  <c r="AR7" i="15"/>
  <c r="BE7" i="15" s="1"/>
  <c r="BE54" i="15" s="1"/>
  <c r="AR6" i="15"/>
  <c r="BE6" i="15" s="1"/>
  <c r="AQ23" i="4"/>
  <c r="AQ24" i="4"/>
  <c r="AQ25" i="4"/>
  <c r="AQ26" i="4"/>
  <c r="AQ27" i="4"/>
  <c r="AQ28" i="4"/>
  <c r="AQ45" i="4"/>
  <c r="AQ46" i="4"/>
  <c r="AQ47" i="4"/>
  <c r="AQ48" i="4"/>
  <c r="AQ49" i="4"/>
  <c r="AQ50" i="4"/>
  <c r="AQ51" i="4"/>
  <c r="AQ37" i="4"/>
  <c r="AQ31" i="4"/>
  <c r="AQ32" i="4"/>
  <c r="AQ33" i="4"/>
  <c r="AQ34" i="4"/>
  <c r="AQ35" i="4"/>
  <c r="AQ36" i="4"/>
  <c r="AQ38" i="4"/>
  <c r="AQ39" i="4"/>
  <c r="AQ40" i="4"/>
  <c r="AQ41" i="4"/>
  <c r="AQ42" i="4"/>
  <c r="AN56" i="4"/>
  <c r="AO56" i="4"/>
  <c r="AP56" i="4"/>
  <c r="AN57" i="4"/>
  <c r="AO57" i="4"/>
  <c r="AP57" i="4"/>
  <c r="AN58" i="4"/>
  <c r="AO58" i="4"/>
  <c r="AP58" i="4"/>
  <c r="AN59" i="4"/>
  <c r="AO59" i="4"/>
  <c r="AP59" i="4"/>
  <c r="AN60" i="4"/>
  <c r="AO60" i="4"/>
  <c r="AP60" i="4"/>
  <c r="AN21" i="4"/>
  <c r="AN29" i="4"/>
  <c r="AN43" i="4"/>
  <c r="AN52" i="4"/>
  <c r="AO21" i="4"/>
  <c r="AO29" i="4"/>
  <c r="AO43" i="4"/>
  <c r="AO52" i="4"/>
  <c r="AP21" i="4"/>
  <c r="AP29" i="4"/>
  <c r="AP43" i="4"/>
  <c r="AP52" i="4"/>
  <c r="AN62" i="4"/>
  <c r="AO62" i="4"/>
  <c r="AP62" i="4"/>
  <c r="AN61" i="4"/>
  <c r="AO61" i="4"/>
  <c r="AP61" i="4"/>
  <c r="AN63" i="4"/>
  <c r="AO63" i="4"/>
  <c r="AP63" i="4"/>
  <c r="AQ55" i="4"/>
  <c r="AQ64" i="4"/>
  <c r="AQ54" i="4"/>
  <c r="AQ44" i="4"/>
  <c r="BD44" i="4" s="1"/>
  <c r="AQ30" i="4"/>
  <c r="BD30" i="4" s="1"/>
  <c r="AQ22" i="4"/>
  <c r="BD22" i="4" s="1"/>
  <c r="AQ20" i="4"/>
  <c r="BD20" i="4" s="1"/>
  <c r="AQ19" i="4"/>
  <c r="BD19" i="4" s="1"/>
  <c r="AQ18" i="4"/>
  <c r="BD18" i="4" s="1"/>
  <c r="AQ17" i="4"/>
  <c r="BD17" i="4" s="1"/>
  <c r="AQ16" i="4"/>
  <c r="BD16" i="4" s="1"/>
  <c r="AQ15" i="4"/>
  <c r="BD15" i="4" s="1"/>
  <c r="AQ14" i="4"/>
  <c r="BD14" i="4" s="1"/>
  <c r="AQ13" i="4"/>
  <c r="BD13" i="4" s="1"/>
  <c r="AQ12" i="4"/>
  <c r="BD12" i="4" s="1"/>
  <c r="AQ11" i="4"/>
  <c r="BD11" i="4" s="1"/>
  <c r="AQ10" i="4"/>
  <c r="BD10" i="4" s="1"/>
  <c r="AQ9" i="4"/>
  <c r="BD9" i="4" s="1"/>
  <c r="BD59" i="4" s="1"/>
  <c r="AQ8" i="4"/>
  <c r="BD8" i="4" s="1"/>
  <c r="BD58" i="4" s="1"/>
  <c r="AQ7" i="4"/>
  <c r="BD7" i="4" s="1"/>
  <c r="BD57" i="4" s="1"/>
  <c r="AQ6" i="4"/>
  <c r="BD6" i="4" s="1"/>
  <c r="BD56" i="4" s="1"/>
  <c r="AR30" i="13"/>
  <c r="AR27" i="13"/>
  <c r="AR28" i="13"/>
  <c r="AR29" i="13"/>
  <c r="AR31" i="13"/>
  <c r="AR32" i="13"/>
  <c r="AR33" i="13"/>
  <c r="AR34" i="13"/>
  <c r="AR35" i="13"/>
  <c r="AR36" i="13"/>
  <c r="AR37" i="13"/>
  <c r="AR38" i="13"/>
  <c r="AR39" i="13"/>
  <c r="AO53" i="13"/>
  <c r="AP53" i="13"/>
  <c r="AQ53" i="13"/>
  <c r="AO54" i="13"/>
  <c r="AP54" i="13"/>
  <c r="AQ54" i="13"/>
  <c r="AO55" i="13"/>
  <c r="AP55" i="13"/>
  <c r="AQ55" i="13"/>
  <c r="AO56" i="13"/>
  <c r="AP56" i="13"/>
  <c r="AQ56" i="13"/>
  <c r="AO57" i="13"/>
  <c r="AP57" i="13"/>
  <c r="AQ57" i="13"/>
  <c r="AO49" i="13"/>
  <c r="AO40" i="13"/>
  <c r="AO25" i="13"/>
  <c r="AO19" i="13"/>
  <c r="AP49" i="13"/>
  <c r="AP40" i="13"/>
  <c r="AP25" i="13"/>
  <c r="AP19" i="13"/>
  <c r="AQ49" i="13"/>
  <c r="AQ40" i="13"/>
  <c r="AQ25" i="13"/>
  <c r="AQ19" i="13"/>
  <c r="AO59" i="13"/>
  <c r="AP59" i="13"/>
  <c r="AQ59" i="13"/>
  <c r="AO58" i="13"/>
  <c r="AP58" i="13"/>
  <c r="AQ58" i="13"/>
  <c r="AO60" i="13"/>
  <c r="AP60" i="13"/>
  <c r="AQ60" i="13"/>
  <c r="AR52" i="13"/>
  <c r="AR41" i="13"/>
  <c r="BE41" i="13" s="1"/>
  <c r="AR26" i="13"/>
  <c r="BE26" i="13" s="1"/>
  <c r="AR20" i="13"/>
  <c r="BE20" i="13" s="1"/>
  <c r="AR18" i="13"/>
  <c r="BE18" i="13" s="1"/>
  <c r="AR17" i="13"/>
  <c r="BE17" i="13" s="1"/>
  <c r="AR16" i="13"/>
  <c r="BE16" i="13" s="1"/>
  <c r="AR15" i="13"/>
  <c r="BE15" i="13" s="1"/>
  <c r="AR14" i="13"/>
  <c r="BE14" i="13" s="1"/>
  <c r="AR13" i="13"/>
  <c r="BE13" i="13" s="1"/>
  <c r="AR12" i="13"/>
  <c r="BE12" i="13" s="1"/>
  <c r="AR11" i="13"/>
  <c r="BE11" i="13" s="1"/>
  <c r="AR10" i="13"/>
  <c r="BE10" i="13" s="1"/>
  <c r="AR9" i="13"/>
  <c r="BE9" i="13" s="1"/>
  <c r="BE56" i="13" s="1"/>
  <c r="AR8" i="13"/>
  <c r="BE8" i="13" s="1"/>
  <c r="BE55" i="13" s="1"/>
  <c r="AR7" i="13"/>
  <c r="BE7" i="13" s="1"/>
  <c r="BE54" i="13" s="1"/>
  <c r="AR6" i="13"/>
  <c r="BE6" i="13" s="1"/>
  <c r="BE53" i="13" s="1"/>
  <c r="AR22" i="12"/>
  <c r="AR23" i="12"/>
  <c r="AR24" i="12"/>
  <c r="AR25" i="12"/>
  <c r="AR42" i="12"/>
  <c r="AR43" i="12"/>
  <c r="AR44" i="12"/>
  <c r="AR45" i="12"/>
  <c r="AR46" i="12"/>
  <c r="AR47" i="12"/>
  <c r="AR48" i="12"/>
  <c r="AR30" i="12"/>
  <c r="BE30" i="12" s="1"/>
  <c r="AR28" i="12"/>
  <c r="AR29" i="12"/>
  <c r="AR31" i="12"/>
  <c r="AR32" i="12"/>
  <c r="AR33" i="12"/>
  <c r="AR34" i="12"/>
  <c r="AR35" i="12"/>
  <c r="AR36" i="12"/>
  <c r="AR37" i="12"/>
  <c r="AR38" i="12"/>
  <c r="AR39" i="12"/>
  <c r="AO53" i="12"/>
  <c r="AP53" i="12"/>
  <c r="AQ53" i="12"/>
  <c r="AO54" i="12"/>
  <c r="AP54" i="12"/>
  <c r="AQ54" i="12"/>
  <c r="AO55" i="12"/>
  <c r="AP55" i="12"/>
  <c r="AQ55" i="12"/>
  <c r="AO56" i="12"/>
  <c r="AP56" i="12"/>
  <c r="AQ56" i="12"/>
  <c r="AO57" i="12"/>
  <c r="AP57" i="12"/>
  <c r="AQ57" i="12"/>
  <c r="AO20" i="12"/>
  <c r="AP20" i="12"/>
  <c r="AP50" i="12" s="1"/>
  <c r="AQ20" i="12"/>
  <c r="AO26" i="12"/>
  <c r="AP26" i="12"/>
  <c r="AQ26" i="12"/>
  <c r="AO40" i="12"/>
  <c r="AP40" i="12"/>
  <c r="AQ40" i="12"/>
  <c r="AO49" i="12"/>
  <c r="AP49" i="12"/>
  <c r="AQ49" i="12"/>
  <c r="AO59" i="12"/>
  <c r="AP59" i="12"/>
  <c r="AR59" i="12" s="1"/>
  <c r="AQ59" i="12"/>
  <c r="AO58" i="12"/>
  <c r="AP58" i="12"/>
  <c r="AR58" i="12" s="1"/>
  <c r="AQ58" i="12"/>
  <c r="AO60" i="12"/>
  <c r="AP60" i="12"/>
  <c r="AQ60" i="12"/>
  <c r="AR52" i="12"/>
  <c r="AR51" i="12"/>
  <c r="AR41" i="12"/>
  <c r="BE41" i="12" s="1"/>
  <c r="AR27" i="12"/>
  <c r="BE27" i="12" s="1"/>
  <c r="AR21" i="12"/>
  <c r="BE21" i="12" s="1"/>
  <c r="AR19" i="12"/>
  <c r="BE19" i="12" s="1"/>
  <c r="AR18" i="12"/>
  <c r="BE18" i="12" s="1"/>
  <c r="AR17" i="12"/>
  <c r="BE17" i="12" s="1"/>
  <c r="AR16" i="12"/>
  <c r="BE16" i="12" s="1"/>
  <c r="AR15" i="12"/>
  <c r="BE15" i="12" s="1"/>
  <c r="AR14" i="12"/>
  <c r="BE14" i="12" s="1"/>
  <c r="AR13" i="12"/>
  <c r="BE13" i="12" s="1"/>
  <c r="AR12" i="12"/>
  <c r="BE12" i="12" s="1"/>
  <c r="AR11" i="12"/>
  <c r="BE11" i="12" s="1"/>
  <c r="AR10" i="12"/>
  <c r="BE10" i="12" s="1"/>
  <c r="AR9" i="12"/>
  <c r="BE9" i="12" s="1"/>
  <c r="BE56" i="12" s="1"/>
  <c r="AR8" i="12"/>
  <c r="BE8" i="12" s="1"/>
  <c r="BE55" i="12" s="1"/>
  <c r="AR7" i="12"/>
  <c r="BE7" i="12" s="1"/>
  <c r="BE54" i="12" s="1"/>
  <c r="AR6" i="12"/>
  <c r="BE6" i="12" s="1"/>
  <c r="BE53" i="12" s="1"/>
  <c r="AR21" i="2"/>
  <c r="AR22" i="2"/>
  <c r="AR23" i="2"/>
  <c r="AR24" i="2"/>
  <c r="AR41" i="2"/>
  <c r="AR42" i="2"/>
  <c r="AR43" i="2"/>
  <c r="AR44" i="2"/>
  <c r="AR45" i="2"/>
  <c r="AR46" i="2"/>
  <c r="AR47" i="2"/>
  <c r="AR29" i="2"/>
  <c r="AR27" i="2"/>
  <c r="AR28" i="2"/>
  <c r="AR30" i="2"/>
  <c r="AR31" i="2"/>
  <c r="AR32" i="2"/>
  <c r="AR33" i="2"/>
  <c r="AR34" i="2"/>
  <c r="AR35" i="2"/>
  <c r="AR36" i="2"/>
  <c r="AR37" i="2"/>
  <c r="AR38" i="2"/>
  <c r="AO52" i="2"/>
  <c r="AP52" i="2"/>
  <c r="AQ52" i="2"/>
  <c r="AO53" i="2"/>
  <c r="AP53" i="2"/>
  <c r="AQ53" i="2"/>
  <c r="AO54" i="2"/>
  <c r="AP54" i="2"/>
  <c r="AQ54" i="2"/>
  <c r="AO55" i="2"/>
  <c r="AP55" i="2"/>
  <c r="AQ55" i="2"/>
  <c r="AO56" i="2"/>
  <c r="AP56" i="2"/>
  <c r="AQ56" i="2"/>
  <c r="AO19" i="2"/>
  <c r="AO25" i="2"/>
  <c r="AO39" i="2"/>
  <c r="AO48" i="2"/>
  <c r="AP19" i="2"/>
  <c r="AP25" i="2"/>
  <c r="AP39" i="2"/>
  <c r="AP48" i="2"/>
  <c r="AQ19" i="2"/>
  <c r="AQ25" i="2"/>
  <c r="AQ39" i="2"/>
  <c r="AQ48" i="2"/>
  <c r="AO58" i="2"/>
  <c r="AP58" i="2"/>
  <c r="AQ58" i="2"/>
  <c r="AO57" i="2"/>
  <c r="AP57" i="2"/>
  <c r="AQ57" i="2"/>
  <c r="AO59" i="2"/>
  <c r="AP59" i="2"/>
  <c r="AQ59" i="2"/>
  <c r="AR51" i="2"/>
  <c r="AR48" i="2"/>
  <c r="BE48" i="2" s="1"/>
  <c r="AR40" i="2"/>
  <c r="BE40" i="2" s="1"/>
  <c r="AR39" i="2"/>
  <c r="BE39" i="2" s="1"/>
  <c r="AR26" i="2"/>
  <c r="BE26" i="2" s="1"/>
  <c r="AR25" i="2"/>
  <c r="BE25" i="2" s="1"/>
  <c r="AR20" i="2"/>
  <c r="BE20" i="2" s="1"/>
  <c r="AR19" i="2"/>
  <c r="BE19" i="2" s="1"/>
  <c r="AR18" i="2"/>
  <c r="BE18" i="2" s="1"/>
  <c r="AR17" i="2"/>
  <c r="BE17" i="2" s="1"/>
  <c r="AR16" i="2"/>
  <c r="BE16" i="2" s="1"/>
  <c r="AR15" i="2"/>
  <c r="BE15" i="2" s="1"/>
  <c r="AR14" i="2"/>
  <c r="BE14" i="2" s="1"/>
  <c r="AR13" i="2"/>
  <c r="BE13" i="2" s="1"/>
  <c r="AR12" i="2"/>
  <c r="BE12" i="2" s="1"/>
  <c r="AR11" i="2"/>
  <c r="BE11" i="2" s="1"/>
  <c r="AR10" i="2"/>
  <c r="BE10" i="2" s="1"/>
  <c r="AR9" i="2"/>
  <c r="BE9" i="2" s="1"/>
  <c r="BE55" i="2" s="1"/>
  <c r="AR8" i="2"/>
  <c r="BE8" i="2" s="1"/>
  <c r="BE54" i="2" s="1"/>
  <c r="AR7" i="2"/>
  <c r="BE7" i="2" s="1"/>
  <c r="BE53" i="2" s="1"/>
  <c r="AR6" i="2"/>
  <c r="BE6" i="2" s="1"/>
  <c r="BE52" i="2" s="1"/>
  <c r="BB66" i="18"/>
  <c r="AQ52" i="16"/>
  <c r="AQ50" i="14"/>
  <c r="AQ50" i="8"/>
  <c r="AQ52" i="15"/>
  <c r="AP55" i="4"/>
  <c r="AQ52" i="13"/>
  <c r="AQ52" i="12"/>
  <c r="AQ51" i="2"/>
  <c r="AP52" i="16"/>
  <c r="AP50" i="14"/>
  <c r="AP50" i="8"/>
  <c r="AP52" i="15"/>
  <c r="AO55" i="4"/>
  <c r="AP52" i="13"/>
  <c r="AP52" i="12"/>
  <c r="AP51" i="2"/>
  <c r="BA66" i="18"/>
  <c r="AK21" i="16"/>
  <c r="AK22" i="16"/>
  <c r="AK23" i="16"/>
  <c r="AK24" i="16"/>
  <c r="AK42" i="16"/>
  <c r="AK43" i="16"/>
  <c r="AK44" i="16"/>
  <c r="AK45" i="16"/>
  <c r="AK46" i="16"/>
  <c r="AK47" i="16"/>
  <c r="AK48" i="16"/>
  <c r="Y21" i="16"/>
  <c r="AC21" i="16"/>
  <c r="AG21" i="16"/>
  <c r="Y22" i="16"/>
  <c r="AC22" i="16"/>
  <c r="AG22" i="16"/>
  <c r="Y23" i="16"/>
  <c r="AC23" i="16"/>
  <c r="AG23" i="16"/>
  <c r="Y24" i="16"/>
  <c r="AC24" i="16"/>
  <c r="AG24" i="16"/>
  <c r="Y42" i="16"/>
  <c r="AC42" i="16"/>
  <c r="AG42" i="16"/>
  <c r="Y43" i="16"/>
  <c r="AC43" i="16"/>
  <c r="AG43" i="16"/>
  <c r="Y44" i="16"/>
  <c r="AC44" i="16"/>
  <c r="AG44" i="16"/>
  <c r="Y45" i="16"/>
  <c r="AC45" i="16"/>
  <c r="AG45" i="16"/>
  <c r="Y46" i="16"/>
  <c r="AC46" i="16"/>
  <c r="AG46" i="16"/>
  <c r="Y47" i="16"/>
  <c r="AC47" i="16"/>
  <c r="AG47" i="16"/>
  <c r="Y48" i="16"/>
  <c r="AC48" i="16"/>
  <c r="AG48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Y27" i="16"/>
  <c r="AC27" i="16"/>
  <c r="AG27" i="16"/>
  <c r="Y28" i="16"/>
  <c r="AC28" i="16"/>
  <c r="AG28" i="16"/>
  <c r="Y29" i="16"/>
  <c r="AC29" i="16"/>
  <c r="AG29" i="16"/>
  <c r="Y30" i="16"/>
  <c r="AC30" i="16"/>
  <c r="AG30" i="16"/>
  <c r="Y31" i="16"/>
  <c r="AC31" i="16"/>
  <c r="AG31" i="16"/>
  <c r="Y32" i="16"/>
  <c r="AC32" i="16"/>
  <c r="AG32" i="16"/>
  <c r="Y33" i="16"/>
  <c r="AC33" i="16"/>
  <c r="AG33" i="16"/>
  <c r="Y34" i="16"/>
  <c r="AC34" i="16"/>
  <c r="AG34" i="16"/>
  <c r="Y35" i="16"/>
  <c r="AC35" i="16"/>
  <c r="AG35" i="16"/>
  <c r="Y36" i="16"/>
  <c r="AC36" i="16"/>
  <c r="AG36" i="16"/>
  <c r="Y37" i="16"/>
  <c r="AC37" i="16"/>
  <c r="AG37" i="16"/>
  <c r="Y38" i="16"/>
  <c r="AC38" i="16"/>
  <c r="AG38" i="16"/>
  <c r="Y39" i="16"/>
  <c r="AC39" i="16"/>
  <c r="AG39" i="16"/>
  <c r="V19" i="16"/>
  <c r="W19" i="16"/>
  <c r="X19" i="16"/>
  <c r="Z19" i="16"/>
  <c r="AA19" i="16"/>
  <c r="AB19" i="16"/>
  <c r="AD19" i="16"/>
  <c r="AE19" i="16"/>
  <c r="AF19" i="16"/>
  <c r="AH19" i="16"/>
  <c r="AI19" i="16"/>
  <c r="AJ19" i="16"/>
  <c r="V25" i="16"/>
  <c r="W25" i="16"/>
  <c r="X25" i="16"/>
  <c r="Z25" i="16"/>
  <c r="AA25" i="16"/>
  <c r="AB25" i="16"/>
  <c r="AD25" i="16"/>
  <c r="AE25" i="16"/>
  <c r="AF25" i="16"/>
  <c r="AH25" i="16"/>
  <c r="AI25" i="16"/>
  <c r="AJ25" i="16"/>
  <c r="V40" i="16"/>
  <c r="W40" i="16"/>
  <c r="X40" i="16"/>
  <c r="Z40" i="16"/>
  <c r="AA40" i="16"/>
  <c r="AB40" i="16"/>
  <c r="AD40" i="16"/>
  <c r="AE40" i="16"/>
  <c r="AF40" i="16"/>
  <c r="AH40" i="16"/>
  <c r="AI40" i="16"/>
  <c r="AJ40" i="16"/>
  <c r="AI49" i="16"/>
  <c r="AJ49" i="16"/>
  <c r="AK49" i="16" s="1"/>
  <c r="AH49" i="16"/>
  <c r="AK22" i="14"/>
  <c r="AK23" i="14"/>
  <c r="AK24" i="14"/>
  <c r="AK25" i="14"/>
  <c r="AK40" i="14"/>
  <c r="AK41" i="14"/>
  <c r="AK42" i="14"/>
  <c r="AK43" i="14"/>
  <c r="AK44" i="14"/>
  <c r="AK45" i="14"/>
  <c r="AK46" i="14"/>
  <c r="AG22" i="14"/>
  <c r="AC22" i="14"/>
  <c r="Y22" i="14"/>
  <c r="AG23" i="14"/>
  <c r="AC23" i="14"/>
  <c r="Y23" i="14"/>
  <c r="AG24" i="14"/>
  <c r="AC24" i="14"/>
  <c r="Y24" i="14"/>
  <c r="AG25" i="14"/>
  <c r="AC25" i="14"/>
  <c r="Y25" i="14"/>
  <c r="AG40" i="14"/>
  <c r="AC40" i="14"/>
  <c r="Y40" i="14"/>
  <c r="AG41" i="14"/>
  <c r="AC41" i="14"/>
  <c r="Y41" i="14"/>
  <c r="AG42" i="14"/>
  <c r="AC42" i="14"/>
  <c r="Y42" i="14"/>
  <c r="AG43" i="14"/>
  <c r="AC43" i="14"/>
  <c r="Y43" i="14"/>
  <c r="AG44" i="14"/>
  <c r="AC44" i="14"/>
  <c r="Y44" i="14"/>
  <c r="AG45" i="14"/>
  <c r="AC45" i="14"/>
  <c r="Y45" i="14"/>
  <c r="AG46" i="14"/>
  <c r="AC46" i="14"/>
  <c r="Y46" i="14"/>
  <c r="AK28" i="14"/>
  <c r="AK29" i="14"/>
  <c r="AK30" i="14"/>
  <c r="AK31" i="14"/>
  <c r="AK32" i="14"/>
  <c r="AK33" i="14"/>
  <c r="AK34" i="14"/>
  <c r="AK35" i="14"/>
  <c r="AK36" i="14"/>
  <c r="AK37" i="14"/>
  <c r="AG28" i="14"/>
  <c r="AC28" i="14"/>
  <c r="Y28" i="14"/>
  <c r="AG29" i="14"/>
  <c r="AC29" i="14"/>
  <c r="Y29" i="14"/>
  <c r="AG30" i="14"/>
  <c r="AC30" i="14"/>
  <c r="Y30" i="14"/>
  <c r="AG31" i="14"/>
  <c r="AC31" i="14"/>
  <c r="Y31" i="14"/>
  <c r="AG32" i="14"/>
  <c r="AC32" i="14"/>
  <c r="Y32" i="14"/>
  <c r="AG33" i="14"/>
  <c r="AC33" i="14"/>
  <c r="Y33" i="14"/>
  <c r="AG34" i="14"/>
  <c r="AC34" i="14"/>
  <c r="Y34" i="14"/>
  <c r="AG35" i="14"/>
  <c r="AC35" i="14"/>
  <c r="Y35" i="14"/>
  <c r="AG36" i="14"/>
  <c r="AC36" i="14"/>
  <c r="Y36" i="14"/>
  <c r="AG37" i="14"/>
  <c r="AC37" i="14"/>
  <c r="Y37" i="14"/>
  <c r="AI47" i="14"/>
  <c r="AI38" i="14"/>
  <c r="AI26" i="14"/>
  <c r="AI20" i="14"/>
  <c r="AJ47" i="14"/>
  <c r="AJ38" i="14"/>
  <c r="AJ26" i="14"/>
  <c r="AJ20" i="14"/>
  <c r="AH47" i="14"/>
  <c r="AH38" i="14"/>
  <c r="AH26" i="14"/>
  <c r="AH20" i="14"/>
  <c r="AD47" i="14"/>
  <c r="AD38" i="14"/>
  <c r="AD26" i="14"/>
  <c r="AG26" i="14" s="1"/>
  <c r="AD20" i="14"/>
  <c r="AE47" i="14"/>
  <c r="AE38" i="14"/>
  <c r="AE26" i="14"/>
  <c r="AE20" i="14"/>
  <c r="AF47" i="14"/>
  <c r="AF38" i="14"/>
  <c r="AF26" i="14"/>
  <c r="AF20" i="14"/>
  <c r="Z47" i="14"/>
  <c r="Z38" i="14"/>
  <c r="Z26" i="14"/>
  <c r="Z20" i="14"/>
  <c r="AA47" i="14"/>
  <c r="AA38" i="14"/>
  <c r="AA26" i="14"/>
  <c r="AA20" i="14"/>
  <c r="AB47" i="14"/>
  <c r="AB38" i="14"/>
  <c r="AB26" i="14"/>
  <c r="AB20" i="14"/>
  <c r="V47" i="14"/>
  <c r="V38" i="14"/>
  <c r="V26" i="14"/>
  <c r="V20" i="14"/>
  <c r="W47" i="14"/>
  <c r="W38" i="14"/>
  <c r="W26" i="14"/>
  <c r="W20" i="14"/>
  <c r="X47" i="14"/>
  <c r="X38" i="14"/>
  <c r="X26" i="14"/>
  <c r="X20" i="14"/>
  <c r="AK21" i="8"/>
  <c r="AK22" i="8"/>
  <c r="AK23" i="8"/>
  <c r="AK24" i="8"/>
  <c r="AK40" i="8"/>
  <c r="AK41" i="8"/>
  <c r="AK42" i="8"/>
  <c r="AK43" i="8"/>
  <c r="AK44" i="8"/>
  <c r="AK45" i="8"/>
  <c r="AK46" i="8"/>
  <c r="Y21" i="8"/>
  <c r="AC21" i="8"/>
  <c r="AG21" i="8"/>
  <c r="Y22" i="8"/>
  <c r="AC22" i="8"/>
  <c r="AG22" i="8"/>
  <c r="Y23" i="8"/>
  <c r="AC23" i="8"/>
  <c r="AG23" i="8"/>
  <c r="Y24" i="8"/>
  <c r="AC24" i="8"/>
  <c r="AG24" i="8"/>
  <c r="Y40" i="8"/>
  <c r="AC40" i="8"/>
  <c r="AG40" i="8"/>
  <c r="Y41" i="8"/>
  <c r="AC41" i="8"/>
  <c r="AG41" i="8"/>
  <c r="Y42" i="8"/>
  <c r="AC42" i="8"/>
  <c r="AG42" i="8"/>
  <c r="Y43" i="8"/>
  <c r="AC43" i="8"/>
  <c r="AG43" i="8"/>
  <c r="Y44" i="8"/>
  <c r="AC44" i="8"/>
  <c r="AG44" i="8"/>
  <c r="Y45" i="8"/>
  <c r="AC45" i="8"/>
  <c r="AG45" i="8"/>
  <c r="Y46" i="8"/>
  <c r="AC46" i="8"/>
  <c r="AG46" i="8"/>
  <c r="AK27" i="8"/>
  <c r="AK28" i="8"/>
  <c r="AK29" i="8"/>
  <c r="AK30" i="8"/>
  <c r="AK31" i="8"/>
  <c r="AK32" i="8"/>
  <c r="AK33" i="8"/>
  <c r="AK34" i="8"/>
  <c r="AK35" i="8"/>
  <c r="AK36" i="8"/>
  <c r="AK37" i="8"/>
  <c r="Y27" i="8"/>
  <c r="AC27" i="8"/>
  <c r="AG27" i="8"/>
  <c r="Y28" i="8"/>
  <c r="AC28" i="8"/>
  <c r="AG28" i="8"/>
  <c r="Y29" i="8"/>
  <c r="AC29" i="8"/>
  <c r="AG29" i="8"/>
  <c r="Y30" i="8"/>
  <c r="AC30" i="8"/>
  <c r="AG30" i="8"/>
  <c r="Y31" i="8"/>
  <c r="AC31" i="8"/>
  <c r="AG31" i="8"/>
  <c r="Y32" i="8"/>
  <c r="AC32" i="8"/>
  <c r="AG32" i="8"/>
  <c r="Y33" i="8"/>
  <c r="AC33" i="8"/>
  <c r="AG33" i="8"/>
  <c r="Y34" i="8"/>
  <c r="AC34" i="8"/>
  <c r="AG34" i="8"/>
  <c r="Y35" i="8"/>
  <c r="AC35" i="8"/>
  <c r="AG35" i="8"/>
  <c r="Y36" i="8"/>
  <c r="AC36" i="8"/>
  <c r="AG36" i="8"/>
  <c r="Y37" i="8"/>
  <c r="AC37" i="8"/>
  <c r="AG37" i="8"/>
  <c r="AI19" i="8"/>
  <c r="AI25" i="8"/>
  <c r="AI38" i="8"/>
  <c r="AI47" i="8"/>
  <c r="AJ19" i="8"/>
  <c r="AJ25" i="8"/>
  <c r="AJ38" i="8"/>
  <c r="AJ47" i="8"/>
  <c r="AH19" i="8"/>
  <c r="AK19" i="8" s="1"/>
  <c r="AH25" i="8"/>
  <c r="AK25" i="8" s="1"/>
  <c r="AH38" i="8"/>
  <c r="AK38" i="8" s="1"/>
  <c r="AH47" i="8"/>
  <c r="V19" i="8"/>
  <c r="V25" i="8"/>
  <c r="V38" i="8"/>
  <c r="V47" i="8"/>
  <c r="Y47" i="8" s="1"/>
  <c r="W19" i="8"/>
  <c r="W25" i="8"/>
  <c r="W38" i="8"/>
  <c r="W47" i="8"/>
  <c r="X19" i="8"/>
  <c r="X25" i="8"/>
  <c r="X38" i="8"/>
  <c r="X47" i="8"/>
  <c r="Z19" i="8"/>
  <c r="Z25" i="8"/>
  <c r="Z38" i="8"/>
  <c r="Z47" i="8"/>
  <c r="AA19" i="8"/>
  <c r="AA25" i="8"/>
  <c r="AA38" i="8"/>
  <c r="AA47" i="8"/>
  <c r="AB19" i="8"/>
  <c r="AB25" i="8"/>
  <c r="AC25" i="8" s="1"/>
  <c r="AB38" i="8"/>
  <c r="AB47" i="8"/>
  <c r="AC47" i="8" s="1"/>
  <c r="AD19" i="8"/>
  <c r="AD25" i="8"/>
  <c r="AD38" i="8"/>
  <c r="AG38" i="8" s="1"/>
  <c r="AD47" i="8"/>
  <c r="AE19" i="8"/>
  <c r="AE25" i="8"/>
  <c r="AE38" i="8"/>
  <c r="AE47" i="8"/>
  <c r="AF19" i="8"/>
  <c r="AF25" i="8"/>
  <c r="AF38" i="8"/>
  <c r="AF47" i="8"/>
  <c r="AK22" i="15"/>
  <c r="AK23" i="15"/>
  <c r="AK24" i="15"/>
  <c r="AK25" i="15"/>
  <c r="AK41" i="15"/>
  <c r="AK42" i="15"/>
  <c r="AK43" i="15"/>
  <c r="AK44" i="15"/>
  <c r="AK45" i="15"/>
  <c r="AK46" i="15"/>
  <c r="AK47" i="15"/>
  <c r="AK48" i="15"/>
  <c r="Y22" i="15"/>
  <c r="AC22" i="15"/>
  <c r="AG22" i="15"/>
  <c r="Y23" i="15"/>
  <c r="AC23" i="15"/>
  <c r="AG23" i="15"/>
  <c r="Y24" i="15"/>
  <c r="AC24" i="15"/>
  <c r="AG24" i="15"/>
  <c r="Y25" i="15"/>
  <c r="AC25" i="15"/>
  <c r="AG25" i="15"/>
  <c r="Y41" i="15"/>
  <c r="AC41" i="15"/>
  <c r="AG41" i="15"/>
  <c r="Y42" i="15"/>
  <c r="AC42" i="15"/>
  <c r="AG42" i="15"/>
  <c r="Y43" i="15"/>
  <c r="AC43" i="15"/>
  <c r="AG43" i="15"/>
  <c r="Y44" i="15"/>
  <c r="AC44" i="15"/>
  <c r="AG44" i="15"/>
  <c r="Y45" i="15"/>
  <c r="AC45" i="15"/>
  <c r="AG45" i="15"/>
  <c r="Y46" i="15"/>
  <c r="AC46" i="15"/>
  <c r="AG46" i="15"/>
  <c r="Y47" i="15"/>
  <c r="AC47" i="15"/>
  <c r="AG47" i="15"/>
  <c r="Y48" i="15"/>
  <c r="AC48" i="15"/>
  <c r="AG48" i="15"/>
  <c r="AK28" i="15"/>
  <c r="AK29" i="15"/>
  <c r="AK30" i="15"/>
  <c r="AK31" i="15"/>
  <c r="AK32" i="15"/>
  <c r="AK33" i="15"/>
  <c r="AK34" i="15"/>
  <c r="AK35" i="15"/>
  <c r="AK36" i="15"/>
  <c r="AK37" i="15"/>
  <c r="AK38" i="15"/>
  <c r="Y28" i="15"/>
  <c r="AC28" i="15"/>
  <c r="AG28" i="15"/>
  <c r="Y29" i="15"/>
  <c r="AC29" i="15"/>
  <c r="AG29" i="15"/>
  <c r="Y30" i="15"/>
  <c r="AC30" i="15"/>
  <c r="AG30" i="15"/>
  <c r="Y31" i="15"/>
  <c r="AC31" i="15"/>
  <c r="AG31" i="15"/>
  <c r="Y32" i="15"/>
  <c r="AC32" i="15"/>
  <c r="AG32" i="15"/>
  <c r="Y33" i="15"/>
  <c r="AC33" i="15"/>
  <c r="AG33" i="15"/>
  <c r="Y34" i="15"/>
  <c r="AC34" i="15"/>
  <c r="AG34" i="15"/>
  <c r="Y35" i="15"/>
  <c r="AC35" i="15"/>
  <c r="AG35" i="15"/>
  <c r="Y36" i="15"/>
  <c r="AC36" i="15"/>
  <c r="AG36" i="15"/>
  <c r="Y37" i="15"/>
  <c r="AC37" i="15"/>
  <c r="AG37" i="15"/>
  <c r="Y38" i="15"/>
  <c r="AC38" i="15"/>
  <c r="AG38" i="15"/>
  <c r="AI49" i="15"/>
  <c r="AI39" i="15"/>
  <c r="AI26" i="15"/>
  <c r="AI20" i="15"/>
  <c r="AJ49" i="15"/>
  <c r="AJ39" i="15"/>
  <c r="AJ26" i="15"/>
  <c r="AJ20" i="15"/>
  <c r="AH49" i="15"/>
  <c r="AH39" i="15"/>
  <c r="AK39" i="15" s="1"/>
  <c r="AH26" i="15"/>
  <c r="AH20" i="15"/>
  <c r="AK20" i="15" s="1"/>
  <c r="Y6" i="15"/>
  <c r="AC6" i="15"/>
  <c r="AG6" i="15"/>
  <c r="AK6" i="15"/>
  <c r="Y7" i="15"/>
  <c r="AC7" i="15"/>
  <c r="AG7" i="15"/>
  <c r="AK7" i="15"/>
  <c r="Y8" i="15"/>
  <c r="AC8" i="15"/>
  <c r="AG8" i="15"/>
  <c r="AK8" i="15"/>
  <c r="Y9" i="15"/>
  <c r="AC9" i="15"/>
  <c r="AG9" i="15"/>
  <c r="AK9" i="15"/>
  <c r="Y10" i="15"/>
  <c r="AC10" i="15"/>
  <c r="AG10" i="15"/>
  <c r="AK10" i="15"/>
  <c r="Y11" i="15"/>
  <c r="AC11" i="15"/>
  <c r="AG11" i="15"/>
  <c r="AK11" i="15"/>
  <c r="Y12" i="15"/>
  <c r="AC12" i="15"/>
  <c r="AG12" i="15"/>
  <c r="AK12" i="15"/>
  <c r="Y13" i="15"/>
  <c r="AC13" i="15"/>
  <c r="AG13" i="15"/>
  <c r="AK13" i="15"/>
  <c r="Y14" i="15"/>
  <c r="AC14" i="15"/>
  <c r="AG14" i="15"/>
  <c r="AK14" i="15"/>
  <c r="Y15" i="15"/>
  <c r="AC15" i="15"/>
  <c r="AG15" i="15"/>
  <c r="AK15" i="15"/>
  <c r="Y16" i="15"/>
  <c r="AC16" i="15"/>
  <c r="AG16" i="15"/>
  <c r="AK16" i="15"/>
  <c r="AM17" i="15"/>
  <c r="Y18" i="15"/>
  <c r="AC18" i="15"/>
  <c r="AG18" i="15"/>
  <c r="AK18" i="15"/>
  <c r="Y19" i="15"/>
  <c r="AC19" i="15"/>
  <c r="AG19" i="15"/>
  <c r="AK19" i="15"/>
  <c r="AK23" i="4"/>
  <c r="AK24" i="4"/>
  <c r="AK25" i="4"/>
  <c r="AK26" i="4"/>
  <c r="AK27" i="4"/>
  <c r="AK28" i="4"/>
  <c r="AK45" i="4"/>
  <c r="AK46" i="4"/>
  <c r="AK47" i="4"/>
  <c r="AK48" i="4"/>
  <c r="AK49" i="4"/>
  <c r="AK50" i="4"/>
  <c r="AK51" i="4"/>
  <c r="AG23" i="4"/>
  <c r="AC23" i="4"/>
  <c r="Y23" i="4"/>
  <c r="AG24" i="4"/>
  <c r="AC24" i="4"/>
  <c r="Y24" i="4"/>
  <c r="AG25" i="4"/>
  <c r="AC25" i="4"/>
  <c r="Y25" i="4"/>
  <c r="AG26" i="4"/>
  <c r="AC26" i="4"/>
  <c r="Y26" i="4"/>
  <c r="AG27" i="4"/>
  <c r="AC27" i="4"/>
  <c r="Y27" i="4"/>
  <c r="AG28" i="4"/>
  <c r="AC28" i="4"/>
  <c r="Y28" i="4"/>
  <c r="AG45" i="4"/>
  <c r="AC45" i="4"/>
  <c r="Y45" i="4"/>
  <c r="AG46" i="4"/>
  <c r="AC46" i="4"/>
  <c r="Y46" i="4"/>
  <c r="AG47" i="4"/>
  <c r="AC47" i="4"/>
  <c r="Y47" i="4"/>
  <c r="AG48" i="4"/>
  <c r="AC48" i="4"/>
  <c r="Y48" i="4"/>
  <c r="AG49" i="4"/>
  <c r="AC49" i="4"/>
  <c r="Y49" i="4"/>
  <c r="AG50" i="4"/>
  <c r="AC50" i="4"/>
  <c r="Y50" i="4"/>
  <c r="AG51" i="4"/>
  <c r="AC51" i="4"/>
  <c r="Y51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G31" i="4"/>
  <c r="AC31" i="4"/>
  <c r="Y31" i="4"/>
  <c r="AG32" i="4"/>
  <c r="AC32" i="4"/>
  <c r="Y32" i="4"/>
  <c r="AG33" i="4"/>
  <c r="AC33" i="4"/>
  <c r="Y33" i="4"/>
  <c r="AG34" i="4"/>
  <c r="AC34" i="4"/>
  <c r="Y34" i="4"/>
  <c r="AG35" i="4"/>
  <c r="AC35" i="4"/>
  <c r="Y35" i="4"/>
  <c r="AG36" i="4"/>
  <c r="AC36" i="4"/>
  <c r="Y36" i="4"/>
  <c r="AG37" i="4"/>
  <c r="AC37" i="4"/>
  <c r="Y37" i="4"/>
  <c r="AG38" i="4"/>
  <c r="AC38" i="4"/>
  <c r="Y38" i="4"/>
  <c r="AG39" i="4"/>
  <c r="AC39" i="4"/>
  <c r="Y39" i="4"/>
  <c r="AG40" i="4"/>
  <c r="AC40" i="4"/>
  <c r="Y40" i="4"/>
  <c r="AG41" i="4"/>
  <c r="AC41" i="4"/>
  <c r="Y41" i="4"/>
  <c r="AG42" i="4"/>
  <c r="AC42" i="4"/>
  <c r="Y42" i="4"/>
  <c r="AI21" i="4"/>
  <c r="AI29" i="4"/>
  <c r="AI43" i="4"/>
  <c r="AI52" i="4"/>
  <c r="AJ21" i="4"/>
  <c r="AJ29" i="4"/>
  <c r="AJ43" i="4"/>
  <c r="AJ52" i="4"/>
  <c r="AH21" i="4"/>
  <c r="AK21" i="4" s="1"/>
  <c r="AH29" i="4"/>
  <c r="AH43" i="4"/>
  <c r="AK43" i="4" s="1"/>
  <c r="AH52" i="4"/>
  <c r="AK52" i="4" s="1"/>
  <c r="AD21" i="4"/>
  <c r="AD29" i="4"/>
  <c r="AD43" i="4"/>
  <c r="AD52" i="4"/>
  <c r="AE21" i="4"/>
  <c r="AE29" i="4"/>
  <c r="AE43" i="4"/>
  <c r="AE52" i="4"/>
  <c r="AF21" i="4"/>
  <c r="AF29" i="4"/>
  <c r="AF43" i="4"/>
  <c r="AF52" i="4"/>
  <c r="Z21" i="4"/>
  <c r="Z29" i="4"/>
  <c r="Z43" i="4"/>
  <c r="Z52" i="4"/>
  <c r="AA21" i="4"/>
  <c r="AA29" i="4"/>
  <c r="AA43" i="4"/>
  <c r="AA52" i="4"/>
  <c r="AB21" i="4"/>
  <c r="AB29" i="4"/>
  <c r="AB43" i="4"/>
  <c r="AB52" i="4"/>
  <c r="V18" i="4"/>
  <c r="Y18" i="4" s="1"/>
  <c r="V19" i="4"/>
  <c r="V20" i="4"/>
  <c r="Y20" i="4" s="1"/>
  <c r="V29" i="4"/>
  <c r="Y29" i="4" s="1"/>
  <c r="V43" i="4"/>
  <c r="V52" i="4"/>
  <c r="W21" i="4"/>
  <c r="W29" i="4"/>
  <c r="W43" i="4"/>
  <c r="W52" i="4"/>
  <c r="X21" i="4"/>
  <c r="X29" i="4"/>
  <c r="X43" i="4"/>
  <c r="X52" i="4"/>
  <c r="AH56" i="4"/>
  <c r="AH57" i="4"/>
  <c r="AH58" i="4"/>
  <c r="AH59" i="4"/>
  <c r="AH60" i="4"/>
  <c r="AH61" i="4"/>
  <c r="AH62" i="4"/>
  <c r="AH63" i="4"/>
  <c r="AK21" i="13"/>
  <c r="AK22" i="13"/>
  <c r="AK23" i="13"/>
  <c r="AK24" i="13"/>
  <c r="AK42" i="13"/>
  <c r="AK43" i="13"/>
  <c r="AK44" i="13"/>
  <c r="AK45" i="13"/>
  <c r="AK46" i="13"/>
  <c r="AK47" i="13"/>
  <c r="AK48" i="13"/>
  <c r="AG21" i="13"/>
  <c r="AC21" i="13"/>
  <c r="Y21" i="13"/>
  <c r="AG22" i="13"/>
  <c r="AC22" i="13"/>
  <c r="Y22" i="13"/>
  <c r="AG23" i="13"/>
  <c r="AC23" i="13"/>
  <c r="Y23" i="13"/>
  <c r="AG24" i="13"/>
  <c r="AC24" i="13"/>
  <c r="Y24" i="13"/>
  <c r="AG42" i="13"/>
  <c r="AC42" i="13"/>
  <c r="Y42" i="13"/>
  <c r="AG43" i="13"/>
  <c r="AC43" i="13"/>
  <c r="Y43" i="13"/>
  <c r="AG44" i="13"/>
  <c r="AC44" i="13"/>
  <c r="Y44" i="13"/>
  <c r="AG45" i="13"/>
  <c r="AC45" i="13"/>
  <c r="Y45" i="13"/>
  <c r="AG46" i="13"/>
  <c r="AC46" i="13"/>
  <c r="Y46" i="13"/>
  <c r="AG47" i="13"/>
  <c r="AC47" i="13"/>
  <c r="Y47" i="13"/>
  <c r="AG48" i="13"/>
  <c r="AC48" i="13"/>
  <c r="Y48" i="13"/>
  <c r="AK27" i="13"/>
  <c r="AK28" i="13"/>
  <c r="AK29" i="13"/>
  <c r="AK30" i="13"/>
  <c r="AK31" i="13"/>
  <c r="AK32" i="13"/>
  <c r="AK33" i="13"/>
  <c r="AK34" i="13"/>
  <c r="AK35" i="13"/>
  <c r="AK36" i="13"/>
  <c r="AK37" i="13"/>
  <c r="AK38" i="13"/>
  <c r="AK39" i="13"/>
  <c r="AG27" i="13"/>
  <c r="AC27" i="13"/>
  <c r="AM27" i="13" s="1"/>
  <c r="Y27" i="13"/>
  <c r="AG28" i="13"/>
  <c r="AC28" i="13"/>
  <c r="Y28" i="13"/>
  <c r="AG29" i="13"/>
  <c r="AC29" i="13"/>
  <c r="Y29" i="13"/>
  <c r="AG30" i="13"/>
  <c r="AC30" i="13"/>
  <c r="Y30" i="13"/>
  <c r="AG31" i="13"/>
  <c r="AC31" i="13"/>
  <c r="Y31" i="13"/>
  <c r="AG32" i="13"/>
  <c r="AC32" i="13"/>
  <c r="Y32" i="13"/>
  <c r="AG33" i="13"/>
  <c r="AC33" i="13"/>
  <c r="Y33" i="13"/>
  <c r="AG34" i="13"/>
  <c r="AC34" i="13"/>
  <c r="Y34" i="13"/>
  <c r="AG35" i="13"/>
  <c r="AC35" i="13"/>
  <c r="Y35" i="13"/>
  <c r="AG36" i="13"/>
  <c r="AC36" i="13"/>
  <c r="Y36" i="13"/>
  <c r="AG37" i="13"/>
  <c r="AC37" i="13"/>
  <c r="Y37" i="13"/>
  <c r="AG38" i="13"/>
  <c r="AC38" i="13"/>
  <c r="Y38" i="13"/>
  <c r="AG39" i="13"/>
  <c r="AC39" i="13"/>
  <c r="Y39" i="13"/>
  <c r="AI49" i="13"/>
  <c r="AI40" i="13"/>
  <c r="AI25" i="13"/>
  <c r="AI19" i="13"/>
  <c r="AJ49" i="13"/>
  <c r="AJ40" i="13"/>
  <c r="AJ25" i="13"/>
  <c r="AJ19" i="13"/>
  <c r="AH49" i="13"/>
  <c r="AK49" i="13" s="1"/>
  <c r="AH40" i="13"/>
  <c r="AH25" i="13"/>
  <c r="AK25" i="13" s="1"/>
  <c r="AH19" i="13"/>
  <c r="AD49" i="13"/>
  <c r="AD40" i="13"/>
  <c r="AD25" i="13"/>
  <c r="AG25" i="13" s="1"/>
  <c r="AD19" i="13"/>
  <c r="AE49" i="13"/>
  <c r="AE40" i="13"/>
  <c r="AE25" i="13"/>
  <c r="AE19" i="13"/>
  <c r="AF49" i="13"/>
  <c r="AF40" i="13"/>
  <c r="AF25" i="13"/>
  <c r="AF19" i="13"/>
  <c r="Z49" i="13"/>
  <c r="Z40" i="13"/>
  <c r="Z25" i="13"/>
  <c r="AC25" i="13" s="1"/>
  <c r="Z19" i="13"/>
  <c r="AA49" i="13"/>
  <c r="AA40" i="13"/>
  <c r="AA25" i="13"/>
  <c r="AA19" i="13"/>
  <c r="AB49" i="13"/>
  <c r="AB40" i="13"/>
  <c r="AB25" i="13"/>
  <c r="AB19" i="13"/>
  <c r="V49" i="13"/>
  <c r="V40" i="13"/>
  <c r="V25" i="13"/>
  <c r="Y25" i="13" s="1"/>
  <c r="V19" i="13"/>
  <c r="W49" i="13"/>
  <c r="W40" i="13"/>
  <c r="W25" i="13"/>
  <c r="W19" i="13"/>
  <c r="X49" i="13"/>
  <c r="X40" i="13"/>
  <c r="X25" i="13"/>
  <c r="X19" i="13"/>
  <c r="AK22" i="12"/>
  <c r="AK23" i="12"/>
  <c r="AK24" i="12"/>
  <c r="AK25" i="12"/>
  <c r="AK42" i="12"/>
  <c r="AK43" i="12"/>
  <c r="AK44" i="12"/>
  <c r="AK45" i="12"/>
  <c r="AK46" i="12"/>
  <c r="AK47" i="12"/>
  <c r="AK48" i="12"/>
  <c r="AG22" i="12"/>
  <c r="AC22" i="12"/>
  <c r="Y22" i="12"/>
  <c r="AG23" i="12"/>
  <c r="AC23" i="12"/>
  <c r="Y23" i="12"/>
  <c r="AG24" i="12"/>
  <c r="AC24" i="12"/>
  <c r="Y24" i="12"/>
  <c r="AG25" i="12"/>
  <c r="AC25" i="12"/>
  <c r="Y25" i="12"/>
  <c r="AG42" i="12"/>
  <c r="AC42" i="12"/>
  <c r="Y42" i="12"/>
  <c r="AG43" i="12"/>
  <c r="AC43" i="12"/>
  <c r="Y43" i="12"/>
  <c r="AG44" i="12"/>
  <c r="AC44" i="12"/>
  <c r="Y44" i="12"/>
  <c r="AG45" i="12"/>
  <c r="AC45" i="12"/>
  <c r="Y45" i="12"/>
  <c r="AG46" i="12"/>
  <c r="AC46" i="12"/>
  <c r="Y46" i="12"/>
  <c r="AG47" i="12"/>
  <c r="AC47" i="12"/>
  <c r="Y47" i="12"/>
  <c r="AG48" i="12"/>
  <c r="AC48" i="12"/>
  <c r="Y48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G28" i="12"/>
  <c r="AC28" i="12"/>
  <c r="Y28" i="12"/>
  <c r="AG29" i="12"/>
  <c r="AC29" i="12"/>
  <c r="Y29" i="12"/>
  <c r="AG30" i="12"/>
  <c r="AC30" i="12"/>
  <c r="Y30" i="12"/>
  <c r="AG31" i="12"/>
  <c r="AC31" i="12"/>
  <c r="Y31" i="12"/>
  <c r="AG32" i="12"/>
  <c r="AC32" i="12"/>
  <c r="Y32" i="12"/>
  <c r="AG33" i="12"/>
  <c r="AC33" i="12"/>
  <c r="Y33" i="12"/>
  <c r="AG34" i="12"/>
  <c r="AC34" i="12"/>
  <c r="Y34" i="12"/>
  <c r="AG35" i="12"/>
  <c r="AC35" i="12"/>
  <c r="Y35" i="12"/>
  <c r="AG36" i="12"/>
  <c r="AC36" i="12"/>
  <c r="Y36" i="12"/>
  <c r="AG37" i="12"/>
  <c r="AC37" i="12"/>
  <c r="Y37" i="12"/>
  <c r="AG38" i="12"/>
  <c r="AC38" i="12"/>
  <c r="Y38" i="12"/>
  <c r="AG39" i="12"/>
  <c r="AC39" i="12"/>
  <c r="Y39" i="12"/>
  <c r="AI20" i="12"/>
  <c r="AI26" i="12"/>
  <c r="AI40" i="12"/>
  <c r="AI49" i="12"/>
  <c r="AJ20" i="12"/>
  <c r="AJ26" i="12"/>
  <c r="AJ40" i="12"/>
  <c r="AJ49" i="12"/>
  <c r="AH20" i="12"/>
  <c r="AK20" i="12" s="1"/>
  <c r="AH26" i="12"/>
  <c r="AH40" i="12"/>
  <c r="AK40" i="12" s="1"/>
  <c r="AH49" i="12"/>
  <c r="AD20" i="12"/>
  <c r="AE20" i="12"/>
  <c r="AF20" i="12"/>
  <c r="AD26" i="12"/>
  <c r="AE26" i="12"/>
  <c r="AF26" i="12"/>
  <c r="AD40" i="12"/>
  <c r="AE40" i="12"/>
  <c r="AF40" i="12"/>
  <c r="AD49" i="12"/>
  <c r="AE49" i="12"/>
  <c r="AF49" i="12"/>
  <c r="Z20" i="12"/>
  <c r="AA20" i="12"/>
  <c r="AB20" i="12"/>
  <c r="Z26" i="12"/>
  <c r="AA26" i="12"/>
  <c r="AB26" i="12"/>
  <c r="Z40" i="12"/>
  <c r="AA40" i="12"/>
  <c r="AB40" i="12"/>
  <c r="Z49" i="12"/>
  <c r="AA49" i="12"/>
  <c r="AB49" i="12"/>
  <c r="V20" i="12"/>
  <c r="W20" i="12"/>
  <c r="X20" i="12"/>
  <c r="V26" i="12"/>
  <c r="V50" i="12" s="1"/>
  <c r="W26" i="12"/>
  <c r="X26" i="12"/>
  <c r="V40" i="12"/>
  <c r="W40" i="12"/>
  <c r="X40" i="12"/>
  <c r="V49" i="12"/>
  <c r="W49" i="12"/>
  <c r="X49" i="12"/>
  <c r="AK21" i="2"/>
  <c r="AK22" i="2"/>
  <c r="AK23" i="2"/>
  <c r="AK24" i="2"/>
  <c r="AK41" i="2"/>
  <c r="AK42" i="2"/>
  <c r="AK43" i="2"/>
  <c r="AK44" i="2"/>
  <c r="AK45" i="2"/>
  <c r="AK46" i="2"/>
  <c r="AK47" i="2"/>
  <c r="AG21" i="2"/>
  <c r="AC21" i="2"/>
  <c r="Y21" i="2"/>
  <c r="AG22" i="2"/>
  <c r="AC22" i="2"/>
  <c r="Y22" i="2"/>
  <c r="AG23" i="2"/>
  <c r="AC23" i="2"/>
  <c r="Y23" i="2"/>
  <c r="AG24" i="2"/>
  <c r="AC24" i="2"/>
  <c r="Y24" i="2"/>
  <c r="AG41" i="2"/>
  <c r="AC41" i="2"/>
  <c r="Y41" i="2"/>
  <c r="AG42" i="2"/>
  <c r="AC42" i="2"/>
  <c r="Y42" i="2"/>
  <c r="AG43" i="2"/>
  <c r="AC43" i="2"/>
  <c r="Y43" i="2"/>
  <c r="AG44" i="2"/>
  <c r="AC44" i="2"/>
  <c r="Y44" i="2"/>
  <c r="AG45" i="2"/>
  <c r="AC45" i="2"/>
  <c r="Y45" i="2"/>
  <c r="AG46" i="2"/>
  <c r="AC46" i="2"/>
  <c r="Y46" i="2"/>
  <c r="AG47" i="2"/>
  <c r="AC47" i="2"/>
  <c r="Y47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G27" i="2"/>
  <c r="AC27" i="2"/>
  <c r="Y27" i="2"/>
  <c r="AG28" i="2"/>
  <c r="AC28" i="2"/>
  <c r="Y28" i="2"/>
  <c r="AG29" i="2"/>
  <c r="AC29" i="2"/>
  <c r="Y29" i="2"/>
  <c r="AG30" i="2"/>
  <c r="AC30" i="2"/>
  <c r="Y30" i="2"/>
  <c r="AG31" i="2"/>
  <c r="AC31" i="2"/>
  <c r="Y31" i="2"/>
  <c r="AG32" i="2"/>
  <c r="AC32" i="2"/>
  <c r="Y32" i="2"/>
  <c r="AG33" i="2"/>
  <c r="AC33" i="2"/>
  <c r="Y33" i="2"/>
  <c r="AG34" i="2"/>
  <c r="AC34" i="2"/>
  <c r="Y34" i="2"/>
  <c r="AG35" i="2"/>
  <c r="AC35" i="2"/>
  <c r="Y35" i="2"/>
  <c r="AG36" i="2"/>
  <c r="AC36" i="2"/>
  <c r="Y36" i="2"/>
  <c r="AG37" i="2"/>
  <c r="AC37" i="2"/>
  <c r="Y37" i="2"/>
  <c r="AG38" i="2"/>
  <c r="AC38" i="2"/>
  <c r="Y38" i="2"/>
  <c r="AH19" i="2"/>
  <c r="AH25" i="2"/>
  <c r="AH39" i="2"/>
  <c r="AH48" i="2"/>
  <c r="AI19" i="2"/>
  <c r="AI25" i="2"/>
  <c r="AI39" i="2"/>
  <c r="AI48" i="2"/>
  <c r="AJ19" i="2"/>
  <c r="AJ25" i="2"/>
  <c r="AJ39" i="2"/>
  <c r="AJ48" i="2"/>
  <c r="AD19" i="2"/>
  <c r="AD25" i="2"/>
  <c r="AD39" i="2"/>
  <c r="AD48" i="2"/>
  <c r="AE19" i="2"/>
  <c r="AE25" i="2"/>
  <c r="AE39" i="2"/>
  <c r="AE48" i="2"/>
  <c r="AF19" i="2"/>
  <c r="AF25" i="2"/>
  <c r="AF39" i="2"/>
  <c r="AG39" i="2" s="1"/>
  <c r="AF48" i="2"/>
  <c r="Z19" i="2"/>
  <c r="Z25" i="2"/>
  <c r="Z39" i="2"/>
  <c r="Z48" i="2"/>
  <c r="AA19" i="2"/>
  <c r="AA25" i="2"/>
  <c r="AA39" i="2"/>
  <c r="AA48" i="2"/>
  <c r="AB19" i="2"/>
  <c r="AB25" i="2"/>
  <c r="AB39" i="2"/>
  <c r="AB48" i="2"/>
  <c r="V19" i="2"/>
  <c r="V25" i="2"/>
  <c r="V39" i="2"/>
  <c r="Y39" i="2" s="1"/>
  <c r="V48" i="2"/>
  <c r="W19" i="2"/>
  <c r="W25" i="2"/>
  <c r="W39" i="2"/>
  <c r="W48" i="2"/>
  <c r="X19" i="2"/>
  <c r="X25" i="2"/>
  <c r="X39" i="2"/>
  <c r="X48" i="2"/>
  <c r="AV50" i="18"/>
  <c r="AV51" i="18"/>
  <c r="AV52" i="18"/>
  <c r="AV53" i="18"/>
  <c r="AV54" i="18"/>
  <c r="AV55" i="18"/>
  <c r="AV56" i="18"/>
  <c r="AV57" i="18"/>
  <c r="AV58" i="18"/>
  <c r="AV59" i="18"/>
  <c r="AV60" i="18"/>
  <c r="AV61" i="18"/>
  <c r="AV62" i="18"/>
  <c r="AJ50" i="18"/>
  <c r="AN50" i="18"/>
  <c r="AR50" i="18"/>
  <c r="AJ51" i="18"/>
  <c r="AN51" i="18"/>
  <c r="AR51" i="18"/>
  <c r="AJ52" i="18"/>
  <c r="AN52" i="18"/>
  <c r="AR52" i="18"/>
  <c r="AJ53" i="18"/>
  <c r="AN53" i="18"/>
  <c r="AR53" i="18"/>
  <c r="AJ54" i="18"/>
  <c r="AN54" i="18"/>
  <c r="AR54" i="18"/>
  <c r="AJ55" i="18"/>
  <c r="AN55" i="18"/>
  <c r="AR55" i="18"/>
  <c r="AJ56" i="18"/>
  <c r="AN56" i="18"/>
  <c r="AR56" i="18"/>
  <c r="AJ57" i="18"/>
  <c r="AN57" i="18"/>
  <c r="AR57" i="18"/>
  <c r="AJ58" i="18"/>
  <c r="AN58" i="18"/>
  <c r="AR58" i="18"/>
  <c r="AJ59" i="18"/>
  <c r="AN59" i="18"/>
  <c r="AR59" i="18"/>
  <c r="AJ60" i="18"/>
  <c r="AN60" i="18"/>
  <c r="AR60" i="18"/>
  <c r="AJ61" i="18"/>
  <c r="AN61" i="18"/>
  <c r="AR61" i="18"/>
  <c r="AJ62" i="18"/>
  <c r="AN62" i="18"/>
  <c r="AR62" i="18"/>
  <c r="AJ39" i="18"/>
  <c r="AN39" i="18"/>
  <c r="AR39" i="18"/>
  <c r="AV39" i="18"/>
  <c r="AJ40" i="18"/>
  <c r="AN40" i="18"/>
  <c r="AR40" i="18"/>
  <c r="AV40" i="18"/>
  <c r="AJ41" i="18"/>
  <c r="AN41" i="18"/>
  <c r="AR41" i="18"/>
  <c r="AV41" i="18"/>
  <c r="AJ42" i="18"/>
  <c r="AN42" i="18"/>
  <c r="AR42" i="18"/>
  <c r="AV42" i="18"/>
  <c r="AJ43" i="18"/>
  <c r="AN43" i="18"/>
  <c r="AR43" i="18"/>
  <c r="AV43" i="18"/>
  <c r="AJ44" i="18"/>
  <c r="AN44" i="18"/>
  <c r="AR44" i="18"/>
  <c r="AV44" i="18"/>
  <c r="AJ45" i="18"/>
  <c r="AN45" i="18"/>
  <c r="AR45" i="18"/>
  <c r="AV45" i="18"/>
  <c r="AJ46" i="18"/>
  <c r="AN46" i="18"/>
  <c r="AR46" i="18"/>
  <c r="AV46" i="18"/>
  <c r="AJ47" i="18"/>
  <c r="AN47" i="18"/>
  <c r="AR47" i="18"/>
  <c r="AV47" i="18"/>
  <c r="AJ48" i="18"/>
  <c r="AN48" i="18"/>
  <c r="AR48" i="18"/>
  <c r="AV48" i="18"/>
  <c r="AG5" i="18"/>
  <c r="AH5" i="18"/>
  <c r="AI5" i="18"/>
  <c r="AK5" i="18"/>
  <c r="AL5" i="18"/>
  <c r="AM5" i="18"/>
  <c r="AM67" i="18" s="1"/>
  <c r="AO5" i="18"/>
  <c r="AP5" i="18"/>
  <c r="AQ5" i="18"/>
  <c r="AS5" i="18"/>
  <c r="AS67" i="18" s="1"/>
  <c r="AT5" i="18"/>
  <c r="AU5" i="18"/>
  <c r="AU67" i="18" s="1"/>
  <c r="AG17" i="18"/>
  <c r="AG68" i="18" s="1"/>
  <c r="AH17" i="18"/>
  <c r="AH68" i="18" s="1"/>
  <c r="AI17" i="18"/>
  <c r="AI68" i="18" s="1"/>
  <c r="AK17" i="18"/>
  <c r="AK68" i="18" s="1"/>
  <c r="AL17" i="18"/>
  <c r="AL68" i="18" s="1"/>
  <c r="AM17" i="18"/>
  <c r="AM68" i="18" s="1"/>
  <c r="AO17" i="18"/>
  <c r="AP17" i="18"/>
  <c r="AP68" i="18" s="1"/>
  <c r="AQ17" i="18"/>
  <c r="AQ68" i="18" s="1"/>
  <c r="AS17" i="18"/>
  <c r="AS68" i="18" s="1"/>
  <c r="AT17" i="18"/>
  <c r="AU17" i="18"/>
  <c r="AU68" i="18" s="1"/>
  <c r="AG24" i="18"/>
  <c r="AH24" i="18"/>
  <c r="AH69" i="18" s="1"/>
  <c r="AI24" i="18"/>
  <c r="AK24" i="18"/>
  <c r="AK69" i="18" s="1"/>
  <c r="AL24" i="18"/>
  <c r="AM24" i="18"/>
  <c r="AM69" i="18" s="1"/>
  <c r="AO24" i="18"/>
  <c r="AO69" i="18" s="1"/>
  <c r="AP24" i="18"/>
  <c r="AP69" i="18" s="1"/>
  <c r="AQ24" i="18"/>
  <c r="AQ69" i="18" s="1"/>
  <c r="AS24" i="18"/>
  <c r="AS69" i="18" s="1"/>
  <c r="AT24" i="18"/>
  <c r="AT69" i="18" s="1"/>
  <c r="AU24" i="18"/>
  <c r="AU69" i="18" s="1"/>
  <c r="AG33" i="18"/>
  <c r="AG70" i="18" s="1"/>
  <c r="AH33" i="18"/>
  <c r="AH70" i="18" s="1"/>
  <c r="AI33" i="18"/>
  <c r="AI70" i="18" s="1"/>
  <c r="AK33" i="18"/>
  <c r="AK70" i="18" s="1"/>
  <c r="AL33" i="18"/>
  <c r="AL70" i="18" s="1"/>
  <c r="AM33" i="18"/>
  <c r="AM70" i="18" s="1"/>
  <c r="AO33" i="18"/>
  <c r="AP33" i="18"/>
  <c r="AP70" i="18" s="1"/>
  <c r="AQ33" i="18"/>
  <c r="AQ70" i="18" s="1"/>
  <c r="AS33" i="18"/>
  <c r="AT33" i="18"/>
  <c r="AT70" i="18" s="1"/>
  <c r="AU33" i="18"/>
  <c r="AU70" i="18" s="1"/>
  <c r="AG38" i="18"/>
  <c r="AH38" i="18"/>
  <c r="AH71" i="18" s="1"/>
  <c r="AI38" i="18"/>
  <c r="AK38" i="18"/>
  <c r="AK71" i="18" s="1"/>
  <c r="AL38" i="18"/>
  <c r="AM38" i="18"/>
  <c r="AM71" i="18" s="1"/>
  <c r="AO38" i="18"/>
  <c r="AO71" i="18" s="1"/>
  <c r="AP38" i="18"/>
  <c r="AP71" i="18" s="1"/>
  <c r="AQ38" i="18"/>
  <c r="AS38" i="18"/>
  <c r="AS71" i="18" s="1"/>
  <c r="AT38" i="18"/>
  <c r="AT71" i="18" s="1"/>
  <c r="AU38" i="18"/>
  <c r="AU71" i="18" s="1"/>
  <c r="AG49" i="18"/>
  <c r="AH49" i="18"/>
  <c r="AH72" i="18" s="1"/>
  <c r="AI49" i="18"/>
  <c r="AI72" i="18" s="1"/>
  <c r="AK49" i="18"/>
  <c r="AK72" i="18" s="1"/>
  <c r="AL49" i="18"/>
  <c r="AL72" i="18" s="1"/>
  <c r="AM49" i="18"/>
  <c r="AM72" i="18" s="1"/>
  <c r="AO49" i="18"/>
  <c r="AP49" i="18"/>
  <c r="AP72" i="18" s="1"/>
  <c r="AQ49" i="18"/>
  <c r="AQ72" i="18" s="1"/>
  <c r="AS49" i="18"/>
  <c r="AS72" i="18" s="1"/>
  <c r="AT49" i="18"/>
  <c r="AU49" i="18"/>
  <c r="AU72" i="18" s="1"/>
  <c r="AZ66" i="18"/>
  <c r="AO52" i="16"/>
  <c r="AO50" i="14"/>
  <c r="AO50" i="8"/>
  <c r="AN55" i="4"/>
  <c r="AO52" i="15"/>
  <c r="AO52" i="13"/>
  <c r="AO52" i="12"/>
  <c r="AO51" i="2"/>
  <c r="AM51" i="2"/>
  <c r="AK51" i="2"/>
  <c r="AK40" i="2"/>
  <c r="AK26" i="2"/>
  <c r="AK20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J59" i="2"/>
  <c r="AJ58" i="2"/>
  <c r="AJ57" i="2"/>
  <c r="AJ56" i="2"/>
  <c r="AJ55" i="2"/>
  <c r="AJ54" i="2"/>
  <c r="AJ53" i="2"/>
  <c r="AJ52" i="2"/>
  <c r="AJ51" i="2"/>
  <c r="AM52" i="12"/>
  <c r="AK52" i="12"/>
  <c r="AK51" i="12"/>
  <c r="AK41" i="12"/>
  <c r="AK27" i="12"/>
  <c r="AK21" i="12"/>
  <c r="AK19" i="12"/>
  <c r="AK18" i="12"/>
  <c r="AK17" i="12"/>
  <c r="AK16" i="12"/>
  <c r="AK15" i="12"/>
  <c r="AK14" i="12"/>
  <c r="AK13" i="12"/>
  <c r="AK12" i="12"/>
  <c r="AK11" i="12"/>
  <c r="AK10" i="12"/>
  <c r="AK9" i="12"/>
  <c r="AK8" i="12"/>
  <c r="AK7" i="12"/>
  <c r="AK6" i="12"/>
  <c r="AJ60" i="12"/>
  <c r="AJ59" i="12"/>
  <c r="AJ58" i="12"/>
  <c r="AJ57" i="12"/>
  <c r="AJ56" i="12"/>
  <c r="AJ55" i="12"/>
  <c r="AJ54" i="12"/>
  <c r="AJ53" i="12"/>
  <c r="AJ52" i="12"/>
  <c r="AM52" i="13"/>
  <c r="AK52" i="13"/>
  <c r="AK41" i="13"/>
  <c r="AK26" i="13"/>
  <c r="AK20" i="13"/>
  <c r="AK18" i="13"/>
  <c r="AK17" i="13"/>
  <c r="AK16" i="13"/>
  <c r="AK15" i="13"/>
  <c r="AK14" i="13"/>
  <c r="AK13" i="13"/>
  <c r="AK12" i="13"/>
  <c r="AK11" i="13"/>
  <c r="AK10" i="13"/>
  <c r="AK9" i="13"/>
  <c r="AK8" i="13"/>
  <c r="AK7" i="13"/>
  <c r="AK6" i="13"/>
  <c r="AX66" i="18"/>
  <c r="AJ60" i="13"/>
  <c r="AJ59" i="13"/>
  <c r="AK59" i="13" s="1"/>
  <c r="AJ58" i="13"/>
  <c r="AJ57" i="13"/>
  <c r="AJ56" i="13"/>
  <c r="AJ55" i="13"/>
  <c r="AJ54" i="13"/>
  <c r="AK54" i="13" s="1"/>
  <c r="AJ53" i="13"/>
  <c r="AJ52" i="13"/>
  <c r="AH56" i="15"/>
  <c r="AI56" i="15"/>
  <c r="AJ56" i="15"/>
  <c r="AH57" i="15"/>
  <c r="AI57" i="15"/>
  <c r="AJ57" i="15"/>
  <c r="AH55" i="15"/>
  <c r="AI55" i="15"/>
  <c r="AJ55" i="15"/>
  <c r="AH53" i="15"/>
  <c r="AI53" i="15"/>
  <c r="AJ53" i="15"/>
  <c r="AH54" i="15"/>
  <c r="AI54" i="15"/>
  <c r="AJ54" i="15"/>
  <c r="AH58" i="15"/>
  <c r="AI58" i="15"/>
  <c r="AJ58" i="15"/>
  <c r="AH60" i="15"/>
  <c r="AI60" i="15"/>
  <c r="AJ60" i="15"/>
  <c r="AH59" i="15"/>
  <c r="AI59" i="15"/>
  <c r="AJ59" i="15"/>
  <c r="Y27" i="15"/>
  <c r="AC27" i="15"/>
  <c r="AG27" i="15"/>
  <c r="AM27" i="15" s="1"/>
  <c r="AK27" i="15"/>
  <c r="Y21" i="15"/>
  <c r="AC21" i="15"/>
  <c r="AG21" i="15"/>
  <c r="AK21" i="15"/>
  <c r="AM52" i="15"/>
  <c r="AK61" i="15"/>
  <c r="AK52" i="15"/>
  <c r="AK51" i="15"/>
  <c r="AK49" i="15"/>
  <c r="AK26" i="15"/>
  <c r="AJ52" i="15"/>
  <c r="AL55" i="4"/>
  <c r="AK64" i="4"/>
  <c r="AK55" i="4"/>
  <c r="AK54" i="4"/>
  <c r="AK44" i="4"/>
  <c r="AK30" i="4"/>
  <c r="AK22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J63" i="4"/>
  <c r="AJ62" i="4"/>
  <c r="AJ61" i="4"/>
  <c r="AJ60" i="4"/>
  <c r="AJ59" i="4"/>
  <c r="AJ58" i="4"/>
  <c r="AJ57" i="4"/>
  <c r="AJ56" i="4"/>
  <c r="AJ55" i="4"/>
  <c r="AK9" i="8"/>
  <c r="Y9" i="8"/>
  <c r="AM9" i="8" s="1"/>
  <c r="AM54" i="8" s="1"/>
  <c r="AC9" i="8"/>
  <c r="AG9" i="8"/>
  <c r="AK10" i="8"/>
  <c r="Y10" i="8"/>
  <c r="AC10" i="8"/>
  <c r="AG10" i="8"/>
  <c r="AK11" i="8"/>
  <c r="Y11" i="8"/>
  <c r="AC11" i="8"/>
  <c r="AG11" i="8"/>
  <c r="AK12" i="8"/>
  <c r="Y12" i="8"/>
  <c r="AC12" i="8"/>
  <c r="AG12" i="8"/>
  <c r="AK13" i="8"/>
  <c r="Y13" i="8"/>
  <c r="AC13" i="8"/>
  <c r="AG13" i="8"/>
  <c r="AK14" i="8"/>
  <c r="Y14" i="8"/>
  <c r="AC14" i="8"/>
  <c r="AG14" i="8"/>
  <c r="AK15" i="8"/>
  <c r="Y15" i="8"/>
  <c r="AC15" i="8"/>
  <c r="AG15" i="8"/>
  <c r="AK16" i="8"/>
  <c r="Y16" i="8"/>
  <c r="AC16" i="8"/>
  <c r="AG16" i="8"/>
  <c r="AK17" i="8"/>
  <c r="Y17" i="8"/>
  <c r="AC17" i="8"/>
  <c r="AG17" i="8"/>
  <c r="AK18" i="8"/>
  <c r="Y18" i="8"/>
  <c r="AC18" i="8"/>
  <c r="AG18" i="8"/>
  <c r="AK8" i="8"/>
  <c r="Y8" i="8"/>
  <c r="AC8" i="8"/>
  <c r="AG8" i="8"/>
  <c r="AK6" i="8"/>
  <c r="Y6" i="8"/>
  <c r="AC6" i="8"/>
  <c r="AG6" i="8"/>
  <c r="AK7" i="8"/>
  <c r="Y7" i="8"/>
  <c r="AC7" i="8"/>
  <c r="AG7" i="8"/>
  <c r="AH55" i="8"/>
  <c r="AI55" i="8"/>
  <c r="AJ55" i="8"/>
  <c r="AH54" i="8"/>
  <c r="AI54" i="8"/>
  <c r="AJ54" i="8"/>
  <c r="AH53" i="8"/>
  <c r="AI53" i="8"/>
  <c r="AJ53" i="8"/>
  <c r="AH51" i="8"/>
  <c r="AI51" i="8"/>
  <c r="AJ51" i="8"/>
  <c r="AH52" i="8"/>
  <c r="AI52" i="8"/>
  <c r="AJ52" i="8"/>
  <c r="AH56" i="8"/>
  <c r="AI56" i="8"/>
  <c r="AJ56" i="8"/>
  <c r="AH58" i="8"/>
  <c r="AI58" i="8"/>
  <c r="AJ58" i="8"/>
  <c r="AH57" i="8"/>
  <c r="AI57" i="8"/>
  <c r="AJ57" i="8"/>
  <c r="AG19" i="8"/>
  <c r="AK20" i="8"/>
  <c r="Y20" i="8"/>
  <c r="AC20" i="8"/>
  <c r="AG20" i="8"/>
  <c r="Y25" i="8"/>
  <c r="AK26" i="8"/>
  <c r="Y26" i="8"/>
  <c r="AC26" i="8"/>
  <c r="AG26" i="8"/>
  <c r="AK39" i="8"/>
  <c r="Y39" i="8"/>
  <c r="AC39" i="8"/>
  <c r="AG39" i="8"/>
  <c r="AG47" i="8"/>
  <c r="AM50" i="8"/>
  <c r="AK59" i="8"/>
  <c r="AK50" i="8"/>
  <c r="AJ50" i="8"/>
  <c r="AK9" i="14"/>
  <c r="AG9" i="14"/>
  <c r="AC9" i="14"/>
  <c r="Y9" i="14"/>
  <c r="AK10" i="14"/>
  <c r="AG10" i="14"/>
  <c r="AC10" i="14"/>
  <c r="Y10" i="14"/>
  <c r="AK11" i="14"/>
  <c r="AG11" i="14"/>
  <c r="AC11" i="14"/>
  <c r="Y11" i="14"/>
  <c r="AK12" i="14"/>
  <c r="AG12" i="14"/>
  <c r="AC12" i="14"/>
  <c r="Y12" i="14"/>
  <c r="AK13" i="14"/>
  <c r="AG13" i="14"/>
  <c r="AC13" i="14"/>
  <c r="Y13" i="14"/>
  <c r="AK14" i="14"/>
  <c r="AG14" i="14"/>
  <c r="AC14" i="14"/>
  <c r="Y14" i="14"/>
  <c r="AK15" i="14"/>
  <c r="AG15" i="14"/>
  <c r="AC15" i="14"/>
  <c r="Y15" i="14"/>
  <c r="AK16" i="14"/>
  <c r="AG16" i="14"/>
  <c r="AC16" i="14"/>
  <c r="Y16" i="14"/>
  <c r="AK17" i="14"/>
  <c r="AG17" i="14"/>
  <c r="AC17" i="14"/>
  <c r="Y17" i="14"/>
  <c r="AK18" i="14"/>
  <c r="AG18" i="14"/>
  <c r="AC18" i="14"/>
  <c r="Y18" i="14"/>
  <c r="AK19" i="14"/>
  <c r="AG19" i="14"/>
  <c r="AC19" i="14"/>
  <c r="Y19" i="14"/>
  <c r="AK8" i="14"/>
  <c r="AG8" i="14"/>
  <c r="AC8" i="14"/>
  <c r="Y8" i="14"/>
  <c r="AK6" i="14"/>
  <c r="AG6" i="14"/>
  <c r="AC6" i="14"/>
  <c r="Y6" i="14"/>
  <c r="AK7" i="14"/>
  <c r="AG7" i="14"/>
  <c r="AC7" i="14"/>
  <c r="Y7" i="14"/>
  <c r="AH54" i="14"/>
  <c r="AI54" i="14"/>
  <c r="AJ54" i="14"/>
  <c r="AH55" i="14"/>
  <c r="AI55" i="14"/>
  <c r="AJ55" i="14"/>
  <c r="AH53" i="14"/>
  <c r="AK53" i="14" s="1"/>
  <c r="AI53" i="14"/>
  <c r="AJ53" i="14"/>
  <c r="AH51" i="14"/>
  <c r="AI51" i="14"/>
  <c r="AJ51" i="14"/>
  <c r="AH52" i="14"/>
  <c r="AI52" i="14"/>
  <c r="AJ52" i="14"/>
  <c r="AH56" i="14"/>
  <c r="AI56" i="14"/>
  <c r="AJ56" i="14"/>
  <c r="AH58" i="14"/>
  <c r="AI58" i="14"/>
  <c r="AJ58" i="14"/>
  <c r="AH57" i="14"/>
  <c r="AI57" i="14"/>
  <c r="AJ57" i="14"/>
  <c r="AK21" i="14"/>
  <c r="AG21" i="14"/>
  <c r="AC21" i="14"/>
  <c r="Y21" i="14"/>
  <c r="Y26" i="14"/>
  <c r="AK27" i="14"/>
  <c r="AG27" i="14"/>
  <c r="AC27" i="14"/>
  <c r="Y27" i="14"/>
  <c r="AK39" i="14"/>
  <c r="AG39" i="14"/>
  <c r="AC39" i="14"/>
  <c r="Y39" i="14"/>
  <c r="AG47" i="14"/>
  <c r="Y47" i="14"/>
  <c r="AM50" i="14"/>
  <c r="AK50" i="14"/>
  <c r="AJ50" i="14"/>
  <c r="Y9" i="16"/>
  <c r="AC9" i="16"/>
  <c r="AM9" i="16" s="1"/>
  <c r="AM56" i="16" s="1"/>
  <c r="AG9" i="16"/>
  <c r="AK9" i="16"/>
  <c r="Y10" i="16"/>
  <c r="AC10" i="16"/>
  <c r="AG10" i="16"/>
  <c r="AK10" i="16"/>
  <c r="Y11" i="16"/>
  <c r="AC11" i="16"/>
  <c r="AG11" i="16"/>
  <c r="AK11" i="16"/>
  <c r="Y12" i="16"/>
  <c r="AC12" i="16"/>
  <c r="AG12" i="16"/>
  <c r="AK12" i="16"/>
  <c r="Y13" i="16"/>
  <c r="AC13" i="16"/>
  <c r="AG13" i="16"/>
  <c r="AK13" i="16"/>
  <c r="Y14" i="16"/>
  <c r="AC14" i="16"/>
  <c r="AG14" i="16"/>
  <c r="AK14" i="16"/>
  <c r="Y15" i="16"/>
  <c r="AC15" i="16"/>
  <c r="AG15" i="16"/>
  <c r="AK15" i="16"/>
  <c r="Y16" i="16"/>
  <c r="AC16" i="16"/>
  <c r="AG16" i="16"/>
  <c r="AK16" i="16"/>
  <c r="Y17" i="16"/>
  <c r="AC17" i="16"/>
  <c r="AG17" i="16"/>
  <c r="AK17" i="16"/>
  <c r="Y18" i="16"/>
  <c r="AC18" i="16"/>
  <c r="AG18" i="16"/>
  <c r="AK18" i="16"/>
  <c r="Y8" i="16"/>
  <c r="AC8" i="16"/>
  <c r="AG8" i="16"/>
  <c r="AK8" i="16"/>
  <c r="Y6" i="16"/>
  <c r="AC6" i="16"/>
  <c r="AG6" i="16"/>
  <c r="AK6" i="16"/>
  <c r="Y7" i="16"/>
  <c r="AC7" i="16"/>
  <c r="AG7" i="16"/>
  <c r="AK7" i="16"/>
  <c r="AH56" i="16"/>
  <c r="AI56" i="16"/>
  <c r="AJ56" i="16"/>
  <c r="AH57" i="16"/>
  <c r="AI57" i="16"/>
  <c r="AJ57" i="16"/>
  <c r="AH55" i="16"/>
  <c r="AI55" i="16"/>
  <c r="AJ55" i="16"/>
  <c r="AH53" i="16"/>
  <c r="AI53" i="16"/>
  <c r="AJ53" i="16"/>
  <c r="AH54" i="16"/>
  <c r="AI54" i="16"/>
  <c r="AJ54" i="16"/>
  <c r="AT68" i="18"/>
  <c r="AT67" i="18"/>
  <c r="AH58" i="16"/>
  <c r="AI58" i="16"/>
  <c r="AJ58" i="16"/>
  <c r="AH60" i="16"/>
  <c r="AI60" i="16"/>
  <c r="AJ60" i="16"/>
  <c r="AH59" i="16"/>
  <c r="AI59" i="16"/>
  <c r="AJ59" i="16"/>
  <c r="Y20" i="16"/>
  <c r="AC20" i="16"/>
  <c r="AG20" i="16"/>
  <c r="AK20" i="16"/>
  <c r="Y26" i="16"/>
  <c r="AC26" i="16"/>
  <c r="AG26" i="16"/>
  <c r="AK26" i="16"/>
  <c r="AM41" i="16"/>
  <c r="AM52" i="16"/>
  <c r="AK61" i="16"/>
  <c r="AK52" i="16"/>
  <c r="AK51" i="16"/>
  <c r="AJ52" i="16"/>
  <c r="AV7" i="18"/>
  <c r="AV8" i="18"/>
  <c r="AV9" i="18"/>
  <c r="AV10" i="18"/>
  <c r="AV11" i="18"/>
  <c r="AV12" i="18"/>
  <c r="AV13" i="18"/>
  <c r="AV14" i="18"/>
  <c r="AV15" i="18"/>
  <c r="AV16" i="18"/>
  <c r="AV73" i="18"/>
  <c r="AV66" i="18"/>
  <c r="AV63" i="18"/>
  <c r="AV37" i="18"/>
  <c r="AV36" i="18"/>
  <c r="AV35" i="18"/>
  <c r="AV34" i="18"/>
  <c r="AV32" i="18"/>
  <c r="AV31" i="18"/>
  <c r="AV30" i="18"/>
  <c r="AV29" i="18"/>
  <c r="AV28" i="18"/>
  <c r="AV27" i="18"/>
  <c r="AV26" i="18"/>
  <c r="AV25" i="18"/>
  <c r="AV23" i="18"/>
  <c r="AV22" i="18"/>
  <c r="AV21" i="18"/>
  <c r="AV20" i="18"/>
  <c r="AV19" i="18"/>
  <c r="AV18" i="18"/>
  <c r="AV6" i="18"/>
  <c r="AU66" i="18"/>
  <c r="AT66" i="18"/>
  <c r="AT72" i="18"/>
  <c r="AI52" i="16"/>
  <c r="AI50" i="14"/>
  <c r="AI50" i="8"/>
  <c r="AI63" i="4"/>
  <c r="AI62" i="4"/>
  <c r="AI61" i="4"/>
  <c r="AI60" i="4"/>
  <c r="AI59" i="4"/>
  <c r="AI58" i="4"/>
  <c r="AI57" i="4"/>
  <c r="AI56" i="4"/>
  <c r="AI55" i="4"/>
  <c r="AI52" i="15"/>
  <c r="AI60" i="13"/>
  <c r="AI59" i="13"/>
  <c r="AI58" i="13"/>
  <c r="AI57" i="13"/>
  <c r="AI56" i="13"/>
  <c r="AK56" i="13" s="1"/>
  <c r="AI55" i="13"/>
  <c r="AI54" i="13"/>
  <c r="AI53" i="13"/>
  <c r="AI52" i="13"/>
  <c r="AI60" i="12"/>
  <c r="AI59" i="12"/>
  <c r="AI58" i="12"/>
  <c r="AI57" i="12"/>
  <c r="AI56" i="12"/>
  <c r="AI55" i="12"/>
  <c r="AI54" i="12"/>
  <c r="AI53" i="12"/>
  <c r="AI52" i="12"/>
  <c r="AI59" i="2"/>
  <c r="AI58" i="2"/>
  <c r="AI57" i="2"/>
  <c r="AI56" i="2"/>
  <c r="AI55" i="2"/>
  <c r="AI54" i="2"/>
  <c r="AI53" i="2"/>
  <c r="AI52" i="2"/>
  <c r="AI51" i="2"/>
  <c r="AH52" i="16"/>
  <c r="AH50" i="14"/>
  <c r="AH50" i="8"/>
  <c r="AH55" i="4"/>
  <c r="AK29" i="4"/>
  <c r="AH52" i="15"/>
  <c r="AH60" i="13"/>
  <c r="AH59" i="13"/>
  <c r="AH58" i="13"/>
  <c r="AH57" i="13"/>
  <c r="AK57" i="13" s="1"/>
  <c r="AH56" i="13"/>
  <c r="AH55" i="13"/>
  <c r="AK55" i="13"/>
  <c r="AH54" i="13"/>
  <c r="AH53" i="13"/>
  <c r="AH52" i="13"/>
  <c r="AK40" i="13"/>
  <c r="AK19" i="13"/>
  <c r="AH60" i="12"/>
  <c r="AH59" i="12"/>
  <c r="AH58" i="12"/>
  <c r="AH57" i="12"/>
  <c r="AH56" i="12"/>
  <c r="AH55" i="12"/>
  <c r="AH54" i="12"/>
  <c r="AH53" i="12"/>
  <c r="AH52" i="12"/>
  <c r="AK58" i="13"/>
  <c r="AH59" i="2"/>
  <c r="AH58" i="2"/>
  <c r="AH57" i="2"/>
  <c r="AH56" i="2"/>
  <c r="AH55" i="2"/>
  <c r="AH54" i="2"/>
  <c r="AH53" i="2"/>
  <c r="AH52" i="2"/>
  <c r="AH51" i="2"/>
  <c r="AS66" i="18"/>
  <c r="AG61" i="16"/>
  <c r="AG52" i="16"/>
  <c r="AG51" i="16"/>
  <c r="AG50" i="14"/>
  <c r="AC50" i="14"/>
  <c r="AF60" i="16"/>
  <c r="AF59" i="16"/>
  <c r="AF58" i="16"/>
  <c r="AF57" i="16"/>
  <c r="AF56" i="16"/>
  <c r="AF55" i="16"/>
  <c r="AF54" i="16"/>
  <c r="AF53" i="16"/>
  <c r="AF52" i="16"/>
  <c r="AF49" i="16"/>
  <c r="AF50" i="16" s="1"/>
  <c r="AF58" i="14"/>
  <c r="AF57" i="14"/>
  <c r="AF56" i="14"/>
  <c r="AF55" i="14"/>
  <c r="AF54" i="14"/>
  <c r="AF53" i="14"/>
  <c r="AF52" i="14"/>
  <c r="AF51" i="14"/>
  <c r="AF50" i="14"/>
  <c r="AG59" i="8"/>
  <c r="AG50" i="8"/>
  <c r="AF58" i="8"/>
  <c r="AF57" i="8"/>
  <c r="AF56" i="8"/>
  <c r="AF55" i="8"/>
  <c r="AF54" i="8"/>
  <c r="AF53" i="8"/>
  <c r="AF52" i="8"/>
  <c r="AF51" i="8"/>
  <c r="AF50" i="8"/>
  <c r="AG64" i="4"/>
  <c r="AG55" i="4"/>
  <c r="AG54" i="4"/>
  <c r="AG44" i="4"/>
  <c r="AG30" i="4"/>
  <c r="AG22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F63" i="4"/>
  <c r="AF62" i="4"/>
  <c r="AF61" i="4"/>
  <c r="AF60" i="4"/>
  <c r="AF59" i="4"/>
  <c r="AF58" i="4"/>
  <c r="AF57" i="4"/>
  <c r="AF56" i="4"/>
  <c r="AF55" i="4"/>
  <c r="AG61" i="15"/>
  <c r="AG52" i="15"/>
  <c r="AG51" i="15"/>
  <c r="AF60" i="15"/>
  <c r="AF59" i="15"/>
  <c r="AF58" i="15"/>
  <c r="AF57" i="15"/>
  <c r="AG57" i="15" s="1"/>
  <c r="AF56" i="15"/>
  <c r="AF55" i="15"/>
  <c r="AF54" i="15"/>
  <c r="AF53" i="15"/>
  <c r="AG53" i="15" s="1"/>
  <c r="AF52" i="15"/>
  <c r="AF49" i="15"/>
  <c r="AF39" i="15"/>
  <c r="AF26" i="15"/>
  <c r="AF20" i="15"/>
  <c r="AG52" i="13"/>
  <c r="AG41" i="13"/>
  <c r="AG26" i="13"/>
  <c r="AG20" i="13"/>
  <c r="AG18" i="13"/>
  <c r="AG17" i="13"/>
  <c r="AG16" i="13"/>
  <c r="AG15" i="13"/>
  <c r="AG14" i="13"/>
  <c r="AG13" i="13"/>
  <c r="AG12" i="13"/>
  <c r="AG11" i="13"/>
  <c r="AG10" i="13"/>
  <c r="AG9" i="13"/>
  <c r="AG8" i="13"/>
  <c r="AG7" i="13"/>
  <c r="AG6" i="13"/>
  <c r="AF60" i="13"/>
  <c r="AF59" i="13"/>
  <c r="AF58" i="13"/>
  <c r="AF57" i="13"/>
  <c r="AF56" i="13"/>
  <c r="AF55" i="13"/>
  <c r="AF54" i="13"/>
  <c r="AF53" i="13"/>
  <c r="AF52" i="13"/>
  <c r="AG52" i="12"/>
  <c r="AG51" i="12"/>
  <c r="AG41" i="12"/>
  <c r="AG27" i="12"/>
  <c r="AG21" i="12"/>
  <c r="AG19" i="12"/>
  <c r="AG18" i="12"/>
  <c r="AG17" i="12"/>
  <c r="AG16" i="12"/>
  <c r="AG15" i="12"/>
  <c r="AG14" i="12"/>
  <c r="AG13" i="12"/>
  <c r="AG12" i="12"/>
  <c r="AG11" i="12"/>
  <c r="AG10" i="12"/>
  <c r="AG9" i="12"/>
  <c r="AG8" i="12"/>
  <c r="AG7" i="12"/>
  <c r="AG6" i="12"/>
  <c r="AF60" i="12"/>
  <c r="AF59" i="12"/>
  <c r="AF58" i="12"/>
  <c r="AF57" i="12"/>
  <c r="AF56" i="12"/>
  <c r="AF55" i="12"/>
  <c r="AF54" i="12"/>
  <c r="AF53" i="12"/>
  <c r="AF52" i="12"/>
  <c r="AG60" i="2"/>
  <c r="AG51" i="2"/>
  <c r="AG50" i="2"/>
  <c r="AG40" i="2"/>
  <c r="AG26" i="2"/>
  <c r="AG20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F59" i="2"/>
  <c r="AF58" i="2"/>
  <c r="AF57" i="2"/>
  <c r="AF56" i="2"/>
  <c r="AF55" i="2"/>
  <c r="AF54" i="2"/>
  <c r="AF53" i="2"/>
  <c r="AF52" i="2"/>
  <c r="AF51" i="2"/>
  <c r="AR6" i="18"/>
  <c r="AR7" i="18"/>
  <c r="AR8" i="18"/>
  <c r="AR9" i="18"/>
  <c r="AR10" i="18"/>
  <c r="AR11" i="18"/>
  <c r="AR12" i="18"/>
  <c r="AR13" i="18"/>
  <c r="AR14" i="18"/>
  <c r="AR15" i="18"/>
  <c r="AR16" i="18"/>
  <c r="AR18" i="18"/>
  <c r="AR19" i="18"/>
  <c r="AR20" i="18"/>
  <c r="AR21" i="18"/>
  <c r="AR22" i="18"/>
  <c r="AR73" i="18"/>
  <c r="AR66" i="18"/>
  <c r="AR63" i="18"/>
  <c r="AR37" i="18"/>
  <c r="AR36" i="18"/>
  <c r="AR35" i="18"/>
  <c r="AR34" i="18"/>
  <c r="AR32" i="18"/>
  <c r="AR31" i="18"/>
  <c r="AR30" i="18"/>
  <c r="AR29" i="18"/>
  <c r="AR28" i="18"/>
  <c r="AR27" i="18"/>
  <c r="AR26" i="18"/>
  <c r="AR25" i="18"/>
  <c r="AR23" i="18"/>
  <c r="AQ66" i="18"/>
  <c r="AQ71" i="18"/>
  <c r="AQ67" i="18"/>
  <c r="AQ64" i="18"/>
  <c r="AP66" i="18"/>
  <c r="AE60" i="16"/>
  <c r="AE59" i="16"/>
  <c r="AE58" i="16"/>
  <c r="AG58" i="16" s="1"/>
  <c r="AE57" i="16"/>
  <c r="AE56" i="16"/>
  <c r="AE55" i="16"/>
  <c r="AE54" i="16"/>
  <c r="AE53" i="16"/>
  <c r="AE52" i="16"/>
  <c r="AE49" i="16"/>
  <c r="AE50" i="16" s="1"/>
  <c r="AE58" i="14"/>
  <c r="AE57" i="14"/>
  <c r="AE56" i="14"/>
  <c r="AE55" i="14"/>
  <c r="AE54" i="14"/>
  <c r="AE53" i="14"/>
  <c r="AE52" i="14"/>
  <c r="AE51" i="14"/>
  <c r="AE50" i="14"/>
  <c r="AE58" i="8"/>
  <c r="AE57" i="8"/>
  <c r="AE56" i="8"/>
  <c r="AE55" i="8"/>
  <c r="AE54" i="8"/>
  <c r="AE53" i="8"/>
  <c r="AE52" i="8"/>
  <c r="AE51" i="8"/>
  <c r="AE50" i="8"/>
  <c r="AE63" i="4"/>
  <c r="AE62" i="4"/>
  <c r="AE61" i="4"/>
  <c r="AE60" i="4"/>
  <c r="AE59" i="4"/>
  <c r="AE58" i="4"/>
  <c r="AE57" i="4"/>
  <c r="AE56" i="4"/>
  <c r="AE55" i="4"/>
  <c r="AE60" i="15"/>
  <c r="AE59" i="15"/>
  <c r="AE58" i="15"/>
  <c r="AE57" i="15"/>
  <c r="AE56" i="15"/>
  <c r="AE55" i="15"/>
  <c r="AE54" i="15"/>
  <c r="AE53" i="15"/>
  <c r="AE52" i="15"/>
  <c r="AE49" i="15"/>
  <c r="AE39" i="15"/>
  <c r="AE50" i="15" s="1"/>
  <c r="AE26" i="15"/>
  <c r="AE20" i="15"/>
  <c r="AE60" i="13"/>
  <c r="AE59" i="13"/>
  <c r="AE58" i="13"/>
  <c r="AE57" i="13"/>
  <c r="AE56" i="13"/>
  <c r="AE55" i="13"/>
  <c r="AE54" i="13"/>
  <c r="AE53" i="13"/>
  <c r="AE52" i="13"/>
  <c r="AE60" i="12"/>
  <c r="AE59" i="12"/>
  <c r="AE58" i="12"/>
  <c r="AE57" i="12"/>
  <c r="AE56" i="12"/>
  <c r="AE55" i="12"/>
  <c r="AE54" i="12"/>
  <c r="AE53" i="12"/>
  <c r="AE52" i="12"/>
  <c r="AE59" i="2"/>
  <c r="AE58" i="2"/>
  <c r="AE57" i="2"/>
  <c r="AE56" i="2"/>
  <c r="AE55" i="2"/>
  <c r="AE54" i="2"/>
  <c r="AE53" i="2"/>
  <c r="AE52" i="2"/>
  <c r="AE51" i="2"/>
  <c r="AO66" i="18"/>
  <c r="AD60" i="16"/>
  <c r="AD59" i="16"/>
  <c r="AD58" i="16"/>
  <c r="AD57" i="16"/>
  <c r="AG57" i="16" s="1"/>
  <c r="AD56" i="16"/>
  <c r="AD55" i="16"/>
  <c r="AD54" i="16"/>
  <c r="AD53" i="16"/>
  <c r="AD52" i="16"/>
  <c r="AD49" i="16"/>
  <c r="AD58" i="14"/>
  <c r="AD57" i="14"/>
  <c r="AD56" i="14"/>
  <c r="AG56" i="14" s="1"/>
  <c r="AD55" i="14"/>
  <c r="AD54" i="14"/>
  <c r="AD53" i="14"/>
  <c r="AD52" i="14"/>
  <c r="AD51" i="14"/>
  <c r="AD50" i="14"/>
  <c r="AD58" i="8"/>
  <c r="AD57" i="8"/>
  <c r="AD56" i="8"/>
  <c r="AD55" i="8"/>
  <c r="AD54" i="8"/>
  <c r="AG54" i="8" s="1"/>
  <c r="AD53" i="8"/>
  <c r="AD52" i="8"/>
  <c r="AD51" i="8"/>
  <c r="AD50" i="8"/>
  <c r="AG55" i="16"/>
  <c r="AG56" i="16"/>
  <c r="AG59" i="16"/>
  <c r="AG60" i="16"/>
  <c r="AG51" i="14"/>
  <c r="AG57" i="14"/>
  <c r="AG58" i="8"/>
  <c r="AD63" i="4"/>
  <c r="AG63" i="4" s="1"/>
  <c r="AD62" i="4"/>
  <c r="AD61" i="4"/>
  <c r="AD60" i="4"/>
  <c r="AD59" i="4"/>
  <c r="AD58" i="4"/>
  <c r="AD57" i="4"/>
  <c r="AD56" i="4"/>
  <c r="AD55" i="4"/>
  <c r="AG29" i="4"/>
  <c r="AD60" i="15"/>
  <c r="AG60" i="15" s="1"/>
  <c r="AD59" i="15"/>
  <c r="AD58" i="15"/>
  <c r="AG58" i="15" s="1"/>
  <c r="AD57" i="15"/>
  <c r="AD56" i="15"/>
  <c r="AG56" i="15" s="1"/>
  <c r="AD55" i="15"/>
  <c r="AD54" i="15"/>
  <c r="AG54" i="15" s="1"/>
  <c r="AD53" i="15"/>
  <c r="AD52" i="15"/>
  <c r="AD49" i="15"/>
  <c r="AD39" i="15"/>
  <c r="AG39" i="15" s="1"/>
  <c r="AD26" i="15"/>
  <c r="AD20" i="15"/>
  <c r="AG20" i="15" s="1"/>
  <c r="AD60" i="13"/>
  <c r="AD59" i="13"/>
  <c r="AD58" i="13"/>
  <c r="AD57" i="13"/>
  <c r="AD56" i="13"/>
  <c r="AD55" i="13"/>
  <c r="AD54" i="13"/>
  <c r="AD53" i="13"/>
  <c r="AG53" i="13" s="1"/>
  <c r="AD52" i="13"/>
  <c r="AG49" i="13"/>
  <c r="AD60" i="12"/>
  <c r="AD59" i="12"/>
  <c r="AD58" i="12"/>
  <c r="AD57" i="12"/>
  <c r="AD56" i="12"/>
  <c r="AD55" i="12"/>
  <c r="AD54" i="12"/>
  <c r="AD53" i="12"/>
  <c r="AD52" i="12"/>
  <c r="AD59" i="2"/>
  <c r="AD58" i="2"/>
  <c r="AD57" i="2"/>
  <c r="AD56" i="2"/>
  <c r="AD55" i="2"/>
  <c r="AD54" i="2"/>
  <c r="AD53" i="2"/>
  <c r="AD52" i="2"/>
  <c r="AD51" i="2"/>
  <c r="AG55" i="15"/>
  <c r="AG59" i="15"/>
  <c r="AC61" i="16"/>
  <c r="AC52" i="16"/>
  <c r="AC51" i="16"/>
  <c r="AB60" i="16"/>
  <c r="AB59" i="16"/>
  <c r="AB58" i="16"/>
  <c r="AB57" i="16"/>
  <c r="AB56" i="16"/>
  <c r="AB55" i="16"/>
  <c r="AB54" i="16"/>
  <c r="AB53" i="16"/>
  <c r="AB52" i="16"/>
  <c r="AB49" i="16"/>
  <c r="AB58" i="14"/>
  <c r="AB57" i="14"/>
  <c r="AB56" i="14"/>
  <c r="AB55" i="14"/>
  <c r="AB54" i="14"/>
  <c r="AB53" i="14"/>
  <c r="AB52" i="14"/>
  <c r="AB51" i="14"/>
  <c r="AB50" i="14"/>
  <c r="AC59" i="8"/>
  <c r="AC50" i="8"/>
  <c r="AB58" i="8"/>
  <c r="AB57" i="8"/>
  <c r="AB56" i="8"/>
  <c r="AB55" i="8"/>
  <c r="AB54" i="8"/>
  <c r="AB53" i="8"/>
  <c r="AB52" i="8"/>
  <c r="AB51" i="8"/>
  <c r="AB50" i="8"/>
  <c r="AC64" i="4"/>
  <c r="AC55" i="4"/>
  <c r="AC54" i="4"/>
  <c r="AC44" i="4"/>
  <c r="AC30" i="4"/>
  <c r="AC22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B63" i="4"/>
  <c r="AB62" i="4"/>
  <c r="AB61" i="4"/>
  <c r="AB60" i="4"/>
  <c r="AB59" i="4"/>
  <c r="AB58" i="4"/>
  <c r="AB57" i="4"/>
  <c r="AB56" i="4"/>
  <c r="AB55" i="4"/>
  <c r="AC61" i="15"/>
  <c r="AC52" i="15"/>
  <c r="AC51" i="15"/>
  <c r="AC40" i="15"/>
  <c r="AB60" i="15"/>
  <c r="AB59" i="15"/>
  <c r="AB58" i="15"/>
  <c r="AB57" i="15"/>
  <c r="AB56" i="15"/>
  <c r="AB55" i="15"/>
  <c r="AB54" i="15"/>
  <c r="AB53" i="15"/>
  <c r="AB52" i="15"/>
  <c r="AB49" i="15"/>
  <c r="AB39" i="15"/>
  <c r="AB50" i="15" s="1"/>
  <c r="AB26" i="15"/>
  <c r="AB20" i="15"/>
  <c r="AC52" i="13"/>
  <c r="AC41" i="13"/>
  <c r="AC26" i="13"/>
  <c r="AC20" i="13"/>
  <c r="AC18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B60" i="13"/>
  <c r="AB59" i="13"/>
  <c r="AB58" i="13"/>
  <c r="AB57" i="13"/>
  <c r="AB56" i="13"/>
  <c r="AB55" i="13"/>
  <c r="AB54" i="13"/>
  <c r="AB53" i="13"/>
  <c r="AB52" i="13"/>
  <c r="AC52" i="12"/>
  <c r="AC51" i="12"/>
  <c r="AC41" i="12"/>
  <c r="AC27" i="12"/>
  <c r="AC21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B60" i="12"/>
  <c r="AB59" i="12"/>
  <c r="AB58" i="12"/>
  <c r="AB57" i="12"/>
  <c r="AB56" i="12"/>
  <c r="AB55" i="12"/>
  <c r="AB54" i="12"/>
  <c r="AB53" i="12"/>
  <c r="AB52" i="12"/>
  <c r="AC60" i="2"/>
  <c r="AC51" i="2"/>
  <c r="AC50" i="2"/>
  <c r="AC40" i="2"/>
  <c r="AC26" i="2"/>
  <c r="AC20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B59" i="2"/>
  <c r="AB58" i="2"/>
  <c r="AB57" i="2"/>
  <c r="AB56" i="2"/>
  <c r="AB55" i="2"/>
  <c r="AB54" i="2"/>
  <c r="AB53" i="2"/>
  <c r="AB52" i="2"/>
  <c r="AB51" i="2"/>
  <c r="AN66" i="18"/>
  <c r="AN73" i="18"/>
  <c r="AN63" i="18"/>
  <c r="AN37" i="18"/>
  <c r="AN36" i="18"/>
  <c r="AN35" i="18"/>
  <c r="AN34" i="18"/>
  <c r="AN32" i="18"/>
  <c r="AN31" i="18"/>
  <c r="AN30" i="18"/>
  <c r="AN29" i="18"/>
  <c r="AN28" i="18"/>
  <c r="AN27" i="18"/>
  <c r="AN26" i="18"/>
  <c r="AN25" i="18"/>
  <c r="AN23" i="18"/>
  <c r="AN22" i="18"/>
  <c r="AN21" i="18"/>
  <c r="AN20" i="18"/>
  <c r="AN19" i="18"/>
  <c r="AN18" i="18"/>
  <c r="AN16" i="18"/>
  <c r="AN15" i="18"/>
  <c r="AN14" i="18"/>
  <c r="AN13" i="18"/>
  <c r="AN12" i="18"/>
  <c r="AN11" i="18"/>
  <c r="AN10" i="18"/>
  <c r="AN9" i="18"/>
  <c r="AN8" i="18"/>
  <c r="AN7" i="18"/>
  <c r="AN6" i="18"/>
  <c r="AM66" i="18"/>
  <c r="AL66" i="18"/>
  <c r="AL71" i="18"/>
  <c r="AL69" i="18"/>
  <c r="AL67" i="18"/>
  <c r="AA60" i="16"/>
  <c r="AA59" i="16"/>
  <c r="AA58" i="16"/>
  <c r="AA57" i="16"/>
  <c r="AA56" i="16"/>
  <c r="AA55" i="16"/>
  <c r="AA54" i="16"/>
  <c r="AA53" i="16"/>
  <c r="AA52" i="16"/>
  <c r="AA49" i="16"/>
  <c r="C51" i="14"/>
  <c r="D51" i="14"/>
  <c r="E51" i="14"/>
  <c r="F51" i="14"/>
  <c r="H51" i="14"/>
  <c r="I51" i="14"/>
  <c r="J51" i="14"/>
  <c r="L51" i="14"/>
  <c r="M51" i="14"/>
  <c r="N51" i="14"/>
  <c r="P51" i="14"/>
  <c r="Q51" i="14"/>
  <c r="R51" i="14"/>
  <c r="T51" i="14"/>
  <c r="U51" i="14"/>
  <c r="V51" i="14"/>
  <c r="W51" i="14"/>
  <c r="X51" i="14"/>
  <c r="Z51" i="14"/>
  <c r="C52" i="14"/>
  <c r="D52" i="14"/>
  <c r="E52" i="14"/>
  <c r="F52" i="14"/>
  <c r="H52" i="14"/>
  <c r="I52" i="14"/>
  <c r="J52" i="14"/>
  <c r="L52" i="14"/>
  <c r="M52" i="14"/>
  <c r="N52" i="14"/>
  <c r="P52" i="14"/>
  <c r="Q52" i="14"/>
  <c r="R52" i="14"/>
  <c r="T52" i="14"/>
  <c r="U52" i="14"/>
  <c r="V52" i="14"/>
  <c r="W52" i="14"/>
  <c r="X52" i="14"/>
  <c r="Z52" i="14"/>
  <c r="AC52" i="14" s="1"/>
  <c r="C53" i="14"/>
  <c r="D53" i="14"/>
  <c r="E53" i="14"/>
  <c r="F53" i="14"/>
  <c r="H53" i="14"/>
  <c r="I53" i="14"/>
  <c r="J53" i="14"/>
  <c r="L53" i="14"/>
  <c r="M53" i="14"/>
  <c r="N53" i="14"/>
  <c r="P53" i="14"/>
  <c r="Q53" i="14"/>
  <c r="R53" i="14"/>
  <c r="T53" i="14"/>
  <c r="U53" i="14"/>
  <c r="V53" i="14"/>
  <c r="W53" i="14"/>
  <c r="X53" i="14"/>
  <c r="Z53" i="14"/>
  <c r="C54" i="14"/>
  <c r="D54" i="14"/>
  <c r="E54" i="14"/>
  <c r="F54" i="14"/>
  <c r="H54" i="14"/>
  <c r="I54" i="14"/>
  <c r="J54" i="14"/>
  <c r="L54" i="14"/>
  <c r="M54" i="14"/>
  <c r="N54" i="14"/>
  <c r="P54" i="14"/>
  <c r="Q54" i="14"/>
  <c r="R54" i="14"/>
  <c r="T54" i="14"/>
  <c r="U54" i="14"/>
  <c r="V54" i="14"/>
  <c r="W54" i="14"/>
  <c r="X54" i="14"/>
  <c r="Z54" i="14"/>
  <c r="C55" i="14"/>
  <c r="D55" i="14"/>
  <c r="E55" i="14"/>
  <c r="F55" i="14"/>
  <c r="H55" i="14"/>
  <c r="I55" i="14"/>
  <c r="J55" i="14"/>
  <c r="L55" i="14"/>
  <c r="M55" i="14"/>
  <c r="N55" i="14"/>
  <c r="P55" i="14"/>
  <c r="Q55" i="14"/>
  <c r="R55" i="14"/>
  <c r="T55" i="14"/>
  <c r="V55" i="14"/>
  <c r="W55" i="14"/>
  <c r="X55" i="14"/>
  <c r="Z55" i="14"/>
  <c r="C56" i="14"/>
  <c r="D56" i="14"/>
  <c r="E56" i="14"/>
  <c r="F56" i="14"/>
  <c r="H56" i="14"/>
  <c r="I56" i="14"/>
  <c r="J56" i="14"/>
  <c r="L56" i="14"/>
  <c r="M56" i="14"/>
  <c r="N56" i="14"/>
  <c r="P56" i="14"/>
  <c r="Q56" i="14"/>
  <c r="R56" i="14"/>
  <c r="T56" i="14"/>
  <c r="V56" i="14"/>
  <c r="W56" i="14"/>
  <c r="X56" i="14"/>
  <c r="Z56" i="14"/>
  <c r="D57" i="14"/>
  <c r="E57" i="14"/>
  <c r="F57" i="14"/>
  <c r="H57" i="14"/>
  <c r="I57" i="14"/>
  <c r="J57" i="14"/>
  <c r="L57" i="14"/>
  <c r="M57" i="14"/>
  <c r="N57" i="14"/>
  <c r="P57" i="14"/>
  <c r="Q57" i="14"/>
  <c r="R57" i="14"/>
  <c r="T57" i="14"/>
  <c r="V57" i="14"/>
  <c r="W57" i="14"/>
  <c r="X57" i="14"/>
  <c r="Z57" i="14"/>
  <c r="C58" i="14"/>
  <c r="D58" i="14"/>
  <c r="E58" i="14"/>
  <c r="F58" i="14"/>
  <c r="H58" i="14"/>
  <c r="I58" i="14"/>
  <c r="J58" i="14"/>
  <c r="L58" i="14"/>
  <c r="M58" i="14"/>
  <c r="N58" i="14"/>
  <c r="P58" i="14"/>
  <c r="Q58" i="14"/>
  <c r="R58" i="14"/>
  <c r="T58" i="14"/>
  <c r="V58" i="14"/>
  <c r="W58" i="14"/>
  <c r="X58" i="14"/>
  <c r="Z58" i="14"/>
  <c r="AA55" i="14"/>
  <c r="AA53" i="14"/>
  <c r="C20" i="14"/>
  <c r="AA58" i="14"/>
  <c r="AA57" i="14"/>
  <c r="AA56" i="14"/>
  <c r="AC56" i="14" s="1"/>
  <c r="AA54" i="14"/>
  <c r="AA52" i="14"/>
  <c r="AA51" i="14"/>
  <c r="AA50" i="14"/>
  <c r="AA58" i="8"/>
  <c r="AA57" i="8"/>
  <c r="AA56" i="8"/>
  <c r="AC56" i="8" s="1"/>
  <c r="AA55" i="8"/>
  <c r="AA54" i="8"/>
  <c r="AA53" i="8"/>
  <c r="AA52" i="8"/>
  <c r="AA51" i="8"/>
  <c r="AA50" i="8"/>
  <c r="AA63" i="4"/>
  <c r="AA62" i="4"/>
  <c r="AA61" i="4"/>
  <c r="AA60" i="4"/>
  <c r="AA59" i="4"/>
  <c r="AA58" i="4"/>
  <c r="AA57" i="4"/>
  <c r="AA56" i="4"/>
  <c r="AA55" i="4"/>
  <c r="AA60" i="15"/>
  <c r="AA59" i="15"/>
  <c r="AA58" i="15"/>
  <c r="AA57" i="15"/>
  <c r="AA56" i="15"/>
  <c r="AA55" i="15"/>
  <c r="AA54" i="15"/>
  <c r="AA53" i="15"/>
  <c r="AA52" i="15"/>
  <c r="AA49" i="15"/>
  <c r="AA39" i="15"/>
  <c r="AA50" i="15" s="1"/>
  <c r="AA26" i="15"/>
  <c r="AA20" i="15"/>
  <c r="AA60" i="13"/>
  <c r="AA59" i="13"/>
  <c r="AA58" i="13"/>
  <c r="AA57" i="13"/>
  <c r="AA56" i="13"/>
  <c r="AA55" i="13"/>
  <c r="AA54" i="13"/>
  <c r="AA53" i="13"/>
  <c r="AA52" i="13"/>
  <c r="AA60" i="12"/>
  <c r="AA59" i="12"/>
  <c r="AA58" i="12"/>
  <c r="AA57" i="12"/>
  <c r="AA56" i="12"/>
  <c r="AA55" i="12"/>
  <c r="AA54" i="12"/>
  <c r="AA53" i="12"/>
  <c r="AA52" i="12"/>
  <c r="AA59" i="2"/>
  <c r="AA58" i="2"/>
  <c r="AA57" i="2"/>
  <c r="AA56" i="2"/>
  <c r="AA55" i="2"/>
  <c r="AA54" i="2"/>
  <c r="AA53" i="2"/>
  <c r="AA52" i="2"/>
  <c r="AA51" i="2"/>
  <c r="AK66" i="18"/>
  <c r="Z60" i="16"/>
  <c r="Z59" i="16"/>
  <c r="AC59" i="16" s="1"/>
  <c r="Z58" i="16"/>
  <c r="Z57" i="16"/>
  <c r="Z56" i="16"/>
  <c r="Z55" i="16"/>
  <c r="AC55" i="16" s="1"/>
  <c r="Z54" i="16"/>
  <c r="Z53" i="16"/>
  <c r="Z52" i="16"/>
  <c r="Z49" i="16"/>
  <c r="Z50" i="16" s="1"/>
  <c r="Z50" i="14"/>
  <c r="Z58" i="8"/>
  <c r="Z57" i="8"/>
  <c r="Z56" i="8"/>
  <c r="Z55" i="8"/>
  <c r="Z54" i="8"/>
  <c r="Z53" i="8"/>
  <c r="Z52" i="8"/>
  <c r="Z51" i="8"/>
  <c r="Z50" i="8"/>
  <c r="Z63" i="4"/>
  <c r="Z62" i="4"/>
  <c r="Z61" i="4"/>
  <c r="Z60" i="4"/>
  <c r="Z59" i="4"/>
  <c r="Z58" i="4"/>
  <c r="Z57" i="4"/>
  <c r="AC57" i="4" s="1"/>
  <c r="Z56" i="4"/>
  <c r="Z55" i="4"/>
  <c r="AC29" i="4"/>
  <c r="Z20" i="15"/>
  <c r="Z60" i="15"/>
  <c r="Z59" i="15"/>
  <c r="Z58" i="15"/>
  <c r="Z57" i="15"/>
  <c r="AC57" i="15" s="1"/>
  <c r="Z56" i="15"/>
  <c r="Z55" i="15"/>
  <c r="Z54" i="15"/>
  <c r="Z53" i="15"/>
  <c r="AC53" i="15" s="1"/>
  <c r="Z52" i="15"/>
  <c r="Z49" i="15"/>
  <c r="AC49" i="15" s="1"/>
  <c r="Z39" i="15"/>
  <c r="Z26" i="15"/>
  <c r="AC26" i="15" s="1"/>
  <c r="Z60" i="13"/>
  <c r="Z59" i="13"/>
  <c r="AC59" i="13" s="1"/>
  <c r="Z58" i="13"/>
  <c r="Z57" i="13"/>
  <c r="Z56" i="13"/>
  <c r="Z55" i="13"/>
  <c r="AC55" i="13" s="1"/>
  <c r="Z54" i="13"/>
  <c r="Z53" i="13"/>
  <c r="Z52" i="13"/>
  <c r="AC49" i="13"/>
  <c r="Z60" i="12"/>
  <c r="Z59" i="12"/>
  <c r="Z58" i="12"/>
  <c r="Z57" i="12"/>
  <c r="Z56" i="12"/>
  <c r="Z55" i="12"/>
  <c r="Z54" i="12"/>
  <c r="Z53" i="12"/>
  <c r="Z52" i="12"/>
  <c r="Z59" i="2"/>
  <c r="Z58" i="2"/>
  <c r="Z57" i="2"/>
  <c r="Z56" i="2"/>
  <c r="Z55" i="2"/>
  <c r="Z54" i="2"/>
  <c r="Z53" i="2"/>
  <c r="Z52" i="2"/>
  <c r="Z51" i="2"/>
  <c r="AC39" i="2"/>
  <c r="AC54" i="16"/>
  <c r="AC56" i="16"/>
  <c r="AC58" i="16"/>
  <c r="AC60" i="16"/>
  <c r="AC55" i="15"/>
  <c r="AC59" i="15"/>
  <c r="AJ66" i="18"/>
  <c r="AJ6" i="18"/>
  <c r="AJ7" i="18"/>
  <c r="AJ8" i="18"/>
  <c r="AJ9" i="18"/>
  <c r="AJ10" i="18"/>
  <c r="AJ11" i="18"/>
  <c r="AJ12" i="18"/>
  <c r="AJ13" i="18"/>
  <c r="AJ14" i="18"/>
  <c r="AJ15" i="18"/>
  <c r="AJ16" i="18"/>
  <c r="AJ18" i="18"/>
  <c r="AJ19" i="18"/>
  <c r="AJ20" i="18"/>
  <c r="AJ21" i="18"/>
  <c r="AJ22" i="18"/>
  <c r="AJ23" i="18"/>
  <c r="AJ25" i="18"/>
  <c r="AJ26" i="18"/>
  <c r="AJ27" i="18"/>
  <c r="AJ28" i="18"/>
  <c r="AJ29" i="18"/>
  <c r="AJ30" i="18"/>
  <c r="AJ31" i="18"/>
  <c r="AJ32" i="18"/>
  <c r="AJ34" i="18"/>
  <c r="AJ35" i="18"/>
  <c r="AJ36" i="18"/>
  <c r="AJ37" i="18"/>
  <c r="AJ63" i="18"/>
  <c r="AJ73" i="18"/>
  <c r="AG66" i="18"/>
  <c r="AH66" i="18"/>
  <c r="AI66" i="18"/>
  <c r="AI71" i="18"/>
  <c r="AI69" i="18"/>
  <c r="AI67" i="18"/>
  <c r="Y52" i="16"/>
  <c r="Y51" i="16"/>
  <c r="Y61" i="16"/>
  <c r="V52" i="16"/>
  <c r="W52" i="16"/>
  <c r="X49" i="16"/>
  <c r="X52" i="16"/>
  <c r="X53" i="16"/>
  <c r="X54" i="16"/>
  <c r="X55" i="16"/>
  <c r="X56" i="16"/>
  <c r="Y56" i="16" s="1"/>
  <c r="X57" i="16"/>
  <c r="X58" i="16"/>
  <c r="X59" i="16"/>
  <c r="X60" i="16"/>
  <c r="Y60" i="16" s="1"/>
  <c r="X50" i="16"/>
  <c r="Y50" i="14"/>
  <c r="V50" i="14"/>
  <c r="W50" i="14"/>
  <c r="X50" i="14"/>
  <c r="V55" i="4"/>
  <c r="W55" i="4"/>
  <c r="V52" i="15"/>
  <c r="W52" i="15"/>
  <c r="V52" i="13"/>
  <c r="W52" i="13"/>
  <c r="V52" i="12"/>
  <c r="W52" i="12"/>
  <c r="V51" i="2"/>
  <c r="W51" i="2"/>
  <c r="Y50" i="8"/>
  <c r="Y59" i="8"/>
  <c r="V50" i="8"/>
  <c r="W50" i="8"/>
  <c r="X50" i="8"/>
  <c r="X51" i="8"/>
  <c r="X52" i="8"/>
  <c r="X53" i="8"/>
  <c r="X54" i="8"/>
  <c r="X55" i="8"/>
  <c r="X56" i="8"/>
  <c r="X57" i="8"/>
  <c r="X58" i="8"/>
  <c r="Y55" i="4"/>
  <c r="Y7" i="4"/>
  <c r="Y8" i="4"/>
  <c r="Y9" i="4"/>
  <c r="Y10" i="4"/>
  <c r="Y11" i="4"/>
  <c r="Y12" i="4"/>
  <c r="Y13" i="4"/>
  <c r="Y14" i="4"/>
  <c r="Y15" i="4"/>
  <c r="Y16" i="4"/>
  <c r="Y17" i="4"/>
  <c r="Y22" i="4"/>
  <c r="Y30" i="4"/>
  <c r="Y44" i="4"/>
  <c r="Y54" i="4"/>
  <c r="Y64" i="4"/>
  <c r="Y6" i="4"/>
  <c r="X55" i="4"/>
  <c r="X56" i="4"/>
  <c r="X57" i="4"/>
  <c r="X58" i="4"/>
  <c r="X59" i="4"/>
  <c r="X60" i="4"/>
  <c r="X61" i="4"/>
  <c r="X62" i="4"/>
  <c r="X63" i="4"/>
  <c r="Y52" i="15"/>
  <c r="Y40" i="15"/>
  <c r="Y51" i="15"/>
  <c r="Y61" i="15"/>
  <c r="X52" i="15"/>
  <c r="X49" i="15"/>
  <c r="X53" i="15"/>
  <c r="X54" i="15"/>
  <c r="X55" i="15"/>
  <c r="X56" i="15"/>
  <c r="X57" i="15"/>
  <c r="X58" i="15"/>
  <c r="X59" i="15"/>
  <c r="X60" i="15"/>
  <c r="X39" i="15"/>
  <c r="X26" i="15"/>
  <c r="X20" i="15"/>
  <c r="Y52" i="13"/>
  <c r="Y7" i="13"/>
  <c r="Y8" i="13"/>
  <c r="AM8" i="13" s="1"/>
  <c r="AM55" i="13" s="1"/>
  <c r="Y9" i="13"/>
  <c r="Y10" i="13"/>
  <c r="AM10" i="13" s="1"/>
  <c r="Y11" i="13"/>
  <c r="Y12" i="13"/>
  <c r="AM12" i="13" s="1"/>
  <c r="Y13" i="13"/>
  <c r="Y14" i="13"/>
  <c r="AM14" i="13" s="1"/>
  <c r="Y15" i="13"/>
  <c r="Y16" i="13"/>
  <c r="AM16" i="13" s="1"/>
  <c r="Y17" i="13"/>
  <c r="Y18" i="13"/>
  <c r="AM18" i="13" s="1"/>
  <c r="Y20" i="13"/>
  <c r="Y26" i="13"/>
  <c r="AM26" i="13" s="1"/>
  <c r="Y41" i="13"/>
  <c r="Y6" i="13"/>
  <c r="AM6" i="13" s="1"/>
  <c r="AM53" i="13" s="1"/>
  <c r="X52" i="13"/>
  <c r="X53" i="13"/>
  <c r="X54" i="13"/>
  <c r="X55" i="13"/>
  <c r="Y55" i="13" s="1"/>
  <c r="X56" i="13"/>
  <c r="X57" i="13"/>
  <c r="X58" i="13"/>
  <c r="X59" i="13"/>
  <c r="X60" i="13"/>
  <c r="Y52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1" i="12"/>
  <c r="Y27" i="12"/>
  <c r="Y41" i="12"/>
  <c r="Y51" i="12"/>
  <c r="Y6" i="12"/>
  <c r="X52" i="12"/>
  <c r="X53" i="12"/>
  <c r="Y53" i="12" s="1"/>
  <c r="X54" i="12"/>
  <c r="X55" i="12"/>
  <c r="X56" i="12"/>
  <c r="X57" i="12"/>
  <c r="X58" i="12"/>
  <c r="X59" i="12"/>
  <c r="X60" i="12"/>
  <c r="Y51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6" i="2"/>
  <c r="Y40" i="2"/>
  <c r="Y50" i="2"/>
  <c r="Y60" i="2"/>
  <c r="Y6" i="2"/>
  <c r="X51" i="2"/>
  <c r="X52" i="2"/>
  <c r="X53" i="2"/>
  <c r="X54" i="2"/>
  <c r="X55" i="2"/>
  <c r="X56" i="2"/>
  <c r="X57" i="2"/>
  <c r="X58" i="2"/>
  <c r="X59" i="2"/>
  <c r="W53" i="16"/>
  <c r="W54" i="16"/>
  <c r="Y54" i="16" s="1"/>
  <c r="W55" i="16"/>
  <c r="W56" i="16"/>
  <c r="W57" i="16"/>
  <c r="W58" i="16"/>
  <c r="Y58" i="16" s="1"/>
  <c r="W59" i="16"/>
  <c r="W60" i="16"/>
  <c r="W49" i="16"/>
  <c r="W51" i="8"/>
  <c r="W52" i="8"/>
  <c r="W53" i="8"/>
  <c r="W54" i="8"/>
  <c r="W55" i="8"/>
  <c r="W56" i="8"/>
  <c r="W57" i="8"/>
  <c r="W58" i="8"/>
  <c r="W56" i="4"/>
  <c r="W57" i="4"/>
  <c r="W58" i="4"/>
  <c r="Y58" i="4" s="1"/>
  <c r="W59" i="4"/>
  <c r="W60" i="4"/>
  <c r="W61" i="4"/>
  <c r="W62" i="4"/>
  <c r="W63" i="4"/>
  <c r="W53" i="15"/>
  <c r="W54" i="15"/>
  <c r="W55" i="15"/>
  <c r="W56" i="15"/>
  <c r="W57" i="15"/>
  <c r="W58" i="15"/>
  <c r="W59" i="15"/>
  <c r="W60" i="15"/>
  <c r="W49" i="15"/>
  <c r="W39" i="15"/>
  <c r="W26" i="15"/>
  <c r="W20" i="15"/>
  <c r="W53" i="13"/>
  <c r="W54" i="13"/>
  <c r="W55" i="13"/>
  <c r="W56" i="13"/>
  <c r="Y56" i="13" s="1"/>
  <c r="W57" i="13"/>
  <c r="W58" i="13"/>
  <c r="W59" i="13"/>
  <c r="W60" i="13"/>
  <c r="W53" i="12"/>
  <c r="W54" i="12"/>
  <c r="W55" i="12"/>
  <c r="W56" i="12"/>
  <c r="W57" i="12"/>
  <c r="W58" i="12"/>
  <c r="W59" i="12"/>
  <c r="W60" i="12"/>
  <c r="W52" i="2"/>
  <c r="W53" i="2"/>
  <c r="W54" i="2"/>
  <c r="W55" i="2"/>
  <c r="W56" i="2"/>
  <c r="W57" i="2"/>
  <c r="W58" i="2"/>
  <c r="W59" i="2"/>
  <c r="D52" i="2"/>
  <c r="E52" i="2"/>
  <c r="F52" i="2"/>
  <c r="H52" i="2"/>
  <c r="I52" i="2"/>
  <c r="J52" i="2"/>
  <c r="L52" i="2"/>
  <c r="M52" i="2"/>
  <c r="N52" i="2"/>
  <c r="P52" i="2"/>
  <c r="Q52" i="2"/>
  <c r="R52" i="2"/>
  <c r="T52" i="2"/>
  <c r="U52" i="2"/>
  <c r="V52" i="2"/>
  <c r="D53" i="2"/>
  <c r="E53" i="2"/>
  <c r="F53" i="2"/>
  <c r="H53" i="2"/>
  <c r="I53" i="2"/>
  <c r="J53" i="2"/>
  <c r="L53" i="2"/>
  <c r="M53" i="2"/>
  <c r="N53" i="2"/>
  <c r="P53" i="2"/>
  <c r="Q53" i="2"/>
  <c r="R53" i="2"/>
  <c r="T53" i="2"/>
  <c r="U53" i="2"/>
  <c r="V53" i="2"/>
  <c r="D54" i="2"/>
  <c r="E54" i="2"/>
  <c r="F54" i="2"/>
  <c r="H54" i="2"/>
  <c r="I54" i="2"/>
  <c r="J54" i="2"/>
  <c r="L54" i="2"/>
  <c r="M54" i="2"/>
  <c r="N54" i="2"/>
  <c r="P54" i="2"/>
  <c r="Q54" i="2"/>
  <c r="R54" i="2"/>
  <c r="T54" i="2"/>
  <c r="U54" i="2"/>
  <c r="V54" i="2"/>
  <c r="D55" i="2"/>
  <c r="E55" i="2"/>
  <c r="F55" i="2"/>
  <c r="H55" i="2"/>
  <c r="I55" i="2"/>
  <c r="J55" i="2"/>
  <c r="L55" i="2"/>
  <c r="M55" i="2"/>
  <c r="N55" i="2"/>
  <c r="P55" i="2"/>
  <c r="Q55" i="2"/>
  <c r="R55" i="2"/>
  <c r="T55" i="2"/>
  <c r="U55" i="2"/>
  <c r="V55" i="2"/>
  <c r="D56" i="2"/>
  <c r="E56" i="2"/>
  <c r="F56" i="2"/>
  <c r="H56" i="2"/>
  <c r="I56" i="2"/>
  <c r="J56" i="2"/>
  <c r="L56" i="2"/>
  <c r="M56" i="2"/>
  <c r="N56" i="2"/>
  <c r="P56" i="2"/>
  <c r="Q56" i="2"/>
  <c r="R56" i="2"/>
  <c r="T56" i="2"/>
  <c r="V56" i="2"/>
  <c r="D57" i="2"/>
  <c r="E57" i="2"/>
  <c r="F57" i="2"/>
  <c r="H57" i="2"/>
  <c r="I57" i="2"/>
  <c r="J57" i="2"/>
  <c r="L57" i="2"/>
  <c r="M57" i="2"/>
  <c r="N57" i="2"/>
  <c r="P57" i="2"/>
  <c r="Q57" i="2"/>
  <c r="R57" i="2"/>
  <c r="T57" i="2"/>
  <c r="V57" i="2"/>
  <c r="D58" i="2"/>
  <c r="E58" i="2"/>
  <c r="F58" i="2"/>
  <c r="H58" i="2"/>
  <c r="I58" i="2"/>
  <c r="J58" i="2"/>
  <c r="L58" i="2"/>
  <c r="M58" i="2"/>
  <c r="N58" i="2"/>
  <c r="P58" i="2"/>
  <c r="Q58" i="2"/>
  <c r="R58" i="2"/>
  <c r="T58" i="2"/>
  <c r="V58" i="2"/>
  <c r="D59" i="2"/>
  <c r="E59" i="2"/>
  <c r="F59" i="2"/>
  <c r="H59" i="2"/>
  <c r="I59" i="2"/>
  <c r="J59" i="2"/>
  <c r="L59" i="2"/>
  <c r="M59" i="2"/>
  <c r="N59" i="2"/>
  <c r="P59" i="2"/>
  <c r="Q59" i="2"/>
  <c r="R59" i="2"/>
  <c r="T59" i="2"/>
  <c r="V59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C51" i="2"/>
  <c r="D48" i="2"/>
  <c r="E48" i="2"/>
  <c r="F48" i="2"/>
  <c r="H48" i="2"/>
  <c r="I48" i="2"/>
  <c r="J48" i="2"/>
  <c r="L48" i="2"/>
  <c r="M48" i="2"/>
  <c r="N48" i="2"/>
  <c r="P48" i="2"/>
  <c r="Q48" i="2"/>
  <c r="R48" i="2"/>
  <c r="T48" i="2"/>
  <c r="D39" i="2"/>
  <c r="E39" i="2"/>
  <c r="F39" i="2"/>
  <c r="H39" i="2"/>
  <c r="I39" i="2"/>
  <c r="J39" i="2"/>
  <c r="L39" i="2"/>
  <c r="M39" i="2"/>
  <c r="N39" i="2"/>
  <c r="P39" i="2"/>
  <c r="Q39" i="2"/>
  <c r="R39" i="2"/>
  <c r="T39" i="2"/>
  <c r="D25" i="2"/>
  <c r="E25" i="2"/>
  <c r="F25" i="2"/>
  <c r="H25" i="2"/>
  <c r="I25" i="2"/>
  <c r="J25" i="2"/>
  <c r="L25" i="2"/>
  <c r="M25" i="2"/>
  <c r="N25" i="2"/>
  <c r="P25" i="2"/>
  <c r="Q25" i="2"/>
  <c r="R25" i="2"/>
  <c r="T25" i="2"/>
  <c r="D19" i="2"/>
  <c r="E19" i="2"/>
  <c r="F19" i="2"/>
  <c r="H19" i="2"/>
  <c r="I19" i="2"/>
  <c r="J19" i="2"/>
  <c r="L19" i="2"/>
  <c r="M19" i="2"/>
  <c r="N19" i="2"/>
  <c r="P19" i="2"/>
  <c r="Q19" i="2"/>
  <c r="R19" i="2"/>
  <c r="T19" i="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D53" i="12"/>
  <c r="E53" i="12"/>
  <c r="F53" i="12"/>
  <c r="H53" i="12"/>
  <c r="I53" i="12"/>
  <c r="J53" i="12"/>
  <c r="L53" i="12"/>
  <c r="M53" i="12"/>
  <c r="N53" i="12"/>
  <c r="P53" i="12"/>
  <c r="Q53" i="12"/>
  <c r="R53" i="12"/>
  <c r="T53" i="12"/>
  <c r="U53" i="12"/>
  <c r="V53" i="12"/>
  <c r="D54" i="12"/>
  <c r="E54" i="12"/>
  <c r="F54" i="12"/>
  <c r="H54" i="12"/>
  <c r="I54" i="12"/>
  <c r="J54" i="12"/>
  <c r="L54" i="12"/>
  <c r="M54" i="12"/>
  <c r="N54" i="12"/>
  <c r="P54" i="12"/>
  <c r="Q54" i="12"/>
  <c r="R54" i="12"/>
  <c r="T54" i="12"/>
  <c r="U54" i="12"/>
  <c r="V54" i="12"/>
  <c r="Y54" i="12" s="1"/>
  <c r="D55" i="12"/>
  <c r="E55" i="12"/>
  <c r="F55" i="12"/>
  <c r="H55" i="12"/>
  <c r="I55" i="12"/>
  <c r="J55" i="12"/>
  <c r="L55" i="12"/>
  <c r="M55" i="12"/>
  <c r="N55" i="12"/>
  <c r="P55" i="12"/>
  <c r="Q55" i="12"/>
  <c r="R55" i="12"/>
  <c r="T55" i="12"/>
  <c r="U55" i="12"/>
  <c r="V55" i="12"/>
  <c r="Y55" i="12" s="1"/>
  <c r="D56" i="12"/>
  <c r="E56" i="12"/>
  <c r="F56" i="12"/>
  <c r="H56" i="12"/>
  <c r="I56" i="12"/>
  <c r="J56" i="12"/>
  <c r="L56" i="12"/>
  <c r="M56" i="12"/>
  <c r="N56" i="12"/>
  <c r="P56" i="12"/>
  <c r="Q56" i="12"/>
  <c r="R56" i="12"/>
  <c r="T56" i="12"/>
  <c r="U56" i="12"/>
  <c r="V56" i="12"/>
  <c r="D57" i="12"/>
  <c r="E57" i="12"/>
  <c r="F57" i="12"/>
  <c r="H57" i="12"/>
  <c r="I57" i="12"/>
  <c r="J57" i="12"/>
  <c r="L57" i="12"/>
  <c r="M57" i="12"/>
  <c r="N57" i="12"/>
  <c r="P57" i="12"/>
  <c r="Q57" i="12"/>
  <c r="R57" i="12"/>
  <c r="T57" i="12"/>
  <c r="V57" i="12"/>
  <c r="D58" i="12"/>
  <c r="E58" i="12"/>
  <c r="F58" i="12"/>
  <c r="H58" i="12"/>
  <c r="I58" i="12"/>
  <c r="J58" i="12"/>
  <c r="L58" i="12"/>
  <c r="M58" i="12"/>
  <c r="N58" i="12"/>
  <c r="P58" i="12"/>
  <c r="Q58" i="12"/>
  <c r="R58" i="12"/>
  <c r="T58" i="12"/>
  <c r="V58" i="12"/>
  <c r="D59" i="12"/>
  <c r="E59" i="12"/>
  <c r="F59" i="12"/>
  <c r="H59" i="12"/>
  <c r="I59" i="12"/>
  <c r="J59" i="12"/>
  <c r="L59" i="12"/>
  <c r="M59" i="12"/>
  <c r="N59" i="12"/>
  <c r="P59" i="12"/>
  <c r="Q59" i="12"/>
  <c r="R59" i="12"/>
  <c r="T59" i="12"/>
  <c r="V59" i="12"/>
  <c r="D60" i="12"/>
  <c r="E60" i="12"/>
  <c r="F60" i="12"/>
  <c r="H60" i="12"/>
  <c r="I60" i="12"/>
  <c r="J60" i="12"/>
  <c r="L60" i="12"/>
  <c r="M60" i="12"/>
  <c r="N60" i="12"/>
  <c r="P60" i="12"/>
  <c r="Q60" i="12"/>
  <c r="R60" i="12"/>
  <c r="T60" i="12"/>
  <c r="V60" i="12"/>
  <c r="C52" i="12"/>
  <c r="D49" i="12"/>
  <c r="E49" i="12"/>
  <c r="F49" i="12"/>
  <c r="H49" i="12"/>
  <c r="I49" i="12"/>
  <c r="J49" i="12"/>
  <c r="L49" i="12"/>
  <c r="M49" i="12"/>
  <c r="N49" i="12"/>
  <c r="P49" i="12"/>
  <c r="Q49" i="12"/>
  <c r="R49" i="12"/>
  <c r="T49" i="12"/>
  <c r="D40" i="12"/>
  <c r="E40" i="12"/>
  <c r="F40" i="12"/>
  <c r="H40" i="12"/>
  <c r="I40" i="12"/>
  <c r="J40" i="12"/>
  <c r="L40" i="12"/>
  <c r="M40" i="12"/>
  <c r="N40" i="12"/>
  <c r="P40" i="12"/>
  <c r="Q40" i="12"/>
  <c r="R40" i="12"/>
  <c r="T40" i="12"/>
  <c r="D26" i="12"/>
  <c r="E26" i="12"/>
  <c r="F26" i="12"/>
  <c r="H26" i="12"/>
  <c r="I26" i="12"/>
  <c r="J26" i="12"/>
  <c r="L26" i="12"/>
  <c r="M26" i="12"/>
  <c r="N26" i="12"/>
  <c r="P26" i="12"/>
  <c r="Q26" i="12"/>
  <c r="R26" i="12"/>
  <c r="T26" i="12"/>
  <c r="D20" i="12"/>
  <c r="E20" i="12"/>
  <c r="F20" i="12"/>
  <c r="H20" i="12"/>
  <c r="I20" i="12"/>
  <c r="J20" i="12"/>
  <c r="L20" i="12"/>
  <c r="M20" i="12"/>
  <c r="N20" i="12"/>
  <c r="P20" i="12"/>
  <c r="Q20" i="12"/>
  <c r="R20" i="12"/>
  <c r="T20" i="12"/>
  <c r="D53" i="13"/>
  <c r="E53" i="13"/>
  <c r="F53" i="13"/>
  <c r="H53" i="13"/>
  <c r="I53" i="13"/>
  <c r="J53" i="13"/>
  <c r="L53" i="13"/>
  <c r="M53" i="13"/>
  <c r="N53" i="13"/>
  <c r="P53" i="13"/>
  <c r="Q53" i="13"/>
  <c r="R53" i="13"/>
  <c r="T53" i="13"/>
  <c r="U53" i="13"/>
  <c r="V53" i="13"/>
  <c r="D54" i="13"/>
  <c r="E54" i="13"/>
  <c r="F54" i="13"/>
  <c r="H54" i="13"/>
  <c r="I54" i="13"/>
  <c r="J54" i="13"/>
  <c r="L54" i="13"/>
  <c r="M54" i="13"/>
  <c r="N54" i="13"/>
  <c r="P54" i="13"/>
  <c r="Q54" i="13"/>
  <c r="R54" i="13"/>
  <c r="T54" i="13"/>
  <c r="U54" i="13"/>
  <c r="V54" i="13"/>
  <c r="D55" i="13"/>
  <c r="E55" i="13"/>
  <c r="F55" i="13"/>
  <c r="H55" i="13"/>
  <c r="I55" i="13"/>
  <c r="J55" i="13"/>
  <c r="L55" i="13"/>
  <c r="M55" i="13"/>
  <c r="N55" i="13"/>
  <c r="P55" i="13"/>
  <c r="Q55" i="13"/>
  <c r="R55" i="13"/>
  <c r="T55" i="13"/>
  <c r="U55" i="13"/>
  <c r="V55" i="13"/>
  <c r="D56" i="13"/>
  <c r="E56" i="13"/>
  <c r="F56" i="13"/>
  <c r="H56" i="13"/>
  <c r="I56" i="13"/>
  <c r="J56" i="13"/>
  <c r="L56" i="13"/>
  <c r="M56" i="13"/>
  <c r="N56" i="13"/>
  <c r="P56" i="13"/>
  <c r="Q56" i="13"/>
  <c r="R56" i="13"/>
  <c r="T56" i="13"/>
  <c r="U56" i="13"/>
  <c r="V56" i="13"/>
  <c r="D57" i="13"/>
  <c r="E57" i="13"/>
  <c r="F57" i="13"/>
  <c r="H57" i="13"/>
  <c r="I57" i="13"/>
  <c r="J57" i="13"/>
  <c r="L57" i="13"/>
  <c r="M57" i="13"/>
  <c r="N57" i="13"/>
  <c r="P57" i="13"/>
  <c r="Q57" i="13"/>
  <c r="R57" i="13"/>
  <c r="T57" i="13"/>
  <c r="V57" i="13"/>
  <c r="D58" i="13"/>
  <c r="E58" i="13"/>
  <c r="F58" i="13"/>
  <c r="H58" i="13"/>
  <c r="I58" i="13"/>
  <c r="J58" i="13"/>
  <c r="L58" i="13"/>
  <c r="M58" i="13"/>
  <c r="N58" i="13"/>
  <c r="P58" i="13"/>
  <c r="Q58" i="13"/>
  <c r="R58" i="13"/>
  <c r="T58" i="13"/>
  <c r="V58" i="13"/>
  <c r="D59" i="13"/>
  <c r="E59" i="13"/>
  <c r="F59" i="13"/>
  <c r="H59" i="13"/>
  <c r="I59" i="13"/>
  <c r="J59" i="13"/>
  <c r="L59" i="13"/>
  <c r="M59" i="13"/>
  <c r="N59" i="13"/>
  <c r="P59" i="13"/>
  <c r="Q59" i="13"/>
  <c r="R59" i="13"/>
  <c r="T59" i="13"/>
  <c r="V59" i="13"/>
  <c r="D60" i="13"/>
  <c r="E60" i="13"/>
  <c r="F60" i="13"/>
  <c r="H60" i="13"/>
  <c r="I60" i="13"/>
  <c r="J60" i="13"/>
  <c r="L60" i="13"/>
  <c r="M60" i="13"/>
  <c r="N60" i="13"/>
  <c r="P60" i="13"/>
  <c r="Q60" i="13"/>
  <c r="R60" i="13"/>
  <c r="T60" i="13"/>
  <c r="V60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C52" i="13"/>
  <c r="D49" i="13"/>
  <c r="E49" i="13"/>
  <c r="F49" i="13"/>
  <c r="H49" i="13"/>
  <c r="I49" i="13"/>
  <c r="J49" i="13"/>
  <c r="L49" i="13"/>
  <c r="M49" i="13"/>
  <c r="N49" i="13"/>
  <c r="P49" i="13"/>
  <c r="Q49" i="13"/>
  <c r="R49" i="13"/>
  <c r="T49" i="13"/>
  <c r="Y49" i="13"/>
  <c r="D40" i="13"/>
  <c r="E40" i="13"/>
  <c r="F40" i="13"/>
  <c r="H40" i="13"/>
  <c r="I40" i="13"/>
  <c r="J40" i="13"/>
  <c r="L40" i="13"/>
  <c r="M40" i="13"/>
  <c r="N40" i="13"/>
  <c r="P40" i="13"/>
  <c r="Q40" i="13"/>
  <c r="R40" i="13"/>
  <c r="T40" i="13"/>
  <c r="D25" i="13"/>
  <c r="E25" i="13"/>
  <c r="F25" i="13"/>
  <c r="H25" i="13"/>
  <c r="I25" i="13"/>
  <c r="I50" i="13" s="1"/>
  <c r="J25" i="13"/>
  <c r="L25" i="13"/>
  <c r="M25" i="13"/>
  <c r="N25" i="13"/>
  <c r="P25" i="13"/>
  <c r="Q25" i="13"/>
  <c r="R25" i="13"/>
  <c r="T25" i="13"/>
  <c r="D19" i="13"/>
  <c r="E19" i="13"/>
  <c r="F19" i="13"/>
  <c r="H19" i="13"/>
  <c r="I19" i="13"/>
  <c r="J19" i="13"/>
  <c r="L19" i="13"/>
  <c r="M19" i="13"/>
  <c r="N19" i="13"/>
  <c r="P19" i="13"/>
  <c r="Q19" i="13"/>
  <c r="R19" i="13"/>
  <c r="T19" i="13"/>
  <c r="Y19" i="13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C52" i="15"/>
  <c r="D53" i="15"/>
  <c r="E53" i="15"/>
  <c r="F53" i="15"/>
  <c r="H53" i="15"/>
  <c r="I53" i="15"/>
  <c r="J53" i="15"/>
  <c r="L53" i="15"/>
  <c r="M53" i="15"/>
  <c r="N53" i="15"/>
  <c r="P53" i="15"/>
  <c r="Q53" i="15"/>
  <c r="R53" i="15"/>
  <c r="T53" i="15"/>
  <c r="V53" i="15"/>
  <c r="D54" i="15"/>
  <c r="E54" i="15"/>
  <c r="F54" i="15"/>
  <c r="H54" i="15"/>
  <c r="I54" i="15"/>
  <c r="J54" i="15"/>
  <c r="L54" i="15"/>
  <c r="M54" i="15"/>
  <c r="N54" i="15"/>
  <c r="P54" i="15"/>
  <c r="Q54" i="15"/>
  <c r="R54" i="15"/>
  <c r="T54" i="15"/>
  <c r="U54" i="15"/>
  <c r="V54" i="15"/>
  <c r="D55" i="15"/>
  <c r="E55" i="15"/>
  <c r="F55" i="15"/>
  <c r="H55" i="15"/>
  <c r="I55" i="15"/>
  <c r="J55" i="15"/>
  <c r="L55" i="15"/>
  <c r="M55" i="15"/>
  <c r="N55" i="15"/>
  <c r="P55" i="15"/>
  <c r="Q55" i="15"/>
  <c r="R55" i="15"/>
  <c r="T55" i="15"/>
  <c r="V55" i="15"/>
  <c r="D56" i="15"/>
  <c r="E56" i="15"/>
  <c r="F56" i="15"/>
  <c r="H56" i="15"/>
  <c r="I56" i="15"/>
  <c r="J56" i="15"/>
  <c r="L56" i="15"/>
  <c r="M56" i="15"/>
  <c r="N56" i="15"/>
  <c r="P56" i="15"/>
  <c r="Q56" i="15"/>
  <c r="R56" i="15"/>
  <c r="T56" i="15"/>
  <c r="V56" i="15"/>
  <c r="D57" i="15"/>
  <c r="E57" i="15"/>
  <c r="F57" i="15"/>
  <c r="H57" i="15"/>
  <c r="I57" i="15"/>
  <c r="J57" i="15"/>
  <c r="L57" i="15"/>
  <c r="M57" i="15"/>
  <c r="N57" i="15"/>
  <c r="P57" i="15"/>
  <c r="Q57" i="15"/>
  <c r="R57" i="15"/>
  <c r="T57" i="15"/>
  <c r="V57" i="15"/>
  <c r="Y57" i="15" s="1"/>
  <c r="D58" i="15"/>
  <c r="E58" i="15"/>
  <c r="F58" i="15"/>
  <c r="H58" i="15"/>
  <c r="I58" i="15"/>
  <c r="J58" i="15"/>
  <c r="L58" i="15"/>
  <c r="M58" i="15"/>
  <c r="N58" i="15"/>
  <c r="P58" i="15"/>
  <c r="Q58" i="15"/>
  <c r="R58" i="15"/>
  <c r="T58" i="15"/>
  <c r="V58" i="15"/>
  <c r="D59" i="15"/>
  <c r="E59" i="15"/>
  <c r="F59" i="15"/>
  <c r="H59" i="15"/>
  <c r="I59" i="15"/>
  <c r="J59" i="15"/>
  <c r="L59" i="15"/>
  <c r="M59" i="15"/>
  <c r="N59" i="15"/>
  <c r="P59" i="15"/>
  <c r="Q59" i="15"/>
  <c r="R59" i="15"/>
  <c r="T59" i="15"/>
  <c r="V59" i="15"/>
  <c r="D60" i="15"/>
  <c r="E60" i="15"/>
  <c r="F60" i="15"/>
  <c r="H60" i="15"/>
  <c r="I60" i="15"/>
  <c r="J60" i="15"/>
  <c r="L60" i="15"/>
  <c r="M60" i="15"/>
  <c r="N60" i="15"/>
  <c r="P60" i="15"/>
  <c r="Q60" i="15"/>
  <c r="R60" i="15"/>
  <c r="T60" i="15"/>
  <c r="V60" i="15"/>
  <c r="D49" i="15"/>
  <c r="E49" i="15"/>
  <c r="F49" i="15"/>
  <c r="H49" i="15"/>
  <c r="I49" i="15"/>
  <c r="J49" i="15"/>
  <c r="L49" i="15"/>
  <c r="M49" i="15"/>
  <c r="N49" i="15"/>
  <c r="P49" i="15"/>
  <c r="Q49" i="15"/>
  <c r="R49" i="15"/>
  <c r="T49" i="15"/>
  <c r="V49" i="15"/>
  <c r="D39" i="15"/>
  <c r="E39" i="15"/>
  <c r="F39" i="15"/>
  <c r="H39" i="15"/>
  <c r="I39" i="15"/>
  <c r="J39" i="15"/>
  <c r="L39" i="15"/>
  <c r="M39" i="15"/>
  <c r="N39" i="15"/>
  <c r="P39" i="15"/>
  <c r="Q39" i="15"/>
  <c r="R39" i="15"/>
  <c r="T39" i="15"/>
  <c r="V39" i="15"/>
  <c r="D26" i="15"/>
  <c r="E26" i="15"/>
  <c r="F26" i="15"/>
  <c r="H26" i="15"/>
  <c r="I26" i="15"/>
  <c r="J26" i="15"/>
  <c r="L26" i="15"/>
  <c r="M26" i="15"/>
  <c r="N26" i="15"/>
  <c r="P26" i="15"/>
  <c r="Q26" i="15"/>
  <c r="R26" i="15"/>
  <c r="T26" i="15"/>
  <c r="V26" i="15"/>
  <c r="V20" i="15"/>
  <c r="D20" i="15"/>
  <c r="E20" i="15"/>
  <c r="F20" i="15"/>
  <c r="H20" i="15"/>
  <c r="I20" i="15"/>
  <c r="J20" i="15"/>
  <c r="L20" i="15"/>
  <c r="M20" i="15"/>
  <c r="N20" i="15"/>
  <c r="P20" i="15"/>
  <c r="Q20" i="15"/>
  <c r="R20" i="15"/>
  <c r="T20" i="15"/>
  <c r="D56" i="4"/>
  <c r="E56" i="4"/>
  <c r="F56" i="4"/>
  <c r="H56" i="4"/>
  <c r="I56" i="4"/>
  <c r="J56" i="4"/>
  <c r="L56" i="4"/>
  <c r="M56" i="4"/>
  <c r="N56" i="4"/>
  <c r="P56" i="4"/>
  <c r="Q56" i="4"/>
  <c r="R56" i="4"/>
  <c r="T56" i="4"/>
  <c r="U56" i="4"/>
  <c r="V56" i="4"/>
  <c r="D57" i="4"/>
  <c r="E57" i="4"/>
  <c r="F57" i="4"/>
  <c r="H57" i="4"/>
  <c r="I57" i="4"/>
  <c r="J57" i="4"/>
  <c r="L57" i="4"/>
  <c r="M57" i="4"/>
  <c r="N57" i="4"/>
  <c r="P57" i="4"/>
  <c r="Q57" i="4"/>
  <c r="R57" i="4"/>
  <c r="T57" i="4"/>
  <c r="U57" i="4"/>
  <c r="V57" i="4"/>
  <c r="D58" i="4"/>
  <c r="E58" i="4"/>
  <c r="F58" i="4"/>
  <c r="H58" i="4"/>
  <c r="I58" i="4"/>
  <c r="J58" i="4"/>
  <c r="L58" i="4"/>
  <c r="M58" i="4"/>
  <c r="N58" i="4"/>
  <c r="P58" i="4"/>
  <c r="Q58" i="4"/>
  <c r="R58" i="4"/>
  <c r="T58" i="4"/>
  <c r="U58" i="4"/>
  <c r="V58" i="4"/>
  <c r="D59" i="4"/>
  <c r="E59" i="4"/>
  <c r="F59" i="4"/>
  <c r="H59" i="4"/>
  <c r="I59" i="4"/>
  <c r="J59" i="4"/>
  <c r="L59" i="4"/>
  <c r="M59" i="4"/>
  <c r="N59" i="4"/>
  <c r="P59" i="4"/>
  <c r="Q59" i="4"/>
  <c r="R59" i="4"/>
  <c r="T59" i="4"/>
  <c r="U59" i="4"/>
  <c r="V59" i="4"/>
  <c r="D60" i="4"/>
  <c r="E60" i="4"/>
  <c r="F60" i="4"/>
  <c r="H60" i="4"/>
  <c r="I60" i="4"/>
  <c r="J60" i="4"/>
  <c r="L60" i="4"/>
  <c r="M60" i="4"/>
  <c r="N60" i="4"/>
  <c r="P60" i="4"/>
  <c r="Q60" i="4"/>
  <c r="R60" i="4"/>
  <c r="T60" i="4"/>
  <c r="D61" i="4"/>
  <c r="E61" i="4"/>
  <c r="F61" i="4"/>
  <c r="H61" i="4"/>
  <c r="I61" i="4"/>
  <c r="J61" i="4"/>
  <c r="L61" i="4"/>
  <c r="M61" i="4"/>
  <c r="N61" i="4"/>
  <c r="P61" i="4"/>
  <c r="Q61" i="4"/>
  <c r="R61" i="4"/>
  <c r="T61" i="4"/>
  <c r="V61" i="4"/>
  <c r="D62" i="4"/>
  <c r="E62" i="4"/>
  <c r="F62" i="4"/>
  <c r="H62" i="4"/>
  <c r="I62" i="4"/>
  <c r="J62" i="4"/>
  <c r="L62" i="4"/>
  <c r="M62" i="4"/>
  <c r="N62" i="4"/>
  <c r="P62" i="4"/>
  <c r="Q62" i="4"/>
  <c r="R62" i="4"/>
  <c r="T62" i="4"/>
  <c r="V62" i="4"/>
  <c r="D63" i="4"/>
  <c r="E63" i="4"/>
  <c r="F63" i="4"/>
  <c r="H63" i="4"/>
  <c r="I63" i="4"/>
  <c r="J63" i="4"/>
  <c r="L63" i="4"/>
  <c r="M63" i="4"/>
  <c r="N63" i="4"/>
  <c r="P63" i="4"/>
  <c r="Q63" i="4"/>
  <c r="R63" i="4"/>
  <c r="T63" i="4"/>
  <c r="V63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C55" i="4"/>
  <c r="D52" i="4"/>
  <c r="E52" i="4"/>
  <c r="F52" i="4"/>
  <c r="H52" i="4"/>
  <c r="I52" i="4"/>
  <c r="J52" i="4"/>
  <c r="L52" i="4"/>
  <c r="M52" i="4"/>
  <c r="N52" i="4"/>
  <c r="P52" i="4"/>
  <c r="Q52" i="4"/>
  <c r="R52" i="4"/>
  <c r="T52" i="4"/>
  <c r="Y52" i="4"/>
  <c r="D21" i="4"/>
  <c r="E21" i="4"/>
  <c r="F21" i="4"/>
  <c r="H21" i="4"/>
  <c r="I21" i="4"/>
  <c r="J21" i="4"/>
  <c r="L21" i="4"/>
  <c r="M21" i="4"/>
  <c r="N21" i="4"/>
  <c r="P21" i="4"/>
  <c r="Q21" i="4"/>
  <c r="R21" i="4"/>
  <c r="T21" i="4"/>
  <c r="Y19" i="4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C50" i="8"/>
  <c r="D51" i="8"/>
  <c r="E51" i="8"/>
  <c r="F51" i="8"/>
  <c r="H51" i="8"/>
  <c r="I51" i="8"/>
  <c r="J51" i="8"/>
  <c r="L51" i="8"/>
  <c r="M51" i="8"/>
  <c r="N51" i="8"/>
  <c r="P51" i="8"/>
  <c r="Q51" i="8"/>
  <c r="R51" i="8"/>
  <c r="T51" i="8"/>
  <c r="U51" i="8"/>
  <c r="V51" i="8"/>
  <c r="D52" i="8"/>
  <c r="E52" i="8"/>
  <c r="F52" i="8"/>
  <c r="H52" i="8"/>
  <c r="I52" i="8"/>
  <c r="J52" i="8"/>
  <c r="L52" i="8"/>
  <c r="M52" i="8"/>
  <c r="N52" i="8"/>
  <c r="P52" i="8"/>
  <c r="Q52" i="8"/>
  <c r="R52" i="8"/>
  <c r="T52" i="8"/>
  <c r="U52" i="8"/>
  <c r="V52" i="8"/>
  <c r="D53" i="8"/>
  <c r="E53" i="8"/>
  <c r="F53" i="8"/>
  <c r="H53" i="8"/>
  <c r="I53" i="8"/>
  <c r="J53" i="8"/>
  <c r="L53" i="8"/>
  <c r="M53" i="8"/>
  <c r="N53" i="8"/>
  <c r="P53" i="8"/>
  <c r="Q53" i="8"/>
  <c r="R53" i="8"/>
  <c r="T53" i="8"/>
  <c r="U53" i="8"/>
  <c r="V53" i="8"/>
  <c r="D54" i="8"/>
  <c r="E54" i="8"/>
  <c r="F54" i="8"/>
  <c r="H54" i="8"/>
  <c r="I54" i="8"/>
  <c r="J54" i="8"/>
  <c r="L54" i="8"/>
  <c r="M54" i="8"/>
  <c r="N54" i="8"/>
  <c r="P54" i="8"/>
  <c r="Q54" i="8"/>
  <c r="R54" i="8"/>
  <c r="T54" i="8"/>
  <c r="U54" i="8"/>
  <c r="V54" i="8"/>
  <c r="D55" i="8"/>
  <c r="E55" i="8"/>
  <c r="F55" i="8"/>
  <c r="H55" i="8"/>
  <c r="I55" i="8"/>
  <c r="J55" i="8"/>
  <c r="L55" i="8"/>
  <c r="M55" i="8"/>
  <c r="N55" i="8"/>
  <c r="P55" i="8"/>
  <c r="Q55" i="8"/>
  <c r="R55" i="8"/>
  <c r="T55" i="8"/>
  <c r="V55" i="8"/>
  <c r="D56" i="8"/>
  <c r="E56" i="8"/>
  <c r="F56" i="8"/>
  <c r="H56" i="8"/>
  <c r="I56" i="8"/>
  <c r="J56" i="8"/>
  <c r="L56" i="8"/>
  <c r="M56" i="8"/>
  <c r="N56" i="8"/>
  <c r="P56" i="8"/>
  <c r="Q56" i="8"/>
  <c r="R56" i="8"/>
  <c r="T56" i="8"/>
  <c r="V56" i="8"/>
  <c r="D57" i="8"/>
  <c r="E57" i="8"/>
  <c r="F57" i="8"/>
  <c r="H57" i="8"/>
  <c r="I57" i="8"/>
  <c r="J57" i="8"/>
  <c r="L57" i="8"/>
  <c r="M57" i="8"/>
  <c r="N57" i="8"/>
  <c r="P57" i="8"/>
  <c r="Q57" i="8"/>
  <c r="R57" i="8"/>
  <c r="T57" i="8"/>
  <c r="V57" i="8"/>
  <c r="D58" i="8"/>
  <c r="E58" i="8"/>
  <c r="F58" i="8"/>
  <c r="H58" i="8"/>
  <c r="I58" i="8"/>
  <c r="J58" i="8"/>
  <c r="L58" i="8"/>
  <c r="M58" i="8"/>
  <c r="N58" i="8"/>
  <c r="P58" i="8"/>
  <c r="Q58" i="8"/>
  <c r="R58" i="8"/>
  <c r="T58" i="8"/>
  <c r="V58" i="8"/>
  <c r="D47" i="8"/>
  <c r="E47" i="8"/>
  <c r="F47" i="8"/>
  <c r="H47" i="8"/>
  <c r="I47" i="8"/>
  <c r="J47" i="8"/>
  <c r="L47" i="8"/>
  <c r="M47" i="8"/>
  <c r="N47" i="8"/>
  <c r="P47" i="8"/>
  <c r="Q47" i="8"/>
  <c r="R47" i="8"/>
  <c r="T47" i="8"/>
  <c r="D38" i="8"/>
  <c r="E38" i="8"/>
  <c r="F38" i="8"/>
  <c r="H38" i="8"/>
  <c r="I38" i="8"/>
  <c r="J38" i="8"/>
  <c r="L38" i="8"/>
  <c r="M38" i="8"/>
  <c r="N38" i="8"/>
  <c r="P38" i="8"/>
  <c r="Q38" i="8"/>
  <c r="R38" i="8"/>
  <c r="T38" i="8"/>
  <c r="D19" i="8"/>
  <c r="E19" i="8"/>
  <c r="F19" i="8"/>
  <c r="H19" i="8"/>
  <c r="I19" i="8"/>
  <c r="J19" i="8"/>
  <c r="L19" i="8"/>
  <c r="M19" i="8"/>
  <c r="N19" i="8"/>
  <c r="P19" i="8"/>
  <c r="Q19" i="8"/>
  <c r="R19" i="8"/>
  <c r="T19" i="8"/>
  <c r="D25" i="8"/>
  <c r="E25" i="8"/>
  <c r="F25" i="8"/>
  <c r="H25" i="8"/>
  <c r="I25" i="8"/>
  <c r="J25" i="8"/>
  <c r="L25" i="8"/>
  <c r="M25" i="8"/>
  <c r="N25" i="8"/>
  <c r="P25" i="8"/>
  <c r="Q25" i="8"/>
  <c r="R25" i="8"/>
  <c r="T25" i="8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C50" i="14"/>
  <c r="D47" i="14"/>
  <c r="E47" i="14"/>
  <c r="F47" i="14"/>
  <c r="H47" i="14"/>
  <c r="I47" i="14"/>
  <c r="J47" i="14"/>
  <c r="L47" i="14"/>
  <c r="M47" i="14"/>
  <c r="N47" i="14"/>
  <c r="P47" i="14"/>
  <c r="Q47" i="14"/>
  <c r="R47" i="14"/>
  <c r="T47" i="14"/>
  <c r="D38" i="14"/>
  <c r="E38" i="14"/>
  <c r="F38" i="14"/>
  <c r="H38" i="14"/>
  <c r="I38" i="14"/>
  <c r="J38" i="14"/>
  <c r="L38" i="14"/>
  <c r="M38" i="14"/>
  <c r="N38" i="14"/>
  <c r="P38" i="14"/>
  <c r="Q38" i="14"/>
  <c r="R38" i="14"/>
  <c r="T38" i="14"/>
  <c r="D26" i="14"/>
  <c r="E26" i="14"/>
  <c r="F26" i="14"/>
  <c r="H26" i="14"/>
  <c r="I26" i="14"/>
  <c r="J26" i="14"/>
  <c r="L26" i="14"/>
  <c r="M26" i="14"/>
  <c r="N26" i="14"/>
  <c r="P26" i="14"/>
  <c r="Q26" i="14"/>
  <c r="R26" i="14"/>
  <c r="T26" i="14"/>
  <c r="D20" i="14"/>
  <c r="E20" i="14"/>
  <c r="F20" i="14"/>
  <c r="H20" i="14"/>
  <c r="I20" i="14"/>
  <c r="J20" i="14"/>
  <c r="J48" i="14" s="1"/>
  <c r="L20" i="14"/>
  <c r="M20" i="14"/>
  <c r="N20" i="14"/>
  <c r="P20" i="14"/>
  <c r="Q20" i="14"/>
  <c r="R20" i="14"/>
  <c r="T20" i="14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C52" i="16"/>
  <c r="V53" i="16"/>
  <c r="Y53" i="16" s="1"/>
  <c r="V54" i="16"/>
  <c r="V55" i="16"/>
  <c r="V56" i="16"/>
  <c r="V57" i="16"/>
  <c r="Y57" i="16" s="1"/>
  <c r="V58" i="16"/>
  <c r="V59" i="16"/>
  <c r="V60" i="16"/>
  <c r="V49" i="16"/>
  <c r="Y49" i="16" s="1"/>
  <c r="D53" i="16"/>
  <c r="E53" i="16"/>
  <c r="F53" i="16"/>
  <c r="H53" i="16"/>
  <c r="I53" i="16"/>
  <c r="J53" i="16"/>
  <c r="L53" i="16"/>
  <c r="M53" i="16"/>
  <c r="N53" i="16"/>
  <c r="P53" i="16"/>
  <c r="Q53" i="16"/>
  <c r="R53" i="16"/>
  <c r="T53" i="16"/>
  <c r="U53" i="16"/>
  <c r="D54" i="16"/>
  <c r="E54" i="16"/>
  <c r="F54" i="16"/>
  <c r="H54" i="16"/>
  <c r="I54" i="16"/>
  <c r="J54" i="16"/>
  <c r="L54" i="16"/>
  <c r="M54" i="16"/>
  <c r="N54" i="16"/>
  <c r="P54" i="16"/>
  <c r="Q54" i="16"/>
  <c r="R54" i="16"/>
  <c r="T54" i="16"/>
  <c r="U54" i="16"/>
  <c r="D55" i="16"/>
  <c r="E55" i="16"/>
  <c r="F55" i="16"/>
  <c r="H55" i="16"/>
  <c r="I55" i="16"/>
  <c r="J55" i="16"/>
  <c r="L55" i="16"/>
  <c r="M55" i="16"/>
  <c r="N55" i="16"/>
  <c r="P55" i="16"/>
  <c r="Q55" i="16"/>
  <c r="R55" i="16"/>
  <c r="T55" i="16"/>
  <c r="U55" i="16"/>
  <c r="D56" i="16"/>
  <c r="E56" i="16"/>
  <c r="F56" i="16"/>
  <c r="H56" i="16"/>
  <c r="I56" i="16"/>
  <c r="J56" i="16"/>
  <c r="L56" i="16"/>
  <c r="M56" i="16"/>
  <c r="N56" i="16"/>
  <c r="P56" i="16"/>
  <c r="Q56" i="16"/>
  <c r="R56" i="16"/>
  <c r="T56" i="16"/>
  <c r="U56" i="16"/>
  <c r="D57" i="16"/>
  <c r="E57" i="16"/>
  <c r="F57" i="16"/>
  <c r="H57" i="16"/>
  <c r="I57" i="16"/>
  <c r="J57" i="16"/>
  <c r="L57" i="16"/>
  <c r="M57" i="16"/>
  <c r="N57" i="16"/>
  <c r="P57" i="16"/>
  <c r="Q57" i="16"/>
  <c r="R57" i="16"/>
  <c r="T57" i="16"/>
  <c r="D58" i="16"/>
  <c r="E58" i="16"/>
  <c r="F58" i="16"/>
  <c r="H58" i="16"/>
  <c r="I58" i="16"/>
  <c r="J58" i="16"/>
  <c r="L58" i="16"/>
  <c r="M58" i="16"/>
  <c r="N58" i="16"/>
  <c r="P58" i="16"/>
  <c r="Q58" i="16"/>
  <c r="R58" i="16"/>
  <c r="T58" i="16"/>
  <c r="D59" i="16"/>
  <c r="E59" i="16"/>
  <c r="F59" i="16"/>
  <c r="H59" i="16"/>
  <c r="I59" i="16"/>
  <c r="J59" i="16"/>
  <c r="L59" i="16"/>
  <c r="M59" i="16"/>
  <c r="N59" i="16"/>
  <c r="P59" i="16"/>
  <c r="Q59" i="16"/>
  <c r="R59" i="16"/>
  <c r="T59" i="16"/>
  <c r="D60" i="16"/>
  <c r="E60" i="16"/>
  <c r="F60" i="16"/>
  <c r="H60" i="16"/>
  <c r="I60" i="16"/>
  <c r="J60" i="16"/>
  <c r="L60" i="16"/>
  <c r="M60" i="16"/>
  <c r="N60" i="16"/>
  <c r="P60" i="16"/>
  <c r="Q60" i="16"/>
  <c r="R60" i="16"/>
  <c r="T60" i="16"/>
  <c r="D49" i="16"/>
  <c r="E49" i="16"/>
  <c r="F49" i="16"/>
  <c r="H49" i="16"/>
  <c r="I49" i="16"/>
  <c r="J49" i="16"/>
  <c r="L49" i="16"/>
  <c r="M49" i="16"/>
  <c r="N49" i="16"/>
  <c r="P49" i="16"/>
  <c r="Q49" i="16"/>
  <c r="R49" i="16"/>
  <c r="T49" i="16"/>
  <c r="D40" i="16"/>
  <c r="E40" i="16"/>
  <c r="F40" i="16"/>
  <c r="H40" i="16"/>
  <c r="I40" i="16"/>
  <c r="J40" i="16"/>
  <c r="L40" i="16"/>
  <c r="M40" i="16"/>
  <c r="N40" i="16"/>
  <c r="P40" i="16"/>
  <c r="Q40" i="16"/>
  <c r="R40" i="16"/>
  <c r="T40" i="16"/>
  <c r="D19" i="16"/>
  <c r="E19" i="16"/>
  <c r="F19" i="16"/>
  <c r="H19" i="16"/>
  <c r="I19" i="16"/>
  <c r="J19" i="16"/>
  <c r="L19" i="16"/>
  <c r="M19" i="16"/>
  <c r="N19" i="16"/>
  <c r="P19" i="16"/>
  <c r="Q19" i="16"/>
  <c r="R19" i="16"/>
  <c r="T19" i="16"/>
  <c r="D25" i="16"/>
  <c r="D50" i="16" s="1"/>
  <c r="E25" i="16"/>
  <c r="F25" i="16"/>
  <c r="H25" i="16"/>
  <c r="I25" i="16"/>
  <c r="I50" i="16" s="1"/>
  <c r="J25" i="16"/>
  <c r="L25" i="16"/>
  <c r="M25" i="16"/>
  <c r="N25" i="16"/>
  <c r="N50" i="16" s="1"/>
  <c r="P25" i="16"/>
  <c r="Q25" i="16"/>
  <c r="R25" i="16"/>
  <c r="T25" i="16"/>
  <c r="T50" i="16" s="1"/>
  <c r="AG72" i="18"/>
  <c r="AC49" i="18"/>
  <c r="AC72" i="18" s="1"/>
  <c r="AC38" i="18"/>
  <c r="AC71" i="18" s="1"/>
  <c r="AC33" i="18"/>
  <c r="AC70" i="18" s="1"/>
  <c r="AC24" i="18"/>
  <c r="AC69" i="18" s="1"/>
  <c r="AC17" i="18"/>
  <c r="R42" i="11"/>
  <c r="R53" i="11"/>
  <c r="R29" i="11"/>
  <c r="R23" i="11"/>
  <c r="R43" i="4"/>
  <c r="R29" i="4"/>
  <c r="Q50" i="15"/>
  <c r="AG67" i="18"/>
  <c r="AG69" i="18"/>
  <c r="AG71" i="18"/>
  <c r="Y59" i="16"/>
  <c r="Y55" i="16"/>
  <c r="Y53" i="8"/>
  <c r="Y60" i="15"/>
  <c r="Y59" i="15"/>
  <c r="Y58" i="15"/>
  <c r="N50" i="13"/>
  <c r="Y59" i="12"/>
  <c r="Y58" i="13"/>
  <c r="Y54" i="13"/>
  <c r="Y53" i="13"/>
  <c r="Q29" i="11"/>
  <c r="Q53" i="11"/>
  <c r="Q43" i="4"/>
  <c r="Q29" i="4"/>
  <c r="P29" i="11"/>
  <c r="P53" i="11"/>
  <c r="P29" i="4"/>
  <c r="S29" i="4" s="1"/>
  <c r="N29" i="4"/>
  <c r="P43" i="4"/>
  <c r="N52" i="11"/>
  <c r="N53" i="11"/>
  <c r="N42" i="11"/>
  <c r="N29" i="11"/>
  <c r="N23" i="11"/>
  <c r="N43" i="4"/>
  <c r="O31" i="4"/>
  <c r="O32" i="4"/>
  <c r="O33" i="4"/>
  <c r="O34" i="4"/>
  <c r="O35" i="4"/>
  <c r="O36" i="4"/>
  <c r="O37" i="4"/>
  <c r="O38" i="4"/>
  <c r="O39" i="4"/>
  <c r="O40" i="4"/>
  <c r="O41" i="4"/>
  <c r="O42" i="4"/>
  <c r="N51" i="9"/>
  <c r="N42" i="9"/>
  <c r="N52" i="9"/>
  <c r="N29" i="9"/>
  <c r="N23" i="9"/>
  <c r="Y49" i="18"/>
  <c r="Y72" i="18" s="1"/>
  <c r="Y38" i="18"/>
  <c r="Y71" i="18" s="1"/>
  <c r="Y33" i="18"/>
  <c r="Y24" i="18"/>
  <c r="Y69" i="18" s="1"/>
  <c r="Y17" i="18"/>
  <c r="Y5" i="18"/>
  <c r="X49" i="18"/>
  <c r="X72" i="18" s="1"/>
  <c r="X38" i="18"/>
  <c r="X71" i="18" s="1"/>
  <c r="X33" i="18"/>
  <c r="X70" i="18" s="1"/>
  <c r="X24" i="18"/>
  <c r="X69" i="18" s="1"/>
  <c r="X17" i="18"/>
  <c r="X68" i="18" s="1"/>
  <c r="C60" i="16"/>
  <c r="C59" i="16"/>
  <c r="C58" i="16"/>
  <c r="C57" i="16"/>
  <c r="C56" i="16"/>
  <c r="C55" i="16"/>
  <c r="C54" i="16"/>
  <c r="C53" i="16"/>
  <c r="C58" i="8"/>
  <c r="C57" i="8"/>
  <c r="C56" i="8"/>
  <c r="C55" i="8"/>
  <c r="C51" i="8"/>
  <c r="D57" i="11"/>
  <c r="E57" i="11"/>
  <c r="F57" i="11"/>
  <c r="H57" i="11"/>
  <c r="I57" i="11"/>
  <c r="J57" i="11"/>
  <c r="L57" i="11"/>
  <c r="M57" i="11"/>
  <c r="N57" i="11"/>
  <c r="P57" i="11"/>
  <c r="Q57" i="11"/>
  <c r="R57" i="11"/>
  <c r="D58" i="11"/>
  <c r="E58" i="11"/>
  <c r="F58" i="11"/>
  <c r="H58" i="11"/>
  <c r="I58" i="11"/>
  <c r="J58" i="11"/>
  <c r="L58" i="11"/>
  <c r="M58" i="11"/>
  <c r="N58" i="11"/>
  <c r="P58" i="11"/>
  <c r="Q58" i="11"/>
  <c r="R58" i="11"/>
  <c r="D59" i="11"/>
  <c r="E59" i="11"/>
  <c r="F59" i="11"/>
  <c r="H59" i="11"/>
  <c r="I59" i="11"/>
  <c r="J59" i="11"/>
  <c r="L59" i="11"/>
  <c r="M59" i="11"/>
  <c r="N59" i="11"/>
  <c r="P59" i="11"/>
  <c r="Q59" i="11"/>
  <c r="R59" i="11"/>
  <c r="D60" i="11"/>
  <c r="E60" i="11"/>
  <c r="F60" i="11"/>
  <c r="H60" i="11"/>
  <c r="I60" i="11"/>
  <c r="J60" i="11"/>
  <c r="L60" i="11"/>
  <c r="M60" i="11"/>
  <c r="N60" i="11"/>
  <c r="P60" i="11"/>
  <c r="Q60" i="11"/>
  <c r="R60" i="11"/>
  <c r="D61" i="11"/>
  <c r="E61" i="11"/>
  <c r="F61" i="11"/>
  <c r="H61" i="11"/>
  <c r="I61" i="11"/>
  <c r="J61" i="11"/>
  <c r="L61" i="11"/>
  <c r="M61" i="11"/>
  <c r="N61" i="11"/>
  <c r="P61" i="11"/>
  <c r="Q61" i="11"/>
  <c r="R61" i="11"/>
  <c r="D62" i="11"/>
  <c r="E62" i="11"/>
  <c r="F62" i="11"/>
  <c r="H62" i="11"/>
  <c r="I62" i="11"/>
  <c r="J62" i="11"/>
  <c r="L62" i="11"/>
  <c r="M62" i="11"/>
  <c r="N62" i="11"/>
  <c r="P62" i="11"/>
  <c r="Q62" i="11"/>
  <c r="R62" i="11"/>
  <c r="D63" i="11"/>
  <c r="E63" i="11"/>
  <c r="F63" i="11"/>
  <c r="H63" i="11"/>
  <c r="I63" i="11"/>
  <c r="J63" i="11"/>
  <c r="L63" i="11"/>
  <c r="M63" i="11"/>
  <c r="N63" i="11"/>
  <c r="P63" i="11"/>
  <c r="Q63" i="11"/>
  <c r="R63" i="11"/>
  <c r="D64" i="11"/>
  <c r="E64" i="11"/>
  <c r="F64" i="11"/>
  <c r="H64" i="11"/>
  <c r="I64" i="11"/>
  <c r="J64" i="11"/>
  <c r="L64" i="11"/>
  <c r="M64" i="11"/>
  <c r="N64" i="11"/>
  <c r="P64" i="11"/>
  <c r="Q64" i="11"/>
  <c r="R64" i="11"/>
  <c r="C64" i="11"/>
  <c r="C63" i="11"/>
  <c r="C62" i="11"/>
  <c r="C57" i="11"/>
  <c r="C63" i="4"/>
  <c r="C62" i="4"/>
  <c r="C61" i="4"/>
  <c r="C60" i="4"/>
  <c r="C59" i="4"/>
  <c r="C58" i="4"/>
  <c r="C57" i="4"/>
  <c r="C56" i="4"/>
  <c r="C60" i="15"/>
  <c r="C59" i="15"/>
  <c r="C58" i="15"/>
  <c r="C57" i="15"/>
  <c r="C53" i="15"/>
  <c r="D55" i="9"/>
  <c r="E55" i="9"/>
  <c r="F55" i="9"/>
  <c r="H55" i="9"/>
  <c r="I55" i="9"/>
  <c r="J55" i="9"/>
  <c r="L55" i="9"/>
  <c r="M55" i="9"/>
  <c r="N55" i="9"/>
  <c r="P55" i="9"/>
  <c r="Q55" i="9"/>
  <c r="R55" i="9"/>
  <c r="D56" i="9"/>
  <c r="E56" i="9"/>
  <c r="F56" i="9"/>
  <c r="H56" i="9"/>
  <c r="I56" i="9"/>
  <c r="J56" i="9"/>
  <c r="L56" i="9"/>
  <c r="M56" i="9"/>
  <c r="N56" i="9"/>
  <c r="P56" i="9"/>
  <c r="Q56" i="9"/>
  <c r="R56" i="9"/>
  <c r="D57" i="9"/>
  <c r="E57" i="9"/>
  <c r="F57" i="9"/>
  <c r="H57" i="9"/>
  <c r="I57" i="9"/>
  <c r="J57" i="9"/>
  <c r="L57" i="9"/>
  <c r="M57" i="9"/>
  <c r="N57" i="9"/>
  <c r="P57" i="9"/>
  <c r="Q57" i="9"/>
  <c r="R57" i="9"/>
  <c r="D58" i="9"/>
  <c r="E58" i="9"/>
  <c r="F58" i="9"/>
  <c r="H58" i="9"/>
  <c r="I58" i="9"/>
  <c r="J58" i="9"/>
  <c r="L58" i="9"/>
  <c r="M58" i="9"/>
  <c r="N58" i="9"/>
  <c r="P58" i="9"/>
  <c r="Q58" i="9"/>
  <c r="R58" i="9"/>
  <c r="D59" i="9"/>
  <c r="E59" i="9"/>
  <c r="F59" i="9"/>
  <c r="H59" i="9"/>
  <c r="I59" i="9"/>
  <c r="J59" i="9"/>
  <c r="L59" i="9"/>
  <c r="M59" i="9"/>
  <c r="N59" i="9"/>
  <c r="P59" i="9"/>
  <c r="Q59" i="9"/>
  <c r="R59" i="9"/>
  <c r="D60" i="9"/>
  <c r="E60" i="9"/>
  <c r="F60" i="9"/>
  <c r="H60" i="9"/>
  <c r="I60" i="9"/>
  <c r="J60" i="9"/>
  <c r="L60" i="9"/>
  <c r="M60" i="9"/>
  <c r="N60" i="9"/>
  <c r="P60" i="9"/>
  <c r="Q60" i="9"/>
  <c r="R60" i="9"/>
  <c r="D61" i="9"/>
  <c r="E61" i="9"/>
  <c r="F61" i="9"/>
  <c r="H61" i="9"/>
  <c r="I61" i="9"/>
  <c r="J61" i="9"/>
  <c r="L61" i="9"/>
  <c r="M61" i="9"/>
  <c r="N61" i="9"/>
  <c r="P61" i="9"/>
  <c r="Q61" i="9"/>
  <c r="R61" i="9"/>
  <c r="D62" i="9"/>
  <c r="E62" i="9"/>
  <c r="F62" i="9"/>
  <c r="H62" i="9"/>
  <c r="I62" i="9"/>
  <c r="J62" i="9"/>
  <c r="L62" i="9"/>
  <c r="M62" i="9"/>
  <c r="N62" i="9"/>
  <c r="P62" i="9"/>
  <c r="Q62" i="9"/>
  <c r="R62" i="9"/>
  <c r="C62" i="9"/>
  <c r="C61" i="9"/>
  <c r="C60" i="9"/>
  <c r="C59" i="9"/>
  <c r="C58" i="9"/>
  <c r="C57" i="9"/>
  <c r="C56" i="9"/>
  <c r="C55" i="9"/>
  <c r="C60" i="13"/>
  <c r="C59" i="13"/>
  <c r="C58" i="13"/>
  <c r="C56" i="13"/>
  <c r="C55" i="13"/>
  <c r="C54" i="13"/>
  <c r="C53" i="13"/>
  <c r="C60" i="12"/>
  <c r="C59" i="12"/>
  <c r="C58" i="12"/>
  <c r="C59" i="2"/>
  <c r="C58" i="2"/>
  <c r="C57" i="2"/>
  <c r="C53" i="2"/>
  <c r="C52" i="2"/>
  <c r="C36" i="14"/>
  <c r="C60" i="11"/>
  <c r="C59" i="11"/>
  <c r="C58" i="11"/>
  <c r="L52" i="11"/>
  <c r="L53" i="11"/>
  <c r="L42" i="11"/>
  <c r="L29" i="11"/>
  <c r="L23" i="11"/>
  <c r="M52" i="11"/>
  <c r="M53" i="11"/>
  <c r="M42" i="11"/>
  <c r="M29" i="11"/>
  <c r="M23" i="11"/>
  <c r="M43" i="4"/>
  <c r="M29" i="4"/>
  <c r="R74" i="11"/>
  <c r="Q74" i="11"/>
  <c r="R73" i="11"/>
  <c r="Q73" i="11"/>
  <c r="R72" i="11"/>
  <c r="Q72" i="11"/>
  <c r="R71" i="11"/>
  <c r="Q71" i="11"/>
  <c r="R70" i="11"/>
  <c r="Q70" i="11"/>
  <c r="R69" i="11"/>
  <c r="Q69" i="11"/>
  <c r="R68" i="11"/>
  <c r="Q68" i="11"/>
  <c r="R67" i="11"/>
  <c r="Q67" i="11"/>
  <c r="R72" i="9"/>
  <c r="Q72" i="9"/>
  <c r="P72" i="9"/>
  <c r="R71" i="9"/>
  <c r="Q71" i="9"/>
  <c r="P71" i="9"/>
  <c r="R70" i="9"/>
  <c r="Q70" i="9"/>
  <c r="P70" i="9"/>
  <c r="R69" i="9"/>
  <c r="Q69" i="9"/>
  <c r="P69" i="9"/>
  <c r="R68" i="9"/>
  <c r="Q68" i="9"/>
  <c r="P68" i="9"/>
  <c r="R67" i="9"/>
  <c r="Q67" i="9"/>
  <c r="P67" i="9"/>
  <c r="R66" i="9"/>
  <c r="Q66" i="9"/>
  <c r="P66" i="9"/>
  <c r="R65" i="9"/>
  <c r="Q65" i="9"/>
  <c r="P65" i="9"/>
  <c r="M51" i="9"/>
  <c r="M42" i="9"/>
  <c r="M52" i="9"/>
  <c r="M29" i="9"/>
  <c r="M23" i="9"/>
  <c r="U26" i="2"/>
  <c r="L43" i="4"/>
  <c r="O43" i="4" s="1"/>
  <c r="L29" i="4"/>
  <c r="O29" i="4" s="1"/>
  <c r="L51" i="9"/>
  <c r="L42" i="9"/>
  <c r="L52" i="9"/>
  <c r="L29" i="9"/>
  <c r="L23" i="9"/>
  <c r="S49" i="18"/>
  <c r="S72" i="18" s="1"/>
  <c r="T49" i="18"/>
  <c r="T72" i="18" s="1"/>
  <c r="U49" i="18"/>
  <c r="U72" i="18" s="1"/>
  <c r="W49" i="18"/>
  <c r="W72" i="18" s="1"/>
  <c r="AA49" i="18"/>
  <c r="AA72" i="18" s="1"/>
  <c r="AB49" i="18"/>
  <c r="AB72" i="18" s="1"/>
  <c r="S38" i="18"/>
  <c r="S71" i="18" s="1"/>
  <c r="T38" i="18"/>
  <c r="T71" i="18" s="1"/>
  <c r="U38" i="18"/>
  <c r="U71" i="18" s="1"/>
  <c r="W38" i="18"/>
  <c r="W71" i="18" s="1"/>
  <c r="AA38" i="18"/>
  <c r="AA71" i="18" s="1"/>
  <c r="AB38" i="18"/>
  <c r="AB71" i="18" s="1"/>
  <c r="S33" i="18"/>
  <c r="S70" i="18" s="1"/>
  <c r="T33" i="18"/>
  <c r="T70" i="18" s="1"/>
  <c r="U33" i="18"/>
  <c r="U70" i="18" s="1"/>
  <c r="W33" i="18"/>
  <c r="W70" i="18" s="1"/>
  <c r="Y70" i="18"/>
  <c r="AA33" i="18"/>
  <c r="AA70" i="18" s="1"/>
  <c r="AB33" i="18"/>
  <c r="AB70" i="18" s="1"/>
  <c r="S24" i="18"/>
  <c r="S69" i="18" s="1"/>
  <c r="T24" i="18"/>
  <c r="T69" i="18" s="1"/>
  <c r="U24" i="18"/>
  <c r="U69" i="18" s="1"/>
  <c r="W24" i="18"/>
  <c r="W69" i="18" s="1"/>
  <c r="AA24" i="18"/>
  <c r="AA69" i="18" s="1"/>
  <c r="AB24" i="18"/>
  <c r="AB69" i="18" s="1"/>
  <c r="S17" i="18"/>
  <c r="S68" i="18" s="1"/>
  <c r="T17" i="18"/>
  <c r="T68" i="18" s="1"/>
  <c r="U17" i="18"/>
  <c r="U68" i="18" s="1"/>
  <c r="W17" i="18"/>
  <c r="W68" i="18" s="1"/>
  <c r="Y68" i="18"/>
  <c r="AA17" i="18"/>
  <c r="AA68" i="18" s="1"/>
  <c r="AB17" i="18"/>
  <c r="AB68" i="18" s="1"/>
  <c r="AC68" i="18"/>
  <c r="S5" i="18"/>
  <c r="S67" i="18" s="1"/>
  <c r="T5" i="18"/>
  <c r="T67" i="18" s="1"/>
  <c r="U5" i="18"/>
  <c r="U67" i="18" s="1"/>
  <c r="W5" i="18"/>
  <c r="W67" i="18" s="1"/>
  <c r="X5" i="18"/>
  <c r="X67" i="18" s="1"/>
  <c r="Y67" i="18"/>
  <c r="AA5" i="18"/>
  <c r="AA67" i="18" s="1"/>
  <c r="AB5" i="18"/>
  <c r="AB67" i="18" s="1"/>
  <c r="AC5" i="18"/>
  <c r="AD62" i="18"/>
  <c r="AD61" i="18"/>
  <c r="AD60" i="18"/>
  <c r="AD59" i="18"/>
  <c r="AD58" i="18"/>
  <c r="AD57" i="18"/>
  <c r="AD56" i="18"/>
  <c r="AD55" i="18"/>
  <c r="AD54" i="18"/>
  <c r="AD53" i="18"/>
  <c r="AD52" i="18"/>
  <c r="AD51" i="18"/>
  <c r="AD50" i="18"/>
  <c r="Z62" i="18"/>
  <c r="Z61" i="18"/>
  <c r="Z60" i="18"/>
  <c r="Z59" i="18"/>
  <c r="Z58" i="18"/>
  <c r="Z57" i="18"/>
  <c r="Z56" i="18"/>
  <c r="Z55" i="18"/>
  <c r="Z54" i="18"/>
  <c r="Z53" i="18"/>
  <c r="Z52" i="18"/>
  <c r="Z51" i="18"/>
  <c r="Z50" i="18"/>
  <c r="AD48" i="18"/>
  <c r="AD47" i="18"/>
  <c r="AD46" i="18"/>
  <c r="AD45" i="18"/>
  <c r="AD44" i="18"/>
  <c r="AD43" i="18"/>
  <c r="AD42" i="18"/>
  <c r="AD41" i="18"/>
  <c r="AD40" i="18"/>
  <c r="AD39" i="18"/>
  <c r="Z48" i="18"/>
  <c r="Z47" i="18"/>
  <c r="Z46" i="18"/>
  <c r="Z45" i="18"/>
  <c r="Z44" i="18"/>
  <c r="Z43" i="18"/>
  <c r="Z42" i="18"/>
  <c r="Z41" i="18"/>
  <c r="Z40" i="18"/>
  <c r="Z39" i="18"/>
  <c r="AD37" i="18"/>
  <c r="AD36" i="18"/>
  <c r="AD35" i="18"/>
  <c r="AD34" i="18"/>
  <c r="Z37" i="18"/>
  <c r="Z36" i="18"/>
  <c r="Z35" i="18"/>
  <c r="Z34" i="18"/>
  <c r="AD32" i="18"/>
  <c r="AD31" i="18"/>
  <c r="AD30" i="18"/>
  <c r="AD29" i="18"/>
  <c r="AD28" i="18"/>
  <c r="AD27" i="18"/>
  <c r="AD26" i="18"/>
  <c r="AD25" i="18"/>
  <c r="AD23" i="18"/>
  <c r="AD22" i="18"/>
  <c r="AD21" i="18"/>
  <c r="AD20" i="18"/>
  <c r="AD19" i="18"/>
  <c r="AD18" i="18"/>
  <c r="AD16" i="18"/>
  <c r="AD15" i="18"/>
  <c r="AD14" i="18"/>
  <c r="AD13" i="18"/>
  <c r="AD12" i="18"/>
  <c r="AD11" i="18"/>
  <c r="AD10" i="18"/>
  <c r="AD9" i="18"/>
  <c r="AD8" i="18"/>
  <c r="AD7" i="18"/>
  <c r="AD6" i="18"/>
  <c r="Z32" i="18"/>
  <c r="Z31" i="18"/>
  <c r="Z30" i="18"/>
  <c r="Z29" i="18"/>
  <c r="Z28" i="18"/>
  <c r="Z27" i="18"/>
  <c r="Z26" i="18"/>
  <c r="Z25" i="18"/>
  <c r="Z23" i="18"/>
  <c r="Z22" i="18"/>
  <c r="Z21" i="18"/>
  <c r="Z20" i="18"/>
  <c r="Z19" i="18"/>
  <c r="Z18" i="18"/>
  <c r="Z7" i="18"/>
  <c r="Z8" i="18"/>
  <c r="Z9" i="18"/>
  <c r="Z10" i="18"/>
  <c r="Z11" i="18"/>
  <c r="Z12" i="18"/>
  <c r="Z13" i="18"/>
  <c r="Z14" i="18"/>
  <c r="Z15" i="18"/>
  <c r="Z16" i="18"/>
  <c r="V62" i="18"/>
  <c r="V61" i="18"/>
  <c r="V60" i="18"/>
  <c r="V59" i="18"/>
  <c r="V58" i="18"/>
  <c r="V57" i="18"/>
  <c r="V56" i="18"/>
  <c r="V55" i="18"/>
  <c r="V54" i="18"/>
  <c r="V53" i="18"/>
  <c r="V52" i="18"/>
  <c r="V51" i="18"/>
  <c r="V50" i="18"/>
  <c r="V48" i="18"/>
  <c r="V47" i="18"/>
  <c r="V46" i="18"/>
  <c r="V45" i="18"/>
  <c r="V44" i="18"/>
  <c r="V43" i="18"/>
  <c r="V42" i="18"/>
  <c r="V41" i="18"/>
  <c r="V40" i="18"/>
  <c r="V39" i="18"/>
  <c r="V37" i="18"/>
  <c r="V36" i="18"/>
  <c r="V35" i="18"/>
  <c r="V34" i="18"/>
  <c r="V32" i="18"/>
  <c r="V31" i="18"/>
  <c r="V30" i="18"/>
  <c r="V29" i="18"/>
  <c r="V28" i="18"/>
  <c r="V27" i="18"/>
  <c r="V26" i="18"/>
  <c r="V25" i="18"/>
  <c r="V23" i="18"/>
  <c r="V22" i="18"/>
  <c r="V21" i="18"/>
  <c r="V20" i="18"/>
  <c r="V19" i="18"/>
  <c r="V18" i="18"/>
  <c r="V16" i="18"/>
  <c r="V15" i="18"/>
  <c r="V14" i="18"/>
  <c r="V13" i="18"/>
  <c r="V12" i="18"/>
  <c r="V11" i="18"/>
  <c r="V10" i="18"/>
  <c r="V9" i="18"/>
  <c r="V8" i="18"/>
  <c r="V7" i="18"/>
  <c r="Z6" i="18"/>
  <c r="V6" i="18"/>
  <c r="R62" i="18"/>
  <c r="R61" i="18"/>
  <c r="R60" i="18"/>
  <c r="R59" i="18"/>
  <c r="R58" i="18"/>
  <c r="R57" i="18"/>
  <c r="R56" i="18"/>
  <c r="R55" i="18"/>
  <c r="R54" i="18"/>
  <c r="R53" i="18"/>
  <c r="R52" i="18"/>
  <c r="R51" i="18"/>
  <c r="R50" i="18"/>
  <c r="R48" i="18"/>
  <c r="R47" i="18"/>
  <c r="R46" i="18"/>
  <c r="R45" i="18"/>
  <c r="R44" i="18"/>
  <c r="R43" i="18"/>
  <c r="R42" i="18"/>
  <c r="R41" i="18"/>
  <c r="R40" i="18"/>
  <c r="R39" i="18"/>
  <c r="R37" i="18"/>
  <c r="R36" i="18"/>
  <c r="R35" i="18"/>
  <c r="R34" i="18"/>
  <c r="R32" i="18"/>
  <c r="R31" i="18"/>
  <c r="R30" i="18"/>
  <c r="R29" i="18"/>
  <c r="R28" i="18"/>
  <c r="R27" i="18"/>
  <c r="R26" i="18"/>
  <c r="R25" i="18"/>
  <c r="R23" i="18"/>
  <c r="R22" i="18"/>
  <c r="R21" i="18"/>
  <c r="R20" i="18"/>
  <c r="R19" i="18"/>
  <c r="R18" i="18"/>
  <c r="R16" i="18"/>
  <c r="R15" i="18"/>
  <c r="R14" i="18"/>
  <c r="R13" i="18"/>
  <c r="R12" i="18"/>
  <c r="R11" i="18"/>
  <c r="R10" i="18"/>
  <c r="R9" i="18"/>
  <c r="R8" i="18"/>
  <c r="R7" i="18"/>
  <c r="R6" i="18"/>
  <c r="C54" i="8"/>
  <c r="C53" i="8"/>
  <c r="C52" i="8"/>
  <c r="C76" i="11"/>
  <c r="R85" i="11"/>
  <c r="C56" i="15"/>
  <c r="C55" i="15"/>
  <c r="C54" i="15"/>
  <c r="C74" i="9"/>
  <c r="R83" i="9"/>
  <c r="C56" i="12"/>
  <c r="C55" i="12"/>
  <c r="C54" i="12"/>
  <c r="C53" i="12"/>
  <c r="C55" i="2"/>
  <c r="C54" i="2"/>
  <c r="C49" i="16"/>
  <c r="C40" i="16"/>
  <c r="C50" i="16" s="1"/>
  <c r="C25" i="16"/>
  <c r="C19" i="16"/>
  <c r="C47" i="8"/>
  <c r="C38" i="8"/>
  <c r="C25" i="8"/>
  <c r="C19" i="8"/>
  <c r="C47" i="14"/>
  <c r="C26" i="14"/>
  <c r="C52" i="11"/>
  <c r="C42" i="11"/>
  <c r="C29" i="11"/>
  <c r="C17" i="11"/>
  <c r="C61" i="11"/>
  <c r="C82" i="11"/>
  <c r="C52" i="4"/>
  <c r="C43" i="4"/>
  <c r="C29" i="4"/>
  <c r="C21" i="4"/>
  <c r="C49" i="15"/>
  <c r="C39" i="15"/>
  <c r="C26" i="15"/>
  <c r="C20" i="15"/>
  <c r="C51" i="9"/>
  <c r="C42" i="9"/>
  <c r="C29" i="9"/>
  <c r="C23" i="9"/>
  <c r="C49" i="13"/>
  <c r="C40" i="13"/>
  <c r="C25" i="13"/>
  <c r="C13" i="13"/>
  <c r="C19" i="13" s="1"/>
  <c r="C49" i="12"/>
  <c r="C40" i="12"/>
  <c r="C26" i="12"/>
  <c r="C13" i="12"/>
  <c r="C57" i="12" s="1"/>
  <c r="C48" i="2"/>
  <c r="C39" i="2"/>
  <c r="C25" i="2"/>
  <c r="C13" i="2"/>
  <c r="L72" i="9"/>
  <c r="L71" i="9"/>
  <c r="L70" i="9"/>
  <c r="L69" i="9"/>
  <c r="L68" i="9"/>
  <c r="L67" i="9"/>
  <c r="L66" i="9"/>
  <c r="L65" i="9"/>
  <c r="M72" i="9"/>
  <c r="M71" i="9"/>
  <c r="M70" i="9"/>
  <c r="M69" i="9"/>
  <c r="M68" i="9"/>
  <c r="M67" i="9"/>
  <c r="M66" i="9"/>
  <c r="M65" i="9"/>
  <c r="N72" i="9"/>
  <c r="N71" i="9"/>
  <c r="N70" i="9"/>
  <c r="N69" i="9"/>
  <c r="N68" i="9"/>
  <c r="N67" i="9"/>
  <c r="N66" i="9"/>
  <c r="N65" i="9"/>
  <c r="N74" i="11"/>
  <c r="N73" i="11"/>
  <c r="N72" i="11"/>
  <c r="N71" i="11"/>
  <c r="N70" i="11"/>
  <c r="N69" i="11"/>
  <c r="N68" i="11"/>
  <c r="N67" i="11"/>
  <c r="P74" i="11"/>
  <c r="P73" i="11"/>
  <c r="P72" i="11"/>
  <c r="P71" i="11"/>
  <c r="P70" i="11"/>
  <c r="P69" i="11"/>
  <c r="P68" i="11"/>
  <c r="P67" i="11"/>
  <c r="C23" i="11"/>
  <c r="C76" i="9"/>
  <c r="C83" i="9"/>
  <c r="C82" i="9"/>
  <c r="C81" i="9"/>
  <c r="C80" i="9"/>
  <c r="C79" i="9"/>
  <c r="C78" i="9"/>
  <c r="C77" i="9"/>
  <c r="J83" i="9"/>
  <c r="I83" i="9"/>
  <c r="H83" i="9"/>
  <c r="F83" i="9"/>
  <c r="E83" i="9"/>
  <c r="D83" i="9"/>
  <c r="J82" i="9"/>
  <c r="I82" i="9"/>
  <c r="H82" i="9"/>
  <c r="F82" i="9"/>
  <c r="E82" i="9"/>
  <c r="D82" i="9"/>
  <c r="J81" i="9"/>
  <c r="I81" i="9"/>
  <c r="H81" i="9"/>
  <c r="F81" i="9"/>
  <c r="E81" i="9"/>
  <c r="D81" i="9"/>
  <c r="J80" i="9"/>
  <c r="I80" i="9"/>
  <c r="H80" i="9"/>
  <c r="F80" i="9"/>
  <c r="E80" i="9"/>
  <c r="D80" i="9"/>
  <c r="J79" i="9"/>
  <c r="I79" i="9"/>
  <c r="H79" i="9"/>
  <c r="F79" i="9"/>
  <c r="E79" i="9"/>
  <c r="D79" i="9"/>
  <c r="J78" i="9"/>
  <c r="I78" i="9"/>
  <c r="H78" i="9"/>
  <c r="F78" i="9"/>
  <c r="E78" i="9"/>
  <c r="D78" i="9"/>
  <c r="J77" i="9"/>
  <c r="I77" i="9"/>
  <c r="H77" i="9"/>
  <c r="F77" i="9"/>
  <c r="E77" i="9"/>
  <c r="D77" i="9"/>
  <c r="J76" i="9"/>
  <c r="I76" i="9"/>
  <c r="H76" i="9"/>
  <c r="F76" i="9"/>
  <c r="E76" i="9"/>
  <c r="D76" i="9"/>
  <c r="C78" i="11"/>
  <c r="C85" i="11"/>
  <c r="C84" i="11"/>
  <c r="C83" i="11"/>
  <c r="C81" i="11"/>
  <c r="C80" i="11"/>
  <c r="C79" i="11"/>
  <c r="J85" i="11"/>
  <c r="I85" i="11"/>
  <c r="H85" i="11"/>
  <c r="F85" i="11"/>
  <c r="E85" i="11"/>
  <c r="D85" i="11"/>
  <c r="J84" i="11"/>
  <c r="I84" i="11"/>
  <c r="H84" i="11"/>
  <c r="F84" i="11"/>
  <c r="E84" i="11"/>
  <c r="D84" i="11"/>
  <c r="J83" i="11"/>
  <c r="I83" i="11"/>
  <c r="H83" i="11"/>
  <c r="F83" i="11"/>
  <c r="E83" i="11"/>
  <c r="D83" i="11"/>
  <c r="J82" i="11"/>
  <c r="I82" i="11"/>
  <c r="H82" i="11"/>
  <c r="F82" i="11"/>
  <c r="E82" i="11"/>
  <c r="D82" i="11"/>
  <c r="J81" i="11"/>
  <c r="I81" i="11"/>
  <c r="H81" i="11"/>
  <c r="F81" i="11"/>
  <c r="E81" i="11"/>
  <c r="D81" i="11"/>
  <c r="J80" i="11"/>
  <c r="I80" i="11"/>
  <c r="H80" i="11"/>
  <c r="F80" i="11"/>
  <c r="E80" i="11"/>
  <c r="D80" i="11"/>
  <c r="J79" i="11"/>
  <c r="I79" i="11"/>
  <c r="H79" i="11"/>
  <c r="F79" i="11"/>
  <c r="E79" i="11"/>
  <c r="D79" i="11"/>
  <c r="J78" i="11"/>
  <c r="I78" i="11"/>
  <c r="H78" i="11"/>
  <c r="F78" i="11"/>
  <c r="E78" i="11"/>
  <c r="D78" i="11"/>
  <c r="L76" i="9"/>
  <c r="M76" i="9"/>
  <c r="N76" i="9"/>
  <c r="P76" i="9"/>
  <c r="Q76" i="9"/>
  <c r="R76" i="9"/>
  <c r="L77" i="9"/>
  <c r="M77" i="9"/>
  <c r="N77" i="9"/>
  <c r="P77" i="9"/>
  <c r="Q77" i="9"/>
  <c r="R77" i="9"/>
  <c r="L78" i="9"/>
  <c r="M78" i="9"/>
  <c r="N78" i="9"/>
  <c r="P78" i="9"/>
  <c r="Q78" i="9"/>
  <c r="R78" i="9"/>
  <c r="L79" i="9"/>
  <c r="M79" i="9"/>
  <c r="N79" i="9"/>
  <c r="P79" i="9"/>
  <c r="Q79" i="9"/>
  <c r="R79" i="9"/>
  <c r="L80" i="9"/>
  <c r="M80" i="9"/>
  <c r="N80" i="9"/>
  <c r="P80" i="9"/>
  <c r="Q80" i="9"/>
  <c r="R80" i="9"/>
  <c r="L81" i="9"/>
  <c r="M81" i="9"/>
  <c r="N81" i="9"/>
  <c r="P81" i="9"/>
  <c r="Q81" i="9"/>
  <c r="R81" i="9"/>
  <c r="L82" i="9"/>
  <c r="M82" i="9"/>
  <c r="N82" i="9"/>
  <c r="P82" i="9"/>
  <c r="Q82" i="9"/>
  <c r="R82" i="9"/>
  <c r="L83" i="9"/>
  <c r="M83" i="9"/>
  <c r="N83" i="9"/>
  <c r="P83" i="9"/>
  <c r="Q83" i="9"/>
  <c r="L78" i="11"/>
  <c r="M78" i="11"/>
  <c r="L79" i="11"/>
  <c r="M79" i="11"/>
  <c r="L80" i="11"/>
  <c r="M80" i="11"/>
  <c r="L81" i="11"/>
  <c r="M81" i="11"/>
  <c r="L82" i="11"/>
  <c r="M82" i="11"/>
  <c r="L83" i="11"/>
  <c r="M83" i="11"/>
  <c r="L84" i="11"/>
  <c r="M84" i="11"/>
  <c r="L85" i="11"/>
  <c r="M85" i="11"/>
  <c r="N78" i="11"/>
  <c r="P78" i="11"/>
  <c r="Q78" i="11"/>
  <c r="R78" i="11"/>
  <c r="N79" i="11"/>
  <c r="P79" i="11"/>
  <c r="Q79" i="11"/>
  <c r="R79" i="11"/>
  <c r="N80" i="11"/>
  <c r="P80" i="11"/>
  <c r="Q80" i="11"/>
  <c r="R80" i="11"/>
  <c r="N81" i="11"/>
  <c r="P81" i="11"/>
  <c r="Q81" i="11"/>
  <c r="R81" i="11"/>
  <c r="N82" i="11"/>
  <c r="P82" i="11"/>
  <c r="Q82" i="11"/>
  <c r="R82" i="11"/>
  <c r="N83" i="11"/>
  <c r="P83" i="11"/>
  <c r="Q83" i="11"/>
  <c r="R83" i="11"/>
  <c r="N84" i="11"/>
  <c r="P84" i="11"/>
  <c r="Q84" i="11"/>
  <c r="R84" i="11"/>
  <c r="N85" i="11"/>
  <c r="P85" i="11"/>
  <c r="Q85" i="11"/>
  <c r="AC67" i="18"/>
  <c r="C20" i="12"/>
  <c r="L67" i="11"/>
  <c r="L68" i="11"/>
  <c r="L69" i="11"/>
  <c r="L70" i="11"/>
  <c r="L71" i="11"/>
  <c r="L74" i="11"/>
  <c r="L73" i="11"/>
  <c r="L72" i="11"/>
  <c r="M67" i="11"/>
  <c r="M68" i="11"/>
  <c r="M69" i="11"/>
  <c r="M70" i="11"/>
  <c r="M71" i="11"/>
  <c r="M72" i="11"/>
  <c r="M73" i="11"/>
  <c r="M74" i="11"/>
  <c r="W64" i="18"/>
  <c r="C52" i="9"/>
  <c r="C53" i="11"/>
  <c r="C67" i="11"/>
  <c r="C66" i="9"/>
  <c r="C67" i="9"/>
  <c r="C68" i="9"/>
  <c r="C69" i="9"/>
  <c r="C70" i="9"/>
  <c r="C71" i="9"/>
  <c r="C72" i="9"/>
  <c r="C65" i="9"/>
  <c r="C74" i="11"/>
  <c r="C73" i="11"/>
  <c r="C72" i="11"/>
  <c r="C71" i="11"/>
  <c r="C70" i="11"/>
  <c r="C69" i="11"/>
  <c r="C68" i="11"/>
  <c r="J52" i="11"/>
  <c r="I52" i="11"/>
  <c r="J42" i="11"/>
  <c r="I42" i="11"/>
  <c r="J29" i="11"/>
  <c r="I29" i="11"/>
  <c r="J23" i="11"/>
  <c r="I23" i="11"/>
  <c r="J43" i="4"/>
  <c r="I43" i="4"/>
  <c r="J29" i="4"/>
  <c r="I29" i="4"/>
  <c r="J51" i="9"/>
  <c r="I51" i="9"/>
  <c r="J42" i="9"/>
  <c r="I42" i="9"/>
  <c r="J29" i="9"/>
  <c r="I29" i="9"/>
  <c r="J23" i="9"/>
  <c r="I23" i="9"/>
  <c r="L62" i="18"/>
  <c r="L49" i="18" s="1"/>
  <c r="J62" i="18"/>
  <c r="J49" i="18" s="1"/>
  <c r="H62" i="18"/>
  <c r="H49" i="18" s="1"/>
  <c r="N61" i="18"/>
  <c r="I60" i="18"/>
  <c r="I62" i="18" s="1"/>
  <c r="I49" i="18" s="1"/>
  <c r="N59" i="18"/>
  <c r="N58" i="18"/>
  <c r="N57" i="18"/>
  <c r="N56" i="18"/>
  <c r="N55" i="18"/>
  <c r="N54" i="18"/>
  <c r="N53" i="18"/>
  <c r="N52" i="18"/>
  <c r="N51" i="18"/>
  <c r="N50" i="18"/>
  <c r="Q49" i="18"/>
  <c r="Q72" i="18" s="1"/>
  <c r="P49" i="18"/>
  <c r="P72" i="18" s="1"/>
  <c r="O49" i="18"/>
  <c r="O72" i="18" s="1"/>
  <c r="M49" i="18"/>
  <c r="K49" i="18"/>
  <c r="G49" i="18"/>
  <c r="F49" i="18"/>
  <c r="E49" i="18"/>
  <c r="D49" i="18"/>
  <c r="C49" i="18"/>
  <c r="B49" i="18"/>
  <c r="N48" i="18"/>
  <c r="N47" i="18"/>
  <c r="N46" i="18"/>
  <c r="N45" i="18"/>
  <c r="N44" i="18"/>
  <c r="N43" i="18"/>
  <c r="N42" i="18"/>
  <c r="N41" i="18"/>
  <c r="N40" i="18"/>
  <c r="K39" i="18"/>
  <c r="N39" i="18" s="1"/>
  <c r="Q38" i="18"/>
  <c r="Q71" i="18" s="1"/>
  <c r="P38" i="18"/>
  <c r="P71" i="18" s="1"/>
  <c r="O38" i="18"/>
  <c r="O71" i="18" s="1"/>
  <c r="M38" i="18"/>
  <c r="L38" i="18"/>
  <c r="K38" i="18"/>
  <c r="J38" i="18"/>
  <c r="I38" i="18"/>
  <c r="H38" i="18"/>
  <c r="G38" i="18"/>
  <c r="F38" i="18"/>
  <c r="E38" i="18"/>
  <c r="D38" i="18"/>
  <c r="C38" i="18"/>
  <c r="B38" i="18"/>
  <c r="N37" i="18"/>
  <c r="N36" i="18"/>
  <c r="N35" i="18"/>
  <c r="N34" i="18"/>
  <c r="Q33" i="18"/>
  <c r="Q70" i="18" s="1"/>
  <c r="P33" i="18"/>
  <c r="P70" i="18" s="1"/>
  <c r="O33" i="18"/>
  <c r="O70" i="18" s="1"/>
  <c r="M33" i="18"/>
  <c r="L33" i="18"/>
  <c r="K33" i="18"/>
  <c r="J33" i="18"/>
  <c r="I33" i="18"/>
  <c r="H33" i="18"/>
  <c r="G33" i="18"/>
  <c r="F33" i="18"/>
  <c r="E33" i="18"/>
  <c r="D33" i="18"/>
  <c r="C33" i="18"/>
  <c r="B33" i="18"/>
  <c r="N32" i="18"/>
  <c r="N31" i="18"/>
  <c r="N30" i="18"/>
  <c r="N29" i="18"/>
  <c r="N28" i="18"/>
  <c r="N27" i="18"/>
  <c r="N26" i="18"/>
  <c r="N25" i="18"/>
  <c r="Q24" i="18"/>
  <c r="Q69" i="18" s="1"/>
  <c r="P24" i="18"/>
  <c r="P69" i="18" s="1"/>
  <c r="O24" i="18"/>
  <c r="O69" i="18" s="1"/>
  <c r="M24" i="18"/>
  <c r="L24" i="18"/>
  <c r="K24" i="18"/>
  <c r="J24" i="18"/>
  <c r="I24" i="18"/>
  <c r="H24" i="18"/>
  <c r="G24" i="18"/>
  <c r="F24" i="18"/>
  <c r="E24" i="18"/>
  <c r="D24" i="18"/>
  <c r="C24" i="18"/>
  <c r="B24" i="18"/>
  <c r="N23" i="18"/>
  <c r="N22" i="18"/>
  <c r="N21" i="18"/>
  <c r="N20" i="18"/>
  <c r="N19" i="18"/>
  <c r="N18" i="18"/>
  <c r="Q17" i="18"/>
  <c r="Q68" i="18" s="1"/>
  <c r="P17" i="18"/>
  <c r="P68" i="18" s="1"/>
  <c r="O17" i="18"/>
  <c r="O68" i="18" s="1"/>
  <c r="M17" i="18"/>
  <c r="L17" i="18"/>
  <c r="K17" i="18"/>
  <c r="J17" i="18"/>
  <c r="I17" i="18"/>
  <c r="H17" i="18"/>
  <c r="G17" i="18"/>
  <c r="F17" i="18"/>
  <c r="E17" i="18"/>
  <c r="D17" i="18"/>
  <c r="C17" i="18"/>
  <c r="B17" i="18"/>
  <c r="N16" i="18"/>
  <c r="N15" i="18"/>
  <c r="N14" i="18"/>
  <c r="N13" i="18"/>
  <c r="N12" i="18"/>
  <c r="N11" i="18"/>
  <c r="N10" i="18"/>
  <c r="N9" i="18"/>
  <c r="N8" i="18"/>
  <c r="N7" i="18"/>
  <c r="N6" i="18"/>
  <c r="Q5" i="18"/>
  <c r="Q67" i="18" s="1"/>
  <c r="P5" i="18"/>
  <c r="P67" i="18" s="1"/>
  <c r="O5" i="18"/>
  <c r="O67" i="18" s="1"/>
  <c r="M5" i="18"/>
  <c r="L5" i="18"/>
  <c r="K5" i="18"/>
  <c r="J5" i="18"/>
  <c r="I5" i="18"/>
  <c r="H5" i="18"/>
  <c r="G5" i="18"/>
  <c r="F5" i="18"/>
  <c r="E5" i="18"/>
  <c r="D5" i="18"/>
  <c r="C5" i="18"/>
  <c r="B5" i="18"/>
  <c r="I53" i="11"/>
  <c r="J53" i="11"/>
  <c r="I52" i="9"/>
  <c r="J52" i="9"/>
  <c r="N60" i="18"/>
  <c r="J65" i="9"/>
  <c r="J66" i="9"/>
  <c r="J67" i="9"/>
  <c r="J68" i="9"/>
  <c r="J69" i="9"/>
  <c r="J70" i="9"/>
  <c r="J71" i="9"/>
  <c r="J72" i="9"/>
  <c r="I65" i="9"/>
  <c r="I66" i="9"/>
  <c r="I67" i="9"/>
  <c r="I68" i="9"/>
  <c r="I69" i="9"/>
  <c r="I70" i="9"/>
  <c r="I71" i="9"/>
  <c r="I72" i="9"/>
  <c r="J67" i="11"/>
  <c r="J68" i="11"/>
  <c r="J69" i="11"/>
  <c r="J70" i="11"/>
  <c r="J71" i="11"/>
  <c r="J72" i="11"/>
  <c r="J73" i="11"/>
  <c r="J74" i="11"/>
  <c r="I67" i="11"/>
  <c r="I68" i="11"/>
  <c r="I69" i="11"/>
  <c r="I70" i="11"/>
  <c r="I71" i="11"/>
  <c r="I72" i="11"/>
  <c r="I73" i="11"/>
  <c r="I74" i="11"/>
  <c r="S48" i="16"/>
  <c r="S47" i="16"/>
  <c r="S46" i="16"/>
  <c r="S45" i="16"/>
  <c r="S44" i="16"/>
  <c r="S43" i="16"/>
  <c r="S49" i="16" s="1"/>
  <c r="S42" i="16"/>
  <c r="S41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4" i="16"/>
  <c r="S18" i="16"/>
  <c r="S17" i="16"/>
  <c r="S16" i="16"/>
  <c r="U16" i="16" s="1"/>
  <c r="S15" i="16"/>
  <c r="S14" i="16"/>
  <c r="S13" i="16"/>
  <c r="S12" i="16"/>
  <c r="S19" i="16" s="1"/>
  <c r="S11" i="16"/>
  <c r="S10" i="16"/>
  <c r="S9" i="16"/>
  <c r="S56" i="16"/>
  <c r="S8" i="16"/>
  <c r="S55" i="16" s="1"/>
  <c r="S7" i="16"/>
  <c r="S54" i="16" s="1"/>
  <c r="S6" i="16"/>
  <c r="O41" i="16"/>
  <c r="O26" i="16"/>
  <c r="O20" i="16"/>
  <c r="K48" i="16"/>
  <c r="K47" i="16"/>
  <c r="K46" i="16"/>
  <c r="K45" i="16"/>
  <c r="K44" i="16"/>
  <c r="K43" i="16"/>
  <c r="K60" i="16" s="1"/>
  <c r="K42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4" i="16"/>
  <c r="K23" i="16"/>
  <c r="K22" i="16"/>
  <c r="K21" i="16"/>
  <c r="K18" i="16"/>
  <c r="K17" i="16"/>
  <c r="K16" i="16"/>
  <c r="K15" i="16"/>
  <c r="K14" i="16"/>
  <c r="K13" i="16"/>
  <c r="U13" i="16" s="1"/>
  <c r="K12" i="16"/>
  <c r="K11" i="16"/>
  <c r="K10" i="16"/>
  <c r="K9" i="16"/>
  <c r="K56" i="16" s="1"/>
  <c r="K8" i="16"/>
  <c r="K55" i="16" s="1"/>
  <c r="K7" i="16"/>
  <c r="K54" i="16" s="1"/>
  <c r="K6" i="16"/>
  <c r="G7" i="16"/>
  <c r="G54" i="16" s="1"/>
  <c r="G8" i="16"/>
  <c r="G55" i="16" s="1"/>
  <c r="G9" i="16"/>
  <c r="G56" i="16" s="1"/>
  <c r="G10" i="16"/>
  <c r="G11" i="16"/>
  <c r="G12" i="16"/>
  <c r="G13" i="16"/>
  <c r="G14" i="16"/>
  <c r="G15" i="16"/>
  <c r="U15" i="16" s="1"/>
  <c r="G16" i="16"/>
  <c r="G17" i="16"/>
  <c r="G18" i="16"/>
  <c r="G21" i="16"/>
  <c r="G25" i="16" s="1"/>
  <c r="G22" i="16"/>
  <c r="G23" i="16"/>
  <c r="G24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2" i="16"/>
  <c r="G43" i="16"/>
  <c r="G44" i="16"/>
  <c r="G45" i="16"/>
  <c r="G49" i="16" s="1"/>
  <c r="G46" i="16"/>
  <c r="G47" i="16"/>
  <c r="G48" i="16"/>
  <c r="G6" i="16"/>
  <c r="G53" i="16" s="1"/>
  <c r="S46" i="14"/>
  <c r="S45" i="14"/>
  <c r="S44" i="14"/>
  <c r="S43" i="14"/>
  <c r="S42" i="14"/>
  <c r="S41" i="14"/>
  <c r="S40" i="14"/>
  <c r="S39" i="14"/>
  <c r="S37" i="14"/>
  <c r="S36" i="14"/>
  <c r="S35" i="14"/>
  <c r="S34" i="14"/>
  <c r="S33" i="14"/>
  <c r="S32" i="14"/>
  <c r="S31" i="14"/>
  <c r="S30" i="14"/>
  <c r="S57" i="14" s="1"/>
  <c r="S29" i="14"/>
  <c r="S28" i="14"/>
  <c r="S27" i="14"/>
  <c r="S25" i="14"/>
  <c r="S24" i="14"/>
  <c r="S23" i="14"/>
  <c r="S22" i="14"/>
  <c r="S26" i="14" s="1"/>
  <c r="S21" i="14"/>
  <c r="S18" i="14"/>
  <c r="S17" i="14"/>
  <c r="S16" i="14"/>
  <c r="S15" i="14"/>
  <c r="S14" i="14"/>
  <c r="S13" i="14"/>
  <c r="S12" i="14"/>
  <c r="S11" i="14"/>
  <c r="S10" i="14"/>
  <c r="S9" i="14"/>
  <c r="S54" i="14" s="1"/>
  <c r="S8" i="14"/>
  <c r="S53" i="14" s="1"/>
  <c r="S7" i="14"/>
  <c r="S52" i="14" s="1"/>
  <c r="S6" i="14"/>
  <c r="O39" i="14"/>
  <c r="O37" i="14"/>
  <c r="O27" i="14"/>
  <c r="O21" i="14"/>
  <c r="U21" i="14" s="1"/>
  <c r="K46" i="14"/>
  <c r="K45" i="14"/>
  <c r="K44" i="14"/>
  <c r="K43" i="14"/>
  <c r="K42" i="14"/>
  <c r="K41" i="14"/>
  <c r="K40" i="14"/>
  <c r="K37" i="14"/>
  <c r="K36" i="14"/>
  <c r="K35" i="14"/>
  <c r="K34" i="14"/>
  <c r="K33" i="14"/>
  <c r="K32" i="14"/>
  <c r="K31" i="14"/>
  <c r="K30" i="14"/>
  <c r="K29" i="14"/>
  <c r="K28" i="14"/>
  <c r="K25" i="14"/>
  <c r="K24" i="14"/>
  <c r="K23" i="14"/>
  <c r="K22" i="14"/>
  <c r="U22" i="14" s="1"/>
  <c r="K18" i="14"/>
  <c r="K17" i="14"/>
  <c r="K16" i="14"/>
  <c r="K15" i="14"/>
  <c r="K14" i="14"/>
  <c r="K13" i="14"/>
  <c r="K12" i="14"/>
  <c r="K11" i="14"/>
  <c r="K10" i="14"/>
  <c r="K9" i="14"/>
  <c r="K54" i="14" s="1"/>
  <c r="K8" i="14"/>
  <c r="K53" i="14" s="1"/>
  <c r="K7" i="14"/>
  <c r="K52" i="14" s="1"/>
  <c r="K6" i="14"/>
  <c r="K51" i="14" s="1"/>
  <c r="G7" i="14"/>
  <c r="G52" i="14" s="1"/>
  <c r="G8" i="14"/>
  <c r="G53" i="14" s="1"/>
  <c r="G9" i="14"/>
  <c r="G54" i="14" s="1"/>
  <c r="G10" i="14"/>
  <c r="G20" i="14" s="1"/>
  <c r="G11" i="14"/>
  <c r="G12" i="14"/>
  <c r="G13" i="14"/>
  <c r="G14" i="14"/>
  <c r="G15" i="14"/>
  <c r="G16" i="14"/>
  <c r="G17" i="14"/>
  <c r="G18" i="14"/>
  <c r="G22" i="14"/>
  <c r="G23" i="14"/>
  <c r="G24" i="14"/>
  <c r="G25" i="14"/>
  <c r="G28" i="14"/>
  <c r="G29" i="14"/>
  <c r="G30" i="14"/>
  <c r="G31" i="14"/>
  <c r="G32" i="14"/>
  <c r="G33" i="14"/>
  <c r="G34" i="14"/>
  <c r="G35" i="14"/>
  <c r="G36" i="14"/>
  <c r="G37" i="14"/>
  <c r="G40" i="14"/>
  <c r="G41" i="14"/>
  <c r="G42" i="14"/>
  <c r="G43" i="14"/>
  <c r="G44" i="14"/>
  <c r="G45" i="14"/>
  <c r="G46" i="14"/>
  <c r="G6" i="14"/>
  <c r="G51" i="14" s="1"/>
  <c r="S46" i="8"/>
  <c r="S45" i="8"/>
  <c r="S44" i="8"/>
  <c r="S43" i="8"/>
  <c r="S42" i="8"/>
  <c r="S41" i="8"/>
  <c r="S40" i="8"/>
  <c r="S39" i="8"/>
  <c r="S37" i="8"/>
  <c r="S36" i="8"/>
  <c r="S35" i="8"/>
  <c r="S34" i="8"/>
  <c r="S33" i="8"/>
  <c r="S32" i="8"/>
  <c r="S31" i="8"/>
  <c r="S30" i="8"/>
  <c r="S29" i="8"/>
  <c r="S28" i="8"/>
  <c r="S27" i="8"/>
  <c r="S38" i="8" s="1"/>
  <c r="S26" i="8"/>
  <c r="S24" i="8"/>
  <c r="S23" i="8"/>
  <c r="S22" i="8"/>
  <c r="S21" i="8"/>
  <c r="S20" i="8"/>
  <c r="S18" i="8"/>
  <c r="S17" i="8"/>
  <c r="S16" i="8"/>
  <c r="S15" i="8"/>
  <c r="S14" i="8"/>
  <c r="S13" i="8"/>
  <c r="S12" i="8"/>
  <c r="S11" i="8"/>
  <c r="S10" i="8"/>
  <c r="S9" i="8"/>
  <c r="S54" i="8" s="1"/>
  <c r="S8" i="8"/>
  <c r="S53" i="8" s="1"/>
  <c r="S7" i="8"/>
  <c r="S6" i="8"/>
  <c r="S51" i="8" s="1"/>
  <c r="O39" i="8"/>
  <c r="U39" i="8" s="1"/>
  <c r="O26" i="8"/>
  <c r="U26" i="8" s="1"/>
  <c r="O20" i="8"/>
  <c r="U20" i="8" s="1"/>
  <c r="K46" i="8"/>
  <c r="K45" i="8"/>
  <c r="K44" i="8"/>
  <c r="K43" i="8"/>
  <c r="K42" i="8"/>
  <c r="K41" i="8"/>
  <c r="U41" i="8" s="1"/>
  <c r="K40" i="8"/>
  <c r="K37" i="8"/>
  <c r="K36" i="8"/>
  <c r="K35" i="8"/>
  <c r="K34" i="8"/>
  <c r="K33" i="8"/>
  <c r="K32" i="8"/>
  <c r="K31" i="8"/>
  <c r="K30" i="8"/>
  <c r="K29" i="8"/>
  <c r="K28" i="8"/>
  <c r="K27" i="8"/>
  <c r="K24" i="8"/>
  <c r="K23" i="8"/>
  <c r="K22" i="8"/>
  <c r="K21" i="8"/>
  <c r="K56" i="8" s="1"/>
  <c r="K18" i="8"/>
  <c r="K17" i="8"/>
  <c r="K16" i="8"/>
  <c r="K15" i="8"/>
  <c r="K14" i="8"/>
  <c r="K13" i="8"/>
  <c r="K12" i="8"/>
  <c r="K11" i="8"/>
  <c r="K10" i="8"/>
  <c r="K9" i="8"/>
  <c r="K54" i="8" s="1"/>
  <c r="K8" i="8"/>
  <c r="K53" i="8" s="1"/>
  <c r="K7" i="8"/>
  <c r="K52" i="8" s="1"/>
  <c r="K6" i="8"/>
  <c r="G7" i="8"/>
  <c r="G52" i="8" s="1"/>
  <c r="G8" i="8"/>
  <c r="G53" i="8" s="1"/>
  <c r="G9" i="8"/>
  <c r="G54" i="8" s="1"/>
  <c r="G10" i="8"/>
  <c r="G11" i="8"/>
  <c r="G12" i="8"/>
  <c r="G13" i="8"/>
  <c r="G14" i="8"/>
  <c r="G15" i="8"/>
  <c r="G16" i="8"/>
  <c r="G17" i="8"/>
  <c r="G18" i="8"/>
  <c r="G21" i="8"/>
  <c r="G22" i="8"/>
  <c r="G23" i="8"/>
  <c r="G24" i="8"/>
  <c r="G27" i="8"/>
  <c r="G28" i="8"/>
  <c r="G29" i="8"/>
  <c r="G30" i="8"/>
  <c r="G31" i="8"/>
  <c r="G32" i="8"/>
  <c r="G33" i="8"/>
  <c r="G34" i="8"/>
  <c r="G35" i="8"/>
  <c r="G36" i="8"/>
  <c r="G37" i="8"/>
  <c r="G40" i="8"/>
  <c r="G41" i="8"/>
  <c r="G42" i="8"/>
  <c r="G43" i="8"/>
  <c r="G44" i="8"/>
  <c r="G45" i="8"/>
  <c r="G46" i="8"/>
  <c r="G6" i="8"/>
  <c r="G51" i="8" s="1"/>
  <c r="S53" i="11"/>
  <c r="S52" i="11"/>
  <c r="S51" i="11"/>
  <c r="S50" i="11"/>
  <c r="S49" i="11"/>
  <c r="S48" i="11"/>
  <c r="S47" i="11"/>
  <c r="S46" i="11"/>
  <c r="S45" i="11"/>
  <c r="S44" i="11"/>
  <c r="S6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63" i="11"/>
  <c r="S30" i="11"/>
  <c r="S29" i="11"/>
  <c r="S28" i="11"/>
  <c r="S27" i="11"/>
  <c r="S26" i="11"/>
  <c r="S25" i="11"/>
  <c r="S62" i="11"/>
  <c r="S24" i="11"/>
  <c r="S23" i="11"/>
  <c r="S22" i="11"/>
  <c r="S21" i="11"/>
  <c r="S20" i="11"/>
  <c r="S19" i="11"/>
  <c r="S18" i="11"/>
  <c r="S17" i="11"/>
  <c r="S16" i="11"/>
  <c r="S15" i="11"/>
  <c r="S14" i="11"/>
  <c r="S61" i="11"/>
  <c r="S13" i="11"/>
  <c r="S12" i="11"/>
  <c r="S60" i="11"/>
  <c r="S11" i="11"/>
  <c r="S10" i="11"/>
  <c r="S59" i="11"/>
  <c r="S9" i="11"/>
  <c r="S8" i="11"/>
  <c r="S58" i="11"/>
  <c r="S7" i="11"/>
  <c r="S6" i="11"/>
  <c r="S57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K51" i="11"/>
  <c r="K50" i="11"/>
  <c r="K49" i="11"/>
  <c r="K48" i="11"/>
  <c r="K47" i="11"/>
  <c r="K46" i="11"/>
  <c r="K45" i="11"/>
  <c r="K44" i="11"/>
  <c r="K64" i="11"/>
  <c r="K43" i="11"/>
  <c r="K41" i="11"/>
  <c r="K40" i="11"/>
  <c r="K39" i="11"/>
  <c r="K38" i="11"/>
  <c r="K37" i="11"/>
  <c r="K36" i="11"/>
  <c r="K35" i="11"/>
  <c r="K34" i="11"/>
  <c r="K33" i="11"/>
  <c r="K32" i="11"/>
  <c r="K31" i="11"/>
  <c r="K63" i="11"/>
  <c r="K30" i="11"/>
  <c r="K28" i="11"/>
  <c r="K27" i="11"/>
  <c r="K26" i="11"/>
  <c r="K25" i="11"/>
  <c r="K62" i="11"/>
  <c r="K24" i="11"/>
  <c r="K22" i="11"/>
  <c r="K21" i="11"/>
  <c r="K20" i="11"/>
  <c r="K19" i="11"/>
  <c r="K18" i="11"/>
  <c r="K17" i="11"/>
  <c r="K16" i="11"/>
  <c r="K15" i="11"/>
  <c r="K14" i="11"/>
  <c r="K61" i="11"/>
  <c r="K13" i="11"/>
  <c r="K12" i="11"/>
  <c r="K60" i="11"/>
  <c r="K11" i="11"/>
  <c r="K10" i="11"/>
  <c r="K59" i="11"/>
  <c r="K9" i="11"/>
  <c r="K8" i="11"/>
  <c r="K58" i="11"/>
  <c r="K7" i="11"/>
  <c r="K6" i="11"/>
  <c r="K57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4" i="11"/>
  <c r="G25" i="11"/>
  <c r="G26" i="11"/>
  <c r="G27" i="11"/>
  <c r="G28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3" i="11"/>
  <c r="G44" i="11"/>
  <c r="G45" i="11"/>
  <c r="G46" i="11"/>
  <c r="G47" i="11"/>
  <c r="G48" i="11"/>
  <c r="G49" i="11"/>
  <c r="G50" i="11"/>
  <c r="G51" i="11"/>
  <c r="G6" i="11"/>
  <c r="G57" i="11"/>
  <c r="S51" i="4"/>
  <c r="S50" i="4"/>
  <c r="S49" i="4"/>
  <c r="S48" i="4"/>
  <c r="S47" i="4"/>
  <c r="S46" i="4"/>
  <c r="S45" i="4"/>
  <c r="S44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8" i="4"/>
  <c r="S27" i="4"/>
  <c r="S26" i="4"/>
  <c r="S25" i="4"/>
  <c r="S24" i="4"/>
  <c r="S23" i="4"/>
  <c r="S22" i="4"/>
  <c r="S20" i="4"/>
  <c r="S19" i="4"/>
  <c r="S18" i="4"/>
  <c r="S17" i="4"/>
  <c r="S16" i="4"/>
  <c r="S15" i="4"/>
  <c r="S14" i="4"/>
  <c r="S13" i="4"/>
  <c r="S12" i="4"/>
  <c r="S11" i="4"/>
  <c r="S10" i="4"/>
  <c r="S9" i="4"/>
  <c r="S59" i="4" s="1"/>
  <c r="S8" i="4"/>
  <c r="S58" i="4" s="1"/>
  <c r="S6" i="4"/>
  <c r="S56" i="4" s="1"/>
  <c r="O44" i="4"/>
  <c r="U44" i="4" s="1"/>
  <c r="O30" i="4"/>
  <c r="O22" i="4"/>
  <c r="K51" i="4"/>
  <c r="K50" i="4"/>
  <c r="K49" i="4"/>
  <c r="K48" i="4"/>
  <c r="K47" i="4"/>
  <c r="K46" i="4"/>
  <c r="K45" i="4"/>
  <c r="K42" i="4"/>
  <c r="K41" i="4"/>
  <c r="K40" i="4"/>
  <c r="K39" i="4"/>
  <c r="K38" i="4"/>
  <c r="K37" i="4"/>
  <c r="K36" i="4"/>
  <c r="K35" i="4"/>
  <c r="K34" i="4"/>
  <c r="K33" i="4"/>
  <c r="K32" i="4"/>
  <c r="K31" i="4"/>
  <c r="K28" i="4"/>
  <c r="K27" i="4"/>
  <c r="K26" i="4"/>
  <c r="K25" i="4"/>
  <c r="K24" i="4"/>
  <c r="K23" i="4"/>
  <c r="K20" i="4"/>
  <c r="K19" i="4"/>
  <c r="K18" i="4"/>
  <c r="K17" i="4"/>
  <c r="K16" i="4"/>
  <c r="K15" i="4"/>
  <c r="K14" i="4"/>
  <c r="K13" i="4"/>
  <c r="K12" i="4"/>
  <c r="K11" i="4"/>
  <c r="K10" i="4"/>
  <c r="K9" i="4"/>
  <c r="K59" i="4" s="1"/>
  <c r="K8" i="4"/>
  <c r="K58" i="4" s="1"/>
  <c r="K7" i="4"/>
  <c r="K57" i="4" s="1"/>
  <c r="K6" i="4"/>
  <c r="G7" i="4"/>
  <c r="G57" i="4" s="1"/>
  <c r="G8" i="4"/>
  <c r="G58" i="4" s="1"/>
  <c r="G9" i="4"/>
  <c r="G59" i="4" s="1"/>
  <c r="G10" i="4"/>
  <c r="G11" i="4"/>
  <c r="G12" i="4"/>
  <c r="G13" i="4"/>
  <c r="G14" i="4"/>
  <c r="U14" i="4" s="1"/>
  <c r="G15" i="4"/>
  <c r="G16" i="4"/>
  <c r="G17" i="4"/>
  <c r="G18" i="4"/>
  <c r="G19" i="4"/>
  <c r="G20" i="4"/>
  <c r="G23" i="4"/>
  <c r="G24" i="4"/>
  <c r="G25" i="4"/>
  <c r="G26" i="4"/>
  <c r="G27" i="4"/>
  <c r="G28" i="4"/>
  <c r="G31" i="4"/>
  <c r="G32" i="4"/>
  <c r="G33" i="4"/>
  <c r="G34" i="4"/>
  <c r="U34" i="4" s="1"/>
  <c r="G35" i="4"/>
  <c r="G36" i="4"/>
  <c r="G37" i="4"/>
  <c r="G38" i="4"/>
  <c r="G39" i="4"/>
  <c r="G40" i="4"/>
  <c r="G41" i="4"/>
  <c r="G42" i="4"/>
  <c r="G45" i="4"/>
  <c r="G46" i="4"/>
  <c r="G47" i="4"/>
  <c r="G48" i="4"/>
  <c r="G49" i="4"/>
  <c r="G50" i="4"/>
  <c r="G51" i="4"/>
  <c r="G6" i="4"/>
  <c r="S48" i="15"/>
  <c r="S47" i="15"/>
  <c r="S46" i="15"/>
  <c r="S45" i="15"/>
  <c r="S44" i="15"/>
  <c r="S43" i="15"/>
  <c r="S42" i="15"/>
  <c r="S41" i="15"/>
  <c r="S40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5" i="15"/>
  <c r="S24" i="15"/>
  <c r="S23" i="15"/>
  <c r="S22" i="15"/>
  <c r="S21" i="15"/>
  <c r="S19" i="15"/>
  <c r="S18" i="15"/>
  <c r="S16" i="15"/>
  <c r="S15" i="15"/>
  <c r="S14" i="15"/>
  <c r="S13" i="15"/>
  <c r="S12" i="15"/>
  <c r="S11" i="15"/>
  <c r="S10" i="15"/>
  <c r="S9" i="15"/>
  <c r="S56" i="15" s="1"/>
  <c r="S8" i="15"/>
  <c r="S55" i="15" s="1"/>
  <c r="S7" i="15"/>
  <c r="S54" i="15" s="1"/>
  <c r="S6" i="15"/>
  <c r="O40" i="15"/>
  <c r="O27" i="15"/>
  <c r="U27" i="15" s="1"/>
  <c r="O21" i="15"/>
  <c r="U21" i="15" s="1"/>
  <c r="K48" i="15"/>
  <c r="K47" i="15"/>
  <c r="K46" i="15"/>
  <c r="K45" i="15"/>
  <c r="K44" i="15"/>
  <c r="K43" i="15"/>
  <c r="K42" i="15"/>
  <c r="K41" i="15"/>
  <c r="K60" i="15" s="1"/>
  <c r="K38" i="15"/>
  <c r="K37" i="15"/>
  <c r="K36" i="15"/>
  <c r="K35" i="15"/>
  <c r="K34" i="15"/>
  <c r="K33" i="15"/>
  <c r="K32" i="15"/>
  <c r="K31" i="15"/>
  <c r="K30" i="15"/>
  <c r="K29" i="15"/>
  <c r="K28" i="15"/>
  <c r="K25" i="15"/>
  <c r="K24" i="15"/>
  <c r="K23" i="15"/>
  <c r="K22" i="15"/>
  <c r="K19" i="15"/>
  <c r="K18" i="15"/>
  <c r="K16" i="15"/>
  <c r="K15" i="15"/>
  <c r="K14" i="15"/>
  <c r="K13" i="15"/>
  <c r="K12" i="15"/>
  <c r="K11" i="15"/>
  <c r="K10" i="15"/>
  <c r="K9" i="15"/>
  <c r="K56" i="15" s="1"/>
  <c r="K8" i="15"/>
  <c r="K55" i="15" s="1"/>
  <c r="K7" i="15"/>
  <c r="K54" i="15" s="1"/>
  <c r="K6" i="15"/>
  <c r="K53" i="15" s="1"/>
  <c r="G7" i="15"/>
  <c r="G54" i="15" s="1"/>
  <c r="G8" i="15"/>
  <c r="G55" i="15" s="1"/>
  <c r="G9" i="15"/>
  <c r="G10" i="15"/>
  <c r="G11" i="15"/>
  <c r="G12" i="15"/>
  <c r="G13" i="15"/>
  <c r="G14" i="15"/>
  <c r="G15" i="15"/>
  <c r="G16" i="15"/>
  <c r="G18" i="15"/>
  <c r="G19" i="15"/>
  <c r="G22" i="15"/>
  <c r="G23" i="15"/>
  <c r="G24" i="15"/>
  <c r="G25" i="15"/>
  <c r="G28" i="15"/>
  <c r="G29" i="15"/>
  <c r="G30" i="15"/>
  <c r="G31" i="15"/>
  <c r="G32" i="15"/>
  <c r="G33" i="15"/>
  <c r="G34" i="15"/>
  <c r="G35" i="15"/>
  <c r="G36" i="15"/>
  <c r="G37" i="15"/>
  <c r="G38" i="15"/>
  <c r="G41" i="15"/>
  <c r="G42" i="15"/>
  <c r="G43" i="15"/>
  <c r="G44" i="15"/>
  <c r="G45" i="15"/>
  <c r="G46" i="15"/>
  <c r="G47" i="15"/>
  <c r="G48" i="15"/>
  <c r="G6" i="15"/>
  <c r="S52" i="9"/>
  <c r="S51" i="9"/>
  <c r="S50" i="9"/>
  <c r="S49" i="9"/>
  <c r="S48" i="9"/>
  <c r="S47" i="9"/>
  <c r="S46" i="9"/>
  <c r="S45" i="9"/>
  <c r="S44" i="9"/>
  <c r="S62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6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59" i="9"/>
  <c r="S13" i="9"/>
  <c r="S12" i="9"/>
  <c r="S58" i="9"/>
  <c r="S11" i="9"/>
  <c r="S10" i="9"/>
  <c r="S57" i="9"/>
  <c r="S9" i="9"/>
  <c r="S8" i="9"/>
  <c r="S56" i="9"/>
  <c r="S7" i="9"/>
  <c r="S6" i="9"/>
  <c r="S55" i="9"/>
  <c r="O52" i="9"/>
  <c r="O51" i="9"/>
  <c r="O43" i="9"/>
  <c r="U43" i="9"/>
  <c r="O42" i="9"/>
  <c r="O30" i="9"/>
  <c r="U30" i="9"/>
  <c r="O29" i="9"/>
  <c r="O24" i="9"/>
  <c r="U24" i="9"/>
  <c r="O23" i="9"/>
  <c r="K50" i="9"/>
  <c r="K49" i="9"/>
  <c r="K48" i="9"/>
  <c r="K47" i="9"/>
  <c r="K46" i="9"/>
  <c r="K45" i="9"/>
  <c r="K44" i="9"/>
  <c r="K62" i="9"/>
  <c r="K41" i="9"/>
  <c r="K40" i="9"/>
  <c r="K39" i="9"/>
  <c r="K38" i="9"/>
  <c r="K37" i="9"/>
  <c r="K36" i="9"/>
  <c r="K35" i="9"/>
  <c r="K34" i="9"/>
  <c r="K33" i="9"/>
  <c r="K32" i="9"/>
  <c r="K31" i="9"/>
  <c r="K61" i="9"/>
  <c r="K28" i="9"/>
  <c r="K27" i="9"/>
  <c r="K26" i="9"/>
  <c r="K25" i="9"/>
  <c r="K60" i="9"/>
  <c r="K22" i="9"/>
  <c r="K21" i="9"/>
  <c r="K20" i="9"/>
  <c r="K19" i="9"/>
  <c r="K18" i="9"/>
  <c r="K17" i="9"/>
  <c r="K16" i="9"/>
  <c r="K15" i="9"/>
  <c r="K14" i="9"/>
  <c r="K59" i="9"/>
  <c r="K13" i="9"/>
  <c r="K12" i="9"/>
  <c r="K58" i="9"/>
  <c r="K11" i="9"/>
  <c r="K10" i="9"/>
  <c r="K57" i="9"/>
  <c r="K9" i="9"/>
  <c r="K8" i="9"/>
  <c r="K56" i="9"/>
  <c r="K7" i="9"/>
  <c r="K6" i="9"/>
  <c r="K55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5" i="9"/>
  <c r="G26" i="9"/>
  <c r="G27" i="9"/>
  <c r="G28" i="9"/>
  <c r="G31" i="9"/>
  <c r="G32" i="9"/>
  <c r="G33" i="9"/>
  <c r="G34" i="9"/>
  <c r="G35" i="9"/>
  <c r="G36" i="9"/>
  <c r="G37" i="9"/>
  <c r="G38" i="9"/>
  <c r="G39" i="9"/>
  <c r="G40" i="9"/>
  <c r="G41" i="9"/>
  <c r="G44" i="9"/>
  <c r="G45" i="9"/>
  <c r="G46" i="9"/>
  <c r="G47" i="9"/>
  <c r="G48" i="9"/>
  <c r="G49" i="9"/>
  <c r="G50" i="9"/>
  <c r="D23" i="9"/>
  <c r="E23" i="9"/>
  <c r="F23" i="9"/>
  <c r="D29" i="9"/>
  <c r="E29" i="9"/>
  <c r="F29" i="9"/>
  <c r="G6" i="9"/>
  <c r="G55" i="9"/>
  <c r="S48" i="13"/>
  <c r="S47" i="13"/>
  <c r="S46" i="13"/>
  <c r="S45" i="13"/>
  <c r="S44" i="13"/>
  <c r="S43" i="13"/>
  <c r="S42" i="13"/>
  <c r="S41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4" i="13"/>
  <c r="S23" i="13"/>
  <c r="S22" i="13"/>
  <c r="S21" i="13"/>
  <c r="S20" i="13"/>
  <c r="S18" i="13"/>
  <c r="S17" i="13"/>
  <c r="S16" i="13"/>
  <c r="S15" i="13"/>
  <c r="S14" i="13"/>
  <c r="S13" i="13"/>
  <c r="S12" i="13"/>
  <c r="S11" i="13"/>
  <c r="S10" i="13"/>
  <c r="S9" i="13"/>
  <c r="S56" i="13" s="1"/>
  <c r="S8" i="13"/>
  <c r="S55" i="13" s="1"/>
  <c r="S7" i="13"/>
  <c r="S54" i="13" s="1"/>
  <c r="S6" i="13"/>
  <c r="S53" i="13" s="1"/>
  <c r="O41" i="13"/>
  <c r="U41" i="13" s="1"/>
  <c r="O26" i="13"/>
  <c r="U26" i="13" s="1"/>
  <c r="O20" i="13"/>
  <c r="U20" i="13" s="1"/>
  <c r="K48" i="13"/>
  <c r="K47" i="13"/>
  <c r="K46" i="13"/>
  <c r="K45" i="13"/>
  <c r="K44" i="13"/>
  <c r="K43" i="13"/>
  <c r="K42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4" i="13"/>
  <c r="K23" i="13"/>
  <c r="K22" i="13"/>
  <c r="K21" i="13"/>
  <c r="K18" i="13"/>
  <c r="K17" i="13"/>
  <c r="K16" i="13"/>
  <c r="K15" i="13"/>
  <c r="K14" i="13"/>
  <c r="K13" i="13"/>
  <c r="K12" i="13"/>
  <c r="K11" i="13"/>
  <c r="K10" i="13"/>
  <c r="K9" i="13"/>
  <c r="K56" i="13" s="1"/>
  <c r="K8" i="13"/>
  <c r="K55" i="13" s="1"/>
  <c r="K7" i="13"/>
  <c r="K54" i="13" s="1"/>
  <c r="K6" i="13"/>
  <c r="G7" i="13"/>
  <c r="G54" i="13" s="1"/>
  <c r="G8" i="13"/>
  <c r="G55" i="13" s="1"/>
  <c r="G9" i="13"/>
  <c r="G56" i="13" s="1"/>
  <c r="G10" i="13"/>
  <c r="G11" i="13"/>
  <c r="G12" i="13"/>
  <c r="G13" i="13"/>
  <c r="G14" i="13"/>
  <c r="G15" i="13"/>
  <c r="G16" i="13"/>
  <c r="G17" i="13"/>
  <c r="G18" i="13"/>
  <c r="G21" i="13"/>
  <c r="G22" i="13"/>
  <c r="G23" i="13"/>
  <c r="G24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2" i="13"/>
  <c r="G43" i="13"/>
  <c r="G44" i="13"/>
  <c r="G45" i="13"/>
  <c r="G46" i="13"/>
  <c r="G47" i="13"/>
  <c r="G48" i="13"/>
  <c r="G6" i="13"/>
  <c r="G53" i="13" s="1"/>
  <c r="S48" i="12"/>
  <c r="S47" i="12"/>
  <c r="S46" i="12"/>
  <c r="S45" i="12"/>
  <c r="S44" i="12"/>
  <c r="S49" i="12" s="1"/>
  <c r="S43" i="12"/>
  <c r="S42" i="12"/>
  <c r="S41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5" i="12"/>
  <c r="S24" i="12"/>
  <c r="S23" i="12"/>
  <c r="S22" i="12"/>
  <c r="S21" i="12"/>
  <c r="S19" i="12"/>
  <c r="S17" i="12"/>
  <c r="S16" i="12"/>
  <c r="S15" i="12"/>
  <c r="S14" i="12"/>
  <c r="S13" i="12"/>
  <c r="S12" i="12"/>
  <c r="S11" i="12"/>
  <c r="S10" i="12"/>
  <c r="S9" i="12"/>
  <c r="S56" i="12" s="1"/>
  <c r="S7" i="12"/>
  <c r="S54" i="12" s="1"/>
  <c r="S6" i="12"/>
  <c r="S53" i="12" s="1"/>
  <c r="O41" i="12"/>
  <c r="O27" i="12"/>
  <c r="K48" i="12"/>
  <c r="K47" i="12"/>
  <c r="K46" i="12"/>
  <c r="K45" i="12"/>
  <c r="K44" i="12"/>
  <c r="K60" i="12" s="1"/>
  <c r="K43" i="12"/>
  <c r="K42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5" i="12"/>
  <c r="K24" i="12"/>
  <c r="K58" i="12" s="1"/>
  <c r="K23" i="12"/>
  <c r="K22" i="12"/>
  <c r="K19" i="12"/>
  <c r="K17" i="12"/>
  <c r="K16" i="12"/>
  <c r="K15" i="12"/>
  <c r="K14" i="12"/>
  <c r="K13" i="12"/>
  <c r="K12" i="12"/>
  <c r="K11" i="12"/>
  <c r="K10" i="12"/>
  <c r="K9" i="12"/>
  <c r="K56" i="12" s="1"/>
  <c r="K8" i="12"/>
  <c r="K55" i="12" s="1"/>
  <c r="K7" i="12"/>
  <c r="K54" i="12" s="1"/>
  <c r="K6" i="12"/>
  <c r="K53" i="12" s="1"/>
  <c r="G7" i="12"/>
  <c r="G54" i="12" s="1"/>
  <c r="G8" i="12"/>
  <c r="G55" i="12" s="1"/>
  <c r="G9" i="12"/>
  <c r="G56" i="12" s="1"/>
  <c r="G10" i="12"/>
  <c r="G11" i="12"/>
  <c r="G12" i="12"/>
  <c r="G13" i="12"/>
  <c r="G14" i="12"/>
  <c r="G15" i="12"/>
  <c r="G16" i="12"/>
  <c r="G17" i="12"/>
  <c r="G19" i="12"/>
  <c r="G22" i="12"/>
  <c r="G26" i="12" s="1"/>
  <c r="G23" i="12"/>
  <c r="G24" i="12"/>
  <c r="G25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2" i="12"/>
  <c r="G43" i="12"/>
  <c r="G44" i="12"/>
  <c r="G45" i="12"/>
  <c r="G46" i="12"/>
  <c r="G47" i="12"/>
  <c r="G48" i="12"/>
  <c r="G6" i="12"/>
  <c r="S47" i="2"/>
  <c r="S46" i="2"/>
  <c r="S45" i="2"/>
  <c r="S44" i="2"/>
  <c r="S43" i="2"/>
  <c r="S42" i="2"/>
  <c r="S41" i="2"/>
  <c r="S40" i="2"/>
  <c r="U40" i="2" s="1"/>
  <c r="S38" i="2"/>
  <c r="S37" i="2"/>
  <c r="S36" i="2"/>
  <c r="S35" i="2"/>
  <c r="S34" i="2"/>
  <c r="S33" i="2"/>
  <c r="S32" i="2"/>
  <c r="S31" i="2"/>
  <c r="S30" i="2"/>
  <c r="S29" i="2"/>
  <c r="S28" i="2"/>
  <c r="S27" i="2"/>
  <c r="S24" i="2"/>
  <c r="S23" i="2"/>
  <c r="S22" i="2"/>
  <c r="S21" i="2"/>
  <c r="S20" i="2"/>
  <c r="U20" i="2" s="1"/>
  <c r="S18" i="2"/>
  <c r="S17" i="2"/>
  <c r="S16" i="2"/>
  <c r="S15" i="2"/>
  <c r="S14" i="2"/>
  <c r="S13" i="2"/>
  <c r="S12" i="2"/>
  <c r="S11" i="2"/>
  <c r="S10" i="2"/>
  <c r="S9" i="2"/>
  <c r="S55" i="2" s="1"/>
  <c r="S8" i="2"/>
  <c r="S54" i="2" s="1"/>
  <c r="S7" i="2"/>
  <c r="S53" i="2" s="1"/>
  <c r="K47" i="2"/>
  <c r="K46" i="2"/>
  <c r="K45" i="2"/>
  <c r="K44" i="2"/>
  <c r="K43" i="2"/>
  <c r="K42" i="2"/>
  <c r="K41" i="2"/>
  <c r="K38" i="2"/>
  <c r="K37" i="2"/>
  <c r="K36" i="2"/>
  <c r="K35" i="2"/>
  <c r="K34" i="2"/>
  <c r="K33" i="2"/>
  <c r="K32" i="2"/>
  <c r="K31" i="2"/>
  <c r="K30" i="2"/>
  <c r="K29" i="2"/>
  <c r="K28" i="2"/>
  <c r="K27" i="2"/>
  <c r="K24" i="2"/>
  <c r="K23" i="2"/>
  <c r="K22" i="2"/>
  <c r="K21" i="2"/>
  <c r="K18" i="2"/>
  <c r="K17" i="2"/>
  <c r="K16" i="2"/>
  <c r="K15" i="2"/>
  <c r="K14" i="2"/>
  <c r="K13" i="2"/>
  <c r="K12" i="2"/>
  <c r="K11" i="2"/>
  <c r="K10" i="2"/>
  <c r="K9" i="2"/>
  <c r="K55" i="2" s="1"/>
  <c r="K8" i="2"/>
  <c r="K54" i="2" s="1"/>
  <c r="K7" i="2"/>
  <c r="K53" i="2" s="1"/>
  <c r="K6" i="2"/>
  <c r="K52" i="2" s="1"/>
  <c r="G7" i="2"/>
  <c r="G53" i="2" s="1"/>
  <c r="G8" i="2"/>
  <c r="G54" i="2" s="1"/>
  <c r="G9" i="2"/>
  <c r="G55" i="2" s="1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7" i="2"/>
  <c r="G28" i="2"/>
  <c r="G29" i="2"/>
  <c r="G30" i="2"/>
  <c r="G31" i="2"/>
  <c r="G32" i="2"/>
  <c r="G33" i="2"/>
  <c r="G34" i="2"/>
  <c r="G35" i="2"/>
  <c r="G36" i="2"/>
  <c r="G37" i="2"/>
  <c r="G38" i="2"/>
  <c r="G41" i="2"/>
  <c r="G42" i="2"/>
  <c r="G43" i="2"/>
  <c r="G44" i="2"/>
  <c r="G45" i="2"/>
  <c r="G46" i="2"/>
  <c r="G47" i="2"/>
  <c r="G6" i="2"/>
  <c r="E23" i="11"/>
  <c r="F23" i="11"/>
  <c r="H23" i="11"/>
  <c r="K23" i="11"/>
  <c r="E29" i="11"/>
  <c r="F29" i="11"/>
  <c r="H29" i="11"/>
  <c r="K29" i="11"/>
  <c r="E42" i="11"/>
  <c r="F42" i="11"/>
  <c r="H42" i="11"/>
  <c r="K42" i="11"/>
  <c r="E52" i="11"/>
  <c r="F52" i="11"/>
  <c r="H52" i="11"/>
  <c r="K52" i="11"/>
  <c r="E53" i="11"/>
  <c r="F53" i="11"/>
  <c r="H53" i="11"/>
  <c r="H43" i="4"/>
  <c r="F43" i="4"/>
  <c r="E43" i="4"/>
  <c r="H29" i="4"/>
  <c r="F29" i="4"/>
  <c r="E29" i="4"/>
  <c r="H51" i="9"/>
  <c r="K51" i="9"/>
  <c r="F51" i="9"/>
  <c r="E51" i="9"/>
  <c r="H42" i="9"/>
  <c r="K42" i="9"/>
  <c r="F42" i="9"/>
  <c r="F52" i="9"/>
  <c r="E42" i="9"/>
  <c r="E52" i="9"/>
  <c r="H29" i="9"/>
  <c r="K29" i="9"/>
  <c r="H23" i="9"/>
  <c r="K23" i="9"/>
  <c r="D52" i="11"/>
  <c r="D42" i="11"/>
  <c r="G42" i="11"/>
  <c r="D29" i="11"/>
  <c r="G29" i="11"/>
  <c r="D23" i="11"/>
  <c r="G23" i="11"/>
  <c r="D43" i="4"/>
  <c r="D29" i="4"/>
  <c r="D51" i="9"/>
  <c r="G51" i="9"/>
  <c r="D42" i="9"/>
  <c r="D52" i="9"/>
  <c r="A43" i="16"/>
  <c r="A44" i="16" s="1"/>
  <c r="A45" i="16" s="1"/>
  <c r="A46" i="16" s="1"/>
  <c r="A47" i="16" s="1"/>
  <c r="A48" i="16" s="1"/>
  <c r="A42" i="15"/>
  <c r="A43" i="15" s="1"/>
  <c r="A44" i="15" s="1"/>
  <c r="A45" i="15" s="1"/>
  <c r="A46" i="15" s="1"/>
  <c r="A47" i="15" s="1"/>
  <c r="A48" i="15" s="1"/>
  <c r="A29" i="15"/>
  <c r="A30" i="15" s="1"/>
  <c r="A31" i="15" s="1"/>
  <c r="A32" i="15" s="1"/>
  <c r="A33" i="15" s="1"/>
  <c r="A34" i="15" s="1"/>
  <c r="A35" i="15" s="1"/>
  <c r="A36" i="15" s="1"/>
  <c r="A37" i="15" s="1"/>
  <c r="A38" i="15" s="1"/>
  <c r="A45" i="11"/>
  <c r="A46" i="11"/>
  <c r="A47" i="11"/>
  <c r="A48" i="11"/>
  <c r="A49" i="11"/>
  <c r="A50" i="11"/>
  <c r="A51" i="11"/>
  <c r="A46" i="4"/>
  <c r="A47" i="4" s="1"/>
  <c r="A48" i="4" s="1"/>
  <c r="A49" i="4" s="1"/>
  <c r="A50" i="4" s="1"/>
  <c r="A51" i="4" s="1"/>
  <c r="A32" i="4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1" i="14"/>
  <c r="A42" i="14" s="1"/>
  <c r="A43" i="14" s="1"/>
  <c r="A44" i="14" s="1"/>
  <c r="A45" i="14" s="1"/>
  <c r="A46" i="14" s="1"/>
  <c r="A41" i="8"/>
  <c r="A42" i="8" s="1"/>
  <c r="A43" i="8" s="1"/>
  <c r="A44" i="8" s="1"/>
  <c r="A45" i="8" s="1"/>
  <c r="A46" i="8" s="1"/>
  <c r="A45" i="9"/>
  <c r="A46" i="9"/>
  <c r="A47" i="9"/>
  <c r="A48" i="9"/>
  <c r="A49" i="9"/>
  <c r="A50" i="9"/>
  <c r="A32" i="9"/>
  <c r="A33" i="9"/>
  <c r="A34" i="9"/>
  <c r="A35" i="9"/>
  <c r="A36" i="9"/>
  <c r="A37" i="9"/>
  <c r="A38" i="9"/>
  <c r="A39" i="9"/>
  <c r="A40" i="9"/>
  <c r="A41" i="9"/>
  <c r="A29" i="12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43" i="13"/>
  <c r="A44" i="13" s="1"/>
  <c r="A45" i="13" s="1"/>
  <c r="A46" i="13" s="1"/>
  <c r="A47" i="13" s="1"/>
  <c r="A48" i="13" s="1"/>
  <c r="A43" i="12"/>
  <c r="A44" i="12" s="1"/>
  <c r="A45" i="12" s="1"/>
  <c r="A46" i="12" s="1"/>
  <c r="A47" i="12" s="1"/>
  <c r="A48" i="12" s="1"/>
  <c r="A42" i="2"/>
  <c r="A43" i="2" s="1"/>
  <c r="A44" i="2" s="1"/>
  <c r="A45" i="2" s="1"/>
  <c r="A46" i="2" s="1"/>
  <c r="A47" i="2" s="1"/>
  <c r="A33" i="11"/>
  <c r="A34" i="11"/>
  <c r="A35" i="11"/>
  <c r="A36" i="11"/>
  <c r="A37" i="11"/>
  <c r="A38" i="11"/>
  <c r="A39" i="11"/>
  <c r="A40" i="11"/>
  <c r="A41" i="11"/>
  <c r="G56" i="14"/>
  <c r="G52" i="9"/>
  <c r="D65" i="9"/>
  <c r="D66" i="9"/>
  <c r="D67" i="9"/>
  <c r="D68" i="9"/>
  <c r="D69" i="9"/>
  <c r="D70" i="9"/>
  <c r="D71" i="9"/>
  <c r="D72" i="9"/>
  <c r="E65" i="9"/>
  <c r="E66" i="9"/>
  <c r="E67" i="9"/>
  <c r="E68" i="9"/>
  <c r="E69" i="9"/>
  <c r="E70" i="9"/>
  <c r="E71" i="9"/>
  <c r="E72" i="9"/>
  <c r="F65" i="9"/>
  <c r="F66" i="9"/>
  <c r="F67" i="9"/>
  <c r="F68" i="9"/>
  <c r="F69" i="9"/>
  <c r="F70" i="9"/>
  <c r="F71" i="9"/>
  <c r="F72" i="9"/>
  <c r="K53" i="11"/>
  <c r="H67" i="11"/>
  <c r="H68" i="11"/>
  <c r="H69" i="11"/>
  <c r="H70" i="11"/>
  <c r="H71" i="11"/>
  <c r="H72" i="11"/>
  <c r="H73" i="11"/>
  <c r="H74" i="11"/>
  <c r="F67" i="11"/>
  <c r="F68" i="11"/>
  <c r="F69" i="11"/>
  <c r="F70" i="11"/>
  <c r="F71" i="11"/>
  <c r="F72" i="11"/>
  <c r="F73" i="11"/>
  <c r="F74" i="11"/>
  <c r="E67" i="11"/>
  <c r="E68" i="11"/>
  <c r="E69" i="11"/>
  <c r="E70" i="11"/>
  <c r="E71" i="11"/>
  <c r="E72" i="11"/>
  <c r="E73" i="11"/>
  <c r="E74" i="11"/>
  <c r="G53" i="12"/>
  <c r="S26" i="12"/>
  <c r="G76" i="9"/>
  <c r="G65" i="9"/>
  <c r="G62" i="9"/>
  <c r="G61" i="9"/>
  <c r="G60" i="9"/>
  <c r="G59" i="9"/>
  <c r="G58" i="9"/>
  <c r="G57" i="9"/>
  <c r="G56" i="9"/>
  <c r="K76" i="9"/>
  <c r="K77" i="9"/>
  <c r="K78" i="9"/>
  <c r="K79" i="9"/>
  <c r="K80" i="9"/>
  <c r="K81" i="9"/>
  <c r="K82" i="9"/>
  <c r="K83" i="9"/>
  <c r="U51" i="9"/>
  <c r="G39" i="15"/>
  <c r="G78" i="11"/>
  <c r="G64" i="11"/>
  <c r="G63" i="11"/>
  <c r="G62" i="11"/>
  <c r="G61" i="11"/>
  <c r="G60" i="11"/>
  <c r="G59" i="11"/>
  <c r="G58" i="11"/>
  <c r="K78" i="11"/>
  <c r="K67" i="11"/>
  <c r="K79" i="11"/>
  <c r="K68" i="11"/>
  <c r="K80" i="11"/>
  <c r="K69" i="11"/>
  <c r="K81" i="11"/>
  <c r="K70" i="11"/>
  <c r="K82" i="11"/>
  <c r="K71" i="11"/>
  <c r="K83" i="11"/>
  <c r="K72" i="11"/>
  <c r="K84" i="11"/>
  <c r="K73" i="11"/>
  <c r="K85" i="11"/>
  <c r="K74" i="11"/>
  <c r="U16" i="11"/>
  <c r="U17" i="11"/>
  <c r="U18" i="11"/>
  <c r="U19" i="11"/>
  <c r="U20" i="11"/>
  <c r="U21" i="11"/>
  <c r="U22" i="11"/>
  <c r="U23" i="11"/>
  <c r="U24" i="11"/>
  <c r="U27" i="11"/>
  <c r="U28" i="11"/>
  <c r="U29" i="11"/>
  <c r="U30" i="11"/>
  <c r="U33" i="11"/>
  <c r="U34" i="11"/>
  <c r="U35" i="11"/>
  <c r="U36" i="11"/>
  <c r="U37" i="11"/>
  <c r="U38" i="11"/>
  <c r="U39" i="11"/>
  <c r="U40" i="11"/>
  <c r="U41" i="11"/>
  <c r="U42" i="11"/>
  <c r="U43" i="11"/>
  <c r="U45" i="11"/>
  <c r="U47" i="11"/>
  <c r="U48" i="11"/>
  <c r="U49" i="11"/>
  <c r="U50" i="11"/>
  <c r="U51" i="11"/>
  <c r="K51" i="8"/>
  <c r="K26" i="14"/>
  <c r="K53" i="13"/>
  <c r="G52" i="2"/>
  <c r="G57" i="2"/>
  <c r="G40" i="16"/>
  <c r="K53" i="16"/>
  <c r="K25" i="16"/>
  <c r="S53" i="16"/>
  <c r="S40" i="16"/>
  <c r="S84" i="11"/>
  <c r="S73" i="11"/>
  <c r="S85" i="11"/>
  <c r="S74" i="11"/>
  <c r="S78" i="11"/>
  <c r="S67" i="11"/>
  <c r="S79" i="11"/>
  <c r="S68" i="11"/>
  <c r="S80" i="11"/>
  <c r="S69" i="11"/>
  <c r="S81" i="11"/>
  <c r="S70" i="11"/>
  <c r="S82" i="11"/>
  <c r="S71" i="11"/>
  <c r="S83" i="11"/>
  <c r="S72" i="11"/>
  <c r="S83" i="9"/>
  <c r="S72" i="9"/>
  <c r="S82" i="9"/>
  <c r="S71" i="9"/>
  <c r="S77" i="9"/>
  <c r="S66" i="9"/>
  <c r="S78" i="9"/>
  <c r="S67" i="9"/>
  <c r="S79" i="9"/>
  <c r="S68" i="9"/>
  <c r="S80" i="9"/>
  <c r="S69" i="9"/>
  <c r="S60" i="9"/>
  <c r="S76" i="9"/>
  <c r="S65" i="9"/>
  <c r="S81" i="9"/>
  <c r="S70" i="9"/>
  <c r="U6" i="11"/>
  <c r="O57" i="11"/>
  <c r="U8" i="11"/>
  <c r="O58" i="11"/>
  <c r="U10" i="11"/>
  <c r="O59" i="11"/>
  <c r="U12" i="11"/>
  <c r="O60" i="11"/>
  <c r="U14" i="11"/>
  <c r="O61" i="11"/>
  <c r="U25" i="11"/>
  <c r="O62" i="11"/>
  <c r="U31" i="11"/>
  <c r="O63" i="11"/>
  <c r="U44" i="11"/>
  <c r="O64" i="11"/>
  <c r="U7" i="11"/>
  <c r="U9" i="11"/>
  <c r="U11" i="11"/>
  <c r="U13" i="11"/>
  <c r="U15" i="11"/>
  <c r="U26" i="11"/>
  <c r="U32" i="11"/>
  <c r="U46" i="11"/>
  <c r="G29" i="9"/>
  <c r="U29" i="9"/>
  <c r="G23" i="9"/>
  <c r="U23" i="9"/>
  <c r="D53" i="11"/>
  <c r="G52" i="11"/>
  <c r="U52" i="11"/>
  <c r="G42" i="9"/>
  <c r="U42" i="9"/>
  <c r="H52" i="9"/>
  <c r="K52" i="9"/>
  <c r="H65" i="9"/>
  <c r="H66" i="9"/>
  <c r="H67" i="9"/>
  <c r="H68" i="9"/>
  <c r="H69" i="9"/>
  <c r="H70" i="9"/>
  <c r="H71" i="9"/>
  <c r="H72" i="9"/>
  <c r="G53" i="11"/>
  <c r="D67" i="11"/>
  <c r="D68" i="11"/>
  <c r="D69" i="11"/>
  <c r="D70" i="11"/>
  <c r="D71" i="11"/>
  <c r="D72" i="11"/>
  <c r="D73" i="11"/>
  <c r="D74" i="11"/>
  <c r="G79" i="11"/>
  <c r="G68" i="11"/>
  <c r="G80" i="11"/>
  <c r="G69" i="11"/>
  <c r="G81" i="11"/>
  <c r="G70" i="11"/>
  <c r="G82" i="11"/>
  <c r="G71" i="11"/>
  <c r="G83" i="11"/>
  <c r="G72" i="11"/>
  <c r="G84" i="11"/>
  <c r="G73" i="11"/>
  <c r="G85" i="11"/>
  <c r="G74" i="11"/>
  <c r="G77" i="9"/>
  <c r="G66" i="9"/>
  <c r="G78" i="9"/>
  <c r="G67" i="9"/>
  <c r="G79" i="9"/>
  <c r="G68" i="9"/>
  <c r="G80" i="9"/>
  <c r="G69" i="9"/>
  <c r="G81" i="9"/>
  <c r="G70" i="9"/>
  <c r="G82" i="9"/>
  <c r="G71" i="9"/>
  <c r="G83" i="9"/>
  <c r="G72" i="9"/>
  <c r="O85" i="11"/>
  <c r="O74" i="11"/>
  <c r="O84" i="11"/>
  <c r="O73" i="11"/>
  <c r="O83" i="11"/>
  <c r="O72" i="11"/>
  <c r="O82" i="11"/>
  <c r="O71" i="11"/>
  <c r="O81" i="11"/>
  <c r="O70" i="11"/>
  <c r="O80" i="11"/>
  <c r="O69" i="11"/>
  <c r="O79" i="11"/>
  <c r="O68" i="11"/>
  <c r="O78" i="11"/>
  <c r="O67" i="11"/>
  <c r="G67" i="11"/>
  <c r="U53" i="11"/>
  <c r="K65" i="9"/>
  <c r="K66" i="9"/>
  <c r="K67" i="9"/>
  <c r="K68" i="9"/>
  <c r="K69" i="9"/>
  <c r="K70" i="9"/>
  <c r="K71" i="9"/>
  <c r="K72" i="9"/>
  <c r="U52" i="9"/>
  <c r="O7" i="2"/>
  <c r="O53" i="2" s="1"/>
  <c r="O8" i="2"/>
  <c r="O54" i="2" s="1"/>
  <c r="O6" i="2"/>
  <c r="O52" i="2" s="1"/>
  <c r="O9" i="2"/>
  <c r="O55" i="2" s="1"/>
  <c r="O10" i="2"/>
  <c r="O18" i="2"/>
  <c r="O17" i="2"/>
  <c r="O16" i="2"/>
  <c r="O15" i="2"/>
  <c r="O14" i="2"/>
  <c r="O13" i="2"/>
  <c r="O12" i="2"/>
  <c r="O11" i="2"/>
  <c r="O24" i="2"/>
  <c r="O23" i="2"/>
  <c r="O22" i="2"/>
  <c r="O21" i="2"/>
  <c r="O38" i="2"/>
  <c r="O37" i="2"/>
  <c r="O36" i="2"/>
  <c r="O35" i="2"/>
  <c r="O34" i="2"/>
  <c r="O33" i="2"/>
  <c r="O32" i="2"/>
  <c r="O31" i="2"/>
  <c r="O30" i="2"/>
  <c r="O29" i="2"/>
  <c r="O28" i="2"/>
  <c r="O27" i="2"/>
  <c r="O47" i="2"/>
  <c r="O46" i="2"/>
  <c r="O45" i="2"/>
  <c r="O44" i="2"/>
  <c r="O43" i="2"/>
  <c r="O42" i="2"/>
  <c r="O41" i="2"/>
  <c r="O8" i="12"/>
  <c r="O55" i="12" s="1"/>
  <c r="O7" i="12"/>
  <c r="O54" i="12" s="1"/>
  <c r="O6" i="12"/>
  <c r="O53" i="12" s="1"/>
  <c r="O19" i="12"/>
  <c r="O10" i="12"/>
  <c r="O9" i="12"/>
  <c r="O56" i="12" s="1"/>
  <c r="O17" i="12"/>
  <c r="O16" i="12"/>
  <c r="O15" i="12"/>
  <c r="O14" i="12"/>
  <c r="U14" i="12" s="1"/>
  <c r="O13" i="12"/>
  <c r="O12" i="12"/>
  <c r="O11" i="12"/>
  <c r="O21" i="12"/>
  <c r="O25" i="12"/>
  <c r="O22" i="12"/>
  <c r="O24" i="12"/>
  <c r="O23" i="12"/>
  <c r="O28" i="12"/>
  <c r="O39" i="12"/>
  <c r="O38" i="12"/>
  <c r="O37" i="12"/>
  <c r="O36" i="12"/>
  <c r="O35" i="12"/>
  <c r="O34" i="12"/>
  <c r="O33" i="12"/>
  <c r="O32" i="12"/>
  <c r="O31" i="12"/>
  <c r="O30" i="12"/>
  <c r="O29" i="12"/>
  <c r="O42" i="12"/>
  <c r="O48" i="12"/>
  <c r="O47" i="12"/>
  <c r="U47" i="12" s="1"/>
  <c r="O46" i="12"/>
  <c r="U46" i="12" s="1"/>
  <c r="O45" i="12"/>
  <c r="O44" i="12"/>
  <c r="O43" i="12"/>
  <c r="U43" i="12" s="1"/>
  <c r="O8" i="13"/>
  <c r="O55" i="13" s="1"/>
  <c r="O7" i="13"/>
  <c r="O54" i="13" s="1"/>
  <c r="O6" i="13"/>
  <c r="O18" i="13"/>
  <c r="O17" i="13"/>
  <c r="O16" i="13"/>
  <c r="O15" i="13"/>
  <c r="O14" i="13"/>
  <c r="O13" i="13"/>
  <c r="O12" i="13"/>
  <c r="O11" i="13"/>
  <c r="O10" i="13"/>
  <c r="O9" i="13"/>
  <c r="O56" i="13" s="1"/>
  <c r="O24" i="13"/>
  <c r="U24" i="13" s="1"/>
  <c r="O23" i="13"/>
  <c r="O22" i="13"/>
  <c r="O21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48" i="13"/>
  <c r="O47" i="13"/>
  <c r="O46" i="13"/>
  <c r="O45" i="13"/>
  <c r="O44" i="13"/>
  <c r="O43" i="13"/>
  <c r="O42" i="13"/>
  <c r="O10" i="9"/>
  <c r="O9" i="9"/>
  <c r="U9" i="9"/>
  <c r="O8" i="9"/>
  <c r="O7" i="9"/>
  <c r="U7" i="9"/>
  <c r="O6" i="9"/>
  <c r="O22" i="9"/>
  <c r="U22" i="9"/>
  <c r="O21" i="9"/>
  <c r="U21" i="9"/>
  <c r="O20" i="9"/>
  <c r="U20" i="9"/>
  <c r="O19" i="9"/>
  <c r="U19" i="9"/>
  <c r="O18" i="9"/>
  <c r="U18" i="9"/>
  <c r="O17" i="9"/>
  <c r="U17" i="9"/>
  <c r="O16" i="9"/>
  <c r="U16" i="9"/>
  <c r="O15" i="9"/>
  <c r="U15" i="9"/>
  <c r="O14" i="9"/>
  <c r="O13" i="9"/>
  <c r="U13" i="9"/>
  <c r="O12" i="9"/>
  <c r="O11" i="9"/>
  <c r="U11" i="9"/>
  <c r="O28" i="9"/>
  <c r="U28" i="9"/>
  <c r="O27" i="9"/>
  <c r="U27" i="9"/>
  <c r="O26" i="9"/>
  <c r="U26" i="9"/>
  <c r="O25" i="9"/>
  <c r="O41" i="9"/>
  <c r="U41" i="9"/>
  <c r="O40" i="9"/>
  <c r="U40" i="9"/>
  <c r="O39" i="9"/>
  <c r="U39" i="9"/>
  <c r="O38" i="9"/>
  <c r="U38" i="9"/>
  <c r="O37" i="9"/>
  <c r="U37" i="9"/>
  <c r="O36" i="9"/>
  <c r="U36" i="9"/>
  <c r="O35" i="9"/>
  <c r="U35" i="9"/>
  <c r="O34" i="9"/>
  <c r="U34" i="9"/>
  <c r="O33" i="9"/>
  <c r="U33" i="9"/>
  <c r="O32" i="9"/>
  <c r="U32" i="9"/>
  <c r="O31" i="9"/>
  <c r="O50" i="9"/>
  <c r="U50" i="9"/>
  <c r="O49" i="9"/>
  <c r="U49" i="9"/>
  <c r="O48" i="9"/>
  <c r="U48" i="9"/>
  <c r="O47" i="9"/>
  <c r="U47" i="9"/>
  <c r="O46" i="9"/>
  <c r="U46" i="9"/>
  <c r="O45" i="9"/>
  <c r="U45" i="9"/>
  <c r="O44" i="9"/>
  <c r="O8" i="15"/>
  <c r="O55" i="15" s="1"/>
  <c r="O7" i="15"/>
  <c r="O54" i="15" s="1"/>
  <c r="O6" i="15"/>
  <c r="O53" i="13"/>
  <c r="U44" i="9"/>
  <c r="O62" i="9"/>
  <c r="U31" i="9"/>
  <c r="O61" i="9"/>
  <c r="U25" i="9"/>
  <c r="O60" i="9"/>
  <c r="U12" i="9"/>
  <c r="O58" i="9"/>
  <c r="U14" i="9"/>
  <c r="O59" i="9"/>
  <c r="U6" i="9"/>
  <c r="O55" i="9"/>
  <c r="U8" i="9"/>
  <c r="O56" i="9"/>
  <c r="U10" i="9"/>
  <c r="O57" i="9"/>
  <c r="O10" i="15"/>
  <c r="U10" i="15" s="1"/>
  <c r="O9" i="15"/>
  <c r="O56" i="15" s="1"/>
  <c r="O19" i="15"/>
  <c r="O18" i="15"/>
  <c r="O16" i="15"/>
  <c r="O15" i="15"/>
  <c r="O14" i="15"/>
  <c r="O13" i="15"/>
  <c r="O12" i="15"/>
  <c r="O11" i="15"/>
  <c r="O78" i="9"/>
  <c r="O67" i="9"/>
  <c r="O77" i="9"/>
  <c r="O66" i="9"/>
  <c r="O76" i="9"/>
  <c r="O65" i="9"/>
  <c r="O80" i="9"/>
  <c r="O69" i="9"/>
  <c r="O79" i="9"/>
  <c r="O68" i="9"/>
  <c r="O81" i="9"/>
  <c r="O70" i="9"/>
  <c r="O82" i="9"/>
  <c r="O71" i="9"/>
  <c r="O83" i="9"/>
  <c r="O72" i="9"/>
  <c r="O22" i="15"/>
  <c r="O25" i="15"/>
  <c r="O24" i="15"/>
  <c r="O23" i="15"/>
  <c r="O28" i="15"/>
  <c r="O38" i="15"/>
  <c r="O37" i="15"/>
  <c r="O36" i="15"/>
  <c r="O35" i="15"/>
  <c r="O34" i="15"/>
  <c r="O33" i="15"/>
  <c r="O32" i="15"/>
  <c r="O31" i="15"/>
  <c r="O30" i="15"/>
  <c r="O29" i="15"/>
  <c r="O42" i="15"/>
  <c r="O48" i="15"/>
  <c r="O47" i="15"/>
  <c r="O46" i="15"/>
  <c r="O45" i="15"/>
  <c r="O44" i="15"/>
  <c r="O43" i="15"/>
  <c r="O41" i="15"/>
  <c r="O20" i="4"/>
  <c r="O19" i="4"/>
  <c r="O18" i="4"/>
  <c r="O17" i="4"/>
  <c r="O16" i="4"/>
  <c r="O15" i="4"/>
  <c r="O14" i="4"/>
  <c r="O13" i="4"/>
  <c r="O12" i="4"/>
  <c r="O11" i="4"/>
  <c r="O10" i="4"/>
  <c r="O9" i="4"/>
  <c r="O59" i="4" s="1"/>
  <c r="O8" i="4"/>
  <c r="O58" i="4" s="1"/>
  <c r="O7" i="4"/>
  <c r="O6" i="4"/>
  <c r="O56" i="4" s="1"/>
  <c r="O51" i="4"/>
  <c r="O50" i="4"/>
  <c r="O49" i="4"/>
  <c r="O48" i="4"/>
  <c r="O47" i="4"/>
  <c r="O46" i="4"/>
  <c r="O45" i="4"/>
  <c r="O18" i="8"/>
  <c r="O17" i="8"/>
  <c r="O10" i="8"/>
  <c r="O9" i="8"/>
  <c r="O54" i="8" s="1"/>
  <c r="O8" i="8"/>
  <c r="O53" i="8" s="1"/>
  <c r="O7" i="8"/>
  <c r="O52" i="8" s="1"/>
  <c r="O6" i="8"/>
  <c r="O51" i="8" s="1"/>
  <c r="O16" i="8"/>
  <c r="O15" i="8"/>
  <c r="O14" i="8"/>
  <c r="O13" i="8"/>
  <c r="O12" i="8"/>
  <c r="O11" i="8"/>
  <c r="O21" i="8"/>
  <c r="O24" i="8"/>
  <c r="U24" i="8" s="1"/>
  <c r="O23" i="8"/>
  <c r="O22" i="8"/>
  <c r="O27" i="8"/>
  <c r="O37" i="8"/>
  <c r="O36" i="8"/>
  <c r="O35" i="8"/>
  <c r="O34" i="8"/>
  <c r="O33" i="8"/>
  <c r="O32" i="8"/>
  <c r="O31" i="8"/>
  <c r="O30" i="8"/>
  <c r="O29" i="8"/>
  <c r="O28" i="8"/>
  <c r="O41" i="8"/>
  <c r="O46" i="8"/>
  <c r="U46" i="8" s="1"/>
  <c r="O45" i="8"/>
  <c r="O44" i="8"/>
  <c r="O43" i="8"/>
  <c r="O42" i="8"/>
  <c r="U42" i="8" s="1"/>
  <c r="O40" i="8"/>
  <c r="O18" i="14"/>
  <c r="O17" i="14"/>
  <c r="U17" i="14" s="1"/>
  <c r="O16" i="14"/>
  <c r="O15" i="14"/>
  <c r="O14" i="14"/>
  <c r="O13" i="14"/>
  <c r="U13" i="14" s="1"/>
  <c r="O12" i="14"/>
  <c r="O11" i="14"/>
  <c r="O10" i="14"/>
  <c r="O9" i="14"/>
  <c r="O54" i="14" s="1"/>
  <c r="O8" i="14"/>
  <c r="O53" i="14" s="1"/>
  <c r="O7" i="14"/>
  <c r="O52" i="14" s="1"/>
  <c r="O6" i="14"/>
  <c r="O51" i="14" s="1"/>
  <c r="O25" i="14"/>
  <c r="O24" i="14"/>
  <c r="O23" i="14"/>
  <c r="O22" i="14"/>
  <c r="O26" i="14" s="1"/>
  <c r="O36" i="14"/>
  <c r="U36" i="14" s="1"/>
  <c r="O32" i="14"/>
  <c r="O31" i="14"/>
  <c r="O30" i="14"/>
  <c r="O29" i="14"/>
  <c r="O28" i="14"/>
  <c r="O35" i="14"/>
  <c r="O34" i="14"/>
  <c r="O33" i="14"/>
  <c r="O46" i="14"/>
  <c r="O45" i="14"/>
  <c r="O44" i="14"/>
  <c r="U44" i="14" s="1"/>
  <c r="O43" i="14"/>
  <c r="O42" i="14"/>
  <c r="O41" i="14"/>
  <c r="O40" i="14"/>
  <c r="O47" i="14" s="1"/>
  <c r="O8" i="16"/>
  <c r="O55" i="16" s="1"/>
  <c r="O7" i="16"/>
  <c r="O54" i="16" s="1"/>
  <c r="O6" i="16"/>
  <c r="O53" i="16" s="1"/>
  <c r="O18" i="16"/>
  <c r="O17" i="16"/>
  <c r="O16" i="16"/>
  <c r="O15" i="16"/>
  <c r="O14" i="16"/>
  <c r="U14" i="16"/>
  <c r="O13" i="16"/>
  <c r="O12" i="16"/>
  <c r="O11" i="16"/>
  <c r="O10" i="16"/>
  <c r="U10" i="16" s="1"/>
  <c r="O9" i="16"/>
  <c r="O56" i="16" s="1"/>
  <c r="O24" i="16"/>
  <c r="U24" i="16" s="1"/>
  <c r="O23" i="16"/>
  <c r="O22" i="16"/>
  <c r="O21" i="16"/>
  <c r="O39" i="16"/>
  <c r="O38" i="16"/>
  <c r="O37" i="16"/>
  <c r="O36" i="16"/>
  <c r="U36" i="16" s="1"/>
  <c r="O35" i="16"/>
  <c r="O34" i="16"/>
  <c r="O33" i="16"/>
  <c r="O32" i="16"/>
  <c r="U32" i="16" s="1"/>
  <c r="O31" i="16"/>
  <c r="O30" i="16"/>
  <c r="O29" i="16"/>
  <c r="O28" i="16"/>
  <c r="U28" i="16" s="1"/>
  <c r="O27" i="16"/>
  <c r="O48" i="16"/>
  <c r="U48" i="16" s="1"/>
  <c r="O47" i="16"/>
  <c r="O46" i="16"/>
  <c r="U46" i="16" s="1"/>
  <c r="O45" i="16"/>
  <c r="O44" i="16"/>
  <c r="U44" i="16" s="1"/>
  <c r="O43" i="16"/>
  <c r="O42" i="16"/>
  <c r="U40" i="14"/>
  <c r="U43" i="16"/>
  <c r="O28" i="4"/>
  <c r="O27" i="4"/>
  <c r="O26" i="4"/>
  <c r="O24" i="4"/>
  <c r="O25" i="4"/>
  <c r="O23" i="4"/>
  <c r="S6" i="2"/>
  <c r="S52" i="2" s="1"/>
  <c r="S8" i="12"/>
  <c r="S55" i="12" s="1"/>
  <c r="S7" i="4"/>
  <c r="S57" i="4" s="1"/>
  <c r="S21" i="16"/>
  <c r="S23" i="16"/>
  <c r="U23" i="16" s="1"/>
  <c r="S22" i="16"/>
  <c r="S20" i="16"/>
  <c r="U20" i="16" s="1"/>
  <c r="BC38" i="18" l="1"/>
  <c r="BP38" i="18" s="1"/>
  <c r="BP71" i="18" s="1"/>
  <c r="U22" i="16"/>
  <c r="O58" i="16"/>
  <c r="U17" i="16"/>
  <c r="K49" i="16"/>
  <c r="U34" i="16"/>
  <c r="U11" i="16"/>
  <c r="U19" i="16" s="1"/>
  <c r="K19" i="16"/>
  <c r="W50" i="16"/>
  <c r="AG54" i="16"/>
  <c r="U30" i="16"/>
  <c r="U59" i="16" s="1"/>
  <c r="U38" i="16"/>
  <c r="O19" i="16"/>
  <c r="G19" i="16"/>
  <c r="K58" i="16"/>
  <c r="K59" i="16"/>
  <c r="S57" i="16"/>
  <c r="V50" i="16"/>
  <c r="Q50" i="16"/>
  <c r="L50" i="16"/>
  <c r="F50" i="16"/>
  <c r="AC53" i="16"/>
  <c r="AC57" i="16"/>
  <c r="AB50" i="16"/>
  <c r="U30" i="14"/>
  <c r="S56" i="14"/>
  <c r="U11" i="14"/>
  <c r="U15" i="14"/>
  <c r="AG54" i="14"/>
  <c r="U34" i="14"/>
  <c r="U39" i="14"/>
  <c r="S58" i="14"/>
  <c r="U42" i="14"/>
  <c r="U46" i="14"/>
  <c r="U32" i="14"/>
  <c r="U24" i="14"/>
  <c r="K58" i="14"/>
  <c r="U27" i="14"/>
  <c r="S38" i="14"/>
  <c r="AM17" i="14"/>
  <c r="AM9" i="14"/>
  <c r="AM54" i="14" s="1"/>
  <c r="AG51" i="8"/>
  <c r="U44" i="8"/>
  <c r="AG55" i="8"/>
  <c r="K58" i="15"/>
  <c r="K59" i="15"/>
  <c r="S26" i="15"/>
  <c r="Y56" i="15"/>
  <c r="Y54" i="15"/>
  <c r="AG49" i="15"/>
  <c r="Z50" i="15"/>
  <c r="S57" i="15"/>
  <c r="S39" i="15"/>
  <c r="L50" i="15"/>
  <c r="F50" i="15"/>
  <c r="Y26" i="15"/>
  <c r="Y49" i="15"/>
  <c r="AD50" i="15"/>
  <c r="AG26" i="15"/>
  <c r="U30" i="4"/>
  <c r="AL19" i="4"/>
  <c r="G21" i="4"/>
  <c r="G56" i="4"/>
  <c r="T53" i="4"/>
  <c r="AM41" i="13"/>
  <c r="AM9" i="13"/>
  <c r="AM56" i="13" s="1"/>
  <c r="U22" i="13"/>
  <c r="AC53" i="13"/>
  <c r="AC57" i="13"/>
  <c r="O59" i="13"/>
  <c r="S40" i="13"/>
  <c r="Y59" i="13"/>
  <c r="AM17" i="13"/>
  <c r="AM13" i="13"/>
  <c r="AM57" i="13" s="1"/>
  <c r="U23" i="13"/>
  <c r="K59" i="13"/>
  <c r="AM20" i="13"/>
  <c r="AM15" i="13"/>
  <c r="AM11" i="13"/>
  <c r="AM7" i="13"/>
  <c r="AM54" i="13" s="1"/>
  <c r="U38" i="12"/>
  <c r="G20" i="12"/>
  <c r="G50" i="12" s="1"/>
  <c r="S59" i="12"/>
  <c r="U44" i="12"/>
  <c r="U30" i="12"/>
  <c r="U34" i="12"/>
  <c r="O20" i="12"/>
  <c r="U27" i="12"/>
  <c r="S58" i="12"/>
  <c r="U45" i="12"/>
  <c r="U32" i="12"/>
  <c r="U36" i="12"/>
  <c r="U12" i="12"/>
  <c r="U16" i="12"/>
  <c r="U19" i="12"/>
  <c r="K59" i="12"/>
  <c r="AR49" i="12"/>
  <c r="BE49" i="12" s="1"/>
  <c r="K57" i="2"/>
  <c r="S58" i="2"/>
  <c r="S59" i="16"/>
  <c r="K43" i="4"/>
  <c r="AM33" i="2"/>
  <c r="U41" i="2"/>
  <c r="T49" i="2"/>
  <c r="Q49" i="2"/>
  <c r="N49" i="2"/>
  <c r="Y19" i="2"/>
  <c r="AF50" i="18"/>
  <c r="U28" i="2"/>
  <c r="U58" i="2" s="1"/>
  <c r="U30" i="2"/>
  <c r="U32" i="2"/>
  <c r="U34" i="2"/>
  <c r="U36" i="2"/>
  <c r="U38" i="2"/>
  <c r="U22" i="2"/>
  <c r="U24" i="2"/>
  <c r="G59" i="2"/>
  <c r="G56" i="2"/>
  <c r="K59" i="2"/>
  <c r="M49" i="2"/>
  <c r="J49" i="2"/>
  <c r="H49" i="2"/>
  <c r="Y54" i="2"/>
  <c r="Y52" i="2"/>
  <c r="AM26" i="2"/>
  <c r="AM18" i="2"/>
  <c r="AM16" i="2"/>
  <c r="AM14" i="2"/>
  <c r="AM12" i="2"/>
  <c r="AM10" i="2"/>
  <c r="AM8" i="2"/>
  <c r="AM54" i="2" s="1"/>
  <c r="AK53" i="2"/>
  <c r="Y48" i="2"/>
  <c r="Y25" i="2"/>
  <c r="AK48" i="2"/>
  <c r="AM23" i="2"/>
  <c r="O40" i="13"/>
  <c r="U29" i="13"/>
  <c r="U31" i="13"/>
  <c r="U33" i="13"/>
  <c r="U35" i="13"/>
  <c r="U37" i="13"/>
  <c r="U39" i="13"/>
  <c r="U24" i="4"/>
  <c r="U27" i="4"/>
  <c r="U42" i="4"/>
  <c r="G29" i="4"/>
  <c r="U29" i="4" s="1"/>
  <c r="K21" i="4"/>
  <c r="K53" i="4" s="1"/>
  <c r="K63" i="4"/>
  <c r="U22" i="4"/>
  <c r="S60" i="4"/>
  <c r="S61" i="4"/>
  <c r="S52" i="4"/>
  <c r="Q53" i="4"/>
  <c r="AQ43" i="4"/>
  <c r="BD43" i="4" s="1"/>
  <c r="S49" i="15"/>
  <c r="AF34" i="18"/>
  <c r="AL64" i="18"/>
  <c r="AI64" i="18"/>
  <c r="AG64" i="18"/>
  <c r="O25" i="16"/>
  <c r="AM34" i="16"/>
  <c r="AJ68" i="18"/>
  <c r="N62" i="18"/>
  <c r="N49" i="18" s="1"/>
  <c r="N72" i="18" s="1"/>
  <c r="AX22" i="18"/>
  <c r="AX20" i="18"/>
  <c r="AX18" i="18"/>
  <c r="AX15" i="18"/>
  <c r="AX13" i="18"/>
  <c r="AX11" i="18"/>
  <c r="AX9" i="18"/>
  <c r="AX7" i="18"/>
  <c r="BB64" i="18"/>
  <c r="G49" i="12"/>
  <c r="AB50" i="12"/>
  <c r="AE49" i="2"/>
  <c r="AK25" i="2"/>
  <c r="U42" i="2"/>
  <c r="U44" i="2"/>
  <c r="U46" i="2"/>
  <c r="O57" i="2"/>
  <c r="U11" i="2"/>
  <c r="U13" i="2"/>
  <c r="U56" i="2" s="1"/>
  <c r="U15" i="2"/>
  <c r="U17" i="2"/>
  <c r="U10" i="2"/>
  <c r="G58" i="2"/>
  <c r="G25" i="2"/>
  <c r="K25" i="2"/>
  <c r="K39" i="2"/>
  <c r="K48" i="2"/>
  <c r="S56" i="2"/>
  <c r="S25" i="2"/>
  <c r="S48" i="2"/>
  <c r="AG57" i="2"/>
  <c r="AG55" i="2"/>
  <c r="AG53" i="2"/>
  <c r="AG52" i="2"/>
  <c r="AK58" i="2"/>
  <c r="AC19" i="2"/>
  <c r="Y62" i="4"/>
  <c r="Y63" i="4"/>
  <c r="AC52" i="4"/>
  <c r="AG52" i="4"/>
  <c r="AQ52" i="4"/>
  <c r="BD52" i="4" s="1"/>
  <c r="AQ29" i="4"/>
  <c r="BD29" i="4" s="1"/>
  <c r="G48" i="2"/>
  <c r="U21" i="2"/>
  <c r="U43" i="2"/>
  <c r="U45" i="2"/>
  <c r="U59" i="2" s="1"/>
  <c r="U47" i="2"/>
  <c r="S59" i="2"/>
  <c r="S57" i="2"/>
  <c r="K58" i="2"/>
  <c r="Y58" i="2"/>
  <c r="AC52" i="2"/>
  <c r="AC54" i="2"/>
  <c r="AC56" i="2"/>
  <c r="AC58" i="2"/>
  <c r="AG59" i="2"/>
  <c r="AG58" i="2"/>
  <c r="AK59" i="2"/>
  <c r="AK57" i="2"/>
  <c r="AK55" i="2"/>
  <c r="AG48" i="2"/>
  <c r="AG25" i="2"/>
  <c r="G39" i="2"/>
  <c r="S39" i="2"/>
  <c r="Y59" i="2"/>
  <c r="Y57" i="2"/>
  <c r="Y55" i="2"/>
  <c r="Y53" i="2"/>
  <c r="U29" i="12"/>
  <c r="U31" i="12"/>
  <c r="U33" i="12"/>
  <c r="U35" i="12"/>
  <c r="U37" i="12"/>
  <c r="U39" i="12"/>
  <c r="U23" i="12"/>
  <c r="U21" i="12"/>
  <c r="U11" i="12"/>
  <c r="U13" i="12"/>
  <c r="U20" i="12" s="1"/>
  <c r="U15" i="12"/>
  <c r="U17" i="12"/>
  <c r="U10" i="12"/>
  <c r="U57" i="12" s="1"/>
  <c r="S40" i="12"/>
  <c r="Y57" i="12"/>
  <c r="AH50" i="12"/>
  <c r="G61" i="4"/>
  <c r="AL52" i="4"/>
  <c r="U38" i="4"/>
  <c r="S62" i="4"/>
  <c r="J53" i="4"/>
  <c r="C53" i="4"/>
  <c r="AK58" i="4"/>
  <c r="AK60" i="4"/>
  <c r="AL18" i="4"/>
  <c r="AQ21" i="4"/>
  <c r="BD21" i="4" s="1"/>
  <c r="O38" i="14"/>
  <c r="O56" i="14"/>
  <c r="O55" i="14"/>
  <c r="G58" i="14"/>
  <c r="U31" i="14"/>
  <c r="G38" i="14"/>
  <c r="U25" i="14"/>
  <c r="U23" i="14"/>
  <c r="U56" i="14" s="1"/>
  <c r="U18" i="14"/>
  <c r="U16" i="14"/>
  <c r="U14" i="14"/>
  <c r="U12" i="14"/>
  <c r="U55" i="14" s="1"/>
  <c r="U10" i="14"/>
  <c r="S55" i="14"/>
  <c r="G50" i="16"/>
  <c r="G60" i="16"/>
  <c r="U29" i="16"/>
  <c r="G59" i="16"/>
  <c r="G58" i="16"/>
  <c r="G57" i="16"/>
  <c r="K40" i="16"/>
  <c r="K50" i="16" s="1"/>
  <c r="U12" i="16"/>
  <c r="S60" i="16"/>
  <c r="AM21" i="13"/>
  <c r="U38" i="13"/>
  <c r="U36" i="13"/>
  <c r="U34" i="13"/>
  <c r="U32" i="13"/>
  <c r="U30" i="13"/>
  <c r="G59" i="13"/>
  <c r="G57" i="13"/>
  <c r="K57" i="13"/>
  <c r="Y40" i="13"/>
  <c r="AC19" i="13"/>
  <c r="AC40" i="13"/>
  <c r="U26" i="4"/>
  <c r="U28" i="4"/>
  <c r="U31" i="4"/>
  <c r="U46" i="4"/>
  <c r="U48" i="4"/>
  <c r="U50" i="4"/>
  <c r="U32" i="4"/>
  <c r="U36" i="4"/>
  <c r="U40" i="4"/>
  <c r="O60" i="4"/>
  <c r="U12" i="4"/>
  <c r="U16" i="4"/>
  <c r="U18" i="4"/>
  <c r="K56" i="4"/>
  <c r="K62" i="4"/>
  <c r="K29" i="4"/>
  <c r="O62" i="4"/>
  <c r="N53" i="4"/>
  <c r="Y56" i="4"/>
  <c r="Y61" i="4"/>
  <c r="AC61" i="4"/>
  <c r="AG60" i="4"/>
  <c r="AG59" i="4"/>
  <c r="AK62" i="4"/>
  <c r="AM43" i="15"/>
  <c r="AM49" i="15" s="1"/>
  <c r="G47" i="8"/>
  <c r="T48" i="8"/>
  <c r="AR57" i="14"/>
  <c r="AR26" i="14"/>
  <c r="BE26" i="14" s="1"/>
  <c r="U28" i="14"/>
  <c r="O20" i="14"/>
  <c r="O48" i="14" s="1"/>
  <c r="U41" i="14"/>
  <c r="U47" i="14" s="1"/>
  <c r="U43" i="14"/>
  <c r="U45" i="14"/>
  <c r="U33" i="14"/>
  <c r="U35" i="14"/>
  <c r="U29" i="14"/>
  <c r="S47" i="14"/>
  <c r="K47" i="14"/>
  <c r="K56" i="14"/>
  <c r="M48" i="14"/>
  <c r="H48" i="14"/>
  <c r="P48" i="14"/>
  <c r="E48" i="14"/>
  <c r="AC54" i="14"/>
  <c r="AC58" i="14"/>
  <c r="AG52" i="14"/>
  <c r="AG58" i="14"/>
  <c r="AG53" i="14"/>
  <c r="AG55" i="14"/>
  <c r="AG38" i="14"/>
  <c r="AR56" i="14"/>
  <c r="U58" i="14"/>
  <c r="AK58" i="14"/>
  <c r="AM24" i="14"/>
  <c r="AR47" i="14"/>
  <c r="BE47" i="14" s="1"/>
  <c r="AK57" i="14"/>
  <c r="AQ48" i="14"/>
  <c r="AO48" i="14"/>
  <c r="AR48" i="14" s="1"/>
  <c r="BE48" i="14" s="1"/>
  <c r="AM23" i="16"/>
  <c r="AQ50" i="16"/>
  <c r="AR25" i="16"/>
  <c r="BE25" i="16" s="1"/>
  <c r="AR53" i="16"/>
  <c r="U21" i="16"/>
  <c r="U27" i="16"/>
  <c r="U45" i="16"/>
  <c r="U47" i="16"/>
  <c r="U31" i="16"/>
  <c r="U33" i="16"/>
  <c r="U35" i="16"/>
  <c r="U37" i="16"/>
  <c r="U39" i="16"/>
  <c r="U18" i="16"/>
  <c r="K57" i="16"/>
  <c r="U26" i="16"/>
  <c r="AG53" i="16"/>
  <c r="AM20" i="16"/>
  <c r="AM16" i="16"/>
  <c r="AG25" i="16"/>
  <c r="Y25" i="16"/>
  <c r="AA50" i="16"/>
  <c r="AR60" i="16"/>
  <c r="AR40" i="16"/>
  <c r="BE40" i="16" s="1"/>
  <c r="AR19" i="16"/>
  <c r="BE19" i="16" s="1"/>
  <c r="BE27" i="16"/>
  <c r="AC49" i="16"/>
  <c r="AG49" i="16"/>
  <c r="AK25" i="16"/>
  <c r="AC25" i="16"/>
  <c r="AM48" i="16"/>
  <c r="AR58" i="16"/>
  <c r="C56" i="2"/>
  <c r="C19" i="2"/>
  <c r="C49" i="2" s="1"/>
  <c r="Y56" i="2"/>
  <c r="AR53" i="2"/>
  <c r="U27" i="2"/>
  <c r="O25" i="2"/>
  <c r="U29" i="2"/>
  <c r="U31" i="2"/>
  <c r="U33" i="2"/>
  <c r="U35" i="2"/>
  <c r="U37" i="2"/>
  <c r="U23" i="2"/>
  <c r="U25" i="2" s="1"/>
  <c r="U12" i="2"/>
  <c r="U14" i="2"/>
  <c r="U16" i="2"/>
  <c r="U18" i="2"/>
  <c r="K19" i="2"/>
  <c r="G19" i="2"/>
  <c r="AC53" i="2"/>
  <c r="AC55" i="2"/>
  <c r="AC57" i="2"/>
  <c r="AC59" i="2"/>
  <c r="AM7" i="2"/>
  <c r="AM53" i="2" s="1"/>
  <c r="AG56" i="2"/>
  <c r="AG54" i="2"/>
  <c r="AK52" i="2"/>
  <c r="AK54" i="2"/>
  <c r="AK56" i="2"/>
  <c r="AC48" i="2"/>
  <c r="AC25" i="2"/>
  <c r="AG19" i="2"/>
  <c r="AK39" i="2"/>
  <c r="AM39" i="2" s="1"/>
  <c r="AK19" i="2"/>
  <c r="AO49" i="2"/>
  <c r="AR49" i="2" s="1"/>
  <c r="AM6" i="2"/>
  <c r="AM52" i="2" s="1"/>
  <c r="AM40" i="2"/>
  <c r="AM20" i="2"/>
  <c r="AM17" i="2"/>
  <c r="AM15" i="2"/>
  <c r="AM13" i="2"/>
  <c r="AM11" i="2"/>
  <c r="AM9" i="2"/>
  <c r="AM55" i="2" s="1"/>
  <c r="AP49" i="2"/>
  <c r="AR55" i="2"/>
  <c r="AR52" i="2"/>
  <c r="O40" i="12"/>
  <c r="G40" i="12"/>
  <c r="AM25" i="13"/>
  <c r="O49" i="13"/>
  <c r="U44" i="13"/>
  <c r="U46" i="13"/>
  <c r="U48" i="13"/>
  <c r="U28" i="13"/>
  <c r="O25" i="13"/>
  <c r="U11" i="13"/>
  <c r="U13" i="13"/>
  <c r="U15" i="13"/>
  <c r="U17" i="13"/>
  <c r="G19" i="13"/>
  <c r="K19" i="13"/>
  <c r="K25" i="13"/>
  <c r="K40" i="13"/>
  <c r="K49" i="13"/>
  <c r="K50" i="13" s="1"/>
  <c r="S58" i="13"/>
  <c r="Y60" i="13"/>
  <c r="AM49" i="13"/>
  <c r="AG60" i="13"/>
  <c r="AG56" i="13"/>
  <c r="AK60" i="13"/>
  <c r="AF8" i="18"/>
  <c r="R33" i="18"/>
  <c r="R70" i="18" s="1"/>
  <c r="AR58" i="13"/>
  <c r="AP50" i="13"/>
  <c r="G60" i="13"/>
  <c r="G58" i="13"/>
  <c r="S19" i="13"/>
  <c r="S49" i="13"/>
  <c r="T50" i="13"/>
  <c r="D50" i="13"/>
  <c r="W50" i="15"/>
  <c r="X50" i="15"/>
  <c r="O57" i="14"/>
  <c r="AE48" i="14"/>
  <c r="AM46" i="14"/>
  <c r="O60" i="16"/>
  <c r="AM6" i="16"/>
  <c r="AM53" i="16" s="1"/>
  <c r="AI50" i="16"/>
  <c r="AM30" i="16"/>
  <c r="AK55" i="16"/>
  <c r="AM12" i="16"/>
  <c r="AM38" i="16"/>
  <c r="AM44" i="16"/>
  <c r="AP50" i="16"/>
  <c r="O58" i="2"/>
  <c r="O56" i="2"/>
  <c r="AF39" i="18"/>
  <c r="S57" i="13"/>
  <c r="U21" i="13"/>
  <c r="U58" i="13" s="1"/>
  <c r="O58" i="13"/>
  <c r="S25" i="13"/>
  <c r="K60" i="13"/>
  <c r="K58" i="13"/>
  <c r="AC54" i="13"/>
  <c r="AC56" i="13"/>
  <c r="AC58" i="13"/>
  <c r="AC60" i="13"/>
  <c r="AG59" i="13"/>
  <c r="AG57" i="13"/>
  <c r="AG54" i="13"/>
  <c r="AG58" i="13"/>
  <c r="O59" i="12"/>
  <c r="G60" i="12"/>
  <c r="G59" i="12"/>
  <c r="G58" i="12"/>
  <c r="G57" i="12"/>
  <c r="K26" i="12"/>
  <c r="K40" i="12"/>
  <c r="K49" i="12"/>
  <c r="AM30" i="12"/>
  <c r="S60" i="12"/>
  <c r="BE57" i="12"/>
  <c r="AR54" i="13"/>
  <c r="AR53" i="13"/>
  <c r="D53" i="4"/>
  <c r="F53" i="4"/>
  <c r="AK59" i="4"/>
  <c r="AR55" i="15"/>
  <c r="O49" i="15"/>
  <c r="U44" i="15"/>
  <c r="U46" i="15"/>
  <c r="U48" i="15"/>
  <c r="U12" i="15"/>
  <c r="U14" i="15"/>
  <c r="U16" i="15"/>
  <c r="U19" i="15"/>
  <c r="U8" i="15"/>
  <c r="U55" i="15" s="1"/>
  <c r="Y53" i="15"/>
  <c r="AC50" i="15"/>
  <c r="AC39" i="15"/>
  <c r="AC54" i="15"/>
  <c r="AC56" i="15"/>
  <c r="AC58" i="15"/>
  <c r="AC60" i="15"/>
  <c r="AF50" i="15"/>
  <c r="Y20" i="15"/>
  <c r="Y55" i="15"/>
  <c r="AC20" i="15"/>
  <c r="AK56" i="15"/>
  <c r="AA48" i="8"/>
  <c r="AC48" i="8" s="1"/>
  <c r="AC51" i="14"/>
  <c r="AC53" i="14"/>
  <c r="AC55" i="14"/>
  <c r="AM39" i="14"/>
  <c r="AM6" i="14"/>
  <c r="AM51" i="14" s="1"/>
  <c r="AM42" i="14"/>
  <c r="AM27" i="14"/>
  <c r="AM13" i="14"/>
  <c r="W48" i="14"/>
  <c r="AR54" i="14"/>
  <c r="S58" i="16"/>
  <c r="S25" i="16"/>
  <c r="S50" i="16" s="1"/>
  <c r="O49" i="16"/>
  <c r="O59" i="16"/>
  <c r="AK56" i="16"/>
  <c r="AM18" i="16"/>
  <c r="AM10" i="16"/>
  <c r="AM32" i="16"/>
  <c r="AM46" i="16"/>
  <c r="AM21" i="16"/>
  <c r="AR55" i="16"/>
  <c r="AK58" i="16"/>
  <c r="AM7" i="16"/>
  <c r="AM54" i="16" s="1"/>
  <c r="AM14" i="16"/>
  <c r="AM13" i="16"/>
  <c r="AJ50" i="16"/>
  <c r="AM36" i="16"/>
  <c r="AM28" i="16"/>
  <c r="AM42" i="16"/>
  <c r="AR49" i="16"/>
  <c r="AO50" i="16"/>
  <c r="AR50" i="16" s="1"/>
  <c r="C64" i="18"/>
  <c r="E64" i="18"/>
  <c r="G64" i="18"/>
  <c r="I64" i="18"/>
  <c r="K64" i="18"/>
  <c r="N5" i="18"/>
  <c r="N67" i="18" s="1"/>
  <c r="N17" i="18"/>
  <c r="N68" i="18" s="1"/>
  <c r="AF9" i="18"/>
  <c r="AF11" i="18"/>
  <c r="AF13" i="18"/>
  <c r="AF15" i="18"/>
  <c r="AF20" i="18"/>
  <c r="Z17" i="18"/>
  <c r="Z68" i="18" s="1"/>
  <c r="Y64" i="18"/>
  <c r="U41" i="15"/>
  <c r="O58" i="15"/>
  <c r="AM33" i="15"/>
  <c r="U15" i="15"/>
  <c r="U13" i="15"/>
  <c r="U11" i="15"/>
  <c r="C50" i="15"/>
  <c r="AM13" i="15"/>
  <c r="AC59" i="4"/>
  <c r="AC63" i="4"/>
  <c r="AG62" i="4"/>
  <c r="AL23" i="4"/>
  <c r="AN53" i="4"/>
  <c r="AQ60" i="4"/>
  <c r="AQ58" i="4"/>
  <c r="AK56" i="4"/>
  <c r="AC21" i="4"/>
  <c r="AL21" i="4" s="1"/>
  <c r="AL30" i="4"/>
  <c r="AL17" i="4"/>
  <c r="AL15" i="4"/>
  <c r="AL13" i="4"/>
  <c r="AL11" i="4"/>
  <c r="AG56" i="4"/>
  <c r="AG58" i="4"/>
  <c r="BE57" i="13"/>
  <c r="AM7" i="12"/>
  <c r="AM54" i="12" s="1"/>
  <c r="U48" i="12"/>
  <c r="U28" i="12"/>
  <c r="U24" i="12"/>
  <c r="U25" i="12"/>
  <c r="O57" i="12"/>
  <c r="K20" i="12"/>
  <c r="K57" i="12"/>
  <c r="U41" i="12"/>
  <c r="S57" i="12"/>
  <c r="O39" i="2"/>
  <c r="AR56" i="2"/>
  <c r="V21" i="4"/>
  <c r="AL38" i="4"/>
  <c r="W50" i="12"/>
  <c r="X50" i="12"/>
  <c r="BE39" i="12"/>
  <c r="BE37" i="12"/>
  <c r="BE35" i="12"/>
  <c r="BE33" i="12"/>
  <c r="BE31" i="12"/>
  <c r="BE28" i="12"/>
  <c r="BE47" i="12"/>
  <c r="BE45" i="12"/>
  <c r="BE43" i="12"/>
  <c r="BE25" i="12"/>
  <c r="BE23" i="12"/>
  <c r="T50" i="12"/>
  <c r="Q50" i="12"/>
  <c r="N50" i="12"/>
  <c r="L50" i="12"/>
  <c r="I50" i="12"/>
  <c r="F50" i="12"/>
  <c r="D50" i="12"/>
  <c r="AM27" i="12"/>
  <c r="AM19" i="12"/>
  <c r="AM17" i="12"/>
  <c r="AM15" i="12"/>
  <c r="AM13" i="12"/>
  <c r="AM11" i="12"/>
  <c r="AM9" i="12"/>
  <c r="AM56" i="12" s="1"/>
  <c r="AK58" i="12"/>
  <c r="BE38" i="12"/>
  <c r="BE36" i="12"/>
  <c r="BE34" i="12"/>
  <c r="BE32" i="12"/>
  <c r="BE29" i="12"/>
  <c r="BE48" i="12"/>
  <c r="BE46" i="12"/>
  <c r="BE44" i="12"/>
  <c r="BE42" i="12"/>
  <c r="BE24" i="12"/>
  <c r="BE22" i="12"/>
  <c r="U42" i="16"/>
  <c r="O57" i="16"/>
  <c r="R50" i="16"/>
  <c r="P50" i="16"/>
  <c r="M50" i="16"/>
  <c r="J50" i="16"/>
  <c r="H50" i="16"/>
  <c r="E50" i="16"/>
  <c r="AD50" i="16"/>
  <c r="AK59" i="16"/>
  <c r="AK53" i="16"/>
  <c r="AM8" i="16"/>
  <c r="AM55" i="16" s="1"/>
  <c r="AM15" i="16"/>
  <c r="AM11" i="16"/>
  <c r="AK40" i="16"/>
  <c r="AC40" i="16"/>
  <c r="AM25" i="16"/>
  <c r="AK19" i="16"/>
  <c r="AC19" i="16"/>
  <c r="AM37" i="16"/>
  <c r="AM33" i="16"/>
  <c r="AM29" i="16"/>
  <c r="AM47" i="16"/>
  <c r="AM43" i="16"/>
  <c r="AM22" i="16"/>
  <c r="BE57" i="16"/>
  <c r="AR59" i="16"/>
  <c r="AR57" i="16"/>
  <c r="AR54" i="16"/>
  <c r="BE48" i="16"/>
  <c r="BE46" i="16"/>
  <c r="BE44" i="16"/>
  <c r="BE42" i="16"/>
  <c r="BE23" i="16"/>
  <c r="BE21" i="16"/>
  <c r="AM26" i="16"/>
  <c r="AK60" i="16"/>
  <c r="AK54" i="16"/>
  <c r="AK57" i="16"/>
  <c r="AM17" i="16"/>
  <c r="AH50" i="16"/>
  <c r="AG40" i="16"/>
  <c r="Y40" i="16"/>
  <c r="AG19" i="16"/>
  <c r="Y19" i="16"/>
  <c r="AM19" i="16" s="1"/>
  <c r="AM39" i="16"/>
  <c r="AM35" i="16"/>
  <c r="AM31" i="16"/>
  <c r="AM27" i="16"/>
  <c r="AM59" i="16" s="1"/>
  <c r="AM45" i="16"/>
  <c r="AM24" i="16"/>
  <c r="AR56" i="16"/>
  <c r="BE59" i="16"/>
  <c r="BE47" i="16"/>
  <c r="BE45" i="16"/>
  <c r="BE43" i="16"/>
  <c r="BE24" i="16"/>
  <c r="BE22" i="16"/>
  <c r="AM21" i="14"/>
  <c r="AM7" i="14"/>
  <c r="AM52" i="14" s="1"/>
  <c r="AM15" i="14"/>
  <c r="AA48" i="14"/>
  <c r="AJ48" i="14"/>
  <c r="AM40" i="14"/>
  <c r="AP48" i="14"/>
  <c r="AR52" i="14"/>
  <c r="BE37" i="14"/>
  <c r="BE35" i="14"/>
  <c r="BE32" i="14"/>
  <c r="BE30" i="14"/>
  <c r="BE28" i="14"/>
  <c r="BE45" i="14"/>
  <c r="BE43" i="14"/>
  <c r="BE41" i="14"/>
  <c r="BE25" i="14"/>
  <c r="BE23" i="14"/>
  <c r="K55" i="14"/>
  <c r="AK54" i="14"/>
  <c r="AM19" i="14"/>
  <c r="AM11" i="14"/>
  <c r="AM44" i="14"/>
  <c r="AM22" i="14"/>
  <c r="BE55" i="14"/>
  <c r="AR51" i="14"/>
  <c r="BE36" i="14"/>
  <c r="BE33" i="14"/>
  <c r="BE31" i="14"/>
  <c r="BE29" i="14"/>
  <c r="BE46" i="14"/>
  <c r="BE44" i="14"/>
  <c r="BE42" i="14"/>
  <c r="BE40" i="14"/>
  <c r="BE24" i="14"/>
  <c r="BE22" i="14"/>
  <c r="U23" i="8"/>
  <c r="G25" i="8"/>
  <c r="U22" i="8"/>
  <c r="K58" i="8"/>
  <c r="P48" i="8"/>
  <c r="J48" i="8"/>
  <c r="E48" i="8"/>
  <c r="Q48" i="8"/>
  <c r="N48" i="8"/>
  <c r="L48" i="8"/>
  <c r="I48" i="8"/>
  <c r="F48" i="8"/>
  <c r="D48" i="8"/>
  <c r="AM17" i="8"/>
  <c r="BE55" i="8"/>
  <c r="BE36" i="8"/>
  <c r="BE34" i="8"/>
  <c r="BE31" i="8"/>
  <c r="BE29" i="8"/>
  <c r="BE27" i="8"/>
  <c r="BE46" i="8"/>
  <c r="BE44" i="8"/>
  <c r="BE42" i="8"/>
  <c r="BE40" i="8"/>
  <c r="BE23" i="8"/>
  <c r="BE21" i="8"/>
  <c r="AC38" i="8"/>
  <c r="Y19" i="8"/>
  <c r="AR19" i="8"/>
  <c r="BE19" i="8" s="1"/>
  <c r="BE37" i="8"/>
  <c r="BE35" i="8"/>
  <c r="BE32" i="8"/>
  <c r="BE30" i="8"/>
  <c r="BE28" i="8"/>
  <c r="BE33" i="8"/>
  <c r="BE45" i="8"/>
  <c r="BE43" i="8"/>
  <c r="BE41" i="8"/>
  <c r="BE24" i="8"/>
  <c r="BE22" i="8"/>
  <c r="O57" i="15"/>
  <c r="G26" i="15"/>
  <c r="U22" i="15"/>
  <c r="G56" i="15"/>
  <c r="U9" i="15"/>
  <c r="U56" i="15" s="1"/>
  <c r="S53" i="15"/>
  <c r="U6" i="15"/>
  <c r="U53" i="15" s="1"/>
  <c r="K20" i="15"/>
  <c r="U40" i="15"/>
  <c r="T50" i="15"/>
  <c r="N50" i="15"/>
  <c r="I50" i="15"/>
  <c r="D50" i="15"/>
  <c r="AK60" i="15"/>
  <c r="AK55" i="15"/>
  <c r="AM9" i="15"/>
  <c r="AM56" i="15" s="1"/>
  <c r="AM29" i="15"/>
  <c r="AM47" i="15"/>
  <c r="BE57" i="15"/>
  <c r="AR49" i="15"/>
  <c r="BE37" i="15"/>
  <c r="BE35" i="15"/>
  <c r="BE32" i="15"/>
  <c r="BE30" i="15"/>
  <c r="BE28" i="15"/>
  <c r="BE48" i="15"/>
  <c r="BE46" i="15"/>
  <c r="BE44" i="15"/>
  <c r="BE42" i="15"/>
  <c r="BE25" i="15"/>
  <c r="BE22" i="15"/>
  <c r="U42" i="15"/>
  <c r="U30" i="15"/>
  <c r="U32" i="15"/>
  <c r="U34" i="15"/>
  <c r="U36" i="15"/>
  <c r="U38" i="15"/>
  <c r="U24" i="15"/>
  <c r="U18" i="15"/>
  <c r="K57" i="15"/>
  <c r="K26" i="15"/>
  <c r="K39" i="15"/>
  <c r="K49" i="15"/>
  <c r="S58" i="15"/>
  <c r="S60" i="15"/>
  <c r="AK58" i="15"/>
  <c r="AI50" i="15"/>
  <c r="AM37" i="15"/>
  <c r="AM24" i="15"/>
  <c r="BE20" i="15"/>
  <c r="BE53" i="15"/>
  <c r="AO50" i="15"/>
  <c r="BE38" i="15"/>
  <c r="BE36" i="15"/>
  <c r="BE33" i="15"/>
  <c r="BE31" i="15"/>
  <c r="BE29" i="15"/>
  <c r="BE34" i="15"/>
  <c r="BE47" i="15"/>
  <c r="BE45" i="15"/>
  <c r="BE43" i="15"/>
  <c r="BE41" i="15"/>
  <c r="BE24" i="15"/>
  <c r="BE23" i="15"/>
  <c r="V53" i="4"/>
  <c r="Y21" i="4"/>
  <c r="S63" i="4"/>
  <c r="BD60" i="4"/>
  <c r="BD42" i="4"/>
  <c r="BD40" i="4"/>
  <c r="BD38" i="4"/>
  <c r="BD35" i="4"/>
  <c r="BD33" i="4"/>
  <c r="BD31" i="4"/>
  <c r="BD51" i="4"/>
  <c r="BD49" i="4"/>
  <c r="BD47" i="4"/>
  <c r="BD45" i="4"/>
  <c r="BD27" i="4"/>
  <c r="BD25" i="4"/>
  <c r="BD23" i="4"/>
  <c r="AA53" i="4"/>
  <c r="BD41" i="4"/>
  <c r="BD39" i="4"/>
  <c r="BD36" i="4"/>
  <c r="BD34" i="4"/>
  <c r="BD32" i="4"/>
  <c r="BD37" i="4"/>
  <c r="BD50" i="4"/>
  <c r="BD48" i="4"/>
  <c r="BD46" i="4"/>
  <c r="BD28" i="4"/>
  <c r="BD26" i="4"/>
  <c r="BD24" i="4"/>
  <c r="AJ50" i="13"/>
  <c r="AM46" i="13"/>
  <c r="BE38" i="13"/>
  <c r="BE36" i="13"/>
  <c r="BE34" i="13"/>
  <c r="BE32" i="13"/>
  <c r="BE29" i="13"/>
  <c r="BE27" i="13"/>
  <c r="BE48" i="13"/>
  <c r="BE46" i="13"/>
  <c r="BE44" i="13"/>
  <c r="BE42" i="13"/>
  <c r="BE23" i="13"/>
  <c r="BE22" i="13"/>
  <c r="AE50" i="13"/>
  <c r="AM35" i="13"/>
  <c r="BE39" i="13"/>
  <c r="BE37" i="13"/>
  <c r="BE35" i="13"/>
  <c r="BE33" i="13"/>
  <c r="BE31" i="13"/>
  <c r="BE28" i="13"/>
  <c r="BE30" i="13"/>
  <c r="BE47" i="13"/>
  <c r="BE45" i="13"/>
  <c r="BE43" i="13"/>
  <c r="BE24" i="13"/>
  <c r="BE21" i="13"/>
  <c r="R17" i="18"/>
  <c r="R68" i="18" s="1"/>
  <c r="AX43" i="18"/>
  <c r="BP48" i="18"/>
  <c r="BP46" i="18"/>
  <c r="BP44" i="18"/>
  <c r="BP42" i="18"/>
  <c r="BP40" i="18"/>
  <c r="BP62" i="18"/>
  <c r="BP60" i="18"/>
  <c r="BP58" i="18"/>
  <c r="BP56" i="18"/>
  <c r="BP54" i="18"/>
  <c r="BP52" i="18"/>
  <c r="BP51" i="18"/>
  <c r="BP47" i="18"/>
  <c r="BP45" i="18"/>
  <c r="BP43" i="18"/>
  <c r="BP41" i="18"/>
  <c r="BP39" i="18"/>
  <c r="BP61" i="18"/>
  <c r="BP59" i="18"/>
  <c r="BP57" i="18"/>
  <c r="BP55" i="18"/>
  <c r="BP53" i="18"/>
  <c r="BP50" i="18"/>
  <c r="BE56" i="2"/>
  <c r="BE38" i="2"/>
  <c r="BE36" i="2"/>
  <c r="BE34" i="2"/>
  <c r="BE32" i="2"/>
  <c r="BE30" i="2"/>
  <c r="BE27" i="2"/>
  <c r="BE47" i="2"/>
  <c r="BE45" i="2"/>
  <c r="BE43" i="2"/>
  <c r="BE41" i="2"/>
  <c r="BE23" i="2"/>
  <c r="BE21" i="2"/>
  <c r="O59" i="2"/>
  <c r="O19" i="2"/>
  <c r="BE37" i="2"/>
  <c r="BE35" i="2"/>
  <c r="BE33" i="2"/>
  <c r="BE31" i="2"/>
  <c r="BE28" i="2"/>
  <c r="BE29" i="2"/>
  <c r="BE46" i="2"/>
  <c r="BE44" i="2"/>
  <c r="BE42" i="2"/>
  <c r="BE24" i="2"/>
  <c r="BE22" i="2"/>
  <c r="AJ48" i="8"/>
  <c r="AR52" i="8"/>
  <c r="U17" i="8"/>
  <c r="K19" i="8"/>
  <c r="K25" i="8"/>
  <c r="K38" i="8"/>
  <c r="K47" i="8"/>
  <c r="S25" i="8"/>
  <c r="S57" i="8"/>
  <c r="S58" i="8"/>
  <c r="AM31" i="8"/>
  <c r="AM21" i="8"/>
  <c r="AQ48" i="8"/>
  <c r="AR47" i="8"/>
  <c r="BE47" i="8" s="1"/>
  <c r="AO48" i="8"/>
  <c r="O26" i="15"/>
  <c r="AK59" i="15"/>
  <c r="AK54" i="15"/>
  <c r="AK57" i="15"/>
  <c r="AM19" i="15"/>
  <c r="AM11" i="15"/>
  <c r="AH50" i="15"/>
  <c r="AM31" i="15"/>
  <c r="AM41" i="15"/>
  <c r="AQ50" i="15"/>
  <c r="AK53" i="15"/>
  <c r="AM15" i="15"/>
  <c r="AM7" i="15"/>
  <c r="AM54" i="15" s="1"/>
  <c r="AM35" i="15"/>
  <c r="AM45" i="15"/>
  <c r="AM22" i="15"/>
  <c r="AR60" i="15"/>
  <c r="AR57" i="15"/>
  <c r="O61" i="4"/>
  <c r="K61" i="4"/>
  <c r="K52" i="4"/>
  <c r="Y59" i="4"/>
  <c r="Y57" i="4"/>
  <c r="AL8" i="4"/>
  <c r="AL58" i="4" s="1"/>
  <c r="AL42" i="4"/>
  <c r="AL27" i="4"/>
  <c r="G63" i="4"/>
  <c r="G60" i="4"/>
  <c r="M53" i="4"/>
  <c r="H53" i="4"/>
  <c r="E53" i="4"/>
  <c r="Y43" i="4"/>
  <c r="V60" i="4"/>
  <c r="Y60" i="4" s="1"/>
  <c r="AC43" i="4"/>
  <c r="AG43" i="4"/>
  <c r="AG21" i="4"/>
  <c r="AJ53" i="4"/>
  <c r="AK53" i="4" s="1"/>
  <c r="AL34" i="4"/>
  <c r="AL51" i="4"/>
  <c r="AL47" i="4"/>
  <c r="AM31" i="13"/>
  <c r="AM42" i="13"/>
  <c r="S59" i="13"/>
  <c r="W50" i="13"/>
  <c r="AM39" i="13"/>
  <c r="C50" i="12"/>
  <c r="R50" i="12"/>
  <c r="P50" i="12"/>
  <c r="M50" i="12"/>
  <c r="J50" i="12"/>
  <c r="H50" i="12"/>
  <c r="E50" i="12"/>
  <c r="Y60" i="12"/>
  <c r="Y58" i="12"/>
  <c r="Y56" i="12"/>
  <c r="AM6" i="12"/>
  <c r="AM53" i="12" s="1"/>
  <c r="AM41" i="12"/>
  <c r="AM21" i="12"/>
  <c r="AM18" i="12"/>
  <c r="AM16" i="12"/>
  <c r="AM14" i="12"/>
  <c r="AM12" i="12"/>
  <c r="AM10" i="12"/>
  <c r="AM8" i="12"/>
  <c r="AM55" i="12" s="1"/>
  <c r="AC53" i="12"/>
  <c r="AC55" i="12"/>
  <c r="AC57" i="12"/>
  <c r="AC59" i="12"/>
  <c r="AK54" i="12"/>
  <c r="AK56" i="12"/>
  <c r="AK60" i="12"/>
  <c r="AM47" i="2"/>
  <c r="N38" i="18"/>
  <c r="N71" i="18" s="1"/>
  <c r="AV72" i="18"/>
  <c r="W49" i="2"/>
  <c r="AM37" i="2"/>
  <c r="AM43" i="2"/>
  <c r="AM29" i="2"/>
  <c r="S52" i="8"/>
  <c r="S19" i="8"/>
  <c r="S55" i="8"/>
  <c r="U10" i="8"/>
  <c r="AK54" i="8"/>
  <c r="U43" i="8"/>
  <c r="U29" i="8"/>
  <c r="U33" i="8"/>
  <c r="U37" i="8"/>
  <c r="U12" i="8"/>
  <c r="U16" i="8"/>
  <c r="U18" i="8"/>
  <c r="K57" i="8"/>
  <c r="G19" i="8"/>
  <c r="Y51" i="8"/>
  <c r="Y56" i="8"/>
  <c r="Y58" i="8"/>
  <c r="AC54" i="8"/>
  <c r="AC58" i="8"/>
  <c r="AC51" i="8"/>
  <c r="AC55" i="8"/>
  <c r="AG53" i="8"/>
  <c r="AG57" i="8"/>
  <c r="AC19" i="8"/>
  <c r="G58" i="8"/>
  <c r="G57" i="8"/>
  <c r="U27" i="8"/>
  <c r="G56" i="8"/>
  <c r="G55" i="8"/>
  <c r="K55" i="8"/>
  <c r="S56" i="8"/>
  <c r="C48" i="8"/>
  <c r="R48" i="8"/>
  <c r="M48" i="8"/>
  <c r="H48" i="8"/>
  <c r="Y54" i="8"/>
  <c r="Y52" i="8"/>
  <c r="AM8" i="8"/>
  <c r="AM53" i="8" s="1"/>
  <c r="O58" i="8"/>
  <c r="U45" i="8"/>
  <c r="U31" i="8"/>
  <c r="U35" i="8"/>
  <c r="U21" i="8"/>
  <c r="O25" i="8"/>
  <c r="O56" i="8"/>
  <c r="U14" i="8"/>
  <c r="S47" i="8"/>
  <c r="G38" i="8"/>
  <c r="Y55" i="8"/>
  <c r="Y57" i="8"/>
  <c r="AC52" i="8"/>
  <c r="AC53" i="8"/>
  <c r="AC57" i="8"/>
  <c r="AG52" i="8"/>
  <c r="AG56" i="8"/>
  <c r="AE48" i="8"/>
  <c r="AG25" i="8"/>
  <c r="AM25" i="8" s="1"/>
  <c r="Y38" i="8"/>
  <c r="AM38" i="8" s="1"/>
  <c r="AK47" i="8"/>
  <c r="AM47" i="8" s="1"/>
  <c r="AM27" i="8"/>
  <c r="AM46" i="8"/>
  <c r="AM23" i="8"/>
  <c r="AR55" i="8"/>
  <c r="U28" i="8"/>
  <c r="U32" i="8"/>
  <c r="U36" i="8"/>
  <c r="U11" i="8"/>
  <c r="U55" i="8" s="1"/>
  <c r="U15" i="8"/>
  <c r="AK52" i="8"/>
  <c r="AM13" i="8"/>
  <c r="AM11" i="8"/>
  <c r="AM44" i="8"/>
  <c r="AM42" i="8"/>
  <c r="AR25" i="8"/>
  <c r="BE25" i="8" s="1"/>
  <c r="AR58" i="8"/>
  <c r="AR51" i="8"/>
  <c r="U30" i="8"/>
  <c r="U34" i="8"/>
  <c r="O55" i="8"/>
  <c r="U13" i="8"/>
  <c r="AM19" i="8"/>
  <c r="AM35" i="8"/>
  <c r="AK56" i="8"/>
  <c r="AM15" i="8"/>
  <c r="W48" i="8"/>
  <c r="AM40" i="8"/>
  <c r="AK51" i="8"/>
  <c r="AR56" i="8"/>
  <c r="AR54" i="8"/>
  <c r="K56" i="2"/>
  <c r="AA49" i="2"/>
  <c r="AM41" i="2"/>
  <c r="AR59" i="2"/>
  <c r="S19" i="2"/>
  <c r="S49" i="2" s="1"/>
  <c r="R49" i="2"/>
  <c r="P49" i="2"/>
  <c r="L49" i="2"/>
  <c r="E49" i="2"/>
  <c r="AI49" i="2"/>
  <c r="AK49" i="2" s="1"/>
  <c r="AM45" i="2"/>
  <c r="AM21" i="2"/>
  <c r="AQ49" i="2"/>
  <c r="AG53" i="12"/>
  <c r="AG55" i="12"/>
  <c r="AG57" i="12"/>
  <c r="AG59" i="12"/>
  <c r="AM38" i="12"/>
  <c r="AM34" i="12"/>
  <c r="O58" i="12"/>
  <c r="AC54" i="12"/>
  <c r="AC56" i="12"/>
  <c r="AC58" i="12"/>
  <c r="AC60" i="12"/>
  <c r="AG54" i="12"/>
  <c r="AG56" i="12"/>
  <c r="AG58" i="12"/>
  <c r="AG60" i="12"/>
  <c r="Y40" i="12"/>
  <c r="Y20" i="12"/>
  <c r="AA50" i="12"/>
  <c r="Z50" i="12"/>
  <c r="AG40" i="12"/>
  <c r="AE50" i="12"/>
  <c r="AF50" i="12"/>
  <c r="AG20" i="12"/>
  <c r="AD50" i="12"/>
  <c r="AI50" i="12"/>
  <c r="AM47" i="12"/>
  <c r="AM43" i="12"/>
  <c r="AM23" i="12"/>
  <c r="AK59" i="12"/>
  <c r="AM45" i="12"/>
  <c r="AR26" i="12"/>
  <c r="BE26" i="12" s="1"/>
  <c r="AQ50" i="12"/>
  <c r="AO50" i="12"/>
  <c r="AR57" i="12"/>
  <c r="AR53" i="12"/>
  <c r="AR54" i="12"/>
  <c r="AK53" i="12"/>
  <c r="AK55" i="12"/>
  <c r="AK57" i="12"/>
  <c r="Y49" i="12"/>
  <c r="Y26" i="12"/>
  <c r="AG49" i="12"/>
  <c r="AG26" i="12"/>
  <c r="AM28" i="12"/>
  <c r="AM25" i="12"/>
  <c r="AM22" i="12"/>
  <c r="AR60" i="12"/>
  <c r="AR40" i="12"/>
  <c r="BE40" i="12" s="1"/>
  <c r="AR20" i="12"/>
  <c r="BE20" i="12" s="1"/>
  <c r="AR56" i="12"/>
  <c r="O19" i="13"/>
  <c r="AM48" i="13"/>
  <c r="AM23" i="13"/>
  <c r="AR59" i="13"/>
  <c r="AR56" i="13"/>
  <c r="U42" i="13"/>
  <c r="G49" i="13"/>
  <c r="G40" i="13"/>
  <c r="G50" i="13" s="1"/>
  <c r="G25" i="13"/>
  <c r="S60" i="13"/>
  <c r="Q50" i="13"/>
  <c r="L50" i="13"/>
  <c r="F50" i="13"/>
  <c r="AA50" i="13"/>
  <c r="AM44" i="13"/>
  <c r="U10" i="4"/>
  <c r="O57" i="4"/>
  <c r="O21" i="4"/>
  <c r="U23" i="4"/>
  <c r="U19" i="4"/>
  <c r="U17" i="4"/>
  <c r="U15" i="4"/>
  <c r="AK57" i="4"/>
  <c r="X53" i="4"/>
  <c r="U25" i="4"/>
  <c r="O63" i="4"/>
  <c r="U47" i="4"/>
  <c r="U49" i="4"/>
  <c r="U51" i="4"/>
  <c r="U33" i="4"/>
  <c r="U35" i="4"/>
  <c r="U37" i="4"/>
  <c r="U39" i="4"/>
  <c r="U41" i="4"/>
  <c r="U11" i="4"/>
  <c r="U13" i="4"/>
  <c r="U20" i="4"/>
  <c r="G62" i="4"/>
  <c r="G52" i="4"/>
  <c r="G43" i="4"/>
  <c r="G53" i="4" s="1"/>
  <c r="K60" i="4"/>
  <c r="AL20" i="4"/>
  <c r="AL44" i="4"/>
  <c r="AL22" i="4"/>
  <c r="AL16" i="4"/>
  <c r="AL14" i="4"/>
  <c r="AL12" i="4"/>
  <c r="AL10" i="4"/>
  <c r="AK63" i="4"/>
  <c r="AK61" i="4"/>
  <c r="AE53" i="4"/>
  <c r="AG53" i="4" s="1"/>
  <c r="AL45" i="4"/>
  <c r="AQ63" i="4"/>
  <c r="AL49" i="4"/>
  <c r="AL25" i="4"/>
  <c r="AP53" i="4"/>
  <c r="R50" i="15"/>
  <c r="P50" i="15"/>
  <c r="M50" i="15"/>
  <c r="J50" i="15"/>
  <c r="H50" i="15"/>
  <c r="E50" i="15"/>
  <c r="O39" i="15"/>
  <c r="G49" i="15"/>
  <c r="S20" i="15"/>
  <c r="S50" i="15" s="1"/>
  <c r="AM21" i="15"/>
  <c r="AM16" i="15"/>
  <c r="AM12" i="15"/>
  <c r="AM8" i="15"/>
  <c r="AM55" i="15" s="1"/>
  <c r="AM38" i="15"/>
  <c r="AM34" i="15"/>
  <c r="AM30" i="15"/>
  <c r="AM48" i="15"/>
  <c r="AM44" i="15"/>
  <c r="AM25" i="15"/>
  <c r="AR59" i="15"/>
  <c r="AP50" i="15"/>
  <c r="AR54" i="15"/>
  <c r="AM18" i="15"/>
  <c r="AM14" i="15"/>
  <c r="AM10" i="15"/>
  <c r="AM6" i="15"/>
  <c r="AJ50" i="15"/>
  <c r="AK50" i="15" s="1"/>
  <c r="AM36" i="15"/>
  <c r="AM32" i="15"/>
  <c r="AM28" i="15"/>
  <c r="AM46" i="15"/>
  <c r="AM42" i="15"/>
  <c r="AM23" i="15"/>
  <c r="AM58" i="15" s="1"/>
  <c r="AR58" i="15"/>
  <c r="AR56" i="15"/>
  <c r="AR53" i="15"/>
  <c r="O47" i="8"/>
  <c r="O57" i="8"/>
  <c r="O19" i="8"/>
  <c r="AM26" i="8"/>
  <c r="AK57" i="8"/>
  <c r="AK53" i="8"/>
  <c r="AM7" i="8"/>
  <c r="AM52" i="8" s="1"/>
  <c r="AM6" i="8"/>
  <c r="AM51" i="8" s="1"/>
  <c r="AM16" i="8"/>
  <c r="AM12" i="8"/>
  <c r="AD48" i="8"/>
  <c r="AB48" i="8"/>
  <c r="V48" i="8"/>
  <c r="AH48" i="8"/>
  <c r="AM41" i="8"/>
  <c r="AM22" i="8"/>
  <c r="AM39" i="8"/>
  <c r="AM20" i="8"/>
  <c r="AK58" i="8"/>
  <c r="AK55" i="8"/>
  <c r="AM18" i="8"/>
  <c r="AM14" i="8"/>
  <c r="AM10" i="8"/>
  <c r="AF48" i="8"/>
  <c r="Z48" i="8"/>
  <c r="X48" i="8"/>
  <c r="AI48" i="8"/>
  <c r="AM37" i="8"/>
  <c r="AM33" i="8"/>
  <c r="AM29" i="8"/>
  <c r="AM24" i="8"/>
  <c r="AR57" i="8"/>
  <c r="AP48" i="8"/>
  <c r="AR53" i="8"/>
  <c r="O58" i="14"/>
  <c r="K20" i="14"/>
  <c r="R48" i="14"/>
  <c r="U37" i="14"/>
  <c r="AC20" i="14"/>
  <c r="AM41" i="14"/>
  <c r="AM23" i="14"/>
  <c r="AR58" i="14"/>
  <c r="AR55" i="14"/>
  <c r="AC57" i="14"/>
  <c r="Y20" i="14"/>
  <c r="AC26" i="14"/>
  <c r="AC47" i="14"/>
  <c r="AG20" i="14"/>
  <c r="AK20" i="14"/>
  <c r="AK26" i="14"/>
  <c r="AM26" i="14" s="1"/>
  <c r="AK47" i="14"/>
  <c r="AM43" i="14"/>
  <c r="AM25" i="14"/>
  <c r="AR53" i="14"/>
  <c r="AN68" i="18"/>
  <c r="AN69" i="18"/>
  <c r="AN72" i="18"/>
  <c r="AR69" i="18"/>
  <c r="AP67" i="18"/>
  <c r="AP64" i="18"/>
  <c r="AK64" i="18"/>
  <c r="AH64" i="18"/>
  <c r="AX47" i="18"/>
  <c r="T64" i="18"/>
  <c r="AB64" i="18"/>
  <c r="AF18" i="18"/>
  <c r="X64" i="18"/>
  <c r="AJ70" i="18"/>
  <c r="AF35" i="18"/>
  <c r="AF37" i="18"/>
  <c r="AF42" i="18"/>
  <c r="AF44" i="18"/>
  <c r="AF46" i="18"/>
  <c r="AF48" i="18"/>
  <c r="AF51" i="18"/>
  <c r="AF53" i="18"/>
  <c r="AF55" i="18"/>
  <c r="AF57" i="18"/>
  <c r="AF59" i="18"/>
  <c r="AF61" i="18"/>
  <c r="AH67" i="18"/>
  <c r="AX36" i="18"/>
  <c r="AX34" i="18"/>
  <c r="AX31" i="18"/>
  <c r="AX29" i="18"/>
  <c r="AX27" i="18"/>
  <c r="AX25" i="18"/>
  <c r="AN70" i="18"/>
  <c r="AK67" i="18"/>
  <c r="AX54" i="18"/>
  <c r="AF22" i="18"/>
  <c r="AF27" i="18"/>
  <c r="AF29" i="18"/>
  <c r="AF31" i="18"/>
  <c r="AF36" i="18"/>
  <c r="AF41" i="18"/>
  <c r="AF43" i="18"/>
  <c r="AF45" i="18"/>
  <c r="AF47" i="18"/>
  <c r="R49" i="18"/>
  <c r="R72" i="18" s="1"/>
  <c r="AF52" i="18"/>
  <c r="AF54" i="18"/>
  <c r="AF56" i="18"/>
  <c r="AF58" i="18"/>
  <c r="AF60" i="18"/>
  <c r="AF62" i="18"/>
  <c r="AX37" i="18"/>
  <c r="AX35" i="18"/>
  <c r="AX32" i="18"/>
  <c r="AX30" i="18"/>
  <c r="AX28" i="18"/>
  <c r="AX26" i="18"/>
  <c r="AX23" i="18"/>
  <c r="AX21" i="18"/>
  <c r="AX19" i="18"/>
  <c r="AX16" i="18"/>
  <c r="AX14" i="18"/>
  <c r="AX12" i="18"/>
  <c r="AX10" i="18"/>
  <c r="AX8" i="18"/>
  <c r="AX6" i="18"/>
  <c r="AX39" i="18"/>
  <c r="AX62" i="18"/>
  <c r="U58" i="16"/>
  <c r="U40" i="16"/>
  <c r="Y50" i="16"/>
  <c r="U25" i="16"/>
  <c r="O40" i="16"/>
  <c r="O50" i="16" s="1"/>
  <c r="AM57" i="16"/>
  <c r="AM40" i="16"/>
  <c r="N33" i="18"/>
  <c r="N70" i="18" s="1"/>
  <c r="AD5" i="18"/>
  <c r="AD67" i="18" s="1"/>
  <c r="AD49" i="18"/>
  <c r="AD72" i="18" s="1"/>
  <c r="AC64" i="18"/>
  <c r="AM64" i="18"/>
  <c r="AF7" i="18"/>
  <c r="R5" i="18"/>
  <c r="AF25" i="18"/>
  <c r="R24" i="18"/>
  <c r="R69" i="18" s="1"/>
  <c r="Z5" i="18"/>
  <c r="Z67" i="18" s="1"/>
  <c r="AF6" i="18"/>
  <c r="Q64" i="18"/>
  <c r="P64" i="18"/>
  <c r="O64" i="18"/>
  <c r="B64" i="18"/>
  <c r="D64" i="18"/>
  <c r="F64" i="18"/>
  <c r="H64" i="18"/>
  <c r="J64" i="18"/>
  <c r="L64" i="18"/>
  <c r="AF40" i="18"/>
  <c r="R38" i="18"/>
  <c r="R71" i="18" s="1"/>
  <c r="AV68" i="18"/>
  <c r="M64" i="18"/>
  <c r="N24" i="18"/>
  <c r="N69" i="18" s="1"/>
  <c r="S64" i="18"/>
  <c r="U64" i="18"/>
  <c r="AA64" i="18"/>
  <c r="AJ69" i="18"/>
  <c r="AJ71" i="18"/>
  <c r="AF10" i="18"/>
  <c r="AF12" i="18"/>
  <c r="AF14" i="18"/>
  <c r="AF16" i="18"/>
  <c r="AF19" i="18"/>
  <c r="AF21" i="18"/>
  <c r="AF23" i="18"/>
  <c r="AF26" i="18"/>
  <c r="AF28" i="18"/>
  <c r="AF30" i="18"/>
  <c r="AF32" i="18"/>
  <c r="V5" i="18"/>
  <c r="Z24" i="18"/>
  <c r="Z69" i="18" s="1"/>
  <c r="AD17" i="18"/>
  <c r="AD24" i="18"/>
  <c r="AD69" i="18" s="1"/>
  <c r="Z33" i="18"/>
  <c r="AD33" i="18"/>
  <c r="AD70" i="18" s="1"/>
  <c r="Z38" i="18"/>
  <c r="Z71" i="18" s="1"/>
  <c r="AD38" i="18"/>
  <c r="AD71" i="18" s="1"/>
  <c r="Z49" i="18"/>
  <c r="Z72" i="18" s="1"/>
  <c r="AJ64" i="18"/>
  <c r="AJ72" i="18"/>
  <c r="AN71" i="18"/>
  <c r="AR71" i="18"/>
  <c r="AV71" i="18"/>
  <c r="AR49" i="18"/>
  <c r="AO72" i="18"/>
  <c r="AJ49" i="18"/>
  <c r="AR33" i="18"/>
  <c r="AO70" i="18"/>
  <c r="AJ33" i="18"/>
  <c r="AR17" i="18"/>
  <c r="AO68" i="18"/>
  <c r="AJ17" i="18"/>
  <c r="AO67" i="18"/>
  <c r="AO64" i="18"/>
  <c r="AX48" i="18"/>
  <c r="AX41" i="18"/>
  <c r="AX40" i="18"/>
  <c r="AX50" i="18"/>
  <c r="AN64" i="18"/>
  <c r="AV49" i="18"/>
  <c r="AN49" i="18"/>
  <c r="AX49" i="18" s="1"/>
  <c r="AX72" i="18" s="1"/>
  <c r="AV33" i="18"/>
  <c r="AS70" i="18"/>
  <c r="AN33" i="18"/>
  <c r="AV17" i="18"/>
  <c r="AN17" i="18"/>
  <c r="AX45" i="18"/>
  <c r="AX44" i="18"/>
  <c r="AX58" i="18"/>
  <c r="AX56" i="18"/>
  <c r="BC69" i="18"/>
  <c r="AX46" i="18"/>
  <c r="AX42" i="18"/>
  <c r="AX60" i="18"/>
  <c r="AX52" i="18"/>
  <c r="BC72" i="18"/>
  <c r="BC71" i="18"/>
  <c r="V17" i="18"/>
  <c r="AF17" i="18" s="1"/>
  <c r="AF68" i="18" s="1"/>
  <c r="V24" i="18"/>
  <c r="V33" i="18"/>
  <c r="V70" i="18" s="1"/>
  <c r="V38" i="18"/>
  <c r="V71" i="18" s="1"/>
  <c r="V49" i="18"/>
  <c r="V72" i="18" s="1"/>
  <c r="AT64" i="18"/>
  <c r="BC49" i="18"/>
  <c r="BP49" i="18" s="1"/>
  <c r="BP72" i="18" s="1"/>
  <c r="AZ64" i="18"/>
  <c r="C50" i="13"/>
  <c r="R50" i="13"/>
  <c r="P50" i="13"/>
  <c r="M50" i="13"/>
  <c r="J50" i="13"/>
  <c r="H50" i="13"/>
  <c r="E50" i="13"/>
  <c r="U10" i="13"/>
  <c r="U27" i="13"/>
  <c r="O60" i="13"/>
  <c r="U43" i="13"/>
  <c r="U45" i="13"/>
  <c r="U47" i="13"/>
  <c r="O57" i="13"/>
  <c r="U12" i="13"/>
  <c r="U14" i="13"/>
  <c r="U16" i="13"/>
  <c r="U18" i="13"/>
  <c r="C57" i="13"/>
  <c r="Y57" i="13"/>
  <c r="AR19" i="13"/>
  <c r="BE19" i="13" s="1"/>
  <c r="AG19" i="13"/>
  <c r="AM19" i="13" s="1"/>
  <c r="AM37" i="13"/>
  <c r="AM33" i="13"/>
  <c r="AM29" i="13"/>
  <c r="AR25" i="13"/>
  <c r="BE25" i="13" s="1"/>
  <c r="AR49" i="13"/>
  <c r="BE49" i="13" s="1"/>
  <c r="S20" i="12"/>
  <c r="O49" i="12"/>
  <c r="O60" i="12"/>
  <c r="U22" i="12"/>
  <c r="AC40" i="12"/>
  <c r="AC20" i="12"/>
  <c r="AM20" i="12" s="1"/>
  <c r="AM37" i="12"/>
  <c r="AM33" i="12"/>
  <c r="AM29" i="12"/>
  <c r="AM46" i="12"/>
  <c r="AM42" i="12"/>
  <c r="AC49" i="12"/>
  <c r="AC26" i="12"/>
  <c r="AK49" i="12"/>
  <c r="AK26" i="12"/>
  <c r="AJ50" i="12"/>
  <c r="AM39" i="12"/>
  <c r="AM36" i="12"/>
  <c r="AM35" i="12"/>
  <c r="AM32" i="12"/>
  <c r="AM31" i="12"/>
  <c r="AM48" i="12"/>
  <c r="AM44" i="12"/>
  <c r="AM24" i="12"/>
  <c r="AR55" i="12"/>
  <c r="V49" i="2"/>
  <c r="Y49" i="2" s="1"/>
  <c r="AB49" i="2"/>
  <c r="AD49" i="2"/>
  <c r="AJ49" i="2"/>
  <c r="AM38" i="2"/>
  <c r="AM35" i="2"/>
  <c r="AM34" i="2"/>
  <c r="AM31" i="2"/>
  <c r="AM27" i="2"/>
  <c r="AM44" i="2"/>
  <c r="AM24" i="2"/>
  <c r="AR57" i="2"/>
  <c r="X49" i="2"/>
  <c r="Z49" i="2"/>
  <c r="AF49" i="2"/>
  <c r="AH49" i="2"/>
  <c r="AM36" i="2"/>
  <c r="AM32" i="2"/>
  <c r="AM46" i="2"/>
  <c r="AM42" i="2"/>
  <c r="AM22" i="2"/>
  <c r="AR58" i="2"/>
  <c r="AR54" i="2"/>
  <c r="S43" i="4"/>
  <c r="R53" i="4"/>
  <c r="P53" i="4"/>
  <c r="W53" i="4"/>
  <c r="AB53" i="4"/>
  <c r="AD53" i="4"/>
  <c r="AH53" i="4"/>
  <c r="AL41" i="4"/>
  <c r="AL37" i="4"/>
  <c r="AL33" i="4"/>
  <c r="AL50" i="4"/>
  <c r="AL46" i="4"/>
  <c r="AL26" i="4"/>
  <c r="AQ62" i="4"/>
  <c r="AO53" i="4"/>
  <c r="AQ57" i="4"/>
  <c r="Z53" i="4"/>
  <c r="AC53" i="4" s="1"/>
  <c r="AF53" i="4"/>
  <c r="AI53" i="4"/>
  <c r="AL40" i="4"/>
  <c r="AL39" i="4"/>
  <c r="AL36" i="4"/>
  <c r="AL35" i="4"/>
  <c r="AL32" i="4"/>
  <c r="AL31" i="4"/>
  <c r="AL48" i="4"/>
  <c r="AL28" i="4"/>
  <c r="AL24" i="4"/>
  <c r="AQ61" i="4"/>
  <c r="AQ59" i="4"/>
  <c r="AQ56" i="4"/>
  <c r="AF5" i="18"/>
  <c r="V67" i="18"/>
  <c r="AD68" i="18"/>
  <c r="Z70" i="18"/>
  <c r="V68" i="18"/>
  <c r="AF24" i="18"/>
  <c r="AF69" i="18" s="1"/>
  <c r="AF33" i="18"/>
  <c r="AF70" i="18" s="1"/>
  <c r="AF49" i="18"/>
  <c r="AF72" i="18" s="1"/>
  <c r="AV38" i="18"/>
  <c r="AN38" i="18"/>
  <c r="AX33" i="18"/>
  <c r="AX70" i="18" s="1"/>
  <c r="AR24" i="18"/>
  <c r="AJ24" i="18"/>
  <c r="AU64" i="18"/>
  <c r="AV5" i="18"/>
  <c r="AS64" i="18"/>
  <c r="AN5" i="18"/>
  <c r="AX61" i="18"/>
  <c r="AX59" i="18"/>
  <c r="AX57" i="18"/>
  <c r="AX55" i="18"/>
  <c r="AX53" i="18"/>
  <c r="AX51" i="18"/>
  <c r="AV67" i="18"/>
  <c r="AV69" i="18"/>
  <c r="AR38" i="18"/>
  <c r="AJ38" i="18"/>
  <c r="AV24" i="18"/>
  <c r="AN24" i="18"/>
  <c r="AX17" i="18"/>
  <c r="AX68" i="18" s="1"/>
  <c r="AR5" i="18"/>
  <c r="AJ5" i="18"/>
  <c r="BC24" i="18"/>
  <c r="BP24" i="18" s="1"/>
  <c r="BP69" i="18" s="1"/>
  <c r="AZ70" i="18"/>
  <c r="BC33" i="18"/>
  <c r="BP33" i="18" s="1"/>
  <c r="BP70" i="18" s="1"/>
  <c r="AZ68" i="18"/>
  <c r="BC17" i="18"/>
  <c r="BP17" i="18" s="1"/>
  <c r="BP68" i="18" s="1"/>
  <c r="AZ67" i="18"/>
  <c r="BC5" i="18"/>
  <c r="BP5" i="18" s="1"/>
  <c r="BA67" i="18"/>
  <c r="BA64" i="18"/>
  <c r="BC64" i="18" s="1"/>
  <c r="K57" i="14"/>
  <c r="K38" i="14"/>
  <c r="S51" i="14"/>
  <c r="S20" i="14"/>
  <c r="S48" i="14" s="1"/>
  <c r="K48" i="14"/>
  <c r="G47" i="14"/>
  <c r="G57" i="14"/>
  <c r="G26" i="14"/>
  <c r="G55" i="14"/>
  <c r="C38" i="14"/>
  <c r="C57" i="14"/>
  <c r="AK51" i="14"/>
  <c r="C48" i="14"/>
  <c r="T48" i="14"/>
  <c r="Q48" i="14"/>
  <c r="N48" i="14"/>
  <c r="L48" i="14"/>
  <c r="I48" i="14"/>
  <c r="F48" i="14"/>
  <c r="D48" i="14"/>
  <c r="Y58" i="14"/>
  <c r="Y57" i="14"/>
  <c r="Y56" i="14"/>
  <c r="Y55" i="14"/>
  <c r="Y54" i="14"/>
  <c r="Y53" i="14"/>
  <c r="Y52" i="14"/>
  <c r="Y51" i="14"/>
  <c r="AK55" i="14"/>
  <c r="AM16" i="14"/>
  <c r="AM12" i="14"/>
  <c r="V48" i="14"/>
  <c r="Z48" i="14"/>
  <c r="AC38" i="14"/>
  <c r="AD48" i="14"/>
  <c r="AH48" i="14"/>
  <c r="AK38" i="14"/>
  <c r="Y38" i="14"/>
  <c r="AK56" i="14"/>
  <c r="AK52" i="14"/>
  <c r="AM8" i="14"/>
  <c r="AM53" i="14" s="1"/>
  <c r="AM18" i="14"/>
  <c r="AM14" i="14"/>
  <c r="AM10" i="14"/>
  <c r="X48" i="14"/>
  <c r="AB48" i="14"/>
  <c r="AF48" i="14"/>
  <c r="AM47" i="14"/>
  <c r="AI48" i="14"/>
  <c r="AM36" i="14"/>
  <c r="AM34" i="14"/>
  <c r="AM32" i="14"/>
  <c r="AM30" i="14"/>
  <c r="AM28" i="14"/>
  <c r="AM37" i="14"/>
  <c r="AM35" i="14"/>
  <c r="AM33" i="14"/>
  <c r="AM31" i="14"/>
  <c r="AM29" i="14"/>
  <c r="AM45" i="14"/>
  <c r="U40" i="8"/>
  <c r="O38" i="8"/>
  <c r="AK48" i="8"/>
  <c r="AM36" i="8"/>
  <c r="AM34" i="8"/>
  <c r="AM32" i="8"/>
  <c r="AM30" i="8"/>
  <c r="AM28" i="8"/>
  <c r="AM45" i="8"/>
  <c r="AM43" i="8"/>
  <c r="O60" i="15"/>
  <c r="O59" i="15"/>
  <c r="O53" i="15"/>
  <c r="O20" i="15"/>
  <c r="Y39" i="15"/>
  <c r="V50" i="15"/>
  <c r="G53" i="15"/>
  <c r="G20" i="15"/>
  <c r="U47" i="15"/>
  <c r="U45" i="15"/>
  <c r="U43" i="15"/>
  <c r="G60" i="15"/>
  <c r="U37" i="15"/>
  <c r="U35" i="15"/>
  <c r="U33" i="15"/>
  <c r="U31" i="15"/>
  <c r="G59" i="15"/>
  <c r="U29" i="15"/>
  <c r="U25" i="15"/>
  <c r="G58" i="15"/>
  <c r="U23" i="15"/>
  <c r="G57" i="15"/>
  <c r="S59" i="15"/>
  <c r="U28" i="15"/>
  <c r="AM57" i="15"/>
  <c r="AM53" i="15"/>
  <c r="AM60" i="15"/>
  <c r="AR50" i="15"/>
  <c r="L53" i="4"/>
  <c r="I53" i="4"/>
  <c r="AG57" i="4"/>
  <c r="AG61" i="4"/>
  <c r="S21" i="4"/>
  <c r="U45" i="4"/>
  <c r="O52" i="4"/>
  <c r="AC56" i="4"/>
  <c r="AC58" i="4"/>
  <c r="AC60" i="4"/>
  <c r="AC62" i="4"/>
  <c r="AL7" i="4"/>
  <c r="AL57" i="4" s="1"/>
  <c r="AL9" i="4"/>
  <c r="AL59" i="4" s="1"/>
  <c r="AL6" i="4"/>
  <c r="AL56" i="4" s="1"/>
  <c r="AL29" i="4"/>
  <c r="U57" i="13"/>
  <c r="AG55" i="13"/>
  <c r="AK53" i="13"/>
  <c r="V50" i="13"/>
  <c r="Z50" i="13"/>
  <c r="AD50" i="13"/>
  <c r="AH50" i="13"/>
  <c r="AM38" i="13"/>
  <c r="AM36" i="13"/>
  <c r="AM34" i="13"/>
  <c r="AM32" i="13"/>
  <c r="AM30" i="13"/>
  <c r="AM28" i="13"/>
  <c r="AM47" i="13"/>
  <c r="AM45" i="13"/>
  <c r="AM43" i="13"/>
  <c r="AM24" i="13"/>
  <c r="AM22" i="13"/>
  <c r="AO50" i="13"/>
  <c r="AR40" i="13"/>
  <c r="BE40" i="13" s="1"/>
  <c r="AG40" i="13"/>
  <c r="X50" i="13"/>
  <c r="AB50" i="13"/>
  <c r="AF50" i="13"/>
  <c r="AI50" i="13"/>
  <c r="AR60" i="13"/>
  <c r="AQ50" i="13"/>
  <c r="AR57" i="13"/>
  <c r="AR55" i="13"/>
  <c r="U58" i="12"/>
  <c r="U42" i="12"/>
  <c r="O26" i="12"/>
  <c r="U57" i="2"/>
  <c r="I49" i="2"/>
  <c r="F49" i="2"/>
  <c r="D49" i="2"/>
  <c r="O48" i="2"/>
  <c r="O49" i="2" s="1"/>
  <c r="AM30" i="2"/>
  <c r="AM28" i="2"/>
  <c r="AF38" i="18" l="1"/>
  <c r="AF71" i="18" s="1"/>
  <c r="U57" i="16"/>
  <c r="U26" i="14"/>
  <c r="U57" i="14"/>
  <c r="U20" i="14"/>
  <c r="U58" i="15"/>
  <c r="K50" i="15"/>
  <c r="AL60" i="4"/>
  <c r="U25" i="13"/>
  <c r="AM40" i="13"/>
  <c r="AR50" i="12"/>
  <c r="BE50" i="12" s="1"/>
  <c r="AM49" i="12"/>
  <c r="O50" i="12"/>
  <c r="AM40" i="12"/>
  <c r="S50" i="12"/>
  <c r="K50" i="12"/>
  <c r="U59" i="12"/>
  <c r="G49" i="2"/>
  <c r="AM48" i="2"/>
  <c r="AM19" i="2"/>
  <c r="U19" i="2"/>
  <c r="U48" i="2"/>
  <c r="AM56" i="2"/>
  <c r="U39" i="2"/>
  <c r="AM25" i="2"/>
  <c r="K49" i="2"/>
  <c r="AG50" i="12"/>
  <c r="S50" i="13"/>
  <c r="O50" i="13"/>
  <c r="U19" i="13"/>
  <c r="U21" i="4"/>
  <c r="U60" i="4"/>
  <c r="U61" i="4"/>
  <c r="O50" i="15"/>
  <c r="AM39" i="15"/>
  <c r="U57" i="15"/>
  <c r="O53" i="4"/>
  <c r="S53" i="4"/>
  <c r="AM26" i="15"/>
  <c r="AM59" i="15"/>
  <c r="AM20" i="15"/>
  <c r="G50" i="15"/>
  <c r="U20" i="15"/>
  <c r="AC50" i="16"/>
  <c r="AG49" i="2"/>
  <c r="AM57" i="12"/>
  <c r="AM26" i="12"/>
  <c r="U26" i="12"/>
  <c r="AL43" i="4"/>
  <c r="AK50" i="12"/>
  <c r="Y50" i="12"/>
  <c r="U40" i="12"/>
  <c r="AG50" i="15"/>
  <c r="U38" i="14"/>
  <c r="U48" i="14" s="1"/>
  <c r="AM55" i="8"/>
  <c r="U38" i="8"/>
  <c r="AC50" i="12"/>
  <c r="AL61" i="4"/>
  <c r="U43" i="4"/>
  <c r="BE58" i="12"/>
  <c r="BE60" i="12"/>
  <c r="BE59" i="12"/>
  <c r="AK50" i="16"/>
  <c r="BE58" i="16"/>
  <c r="BE60" i="16"/>
  <c r="BE49" i="16"/>
  <c r="BE50" i="16" s="1"/>
  <c r="AG50" i="16"/>
  <c r="AM60" i="16"/>
  <c r="AM58" i="16"/>
  <c r="AM49" i="16"/>
  <c r="U60" i="16"/>
  <c r="U49" i="16"/>
  <c r="U50" i="16" s="1"/>
  <c r="BE56" i="14"/>
  <c r="BE58" i="14"/>
  <c r="BE57" i="14"/>
  <c r="AM56" i="14"/>
  <c r="AR48" i="8"/>
  <c r="O48" i="8"/>
  <c r="BE56" i="8"/>
  <c r="BE58" i="8"/>
  <c r="BE57" i="8"/>
  <c r="BE49" i="15"/>
  <c r="BE60" i="15"/>
  <c r="BE26" i="15"/>
  <c r="BE58" i="15"/>
  <c r="BE59" i="15"/>
  <c r="BE39" i="15"/>
  <c r="AQ53" i="4"/>
  <c r="Y53" i="4"/>
  <c r="AL63" i="4"/>
  <c r="BD61" i="4"/>
  <c r="BD63" i="4"/>
  <c r="BD62" i="4"/>
  <c r="BE58" i="13"/>
  <c r="BE60" i="13"/>
  <c r="BE59" i="13"/>
  <c r="BP67" i="18"/>
  <c r="BP64" i="18"/>
  <c r="BE49" i="2"/>
  <c r="BE57" i="2"/>
  <c r="BE59" i="2"/>
  <c r="BE58" i="2"/>
  <c r="U57" i="8"/>
  <c r="U19" i="8"/>
  <c r="K48" i="8"/>
  <c r="U25" i="8"/>
  <c r="U56" i="8"/>
  <c r="G48" i="8"/>
  <c r="S48" i="8"/>
  <c r="U60" i="13"/>
  <c r="U62" i="4"/>
  <c r="U49" i="15"/>
  <c r="Y48" i="8"/>
  <c r="AM48" i="8" s="1"/>
  <c r="AG48" i="8"/>
  <c r="AM56" i="8"/>
  <c r="AM55" i="14"/>
  <c r="AM20" i="14"/>
  <c r="AN67" i="18"/>
  <c r="AJ67" i="18"/>
  <c r="AM50" i="16"/>
  <c r="V64" i="18"/>
  <c r="AR67" i="18"/>
  <c r="AR68" i="18"/>
  <c r="AX5" i="18"/>
  <c r="AX64" i="18" s="1"/>
  <c r="V69" i="18"/>
  <c r="Z64" i="18"/>
  <c r="AD64" i="18"/>
  <c r="AV70" i="18"/>
  <c r="AR64" i="18"/>
  <c r="AR70" i="18"/>
  <c r="AR72" i="18"/>
  <c r="R67" i="18"/>
  <c r="R64" i="18"/>
  <c r="N64" i="18"/>
  <c r="AX38" i="18"/>
  <c r="AX71" i="18" s="1"/>
  <c r="U49" i="13"/>
  <c r="U59" i="13"/>
  <c r="U40" i="13"/>
  <c r="AM60" i="12"/>
  <c r="AM58" i="12"/>
  <c r="AM59" i="12"/>
  <c r="AM59" i="2"/>
  <c r="AM57" i="2"/>
  <c r="AC49" i="2"/>
  <c r="AL62" i="4"/>
  <c r="BC67" i="18"/>
  <c r="AX24" i="18"/>
  <c r="AX69" i="18" s="1"/>
  <c r="BC68" i="18"/>
  <c r="BC70" i="18"/>
  <c r="AX67" i="18"/>
  <c r="AV64" i="18"/>
  <c r="AF67" i="18"/>
  <c r="AF64" i="18"/>
  <c r="AM57" i="14"/>
  <c r="AK48" i="14"/>
  <c r="Y48" i="14"/>
  <c r="AM58" i="14"/>
  <c r="AM38" i="14"/>
  <c r="AG48" i="14"/>
  <c r="AC48" i="14"/>
  <c r="G48" i="14"/>
  <c r="AM58" i="8"/>
  <c r="AM57" i="8"/>
  <c r="U58" i="8"/>
  <c r="U47" i="8"/>
  <c r="Y50" i="15"/>
  <c r="U39" i="15"/>
  <c r="U59" i="15"/>
  <c r="U26" i="15"/>
  <c r="U60" i="15"/>
  <c r="AL53" i="4"/>
  <c r="U63" i="4"/>
  <c r="U52" i="4"/>
  <c r="U53" i="4" s="1"/>
  <c r="AR50" i="13"/>
  <c r="AG50" i="13"/>
  <c r="Y50" i="13"/>
  <c r="AM58" i="13"/>
  <c r="AM60" i="13"/>
  <c r="AM59" i="13"/>
  <c r="AK50" i="13"/>
  <c r="AC50" i="13"/>
  <c r="AM50" i="12"/>
  <c r="U49" i="12"/>
  <c r="U60" i="12"/>
  <c r="AM58" i="2"/>
  <c r="U48" i="8" l="1"/>
  <c r="U50" i="12"/>
  <c r="U49" i="2"/>
  <c r="AM49" i="2"/>
  <c r="AM50" i="15"/>
  <c r="BE48" i="8"/>
  <c r="BE50" i="15"/>
  <c r="BD53" i="4"/>
  <c r="BE50" i="13"/>
  <c r="U50" i="13"/>
  <c r="U50" i="15"/>
  <c r="AM48" i="14"/>
  <c r="AM50" i="13"/>
  <c r="BK58" i="15" l="1"/>
  <c r="BK26" i="15"/>
  <c r="BN26" i="15" s="1"/>
  <c r="BK50" i="15" l="1"/>
  <c r="BN58" i="15"/>
  <c r="BN50" i="15" l="1"/>
</calcChain>
</file>

<file path=xl/comments1.xml><?xml version="1.0" encoding="utf-8"?>
<comments xmlns="http://schemas.openxmlformats.org/spreadsheetml/2006/main">
  <authors>
    <author>Snehil Patwa</author>
  </authors>
  <commentList>
    <comment ref="Z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A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B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D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E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F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H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I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J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O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P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Q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S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T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  <comment ref="AU39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40.33 hr: 401-303 hook up activity
</t>
        </r>
      </text>
    </comment>
  </commentList>
</comments>
</file>

<file path=xl/comments2.xml><?xml version="1.0" encoding="utf-8"?>
<comments xmlns="http://schemas.openxmlformats.org/spreadsheetml/2006/main">
  <authors>
    <author>Lakhan Singh</author>
  </authors>
  <commentList>
    <comment ref="AH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AI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AJ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AP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AQ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AS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AT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AU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AX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AY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BA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BB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  <comment ref="BC39" authorId="0">
      <text>
        <r>
          <rPr>
            <sz val="8"/>
            <color indexed="81"/>
            <rFont val="Tahoma"/>
            <family val="2"/>
          </rPr>
          <t>134 hr: plant was stop due to no storage drum and space available for Polyglycerol storage 
24 hr: ATFD vacuum problem</t>
        </r>
      </text>
    </comment>
  </commentList>
</comments>
</file>

<file path=xl/comments3.xml><?xml version="1.0" encoding="utf-8"?>
<comments xmlns="http://schemas.openxmlformats.org/spreadsheetml/2006/main">
  <authors>
    <author>Snehil Patwa</author>
    <author>Lakhan Singh</author>
  </authors>
  <commentList>
    <comment ref="AI48" authorId="0">
      <text>
        <r>
          <rPr>
            <sz val="8"/>
            <color indexed="81"/>
            <rFont val="Tahoma"/>
            <family val="2"/>
          </rPr>
          <t>Because of catalyst ageing, 02E9 SV high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Because of catalyst ageing, 02E9 SV high</t>
        </r>
      </text>
    </comment>
    <comment ref="AL48" authorId="0">
      <text>
        <r>
          <rPr>
            <sz val="8"/>
            <color indexed="81"/>
            <rFont val="Tahoma"/>
            <family val="2"/>
          </rPr>
          <t>Because of catalyst ageing, 02E9 SV high</t>
        </r>
      </text>
    </comment>
    <comment ref="AM48" authorId="0">
      <text>
        <r>
          <rPr>
            <sz val="8"/>
            <color indexed="81"/>
            <rFont val="Tahoma"/>
            <family val="2"/>
          </rPr>
          <t>Because of catalyst ageing, 02E9 SV high</t>
        </r>
      </text>
    </comment>
    <comment ref="AQ48" authorId="1">
      <text>
        <r>
          <rPr>
            <sz val="8"/>
            <color indexed="81"/>
            <rFont val="Tahoma"/>
            <family val="2"/>
          </rPr>
          <t>23 hr: 01E8 Leak
33 hr: IV high</t>
        </r>
      </text>
    </comment>
    <comment ref="AS48" authorId="1">
      <text>
        <r>
          <rPr>
            <sz val="8"/>
            <color indexed="81"/>
            <rFont val="Tahoma"/>
            <family val="2"/>
          </rPr>
          <t xml:space="preserve"> IV high</t>
        </r>
      </text>
    </comment>
    <comment ref="AU48" authorId="1">
      <text>
        <r>
          <rPr>
            <b/>
            <sz val="8"/>
            <color indexed="81"/>
            <rFont val="Tahoma"/>
            <family val="2"/>
          </rPr>
          <t>Lakhan Singh:</t>
        </r>
        <r>
          <rPr>
            <sz val="8"/>
            <color indexed="81"/>
            <rFont val="Tahoma"/>
            <family val="2"/>
          </rPr>
          <t xml:space="preserve">
02E9 SV high</t>
        </r>
      </text>
    </comment>
    <comment ref="AZ48" authorId="1">
      <text>
        <r>
          <rPr>
            <b/>
            <sz val="8"/>
            <color indexed="81"/>
            <rFont val="Tahoma"/>
            <family val="2"/>
          </rPr>
          <t>Lakhan Singh:</t>
        </r>
        <r>
          <rPr>
            <sz val="8"/>
            <color indexed="81"/>
            <rFont val="Tahoma"/>
            <family val="2"/>
          </rPr>
          <t xml:space="preserve">
02E9 SV high</t>
        </r>
      </text>
    </comment>
    <comment ref="BA48" authorId="1">
      <text>
        <r>
          <rPr>
            <b/>
            <sz val="8"/>
            <color indexed="81"/>
            <rFont val="Tahoma"/>
            <family val="2"/>
          </rPr>
          <t>Lakhan Singh:</t>
        </r>
        <r>
          <rPr>
            <sz val="8"/>
            <color indexed="81"/>
            <rFont val="Tahoma"/>
            <family val="2"/>
          </rPr>
          <t xml:space="preserve">
02E9 SV high</t>
        </r>
      </text>
    </comment>
    <comment ref="BE48" authorId="1">
      <text>
        <r>
          <rPr>
            <b/>
            <sz val="8"/>
            <color indexed="81"/>
            <rFont val="Tahoma"/>
            <family val="2"/>
          </rPr>
          <t>Lakhan Singh:</t>
        </r>
        <r>
          <rPr>
            <sz val="8"/>
            <color indexed="81"/>
            <rFont val="Tahoma"/>
            <family val="2"/>
          </rPr>
          <t xml:space="preserve">
C1698 purity low</t>
        </r>
      </text>
    </comment>
    <comment ref="AI62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Fatty Acid feed stock low</t>
        </r>
      </text>
    </comment>
    <comment ref="AK62" authorId="0">
      <text>
        <r>
          <rPr>
            <b/>
            <sz val="8"/>
            <color indexed="81"/>
            <rFont val="Tahoma"/>
            <family val="2"/>
          </rPr>
          <t>Snehil Patwa:</t>
        </r>
        <r>
          <rPr>
            <sz val="8"/>
            <color indexed="81"/>
            <rFont val="Tahoma"/>
            <family val="2"/>
          </rPr>
          <t xml:space="preserve">
fatty acid feed stock low
</t>
        </r>
      </text>
    </comment>
    <comment ref="AQ62" authorId="1">
      <text>
        <r>
          <rPr>
            <sz val="8"/>
            <color indexed="81"/>
            <rFont val="Tahoma"/>
            <family val="2"/>
          </rPr>
          <t>Fatty acid feed stock low</t>
        </r>
      </text>
    </comment>
    <comment ref="BB62" authorId="1">
      <text>
        <r>
          <rPr>
            <b/>
            <sz val="8"/>
            <color indexed="81"/>
            <rFont val="Tahoma"/>
            <family val="2"/>
          </rPr>
          <t>Lakhan Singh:</t>
        </r>
        <r>
          <rPr>
            <sz val="8"/>
            <color indexed="81"/>
            <rFont val="Tahoma"/>
            <family val="2"/>
          </rPr>
          <t xml:space="preserve">
312 hr: No fatty acid feed
47 hr: As per plan</t>
        </r>
      </text>
    </comment>
    <comment ref="BE62" authorId="1">
      <text>
        <r>
          <rPr>
            <b/>
            <sz val="8"/>
            <color indexed="81"/>
            <rFont val="Tahoma"/>
            <family val="2"/>
          </rPr>
          <t>Lakhan Singh:</t>
        </r>
        <r>
          <rPr>
            <sz val="8"/>
            <color indexed="81"/>
            <rFont val="Tahoma"/>
            <family val="2"/>
          </rPr>
          <t xml:space="preserve">
178 hr: No Program
96 hr: Experimentation during online process
</t>
        </r>
      </text>
    </comment>
    <comment ref="BF62" authorId="1">
      <text>
        <r>
          <rPr>
            <b/>
            <sz val="8"/>
            <color indexed="81"/>
            <rFont val="Tahoma"/>
            <family val="2"/>
          </rPr>
          <t>Lakhan Singh:</t>
        </r>
        <r>
          <rPr>
            <sz val="8"/>
            <color indexed="81"/>
            <rFont val="Tahoma"/>
            <family val="2"/>
          </rPr>
          <t xml:space="preserve">
312 hr: No fatty acid feed
47 hr: As per plan</t>
        </r>
      </text>
    </comment>
  </commentList>
</comments>
</file>

<file path=xl/sharedStrings.xml><?xml version="1.0" encoding="utf-8"?>
<sst xmlns="http://schemas.openxmlformats.org/spreadsheetml/2006/main" count="1047" uniqueCount="194">
  <si>
    <t>VVF Ltd</t>
  </si>
  <si>
    <t xml:space="preserve">BREAKDOWN REPORT </t>
  </si>
  <si>
    <t>Loop Reactor</t>
  </si>
  <si>
    <t>Engineering</t>
  </si>
  <si>
    <t>Breakdown</t>
  </si>
  <si>
    <t>Mechanical</t>
  </si>
  <si>
    <t>Instrument</t>
  </si>
  <si>
    <t>Thermal Oil Heater</t>
  </si>
  <si>
    <t>Utilities</t>
  </si>
  <si>
    <t>Low steam pressure</t>
  </si>
  <si>
    <t>Instrument air problem</t>
  </si>
  <si>
    <t>Cooling water ,DM &amp; raw water</t>
  </si>
  <si>
    <t>Water Supply</t>
  </si>
  <si>
    <t>Q.C. Report delay</t>
  </si>
  <si>
    <t>SUB-TOTAL  (A)</t>
  </si>
  <si>
    <t xml:space="preserve">Management </t>
  </si>
  <si>
    <t>No storage provision</t>
  </si>
  <si>
    <t>No order</t>
  </si>
  <si>
    <t>SUB-TOTAL  (B)</t>
  </si>
  <si>
    <t xml:space="preserve">Process </t>
  </si>
  <si>
    <t xml:space="preserve">         </t>
  </si>
  <si>
    <t>SUB-TOTAL  (C)</t>
  </si>
  <si>
    <t>Others/Outside</t>
  </si>
  <si>
    <t>SUB-TOTAL  (D)</t>
  </si>
  <si>
    <t>TOTAL DOWNTIME HRS</t>
  </si>
  <si>
    <t>LURGI SPLITTING TOWER</t>
  </si>
  <si>
    <t>SPD</t>
  </si>
  <si>
    <t>Less/ No feedstock</t>
  </si>
  <si>
    <t>Less feedstock</t>
  </si>
  <si>
    <t>Low feed concentration</t>
  </si>
  <si>
    <t>Foaming in distillation still</t>
  </si>
  <si>
    <t>Quality Problem</t>
  </si>
  <si>
    <t>Vaccum problem</t>
  </si>
  <si>
    <t>Plant in under start up</t>
  </si>
  <si>
    <t>Procrss line choked</t>
  </si>
  <si>
    <t>Plant under cold run for shut down</t>
  </si>
  <si>
    <t>Dumping of cartridge filter &amp; polish filter/cleaning</t>
  </si>
  <si>
    <t>Annual Shutdown</t>
  </si>
  <si>
    <t>Marketing</t>
  </si>
  <si>
    <t>Public Holoday</t>
  </si>
  <si>
    <t>Factory  Inspection</t>
  </si>
  <si>
    <t>A/S &amp; Project/Commissioing</t>
  </si>
  <si>
    <t>Cleaning of Reactor</t>
  </si>
  <si>
    <t>Grade changeover</t>
  </si>
  <si>
    <t>Process line choked</t>
  </si>
  <si>
    <t>Others</t>
  </si>
  <si>
    <t>1.A</t>
  </si>
  <si>
    <t>Plant stabilization after breakdown</t>
  </si>
  <si>
    <t>2.A</t>
  </si>
  <si>
    <t>Plant stabilization after mechanical breakdown</t>
  </si>
  <si>
    <t>3.A</t>
  </si>
  <si>
    <t>Plant stabilization after power disruption</t>
  </si>
  <si>
    <t>Plant stabilization after instrumental work</t>
  </si>
  <si>
    <t>4.A</t>
  </si>
  <si>
    <t>A</t>
  </si>
  <si>
    <t>B</t>
  </si>
  <si>
    <t>C</t>
  </si>
  <si>
    <t>D</t>
  </si>
  <si>
    <t>E</t>
  </si>
  <si>
    <t>F</t>
  </si>
  <si>
    <t>Tankfarm Activity</t>
  </si>
  <si>
    <t xml:space="preserve">Others </t>
  </si>
  <si>
    <t>Moisture in feed</t>
  </si>
  <si>
    <t>Shutdown</t>
  </si>
  <si>
    <t>Heating delayed</t>
  </si>
  <si>
    <t>Thermic fluid temp. problem</t>
  </si>
  <si>
    <t>MCT Bleacher</t>
  </si>
  <si>
    <t>Experiment</t>
  </si>
  <si>
    <t xml:space="preserve">Experiment </t>
  </si>
  <si>
    <t>CPP Problem</t>
  </si>
  <si>
    <t>Electrical/ Power failure</t>
  </si>
  <si>
    <t xml:space="preserve">Plant in under stabilization </t>
  </si>
  <si>
    <t>Plant under start up</t>
  </si>
  <si>
    <t>Quality Problem/ Maintan C12&lt;5% in C-301 T/D</t>
  </si>
  <si>
    <t>Plant under circulation</t>
  </si>
  <si>
    <t>Project  jobs</t>
  </si>
  <si>
    <t>A/S &amp; Project/ Commissioing</t>
  </si>
  <si>
    <t>External Factors</t>
  </si>
  <si>
    <t>Project jobs</t>
  </si>
  <si>
    <t>Experiment / Transferring rate slow</t>
  </si>
  <si>
    <t>Plant under start up / stabilization</t>
  </si>
  <si>
    <t>No man power</t>
  </si>
  <si>
    <t>Cleaning of Reactor/ Flushing</t>
  </si>
  <si>
    <t>Transferring rate slow</t>
  </si>
  <si>
    <t>Circulation/ Rehydrogenation/ Hold up</t>
  </si>
  <si>
    <t>No planing/ program</t>
  </si>
  <si>
    <t>No program/ planing</t>
  </si>
  <si>
    <t>No program/ planning</t>
  </si>
  <si>
    <t>No feedstock</t>
  </si>
  <si>
    <t>Glycerine concentration low</t>
  </si>
  <si>
    <t>Cooling water, DM &amp; raw water</t>
  </si>
  <si>
    <t>Fatty Acid Fractionation Section 3</t>
  </si>
  <si>
    <t>Fatty Acid Fractionation Section 4</t>
  </si>
  <si>
    <t>Fatty Acid Fractionation Section 5</t>
  </si>
  <si>
    <t>New SPD</t>
  </si>
  <si>
    <t>Glycerine Distillation Plant</t>
  </si>
  <si>
    <t>Re Distillation to maintain quality</t>
  </si>
  <si>
    <t>Feed composition variation</t>
  </si>
  <si>
    <t>Grade/ Series changeover</t>
  </si>
  <si>
    <t>No program</t>
  </si>
  <si>
    <t>Experiment/ Plant modification</t>
  </si>
  <si>
    <t>Cooling water, DM &amp; Chilling water</t>
  </si>
  <si>
    <t>Plant under stabilization/ circulation</t>
  </si>
  <si>
    <t>Trial Run</t>
  </si>
  <si>
    <t>Quarter-1</t>
  </si>
  <si>
    <t>Quarter-2</t>
  </si>
  <si>
    <t>Quarter-3</t>
  </si>
  <si>
    <t>Quarter-4</t>
  </si>
  <si>
    <t>q</t>
  </si>
  <si>
    <t>02G1 Problem</t>
  </si>
  <si>
    <t>02G3 Problem</t>
  </si>
  <si>
    <t>02G5 A/B/C Problem</t>
  </si>
  <si>
    <t>Pump failure</t>
  </si>
  <si>
    <t>Line leakage</t>
  </si>
  <si>
    <t>Equipment leakage/failure</t>
  </si>
  <si>
    <t>Ejector problem</t>
  </si>
  <si>
    <t>Valve/NRV leakage/failure</t>
  </si>
  <si>
    <t>steam trap &amp; tracing problem</t>
  </si>
  <si>
    <t>strainer problem</t>
  </si>
  <si>
    <t xml:space="preserve">Electrical </t>
  </si>
  <si>
    <t>Power failure</t>
  </si>
  <si>
    <t>Power dip</t>
  </si>
  <si>
    <t>Electric malfunctioning</t>
  </si>
  <si>
    <t>Electric motor failure</t>
  </si>
  <si>
    <t>Relay/switch problem</t>
  </si>
  <si>
    <t>Instrumentation</t>
  </si>
  <si>
    <t>Instrument malfunctioning</t>
  </si>
  <si>
    <t>Logic problem/logic failure</t>
  </si>
  <si>
    <t>LT malfunctioning</t>
  </si>
  <si>
    <t>TT malfunctioning</t>
  </si>
  <si>
    <t>PT malfunctioning</t>
  </si>
  <si>
    <t>FT malfunctioning</t>
  </si>
  <si>
    <t>LCV/FCV / TCV problem</t>
  </si>
  <si>
    <t>Thermic fluid heater problem</t>
  </si>
  <si>
    <t>cooling water supply low</t>
  </si>
  <si>
    <t>Process</t>
  </si>
  <si>
    <t>Low feed stock</t>
  </si>
  <si>
    <t>No feed stock</t>
  </si>
  <si>
    <t>No H2 supply</t>
  </si>
  <si>
    <t>Low supply of H2</t>
  </si>
  <si>
    <t>Process Problem</t>
  </si>
  <si>
    <t>Line chocking</t>
  </si>
  <si>
    <t>No Proper seed alcohol</t>
  </si>
  <si>
    <t xml:space="preserve">Plant set-up </t>
  </si>
  <si>
    <t>Quality problem</t>
  </si>
  <si>
    <t>Planned Downtime</t>
  </si>
  <si>
    <t>Power shutdown</t>
  </si>
  <si>
    <t>Feed changeover</t>
  </si>
  <si>
    <t>Feed of improper specification</t>
  </si>
  <si>
    <t>Storage space problem</t>
  </si>
  <si>
    <t>Experiment during online process</t>
  </si>
  <si>
    <t>Annual S/D for catalyst replacement</t>
  </si>
  <si>
    <t>Plant shutdown/start-up</t>
  </si>
  <si>
    <t>Modification in Plant</t>
  </si>
  <si>
    <t>Project activities</t>
  </si>
  <si>
    <t>Makeup compressor limitation</t>
  </si>
  <si>
    <t>Low catalyst activity (high SV)</t>
  </si>
  <si>
    <t>Intermediate processing</t>
  </si>
  <si>
    <t>Total Downtime (hrs)</t>
  </si>
  <si>
    <t>2012-2013</t>
  </si>
  <si>
    <t>2013-2014</t>
  </si>
  <si>
    <t>Electrical</t>
  </si>
  <si>
    <t>Unplanned</t>
  </si>
  <si>
    <t>External</t>
  </si>
  <si>
    <r>
      <t>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Problem</t>
    </r>
  </si>
  <si>
    <t>% of Total Downtime Hours</t>
  </si>
  <si>
    <t>% of total Calendar hours</t>
  </si>
  <si>
    <t>Total Calender Hours</t>
  </si>
  <si>
    <t>Reason</t>
  </si>
  <si>
    <r>
      <t>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unavailble/ Low bullet pressure</t>
    </r>
  </si>
  <si>
    <t>Downtime Reason</t>
  </si>
  <si>
    <t>FATTY ALCOHOL</t>
  </si>
  <si>
    <t>Grade changeover/ Complete discharging</t>
  </si>
  <si>
    <t>Tankfarm Activities</t>
  </si>
  <si>
    <t>Quarter 1</t>
  </si>
  <si>
    <t>Tankfarm activity</t>
  </si>
  <si>
    <t>Quarter 2</t>
  </si>
  <si>
    <t>Quarter 3</t>
  </si>
  <si>
    <t>Quarter 4</t>
  </si>
  <si>
    <t>2014-2015</t>
  </si>
  <si>
    <t>Public Holiday</t>
  </si>
  <si>
    <t>2015-2016</t>
  </si>
  <si>
    <t>CGS processing rate low</t>
  </si>
  <si>
    <t>2016-2017</t>
  </si>
  <si>
    <t>LST</t>
  </si>
  <si>
    <t>JST</t>
  </si>
  <si>
    <t>GDP</t>
  </si>
  <si>
    <t>Section # 3</t>
  </si>
  <si>
    <t>Section # 4</t>
  </si>
  <si>
    <t>Section # 5</t>
  </si>
  <si>
    <t>Alcohol</t>
  </si>
  <si>
    <t>% Reduction over year 2016-17</t>
  </si>
  <si>
    <t>Breakdown Area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</si>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</sst>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0.000%"/>
    <numFmt numFmtId="166" formatCode="&quot;Rs.&quot;\ #,##0.00_);\(&quot;Rs.&quot;\ #,##0.00\)"/>
    <numFmt numFmtId="167" formatCode="_(&quot;Rs.&quot;\ * #,##0_);_(&quot;Rs.&quot;\ * \(#,##0\);_(&quot;Rs.&quot;\ * &quot;-&quot;_);_(@_)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8"/>
      <color indexed="24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C0066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795">
    <xf numFmtId="0" fontId="0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49" fontId="35" fillId="0" borderId="0" applyFont="0" applyFill="0" applyBorder="0" applyAlignment="0" applyProtection="0">
      <alignment horizontal="left"/>
    </xf>
    <xf numFmtId="164" fontId="34" fillId="0" borderId="0" applyAlignment="0" applyProtection="0"/>
    <xf numFmtId="0" fontId="34" fillId="0" borderId="0" applyAlignment="0" applyProtection="0"/>
    <xf numFmtId="0" fontId="34" fillId="0" borderId="0" applyAlignment="0" applyProtection="0"/>
    <xf numFmtId="0" fontId="34" fillId="0" borderId="0" applyAlignment="0" applyProtection="0"/>
    <xf numFmtId="165" fontId="34" fillId="0" borderId="0" applyAlignment="0" applyProtection="0"/>
    <xf numFmtId="164" fontId="34" fillId="0" borderId="0" applyAlignment="0" applyProtection="0"/>
    <xf numFmtId="166" fontId="15" fillId="0" borderId="0" applyFill="0" applyBorder="0" applyAlignment="0" applyProtection="0"/>
    <xf numFmtId="49" fontId="15" fillId="0" borderId="0" applyNumberFormat="0" applyAlignment="0" applyProtection="0">
      <alignment horizontal="left"/>
    </xf>
    <xf numFmtId="49" fontId="36" fillId="0" borderId="1" applyNumberFormat="0" applyAlignment="0" applyProtection="0">
      <alignment horizontal="left" wrapText="1"/>
    </xf>
    <xf numFmtId="49" fontId="36" fillId="0" borderId="0" applyNumberFormat="0" applyAlignment="0" applyProtection="0">
      <alignment horizontal="left" wrapText="1"/>
    </xf>
    <xf numFmtId="49" fontId="37" fillId="0" borderId="0" applyAlignment="0" applyProtection="0">
      <alignment horizontal="left"/>
    </xf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7" fillId="7" borderId="2" applyNumberFormat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6" fillId="0" borderId="0"/>
    <xf numFmtId="0" fontId="14" fillId="0" borderId="0"/>
    <xf numFmtId="0" fontId="17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13" fillId="23" borderId="8" applyNumberFormat="0" applyFon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0" fontId="30" fillId="20" borderId="9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/>
    <xf numFmtId="0" fontId="13" fillId="0" borderId="0"/>
  </cellStyleXfs>
  <cellXfs count="145">
    <xf numFmtId="0" fontId="0" fillId="0" borderId="0" xfId="0"/>
    <xf numFmtId="0" fontId="38" fillId="0" borderId="0" xfId="695" applyFont="1" applyAlignment="1">
      <alignment horizontal="left" vertical="center"/>
    </xf>
    <xf numFmtId="0" fontId="39" fillId="0" borderId="0" xfId="695" applyFont="1" applyAlignment="1">
      <alignment vertical="center"/>
    </xf>
    <xf numFmtId="0" fontId="39" fillId="0" borderId="0" xfId="695" applyFont="1" applyFill="1" applyBorder="1" applyAlignment="1">
      <alignment vertical="center"/>
    </xf>
    <xf numFmtId="0" fontId="39" fillId="0" borderId="0" xfId="0" applyFont="1" applyAlignment="1">
      <alignment vertical="center"/>
    </xf>
    <xf numFmtId="0" fontId="38" fillId="0" borderId="0" xfId="695" applyFont="1" applyAlignment="1">
      <alignment vertical="center"/>
    </xf>
    <xf numFmtId="17" fontId="41" fillId="24" borderId="21" xfId="695" applyNumberFormat="1" applyFont="1" applyFill="1" applyBorder="1" applyAlignment="1">
      <alignment horizontal="center" vertical="center"/>
    </xf>
    <xf numFmtId="17" fontId="39" fillId="0" borderId="21" xfId="695" applyNumberFormat="1" applyFont="1" applyFill="1" applyBorder="1" applyAlignment="1">
      <alignment horizontal="center" vertical="center"/>
    </xf>
    <xf numFmtId="17" fontId="39" fillId="0" borderId="13" xfId="695" applyNumberFormat="1" applyFont="1" applyFill="1" applyBorder="1" applyAlignment="1">
      <alignment horizontal="center" vertical="center"/>
    </xf>
    <xf numFmtId="0" fontId="39" fillId="24" borderId="12" xfId="695" applyFont="1" applyFill="1" applyBorder="1" applyAlignment="1">
      <alignment vertical="center"/>
    </xf>
    <xf numFmtId="0" fontId="39" fillId="0" borderId="12" xfId="695" applyFont="1" applyFill="1" applyBorder="1" applyAlignment="1">
      <alignment vertical="center"/>
    </xf>
    <xf numFmtId="0" fontId="39" fillId="0" borderId="14" xfId="695" applyFont="1" applyBorder="1" applyAlignment="1">
      <alignment horizontal="center" vertical="center"/>
    </xf>
    <xf numFmtId="0" fontId="39" fillId="0" borderId="12" xfId="695" applyFont="1" applyBorder="1" applyAlignment="1">
      <alignment vertical="center"/>
    </xf>
    <xf numFmtId="1" fontId="39" fillId="24" borderId="12" xfId="695" applyNumberFormat="1" applyFont="1" applyFill="1" applyBorder="1" applyAlignment="1">
      <alignment vertical="center"/>
    </xf>
    <xf numFmtId="1" fontId="39" fillId="0" borderId="12" xfId="695" applyNumberFormat="1" applyFont="1" applyBorder="1" applyAlignment="1">
      <alignment vertical="center"/>
    </xf>
    <xf numFmtId="0" fontId="39" fillId="0" borderId="14" xfId="695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vertical="center"/>
    </xf>
    <xf numFmtId="0" fontId="39" fillId="0" borderId="15" xfId="695" applyFont="1" applyBorder="1" applyAlignment="1">
      <alignment horizontal="center" vertical="center"/>
    </xf>
    <xf numFmtId="0" fontId="39" fillId="0" borderId="11" xfId="695" applyFont="1" applyBorder="1" applyAlignment="1">
      <alignment vertical="center"/>
    </xf>
    <xf numFmtId="1" fontId="39" fillId="24" borderId="11" xfId="695" applyNumberFormat="1" applyFont="1" applyFill="1" applyBorder="1" applyAlignment="1">
      <alignment vertical="center"/>
    </xf>
    <xf numFmtId="1" fontId="39" fillId="0" borderId="11" xfId="695" applyNumberFormat="1" applyFont="1" applyFill="1" applyBorder="1" applyAlignment="1">
      <alignment vertical="center"/>
    </xf>
    <xf numFmtId="1" fontId="39" fillId="24" borderId="16" xfId="695" applyNumberFormat="1" applyFont="1" applyFill="1" applyBorder="1" applyAlignment="1">
      <alignment vertical="center"/>
    </xf>
    <xf numFmtId="1" fontId="39" fillId="0" borderId="16" xfId="695" applyNumberFormat="1" applyFont="1" applyFill="1" applyBorder="1" applyAlignment="1">
      <alignment vertical="center"/>
    </xf>
    <xf numFmtId="0" fontId="39" fillId="0" borderId="15" xfId="695" applyFont="1" applyBorder="1" applyAlignment="1">
      <alignment vertical="center"/>
    </xf>
    <xf numFmtId="1" fontId="39" fillId="0" borderId="12" xfId="695" applyNumberFormat="1" applyFont="1" applyFill="1" applyBorder="1" applyAlignment="1">
      <alignment vertical="center"/>
    </xf>
    <xf numFmtId="0" fontId="39" fillId="0" borderId="0" xfId="0" applyFont="1" applyFill="1" applyAlignment="1">
      <alignment vertical="center"/>
    </xf>
    <xf numFmtId="1" fontId="39" fillId="0" borderId="22" xfId="695" applyNumberFormat="1" applyFont="1" applyBorder="1" applyAlignment="1">
      <alignment vertical="center"/>
    </xf>
    <xf numFmtId="0" fontId="39" fillId="0" borderId="15" xfId="695" applyFont="1" applyBorder="1" applyAlignment="1">
      <alignment horizontal="centerContinuous" vertical="center"/>
    </xf>
    <xf numFmtId="0" fontId="39" fillId="0" borderId="17" xfId="695" applyFont="1" applyBorder="1" applyAlignment="1">
      <alignment vertical="center"/>
    </xf>
    <xf numFmtId="0" fontId="39" fillId="0" borderId="17" xfId="695" applyFont="1" applyFill="1" applyBorder="1" applyAlignment="1">
      <alignment horizontal="center" vertical="center"/>
    </xf>
    <xf numFmtId="1" fontId="39" fillId="24" borderId="17" xfId="695" applyNumberFormat="1" applyFont="1" applyFill="1" applyBorder="1" applyAlignment="1">
      <alignment vertical="center"/>
    </xf>
    <xf numFmtId="1" fontId="39" fillId="0" borderId="17" xfId="695" applyNumberFormat="1" applyFont="1" applyFill="1" applyBorder="1" applyAlignment="1">
      <alignment vertical="center"/>
    </xf>
    <xf numFmtId="1" fontId="39" fillId="0" borderId="0" xfId="0" applyNumberFormat="1" applyFont="1" applyAlignment="1">
      <alignment vertical="center"/>
    </xf>
    <xf numFmtId="2" fontId="39" fillId="0" borderId="0" xfId="0" applyNumberFormat="1" applyFont="1" applyAlignment="1">
      <alignment vertical="center"/>
    </xf>
    <xf numFmtId="1" fontId="39" fillId="26" borderId="0" xfId="0" applyNumberFormat="1" applyFont="1" applyFill="1" applyAlignment="1">
      <alignment vertical="center"/>
    </xf>
    <xf numFmtId="1" fontId="39" fillId="0" borderId="0" xfId="0" applyNumberFormat="1" applyFont="1" applyFill="1" applyAlignment="1">
      <alignment vertical="center"/>
    </xf>
    <xf numFmtId="2" fontId="41" fillId="0" borderId="0" xfId="695" applyNumberFormat="1" applyFont="1" applyFill="1" applyBorder="1" applyAlignment="1">
      <alignment vertical="center"/>
    </xf>
    <xf numFmtId="17" fontId="41" fillId="24" borderId="13" xfId="695" applyNumberFormat="1" applyFont="1" applyFill="1" applyBorder="1" applyAlignment="1">
      <alignment horizontal="center" vertical="center"/>
    </xf>
    <xf numFmtId="1" fontId="39" fillId="0" borderId="12" xfId="695" applyNumberFormat="1" applyFont="1" applyFill="1" applyBorder="1" applyAlignment="1" applyProtection="1">
      <alignment vertical="center"/>
      <protection locked="0"/>
    </xf>
    <xf numFmtId="1" fontId="39" fillId="0" borderId="12" xfId="0" applyNumberFormat="1" applyFont="1" applyBorder="1" applyAlignment="1" applyProtection="1">
      <alignment vertical="center"/>
      <protection locked="0"/>
    </xf>
    <xf numFmtId="1" fontId="39" fillId="0" borderId="12" xfId="695" applyNumberFormat="1" applyFont="1" applyBorder="1" applyAlignment="1" applyProtection="1">
      <alignment vertical="center"/>
      <protection locked="0"/>
    </xf>
    <xf numFmtId="17" fontId="41" fillId="24" borderId="11" xfId="695" applyNumberFormat="1" applyFont="1" applyFill="1" applyBorder="1" applyAlignment="1">
      <alignment horizontal="center" vertical="center"/>
    </xf>
    <xf numFmtId="17" fontId="39" fillId="0" borderId="11" xfId="695" applyNumberFormat="1" applyFont="1" applyFill="1" applyBorder="1" applyAlignment="1">
      <alignment horizontal="center" vertical="center"/>
    </xf>
    <xf numFmtId="1" fontId="39" fillId="24" borderId="12" xfId="695" applyNumberFormat="1" applyFont="1" applyFill="1" applyBorder="1" applyAlignment="1" applyProtection="1">
      <alignment vertical="center"/>
      <protection locked="0"/>
    </xf>
    <xf numFmtId="1" fontId="39" fillId="24" borderId="12" xfId="0" applyNumberFormat="1" applyFont="1" applyFill="1" applyBorder="1" applyAlignment="1" applyProtection="1">
      <alignment vertical="center"/>
      <protection locked="0"/>
    </xf>
    <xf numFmtId="1" fontId="39" fillId="24" borderId="17" xfId="695" applyNumberFormat="1" applyFont="1" applyFill="1" applyBorder="1" applyAlignment="1" applyProtection="1">
      <alignment vertical="center"/>
      <protection locked="0"/>
    </xf>
    <xf numFmtId="1" fontId="39" fillId="0" borderId="17" xfId="695" applyNumberFormat="1" applyFont="1" applyBorder="1" applyAlignment="1" applyProtection="1">
      <alignment vertical="center"/>
      <protection locked="0"/>
    </xf>
    <xf numFmtId="0" fontId="39" fillId="0" borderId="19" xfId="695" applyFont="1" applyBorder="1" applyAlignment="1">
      <alignment vertical="center"/>
    </xf>
    <xf numFmtId="0" fontId="39" fillId="0" borderId="17" xfId="695" applyFont="1" applyFill="1" applyBorder="1" applyAlignment="1">
      <alignment horizontal="left" vertical="center"/>
    </xf>
    <xf numFmtId="0" fontId="39" fillId="0" borderId="14" xfId="695" applyFont="1" applyFill="1" applyBorder="1" applyAlignment="1">
      <alignment horizontal="centerContinuous" vertical="center"/>
    </xf>
    <xf numFmtId="0" fontId="39" fillId="0" borderId="14" xfId="695" applyFont="1" applyBorder="1" applyAlignment="1">
      <alignment horizontal="centerContinuous" vertical="center"/>
    </xf>
    <xf numFmtId="17" fontId="39" fillId="24" borderId="11" xfId="695" applyNumberFormat="1" applyFont="1" applyFill="1" applyBorder="1" applyAlignment="1">
      <alignment horizontal="center" vertical="center"/>
    </xf>
    <xf numFmtId="0" fontId="38" fillId="0" borderId="0" xfId="696" applyFont="1" applyAlignment="1">
      <alignment horizontal="left" vertical="center"/>
    </xf>
    <xf numFmtId="0" fontId="39" fillId="0" borderId="0" xfId="696" applyFont="1" applyAlignment="1">
      <alignment vertical="center"/>
    </xf>
    <xf numFmtId="2" fontId="41" fillId="0" borderId="0" xfId="696" applyNumberFormat="1" applyFont="1" applyFill="1" applyBorder="1" applyAlignment="1">
      <alignment vertical="center"/>
    </xf>
    <xf numFmtId="0" fontId="38" fillId="0" borderId="0" xfId="696" applyFont="1" applyAlignment="1">
      <alignment vertical="center"/>
    </xf>
    <xf numFmtId="0" fontId="39" fillId="0" borderId="0" xfId="696" applyFont="1" applyFill="1" applyBorder="1" applyAlignment="1">
      <alignment vertical="center"/>
    </xf>
    <xf numFmtId="17" fontId="39" fillId="24" borderId="11" xfId="696" applyNumberFormat="1" applyFont="1" applyFill="1" applyBorder="1" applyAlignment="1">
      <alignment horizontal="center" vertical="center"/>
    </xf>
    <xf numFmtId="17" fontId="39" fillId="0" borderId="11" xfId="696" applyNumberFormat="1" applyFont="1" applyFill="1" applyBorder="1" applyAlignment="1">
      <alignment horizontal="center" vertical="center"/>
    </xf>
    <xf numFmtId="0" fontId="39" fillId="24" borderId="12" xfId="696" applyFont="1" applyFill="1" applyBorder="1" applyAlignment="1">
      <alignment vertical="center"/>
    </xf>
    <xf numFmtId="0" fontId="39" fillId="0" borderId="12" xfId="696" applyFont="1" applyFill="1" applyBorder="1" applyAlignment="1">
      <alignment vertical="center"/>
    </xf>
    <xf numFmtId="0" fontId="39" fillId="0" borderId="14" xfId="696" applyFont="1" applyBorder="1" applyAlignment="1">
      <alignment horizontal="center" vertical="center"/>
    </xf>
    <xf numFmtId="0" fontId="39" fillId="0" borderId="12" xfId="696" applyFont="1" applyBorder="1" applyAlignment="1">
      <alignment vertical="center"/>
    </xf>
    <xf numFmtId="1" fontId="39" fillId="24" borderId="12" xfId="696" applyNumberFormat="1" applyFont="1" applyFill="1" applyBorder="1" applyAlignment="1">
      <alignment vertical="center"/>
    </xf>
    <xf numFmtId="1" fontId="39" fillId="0" borderId="12" xfId="696" applyNumberFormat="1" applyFont="1" applyFill="1" applyBorder="1" applyAlignment="1">
      <alignment vertical="center"/>
    </xf>
    <xf numFmtId="1" fontId="39" fillId="24" borderId="12" xfId="696" applyNumberFormat="1" applyFont="1" applyFill="1" applyBorder="1" applyAlignment="1" applyProtection="1">
      <alignment vertical="center"/>
      <protection locked="0"/>
    </xf>
    <xf numFmtId="1" fontId="39" fillId="0" borderId="12" xfId="696" applyNumberFormat="1" applyFont="1" applyFill="1" applyBorder="1" applyAlignment="1" applyProtection="1">
      <alignment vertical="center"/>
      <protection locked="0"/>
    </xf>
    <xf numFmtId="0" fontId="39" fillId="0" borderId="14" xfId="696" applyFont="1" applyFill="1" applyBorder="1" applyAlignment="1">
      <alignment horizontal="center" vertical="center"/>
    </xf>
    <xf numFmtId="0" fontId="39" fillId="0" borderId="15" xfId="696" applyFont="1" applyBorder="1" applyAlignment="1">
      <alignment horizontal="center" vertical="center"/>
    </xf>
    <xf numFmtId="0" fontId="39" fillId="0" borderId="11" xfId="696" applyFont="1" applyBorder="1" applyAlignment="1">
      <alignment vertical="center"/>
    </xf>
    <xf numFmtId="1" fontId="39" fillId="24" borderId="16" xfId="696" applyNumberFormat="1" applyFont="1" applyFill="1" applyBorder="1" applyAlignment="1">
      <alignment vertical="center"/>
    </xf>
    <xf numFmtId="1" fontId="39" fillId="0" borderId="16" xfId="696" applyNumberFormat="1" applyFont="1" applyFill="1" applyBorder="1" applyAlignment="1">
      <alignment vertical="center"/>
    </xf>
    <xf numFmtId="0" fontId="39" fillId="0" borderId="15" xfId="696" applyFont="1" applyBorder="1" applyAlignment="1">
      <alignment vertical="center"/>
    </xf>
    <xf numFmtId="1" fontId="39" fillId="24" borderId="11" xfId="696" applyNumberFormat="1" applyFont="1" applyFill="1" applyBorder="1" applyAlignment="1">
      <alignment vertical="center"/>
    </xf>
    <xf numFmtId="0" fontId="39" fillId="0" borderId="15" xfId="696" applyFont="1" applyBorder="1" applyAlignment="1">
      <alignment horizontal="centerContinuous" vertical="center"/>
    </xf>
    <xf numFmtId="1" fontId="39" fillId="0" borderId="12" xfId="696" applyNumberFormat="1" applyFont="1" applyBorder="1" applyAlignment="1" applyProtection="1">
      <alignment vertical="center"/>
      <protection locked="0"/>
    </xf>
    <xf numFmtId="0" fontId="39" fillId="0" borderId="17" xfId="696" applyFont="1" applyBorder="1" applyAlignment="1">
      <alignment vertical="center"/>
    </xf>
    <xf numFmtId="0" fontId="39" fillId="0" borderId="17" xfId="696" applyFont="1" applyFill="1" applyBorder="1" applyAlignment="1">
      <alignment horizontal="center" vertical="center"/>
    </xf>
    <xf numFmtId="1" fontId="39" fillId="24" borderId="17" xfId="696" applyNumberFormat="1" applyFont="1" applyFill="1" applyBorder="1" applyAlignment="1">
      <alignment vertical="center"/>
    </xf>
    <xf numFmtId="17" fontId="45" fillId="25" borderId="24" xfId="0" applyNumberFormat="1" applyFont="1" applyFill="1" applyBorder="1"/>
    <xf numFmtId="0" fontId="45" fillId="25" borderId="23" xfId="0" applyFont="1" applyFill="1" applyBorder="1" applyAlignment="1">
      <alignment horizontal="right"/>
    </xf>
    <xf numFmtId="0" fontId="11" fillId="0" borderId="0" xfId="0" applyFont="1"/>
    <xf numFmtId="0" fontId="41" fillId="25" borderId="23" xfId="0" applyFont="1" applyFill="1" applyBorder="1"/>
    <xf numFmtId="1" fontId="46" fillId="0" borderId="23" xfId="0" applyNumberFormat="1" applyFont="1" applyBorder="1" applyAlignment="1">
      <alignment horizontal="right"/>
    </xf>
    <xf numFmtId="1" fontId="45" fillId="24" borderId="23" xfId="0" applyNumberFormat="1" applyFont="1" applyFill="1" applyBorder="1" applyAlignment="1">
      <alignment horizontal="right"/>
    </xf>
    <xf numFmtId="1" fontId="45" fillId="25" borderId="23" xfId="0" applyNumberFormat="1" applyFont="1" applyFill="1" applyBorder="1" applyAlignment="1">
      <alignment horizontal="right"/>
    </xf>
    <xf numFmtId="0" fontId="41" fillId="0" borderId="0" xfId="0" applyFont="1" applyFill="1" applyBorder="1"/>
    <xf numFmtId="2" fontId="45" fillId="0" borderId="0" xfId="0" applyNumberFormat="1" applyFont="1" applyBorder="1" applyAlignment="1">
      <alignment horizontal="center"/>
    </xf>
    <xf numFmtId="1" fontId="11" fillId="0" borderId="23" xfId="0" applyNumberFormat="1" applyFont="1" applyBorder="1"/>
    <xf numFmtId="1" fontId="39" fillId="25" borderId="17" xfId="695" applyNumberFormat="1" applyFont="1" applyFill="1" applyBorder="1" applyAlignment="1">
      <alignment vertical="center"/>
    </xf>
    <xf numFmtId="1" fontId="46" fillId="0" borderId="24" xfId="0" applyNumberFormat="1" applyFont="1" applyBorder="1" applyAlignment="1">
      <alignment horizontal="right"/>
    </xf>
    <xf numFmtId="1" fontId="46" fillId="0" borderId="25" xfId="0" applyNumberFormat="1" applyFont="1" applyBorder="1" applyAlignment="1">
      <alignment horizontal="right"/>
    </xf>
    <xf numFmtId="0" fontId="0" fillId="0" borderId="0" xfId="0" applyBorder="1"/>
    <xf numFmtId="1" fontId="46" fillId="0" borderId="12" xfId="0" applyNumberFormat="1" applyFont="1" applyBorder="1" applyAlignment="1">
      <alignment horizontal="right"/>
    </xf>
    <xf numFmtId="1" fontId="45" fillId="0" borderId="12" xfId="0" applyNumberFormat="1" applyFont="1" applyFill="1" applyBorder="1" applyAlignment="1">
      <alignment horizontal="right"/>
    </xf>
    <xf numFmtId="0" fontId="39" fillId="0" borderId="12" xfId="0" applyFont="1" applyBorder="1"/>
    <xf numFmtId="1" fontId="44" fillId="24" borderId="26" xfId="0" applyNumberFormat="1" applyFont="1" applyFill="1" applyBorder="1"/>
    <xf numFmtId="1" fontId="44" fillId="0" borderId="26" xfId="0" applyNumberFormat="1" applyFont="1" applyFill="1" applyBorder="1"/>
    <xf numFmtId="1" fontId="44" fillId="24" borderId="17" xfId="0" applyNumberFormat="1" applyFont="1" applyFill="1" applyBorder="1"/>
    <xf numFmtId="0" fontId="45" fillId="25" borderId="26" xfId="0" applyFont="1" applyFill="1" applyBorder="1" applyAlignment="1">
      <alignment horizontal="right"/>
    </xf>
    <xf numFmtId="0" fontId="41" fillId="0" borderId="26" xfId="0" applyFont="1" applyFill="1" applyBorder="1"/>
    <xf numFmtId="0" fontId="41" fillId="0" borderId="17" xfId="0" applyFont="1" applyFill="1" applyBorder="1"/>
    <xf numFmtId="1" fontId="44" fillId="0" borderId="17" xfId="0" applyNumberFormat="1" applyFont="1" applyFill="1" applyBorder="1"/>
    <xf numFmtId="0" fontId="39" fillId="0" borderId="17" xfId="0" applyFont="1" applyBorder="1"/>
    <xf numFmtId="1" fontId="46" fillId="0" borderId="26" xfId="0" applyNumberFormat="1" applyFont="1" applyBorder="1" applyAlignment="1">
      <alignment horizontal="right"/>
    </xf>
    <xf numFmtId="1" fontId="46" fillId="0" borderId="17" xfId="0" applyNumberFormat="1" applyFont="1" applyBorder="1" applyAlignment="1">
      <alignment horizontal="right"/>
    </xf>
    <xf numFmtId="1" fontId="45" fillId="0" borderId="17" xfId="0" applyNumberFormat="1" applyFont="1" applyFill="1" applyBorder="1" applyAlignment="1">
      <alignment horizontal="right"/>
    </xf>
    <xf numFmtId="1" fontId="46" fillId="26" borderId="12" xfId="0" applyNumberFormat="1" applyFont="1" applyFill="1" applyBorder="1" applyAlignment="1">
      <alignment horizontal="right"/>
    </xf>
    <xf numFmtId="1" fontId="46" fillId="26" borderId="17" xfId="0" applyNumberFormat="1" applyFont="1" applyFill="1" applyBorder="1" applyAlignment="1">
      <alignment horizontal="right"/>
    </xf>
    <xf numFmtId="1" fontId="39" fillId="0" borderId="28" xfId="0" applyNumberFormat="1" applyFont="1" applyBorder="1" applyAlignment="1">
      <alignment vertical="center"/>
    </xf>
    <xf numFmtId="1" fontId="39" fillId="0" borderId="28" xfId="695" applyNumberFormat="1" applyFont="1" applyFill="1" applyBorder="1" applyAlignment="1">
      <alignment vertical="center"/>
    </xf>
    <xf numFmtId="1" fontId="39" fillId="0" borderId="12" xfId="0" applyNumberFormat="1" applyFont="1" applyBorder="1" applyAlignment="1">
      <alignment vertical="center"/>
    </xf>
    <xf numFmtId="17" fontId="11" fillId="27" borderId="23" xfId="0" applyNumberFormat="1" applyFont="1" applyFill="1" applyBorder="1"/>
    <xf numFmtId="17" fontId="10" fillId="27" borderId="23" xfId="0" applyNumberFormat="1" applyFont="1" applyFill="1" applyBorder="1"/>
    <xf numFmtId="17" fontId="9" fillId="27" borderId="23" xfId="0" applyNumberFormat="1" applyFont="1" applyFill="1" applyBorder="1"/>
    <xf numFmtId="1" fontId="39" fillId="0" borderId="23" xfId="0" applyNumberFormat="1" applyFont="1" applyBorder="1" applyAlignment="1">
      <alignment vertical="center"/>
    </xf>
    <xf numFmtId="0" fontId="39" fillId="0" borderId="23" xfId="0" applyFont="1" applyBorder="1" applyAlignment="1">
      <alignment vertical="center"/>
    </xf>
    <xf numFmtId="17" fontId="8" fillId="27" borderId="23" xfId="0" applyNumberFormat="1" applyFont="1" applyFill="1" applyBorder="1"/>
    <xf numFmtId="17" fontId="7" fillId="27" borderId="23" xfId="0" applyNumberFormat="1" applyFont="1" applyFill="1" applyBorder="1"/>
    <xf numFmtId="17" fontId="6" fillId="27" borderId="23" xfId="0" applyNumberFormat="1" applyFont="1" applyFill="1" applyBorder="1" applyAlignment="1">
      <alignment horizontal="right"/>
    </xf>
    <xf numFmtId="17" fontId="5" fillId="27" borderId="23" xfId="0" applyNumberFormat="1" applyFont="1" applyFill="1" applyBorder="1" applyAlignment="1">
      <alignment horizontal="right"/>
    </xf>
    <xf numFmtId="17" fontId="4" fillId="27" borderId="23" xfId="0" applyNumberFormat="1" applyFont="1" applyFill="1" applyBorder="1" applyAlignment="1">
      <alignment horizontal="right"/>
    </xf>
    <xf numFmtId="17" fontId="3" fillId="27" borderId="23" xfId="0" applyNumberFormat="1" applyFont="1" applyFill="1" applyBorder="1"/>
    <xf numFmtId="17" fontId="2" fillId="27" borderId="23" xfId="0" applyNumberFormat="1" applyFont="1" applyFill="1" applyBorder="1"/>
    <xf numFmtId="17" fontId="1" fillId="27" borderId="23" xfId="0" applyNumberFormat="1" applyFont="1" applyFill="1" applyBorder="1"/>
    <xf numFmtId="0" fontId="41" fillId="0" borderId="0" xfId="695" applyFont="1" applyAlignment="1">
      <alignment horizontal="left" vertical="center"/>
    </xf>
    <xf numFmtId="0" fontId="41" fillId="0" borderId="0" xfId="695" applyFont="1" applyAlignment="1">
      <alignment vertical="center"/>
    </xf>
    <xf numFmtId="0" fontId="39" fillId="0" borderId="23" xfId="695" applyFont="1" applyBorder="1" applyAlignment="1">
      <alignment vertical="center"/>
    </xf>
    <xf numFmtId="17" fontId="41" fillId="24" borderId="23" xfId="695" applyNumberFormat="1" applyFont="1" applyFill="1" applyBorder="1" applyAlignment="1">
      <alignment horizontal="center" vertical="center"/>
    </xf>
    <xf numFmtId="1" fontId="39" fillId="26" borderId="23" xfId="0" applyNumberFormat="1" applyFont="1" applyFill="1" applyBorder="1" applyAlignment="1">
      <alignment vertical="center"/>
    </xf>
    <xf numFmtId="0" fontId="41" fillId="0" borderId="23" xfId="0" applyFont="1" applyBorder="1" applyAlignment="1">
      <alignment vertical="center"/>
    </xf>
    <xf numFmtId="2" fontId="41" fillId="0" borderId="23" xfId="0" applyNumberFormat="1" applyFont="1" applyBorder="1" applyAlignment="1">
      <alignment vertical="center"/>
    </xf>
    <xf numFmtId="0" fontId="41" fillId="0" borderId="23" xfId="0" applyFont="1" applyBorder="1" applyAlignment="1">
      <alignment horizontal="center" vertical="center"/>
    </xf>
    <xf numFmtId="0" fontId="42" fillId="0" borderId="18" xfId="695" applyFont="1" applyBorder="1" applyAlignment="1">
      <alignment horizontal="center" vertical="center"/>
    </xf>
    <xf numFmtId="0" fontId="42" fillId="0" borderId="16" xfId="0" applyFont="1" applyBorder="1" applyAlignment="1">
      <alignment vertical="center"/>
    </xf>
    <xf numFmtId="0" fontId="40" fillId="0" borderId="20" xfId="695" applyFont="1" applyBorder="1" applyAlignment="1">
      <alignment vertical="center"/>
    </xf>
    <xf numFmtId="0" fontId="40" fillId="0" borderId="21" xfId="0" applyFont="1" applyBorder="1" applyAlignment="1">
      <alignment vertical="center"/>
    </xf>
    <xf numFmtId="0" fontId="42" fillId="0" borderId="16" xfId="695" applyFont="1" applyBorder="1" applyAlignment="1">
      <alignment horizontal="center" vertical="center"/>
    </xf>
    <xf numFmtId="0" fontId="40" fillId="0" borderId="20" xfId="696" applyFont="1" applyBorder="1" applyAlignment="1">
      <alignment vertical="center"/>
    </xf>
    <xf numFmtId="0" fontId="42" fillId="0" borderId="18" xfId="696" applyFont="1" applyBorder="1" applyAlignment="1">
      <alignment horizontal="center" vertical="center"/>
    </xf>
    <xf numFmtId="0" fontId="42" fillId="0" borderId="16" xfId="696" applyFont="1" applyBorder="1" applyAlignment="1">
      <alignment horizontal="center" vertical="center"/>
    </xf>
    <xf numFmtId="0" fontId="41" fillId="0" borderId="20" xfId="696" applyFont="1" applyBorder="1" applyAlignment="1">
      <alignment vertical="center"/>
    </xf>
    <xf numFmtId="0" fontId="41" fillId="0" borderId="21" xfId="0" applyFont="1" applyBorder="1" applyAlignment="1">
      <alignment vertical="center"/>
    </xf>
    <xf numFmtId="0" fontId="11" fillId="0" borderId="20" xfId="0" applyFont="1" applyBorder="1" applyAlignment="1">
      <alignment horizontal="center"/>
    </xf>
    <xf numFmtId="0" fontId="11" fillId="0" borderId="27" xfId="0" applyFont="1" applyBorder="1" applyAlignment="1">
      <alignment horizontal="center"/>
    </xf>
  </cellXfs>
  <cellStyles count="795">
    <cellStyle name="_CMB Sales ABP 2009-10(30.4.09)" xfId="1"/>
    <cellStyle name="_COB_revised" xfId="2"/>
    <cellStyle name="_Oct plan" xfId="3"/>
    <cellStyle name="_Oct plan_Oleo cost sheet for ABP 2010-11_Revised" xfId="4"/>
    <cellStyle name="_Oct plan_Volumes Sales Forecast-ABP_2011-12" xfId="5"/>
    <cellStyle name="_Oleo Cost Sheets MAy 14 updated with year costs" xfId="6"/>
    <cellStyle name="_Oleo Cost Sheets MAy 14 updated with year costs_Noodle requirement" xfId="7"/>
    <cellStyle name="_Oleo Cost Sheets MAy 14 updated with year costs_Oleo cost sheet for ABP 2010-11_Revised" xfId="8"/>
    <cellStyle name="_Oleo Cost Sheets MAy 14 updated with year costs_VVF May 10" xfId="9"/>
    <cellStyle name="_PCP cost sheets ABP costs May 25thv2" xfId="10"/>
    <cellStyle name="_Profit_and_Loss_Statement_VVF_Consolidated_Final_with_New_Price_Realizationv 8" xfId="11"/>
    <cellStyle name="_RCCP_Oleo_ABP_v3" xfId="12"/>
    <cellStyle name="_RCCP_Oleo_ABP_v3_Noodle requirement" xfId="13"/>
    <cellStyle name="_RCCP_Oleo_ABP_v3_Oleo cost sheet for ABP 2010-11_Revised" xfId="14"/>
    <cellStyle name="_Stock tally_v2" xfId="15"/>
    <cellStyle name="_Supply comm_final" xfId="16"/>
    <cellStyle name="_Volume_realization_forecast" xfId="17"/>
    <cellStyle name="_VVF ABP 09-10 Vs. Actual 08-09 at 75%" xfId="18"/>
    <cellStyle name="_VVF March 09 .xls" xfId="19"/>
    <cellStyle name="20% - Accent1 2" xfId="20"/>
    <cellStyle name="20% - Accent1 2 2" xfId="21"/>
    <cellStyle name="20% - Accent1 2 3" xfId="22"/>
    <cellStyle name="20% - Accent1 2 4" xfId="23"/>
    <cellStyle name="20% - Accent1 2 5" xfId="24"/>
    <cellStyle name="20% - Accent1 2 6" xfId="25"/>
    <cellStyle name="20% - Accent1 3" xfId="26"/>
    <cellStyle name="20% - Accent1 3 2" xfId="27"/>
    <cellStyle name="20% - Accent1 3 3" xfId="28"/>
    <cellStyle name="20% - Accent1 3 4" xfId="29"/>
    <cellStyle name="20% - Accent1 3 5" xfId="30"/>
    <cellStyle name="20% - Accent1 4" xfId="31"/>
    <cellStyle name="20% - Accent1 4 2" xfId="32"/>
    <cellStyle name="20% - Accent1 4 3" xfId="33"/>
    <cellStyle name="20% - Accent1 5" xfId="34"/>
    <cellStyle name="20% - Accent1 5 2" xfId="35"/>
    <cellStyle name="20% - Accent1 5 3" xfId="36"/>
    <cellStyle name="20% - Accent1 6" xfId="37"/>
    <cellStyle name="20% - Accent2 2" xfId="38"/>
    <cellStyle name="20% - Accent2 2 2" xfId="39"/>
    <cellStyle name="20% - Accent2 2 3" xfId="40"/>
    <cellStyle name="20% - Accent2 2 4" xfId="41"/>
    <cellStyle name="20% - Accent2 2 5" xfId="42"/>
    <cellStyle name="20% - Accent2 2 6" xfId="43"/>
    <cellStyle name="20% - Accent2 3" xfId="44"/>
    <cellStyle name="20% - Accent2 3 2" xfId="45"/>
    <cellStyle name="20% - Accent2 3 3" xfId="46"/>
    <cellStyle name="20% - Accent2 3 4" xfId="47"/>
    <cellStyle name="20% - Accent2 3 5" xfId="48"/>
    <cellStyle name="20% - Accent2 4" xfId="49"/>
    <cellStyle name="20% - Accent2 4 2" xfId="50"/>
    <cellStyle name="20% - Accent2 4 3" xfId="51"/>
    <cellStyle name="20% - Accent2 5" xfId="52"/>
    <cellStyle name="20% - Accent2 5 2" xfId="53"/>
    <cellStyle name="20% - Accent2 5 3" xfId="54"/>
    <cellStyle name="20% - Accent2 6" xfId="55"/>
    <cellStyle name="20% - Accent3 2" xfId="56"/>
    <cellStyle name="20% - Accent3 2 2" xfId="57"/>
    <cellStyle name="20% - Accent3 2 3" xfId="58"/>
    <cellStyle name="20% - Accent3 2 4" xfId="59"/>
    <cellStyle name="20% - Accent3 2 5" xfId="60"/>
    <cellStyle name="20% - Accent3 2 6" xfId="61"/>
    <cellStyle name="20% - Accent3 3" xfId="62"/>
    <cellStyle name="20% - Accent3 3 2" xfId="63"/>
    <cellStyle name="20% - Accent3 3 3" xfId="64"/>
    <cellStyle name="20% - Accent3 3 4" xfId="65"/>
    <cellStyle name="20% - Accent3 3 5" xfId="66"/>
    <cellStyle name="20% - Accent3 4" xfId="67"/>
    <cellStyle name="20% - Accent3 4 2" xfId="68"/>
    <cellStyle name="20% - Accent3 4 3" xfId="69"/>
    <cellStyle name="20% - Accent3 5" xfId="70"/>
    <cellStyle name="20% - Accent3 5 2" xfId="71"/>
    <cellStyle name="20% - Accent3 5 3" xfId="72"/>
    <cellStyle name="20% - Accent3 6" xfId="73"/>
    <cellStyle name="20% - Accent4 2" xfId="74"/>
    <cellStyle name="20% - Accent4 2 2" xfId="75"/>
    <cellStyle name="20% - Accent4 2 3" xfId="76"/>
    <cellStyle name="20% - Accent4 2 4" xfId="77"/>
    <cellStyle name="20% - Accent4 2 5" xfId="78"/>
    <cellStyle name="20% - Accent4 2 6" xfId="79"/>
    <cellStyle name="20% - Accent4 3" xfId="80"/>
    <cellStyle name="20% - Accent4 3 2" xfId="81"/>
    <cellStyle name="20% - Accent4 3 3" xfId="82"/>
    <cellStyle name="20% - Accent4 3 4" xfId="83"/>
    <cellStyle name="20% - Accent4 3 5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5 2" xfId="92"/>
    <cellStyle name="20% - Accent5 2 2" xfId="93"/>
    <cellStyle name="20% - Accent5 2 3" xfId="94"/>
    <cellStyle name="20% - Accent5 2 4" xfId="95"/>
    <cellStyle name="20% - Accent5 2 5" xfId="96"/>
    <cellStyle name="20% - Accent5 2 6" xfId="97"/>
    <cellStyle name="20% - Accent5 3" xfId="98"/>
    <cellStyle name="20% - Accent5 3 2" xfId="99"/>
    <cellStyle name="20% - Accent5 3 3" xfId="100"/>
    <cellStyle name="20% - Accent5 3 4" xfId="101"/>
    <cellStyle name="20% - Accent5 3 5" xfId="102"/>
    <cellStyle name="20% - Accent5 4" xfId="103"/>
    <cellStyle name="20% - Accent5 4 2" xfId="104"/>
    <cellStyle name="20% - Accent5 4 3" xfId="105"/>
    <cellStyle name="20% - Accent5 5" xfId="106"/>
    <cellStyle name="20% - Accent5 5 2" xfId="107"/>
    <cellStyle name="20% - Accent5 5 3" xfId="108"/>
    <cellStyle name="20% - Accent5 6" xfId="109"/>
    <cellStyle name="20% - Accent6 2" xfId="110"/>
    <cellStyle name="20% - Accent6 2 2" xfId="111"/>
    <cellStyle name="20% - Accent6 2 3" xfId="112"/>
    <cellStyle name="20% - Accent6 2 4" xfId="113"/>
    <cellStyle name="20% - Accent6 2 5" xfId="114"/>
    <cellStyle name="20% - Accent6 2 6" xfId="115"/>
    <cellStyle name="20% - Accent6 3" xfId="116"/>
    <cellStyle name="20% - Accent6 3 2" xfId="117"/>
    <cellStyle name="20% - Accent6 3 3" xfId="118"/>
    <cellStyle name="20% - Accent6 3 4" xfId="119"/>
    <cellStyle name="20% - Accent6 3 5" xfId="120"/>
    <cellStyle name="20% - Accent6 4" xfId="121"/>
    <cellStyle name="20% - Accent6 4 2" xfId="122"/>
    <cellStyle name="20% - Accent6 4 3" xfId="123"/>
    <cellStyle name="20% - Accent6 5" xfId="124"/>
    <cellStyle name="20% - Accent6 5 2" xfId="125"/>
    <cellStyle name="20% - Accent6 5 3" xfId="126"/>
    <cellStyle name="20% - Accent6 6" xfId="127"/>
    <cellStyle name="40% - Accent1 2" xfId="128"/>
    <cellStyle name="40% - Accent1 2 2" xfId="129"/>
    <cellStyle name="40% - Accent1 2 3" xfId="130"/>
    <cellStyle name="40% - Accent1 2 4" xfId="131"/>
    <cellStyle name="40% - Accent1 2 5" xfId="132"/>
    <cellStyle name="40% - Accent1 2 6" xfId="133"/>
    <cellStyle name="40% - Accent1 3" xfId="134"/>
    <cellStyle name="40% - Accent1 3 2" xfId="135"/>
    <cellStyle name="40% - Accent1 3 3" xfId="136"/>
    <cellStyle name="40% - Accent1 3 4" xfId="137"/>
    <cellStyle name="40% - Accent1 3 5" xfId="138"/>
    <cellStyle name="40% - Accent1 4" xfId="139"/>
    <cellStyle name="40% - Accent1 4 2" xfId="140"/>
    <cellStyle name="40% - Accent1 4 3" xfId="141"/>
    <cellStyle name="40% - Accent1 5" xfId="142"/>
    <cellStyle name="40% - Accent1 5 2" xfId="143"/>
    <cellStyle name="40% - Accent1 5 3" xfId="144"/>
    <cellStyle name="40% - Accent1 6" xfId="145"/>
    <cellStyle name="40% - Accent2 2" xfId="146"/>
    <cellStyle name="40% - Accent2 2 2" xfId="147"/>
    <cellStyle name="40% - Accent2 2 3" xfId="148"/>
    <cellStyle name="40% - Accent2 2 4" xfId="149"/>
    <cellStyle name="40% - Accent2 2 5" xfId="150"/>
    <cellStyle name="40% - Accent2 2 6" xfId="151"/>
    <cellStyle name="40% - Accent2 3" xfId="152"/>
    <cellStyle name="40% - Accent2 3 2" xfId="153"/>
    <cellStyle name="40% - Accent2 3 3" xfId="154"/>
    <cellStyle name="40% - Accent2 3 4" xfId="155"/>
    <cellStyle name="40% - Accent2 3 5" xfId="156"/>
    <cellStyle name="40% - Accent2 4" xfId="157"/>
    <cellStyle name="40% - Accent2 4 2" xfId="158"/>
    <cellStyle name="40% - Accent2 4 3" xfId="159"/>
    <cellStyle name="40% - Accent2 5" xfId="160"/>
    <cellStyle name="40% - Accent2 5 2" xfId="161"/>
    <cellStyle name="40% - Accent2 5 3" xfId="162"/>
    <cellStyle name="40% - Accent2 6" xfId="163"/>
    <cellStyle name="40% - Accent3 2" xfId="164"/>
    <cellStyle name="40% - Accent3 2 2" xfId="165"/>
    <cellStyle name="40% - Accent3 2 3" xfId="166"/>
    <cellStyle name="40% - Accent3 2 4" xfId="167"/>
    <cellStyle name="40% - Accent3 2 5" xfId="168"/>
    <cellStyle name="40% - Accent3 2 6" xfId="169"/>
    <cellStyle name="40% - Accent3 3" xfId="170"/>
    <cellStyle name="40% - Accent3 3 2" xfId="171"/>
    <cellStyle name="40% - Accent3 3 3" xfId="172"/>
    <cellStyle name="40% - Accent3 3 4" xfId="173"/>
    <cellStyle name="40% - Accent3 3 5" xfId="174"/>
    <cellStyle name="40% - Accent3 4" xfId="175"/>
    <cellStyle name="40% - Accent3 4 2" xfId="176"/>
    <cellStyle name="40% - Accent3 4 3" xfId="177"/>
    <cellStyle name="40% - Accent3 5" xfId="178"/>
    <cellStyle name="40% - Accent3 5 2" xfId="179"/>
    <cellStyle name="40% - Accent3 5 3" xfId="180"/>
    <cellStyle name="40% - Accent3 6" xfId="181"/>
    <cellStyle name="40% - Accent4 2" xfId="182"/>
    <cellStyle name="40% - Accent4 2 2" xfId="183"/>
    <cellStyle name="40% - Accent4 2 3" xfId="184"/>
    <cellStyle name="40% - Accent4 2 4" xfId="185"/>
    <cellStyle name="40% - Accent4 2 5" xfId="186"/>
    <cellStyle name="40% - Accent4 2 6" xfId="187"/>
    <cellStyle name="40% - Accent4 3" xfId="188"/>
    <cellStyle name="40% - Accent4 3 2" xfId="189"/>
    <cellStyle name="40% - Accent4 3 3" xfId="190"/>
    <cellStyle name="40% - Accent4 3 4" xfId="191"/>
    <cellStyle name="40% - Accent4 3 5" xfId="192"/>
    <cellStyle name="40% - Accent4 4" xfId="193"/>
    <cellStyle name="40% - Accent4 4 2" xfId="194"/>
    <cellStyle name="40% - Accent4 4 3" xfId="195"/>
    <cellStyle name="40% - Accent4 5" xfId="196"/>
    <cellStyle name="40% - Accent4 5 2" xfId="197"/>
    <cellStyle name="40% - Accent4 5 3" xfId="198"/>
    <cellStyle name="40% - Accent4 6" xfId="199"/>
    <cellStyle name="40% - Accent5 2" xfId="200"/>
    <cellStyle name="40% - Accent5 2 2" xfId="201"/>
    <cellStyle name="40% - Accent5 2 3" xfId="202"/>
    <cellStyle name="40% - Accent5 2 4" xfId="203"/>
    <cellStyle name="40% - Accent5 2 5" xfId="204"/>
    <cellStyle name="40% - Accent5 2 6" xfId="205"/>
    <cellStyle name="40% - Accent5 3" xfId="206"/>
    <cellStyle name="40% - Accent5 3 2" xfId="207"/>
    <cellStyle name="40% - Accent5 3 3" xfId="208"/>
    <cellStyle name="40% - Accent5 3 4" xfId="209"/>
    <cellStyle name="40% - Accent5 3 5" xfId="210"/>
    <cellStyle name="40% - Accent5 4" xfId="211"/>
    <cellStyle name="40% - Accent5 4 2" xfId="212"/>
    <cellStyle name="40% - Accent5 4 3" xfId="213"/>
    <cellStyle name="40% - Accent5 5" xfId="214"/>
    <cellStyle name="40% - Accent5 5 2" xfId="215"/>
    <cellStyle name="40% - Accent5 5 3" xfId="216"/>
    <cellStyle name="40% - Accent5 6" xfId="217"/>
    <cellStyle name="40% - Accent6 2" xfId="218"/>
    <cellStyle name="40% - Accent6 2 2" xfId="219"/>
    <cellStyle name="40% - Accent6 2 3" xfId="220"/>
    <cellStyle name="40% - Accent6 2 4" xfId="221"/>
    <cellStyle name="40% - Accent6 2 5" xfId="222"/>
    <cellStyle name="40% - Accent6 2 6" xfId="223"/>
    <cellStyle name="40% - Accent6 3" xfId="224"/>
    <cellStyle name="40% - Accent6 3 2" xfId="225"/>
    <cellStyle name="40% - Accent6 3 3" xfId="226"/>
    <cellStyle name="40% - Accent6 3 4" xfId="227"/>
    <cellStyle name="40% - Accent6 3 5" xfId="228"/>
    <cellStyle name="40% - Accent6 4" xfId="229"/>
    <cellStyle name="40% - Accent6 4 2" xfId="230"/>
    <cellStyle name="40% - Accent6 4 3" xfId="231"/>
    <cellStyle name="40% - Accent6 5" xfId="232"/>
    <cellStyle name="40% - Accent6 5 2" xfId="233"/>
    <cellStyle name="40% - Accent6 5 3" xfId="234"/>
    <cellStyle name="40% - Accent6 6" xfId="235"/>
    <cellStyle name="60% - Accent1 2" xfId="236"/>
    <cellStyle name="60% - Accent1 2 2" xfId="237"/>
    <cellStyle name="60% - Accent1 2 3" xfId="238"/>
    <cellStyle name="60% - Accent1 2 4" xfId="239"/>
    <cellStyle name="60% - Accent1 2 5" xfId="240"/>
    <cellStyle name="60% - Accent1 2 6" xfId="241"/>
    <cellStyle name="60% - Accent1 3" xfId="242"/>
    <cellStyle name="60% - Accent1 3 2" xfId="243"/>
    <cellStyle name="60% - Accent1 3 3" xfId="244"/>
    <cellStyle name="60% - Accent1 3 4" xfId="245"/>
    <cellStyle name="60% - Accent1 3 5" xfId="246"/>
    <cellStyle name="60% - Accent1 4" xfId="247"/>
    <cellStyle name="60% - Accent1 4 2" xfId="248"/>
    <cellStyle name="60% - Accent1 4 3" xfId="249"/>
    <cellStyle name="60% - Accent1 5" xfId="250"/>
    <cellStyle name="60% - Accent1 5 2" xfId="251"/>
    <cellStyle name="60% - Accent1 5 3" xfId="252"/>
    <cellStyle name="60% - Accent1 6" xfId="253"/>
    <cellStyle name="60% - Accent2 2" xfId="254"/>
    <cellStyle name="60% - Accent2 2 2" xfId="255"/>
    <cellStyle name="60% - Accent2 2 3" xfId="256"/>
    <cellStyle name="60% - Accent2 2 4" xfId="257"/>
    <cellStyle name="60% - Accent2 2 5" xfId="258"/>
    <cellStyle name="60% - Accent2 2 6" xfId="259"/>
    <cellStyle name="60% - Accent2 3" xfId="260"/>
    <cellStyle name="60% - Accent2 3 2" xfId="261"/>
    <cellStyle name="60% - Accent2 3 3" xfId="262"/>
    <cellStyle name="60% - Accent2 3 4" xfId="263"/>
    <cellStyle name="60% - Accent2 3 5" xfId="264"/>
    <cellStyle name="60% - Accent2 4" xfId="265"/>
    <cellStyle name="60% - Accent2 4 2" xfId="266"/>
    <cellStyle name="60% - Accent2 4 3" xfId="267"/>
    <cellStyle name="60% - Accent2 5" xfId="268"/>
    <cellStyle name="60% - Accent2 5 2" xfId="269"/>
    <cellStyle name="60% - Accent2 5 3" xfId="270"/>
    <cellStyle name="60% - Accent2 6" xfId="271"/>
    <cellStyle name="60% - Accent3 2" xfId="272"/>
    <cellStyle name="60% - Accent3 2 2" xfId="273"/>
    <cellStyle name="60% - Accent3 2 3" xfId="274"/>
    <cellStyle name="60% - Accent3 2 4" xfId="275"/>
    <cellStyle name="60% - Accent3 2 5" xfId="276"/>
    <cellStyle name="60% - Accent3 2 6" xfId="277"/>
    <cellStyle name="60% - Accent3 3" xfId="278"/>
    <cellStyle name="60% - Accent3 3 2" xfId="279"/>
    <cellStyle name="60% - Accent3 3 3" xfId="280"/>
    <cellStyle name="60% - Accent3 3 4" xfId="281"/>
    <cellStyle name="60% - Accent3 3 5" xfId="282"/>
    <cellStyle name="60% - Accent3 4" xfId="283"/>
    <cellStyle name="60% - Accent3 4 2" xfId="284"/>
    <cellStyle name="60% - Accent3 4 3" xfId="285"/>
    <cellStyle name="60% - Accent3 5" xfId="286"/>
    <cellStyle name="60% - Accent3 5 2" xfId="287"/>
    <cellStyle name="60% - Accent3 5 3" xfId="288"/>
    <cellStyle name="60% - Accent3 6" xfId="289"/>
    <cellStyle name="60% - Accent4 2" xfId="290"/>
    <cellStyle name="60% - Accent4 2 2" xfId="291"/>
    <cellStyle name="60% - Accent4 2 3" xfId="292"/>
    <cellStyle name="60% - Accent4 2 4" xfId="293"/>
    <cellStyle name="60% - Accent4 2 5" xfId="294"/>
    <cellStyle name="60% - Accent4 2 6" xfId="295"/>
    <cellStyle name="60% - Accent4 3" xfId="296"/>
    <cellStyle name="60% - Accent4 3 2" xfId="297"/>
    <cellStyle name="60% - Accent4 3 3" xfId="298"/>
    <cellStyle name="60% - Accent4 3 4" xfId="299"/>
    <cellStyle name="60% - Accent4 3 5" xfId="300"/>
    <cellStyle name="60% - Accent4 4" xfId="301"/>
    <cellStyle name="60% - Accent4 4 2" xfId="302"/>
    <cellStyle name="60% - Accent4 4 3" xfId="303"/>
    <cellStyle name="60% - Accent4 5" xfId="304"/>
    <cellStyle name="60% - Accent4 5 2" xfId="305"/>
    <cellStyle name="60% - Accent4 5 3" xfId="306"/>
    <cellStyle name="60% - Accent4 6" xfId="307"/>
    <cellStyle name="60% - Accent5 2" xfId="308"/>
    <cellStyle name="60% - Accent5 2 2" xfId="309"/>
    <cellStyle name="60% - Accent5 2 3" xfId="310"/>
    <cellStyle name="60% - Accent5 2 4" xfId="311"/>
    <cellStyle name="60% - Accent5 2 5" xfId="312"/>
    <cellStyle name="60% - Accent5 2 6" xfId="313"/>
    <cellStyle name="60% - Accent5 3" xfId="314"/>
    <cellStyle name="60% - Accent5 3 2" xfId="315"/>
    <cellStyle name="60% - Accent5 3 3" xfId="316"/>
    <cellStyle name="60% - Accent5 3 4" xfId="317"/>
    <cellStyle name="60% - Accent5 3 5" xfId="318"/>
    <cellStyle name="60% - Accent5 4" xfId="319"/>
    <cellStyle name="60% - Accent5 4 2" xfId="320"/>
    <cellStyle name="60% - Accent5 4 3" xfId="321"/>
    <cellStyle name="60% - Accent5 5" xfId="322"/>
    <cellStyle name="60% - Accent5 5 2" xfId="323"/>
    <cellStyle name="60% - Accent5 5 3" xfId="324"/>
    <cellStyle name="60% - Accent5 6" xfId="325"/>
    <cellStyle name="60% - Accent6 2" xfId="326"/>
    <cellStyle name="60% - Accent6 2 2" xfId="327"/>
    <cellStyle name="60% - Accent6 2 3" xfId="328"/>
    <cellStyle name="60% - Accent6 2 4" xfId="329"/>
    <cellStyle name="60% - Accent6 2 5" xfId="330"/>
    <cellStyle name="60% - Accent6 2 6" xfId="331"/>
    <cellStyle name="60% - Accent6 3" xfId="332"/>
    <cellStyle name="60% - Accent6 3 2" xfId="333"/>
    <cellStyle name="60% - Accent6 3 3" xfId="334"/>
    <cellStyle name="60% - Accent6 3 4" xfId="335"/>
    <cellStyle name="60% - Accent6 3 5" xfId="336"/>
    <cellStyle name="60% - Accent6 4" xfId="337"/>
    <cellStyle name="60% - Accent6 4 2" xfId="338"/>
    <cellStyle name="60% - Accent6 4 3" xfId="339"/>
    <cellStyle name="60% - Accent6 5" xfId="340"/>
    <cellStyle name="60% - Accent6 5 2" xfId="341"/>
    <cellStyle name="60% - Accent6 5 3" xfId="342"/>
    <cellStyle name="60% - Accent6 6" xfId="343"/>
    <cellStyle name="Accent1 2" xfId="344"/>
    <cellStyle name="Accent1 2 2" xfId="345"/>
    <cellStyle name="Accent1 2 3" xfId="346"/>
    <cellStyle name="Accent1 2 4" xfId="347"/>
    <cellStyle name="Accent1 2 5" xfId="348"/>
    <cellStyle name="Accent1 2 6" xfId="349"/>
    <cellStyle name="Accent1 3" xfId="350"/>
    <cellStyle name="Accent1 3 2" xfId="351"/>
    <cellStyle name="Accent1 3 3" xfId="352"/>
    <cellStyle name="Accent1 3 4" xfId="353"/>
    <cellStyle name="Accent1 3 5" xfId="354"/>
    <cellStyle name="Accent1 4" xfId="355"/>
    <cellStyle name="Accent1 4 2" xfId="356"/>
    <cellStyle name="Accent1 4 3" xfId="357"/>
    <cellStyle name="Accent1 5" xfId="358"/>
    <cellStyle name="Accent1 5 2" xfId="359"/>
    <cellStyle name="Accent1 5 3" xfId="360"/>
    <cellStyle name="Accent1 6" xfId="361"/>
    <cellStyle name="Accent2 2" xfId="362"/>
    <cellStyle name="Accent2 2 2" xfId="363"/>
    <cellStyle name="Accent2 2 3" xfId="364"/>
    <cellStyle name="Accent2 2 4" xfId="365"/>
    <cellStyle name="Accent2 2 5" xfId="366"/>
    <cellStyle name="Accent2 2 6" xfId="367"/>
    <cellStyle name="Accent2 3" xfId="368"/>
    <cellStyle name="Accent2 3 2" xfId="369"/>
    <cellStyle name="Accent2 3 3" xfId="370"/>
    <cellStyle name="Accent2 3 4" xfId="371"/>
    <cellStyle name="Accent2 3 5" xfId="372"/>
    <cellStyle name="Accent2 4" xfId="373"/>
    <cellStyle name="Accent2 4 2" xfId="374"/>
    <cellStyle name="Accent2 4 3" xfId="375"/>
    <cellStyle name="Accent2 5" xfId="376"/>
    <cellStyle name="Accent2 5 2" xfId="377"/>
    <cellStyle name="Accent2 5 3" xfId="378"/>
    <cellStyle name="Accent2 6" xfId="379"/>
    <cellStyle name="Accent3 2" xfId="380"/>
    <cellStyle name="Accent3 2 2" xfId="381"/>
    <cellStyle name="Accent3 2 3" xfId="382"/>
    <cellStyle name="Accent3 2 4" xfId="383"/>
    <cellStyle name="Accent3 2 5" xfId="384"/>
    <cellStyle name="Accent3 2 6" xfId="385"/>
    <cellStyle name="Accent3 3" xfId="386"/>
    <cellStyle name="Accent3 3 2" xfId="387"/>
    <cellStyle name="Accent3 3 3" xfId="388"/>
    <cellStyle name="Accent3 3 4" xfId="389"/>
    <cellStyle name="Accent3 3 5" xfId="390"/>
    <cellStyle name="Accent3 4" xfId="391"/>
    <cellStyle name="Accent3 4 2" xfId="392"/>
    <cellStyle name="Accent3 4 3" xfId="393"/>
    <cellStyle name="Accent3 5" xfId="394"/>
    <cellStyle name="Accent3 5 2" xfId="395"/>
    <cellStyle name="Accent3 5 3" xfId="396"/>
    <cellStyle name="Accent3 6" xfId="397"/>
    <cellStyle name="Accent4 2" xfId="398"/>
    <cellStyle name="Accent4 2 2" xfId="399"/>
    <cellStyle name="Accent4 2 3" xfId="400"/>
    <cellStyle name="Accent4 2 4" xfId="401"/>
    <cellStyle name="Accent4 2 5" xfId="402"/>
    <cellStyle name="Accent4 2 6" xfId="403"/>
    <cellStyle name="Accent4 3" xfId="404"/>
    <cellStyle name="Accent4 3 2" xfId="405"/>
    <cellStyle name="Accent4 3 3" xfId="406"/>
    <cellStyle name="Accent4 3 4" xfId="407"/>
    <cellStyle name="Accent4 3 5" xfId="408"/>
    <cellStyle name="Accent4 4" xfId="409"/>
    <cellStyle name="Accent4 4 2" xfId="410"/>
    <cellStyle name="Accent4 4 3" xfId="411"/>
    <cellStyle name="Accent4 5" xfId="412"/>
    <cellStyle name="Accent4 5 2" xfId="413"/>
    <cellStyle name="Accent4 5 3" xfId="414"/>
    <cellStyle name="Accent4 6" xfId="415"/>
    <cellStyle name="Accent5 2" xfId="416"/>
    <cellStyle name="Accent5 2 2" xfId="417"/>
    <cellStyle name="Accent5 2 3" xfId="418"/>
    <cellStyle name="Accent5 2 4" xfId="419"/>
    <cellStyle name="Accent5 2 5" xfId="420"/>
    <cellStyle name="Accent5 2 6" xfId="421"/>
    <cellStyle name="Accent5 3" xfId="422"/>
    <cellStyle name="Accent5 3 2" xfId="423"/>
    <cellStyle name="Accent5 3 3" xfId="424"/>
    <cellStyle name="Accent5 3 4" xfId="425"/>
    <cellStyle name="Accent5 3 5" xfId="426"/>
    <cellStyle name="Accent5 4" xfId="427"/>
    <cellStyle name="Accent5 4 2" xfId="428"/>
    <cellStyle name="Accent5 4 3" xfId="429"/>
    <cellStyle name="Accent5 5" xfId="430"/>
    <cellStyle name="Accent5 5 2" xfId="431"/>
    <cellStyle name="Accent5 5 3" xfId="432"/>
    <cellStyle name="Accent5 6" xfId="433"/>
    <cellStyle name="Accent6 2" xfId="434"/>
    <cellStyle name="Accent6 2 2" xfId="435"/>
    <cellStyle name="Accent6 2 3" xfId="436"/>
    <cellStyle name="Accent6 2 4" xfId="437"/>
    <cellStyle name="Accent6 2 5" xfId="438"/>
    <cellStyle name="Accent6 2 6" xfId="439"/>
    <cellStyle name="Accent6 3" xfId="440"/>
    <cellStyle name="Accent6 3 2" xfId="441"/>
    <cellStyle name="Accent6 3 3" xfId="442"/>
    <cellStyle name="Accent6 3 4" xfId="443"/>
    <cellStyle name="Accent6 3 5" xfId="444"/>
    <cellStyle name="Accent6 4" xfId="445"/>
    <cellStyle name="Accent6 4 2" xfId="446"/>
    <cellStyle name="Accent6 4 3" xfId="447"/>
    <cellStyle name="Accent6 5" xfId="448"/>
    <cellStyle name="Accent6 5 2" xfId="449"/>
    <cellStyle name="Accent6 5 3" xfId="450"/>
    <cellStyle name="Accent6 6" xfId="451"/>
    <cellStyle name="Bad 2" xfId="452"/>
    <cellStyle name="Bad 2 2" xfId="453"/>
    <cellStyle name="Bad 2 3" xfId="454"/>
    <cellStyle name="Bad 2 4" xfId="455"/>
    <cellStyle name="Bad 2 5" xfId="456"/>
    <cellStyle name="Bad 2 6" xfId="457"/>
    <cellStyle name="Bad 3" xfId="458"/>
    <cellStyle name="Bad 3 2" xfId="459"/>
    <cellStyle name="Bad 3 3" xfId="460"/>
    <cellStyle name="Bad 3 4" xfId="461"/>
    <cellStyle name="Bad 3 5" xfId="462"/>
    <cellStyle name="Bad 4" xfId="463"/>
    <cellStyle name="Bad 4 2" xfId="464"/>
    <cellStyle name="Bad 4 3" xfId="465"/>
    <cellStyle name="Bad 5" xfId="466"/>
    <cellStyle name="Bad 5 2" xfId="467"/>
    <cellStyle name="Bad 5 3" xfId="468"/>
    <cellStyle name="Bad 6" xfId="469"/>
    <cellStyle name="Brand Align Left Text" xfId="470"/>
    <cellStyle name="Brand Default" xfId="471"/>
    <cellStyle name="Brand Default 2" xfId="472"/>
    <cellStyle name="Brand Default 3" xfId="473"/>
    <cellStyle name="Brand Default 4" xfId="474"/>
    <cellStyle name="Brand Default 5" xfId="475"/>
    <cellStyle name="Brand Default_Copy of RCCP_May(12th may2011)_PCP_final" xfId="476"/>
    <cellStyle name="Brand Percent" xfId="477"/>
    <cellStyle name="Brand Source" xfId="478"/>
    <cellStyle name="Brand Subtitle with Underline" xfId="479"/>
    <cellStyle name="Brand Subtitle without Underline" xfId="480"/>
    <cellStyle name="Brand Title" xfId="481"/>
    <cellStyle name="Calculation 2" xfId="482"/>
    <cellStyle name="Calculation 2 2" xfId="483"/>
    <cellStyle name="Calculation 2 3" xfId="484"/>
    <cellStyle name="Calculation 2 4" xfId="485"/>
    <cellStyle name="Calculation 2 5" xfId="486"/>
    <cellStyle name="Calculation 2 6" xfId="487"/>
    <cellStyle name="Calculation 3" xfId="488"/>
    <cellStyle name="Calculation 3 2" xfId="489"/>
    <cellStyle name="Calculation 3 3" xfId="490"/>
    <cellStyle name="Calculation 3 4" xfId="491"/>
    <cellStyle name="Calculation 3 5" xfId="492"/>
    <cellStyle name="Calculation 4" xfId="493"/>
    <cellStyle name="Calculation 4 2" xfId="494"/>
    <cellStyle name="Calculation 4 3" xfId="495"/>
    <cellStyle name="Calculation 5" xfId="496"/>
    <cellStyle name="Calculation 5 2" xfId="497"/>
    <cellStyle name="Calculation 5 3" xfId="498"/>
    <cellStyle name="Calculation 6" xfId="499"/>
    <cellStyle name="Check Cell 2" xfId="500"/>
    <cellStyle name="Check Cell 2 2" xfId="501"/>
    <cellStyle name="Check Cell 2 3" xfId="502"/>
    <cellStyle name="Check Cell 2 4" xfId="503"/>
    <cellStyle name="Check Cell 2 5" xfId="504"/>
    <cellStyle name="Check Cell 2 6" xfId="505"/>
    <cellStyle name="Check Cell 3" xfId="506"/>
    <cellStyle name="Check Cell 3 2" xfId="507"/>
    <cellStyle name="Check Cell 3 3" xfId="508"/>
    <cellStyle name="Check Cell 3 4" xfId="509"/>
    <cellStyle name="Check Cell 3 5" xfId="510"/>
    <cellStyle name="Check Cell 4" xfId="511"/>
    <cellStyle name="Check Cell 4 2" xfId="512"/>
    <cellStyle name="Check Cell 4 3" xfId="513"/>
    <cellStyle name="Check Cell 5" xfId="514"/>
    <cellStyle name="Check Cell 5 2" xfId="515"/>
    <cellStyle name="Check Cell 5 3" xfId="516"/>
    <cellStyle name="Check Cell 6" xfId="517"/>
    <cellStyle name="Comma 2" xfId="518"/>
    <cellStyle name="Comma 2 2" xfId="519"/>
    <cellStyle name="Comma 3" xfId="520"/>
    <cellStyle name="Comma 4" xfId="521"/>
    <cellStyle name="Comma 5" xfId="522"/>
    <cellStyle name="Comma 6" xfId="523"/>
    <cellStyle name="Comma 7" xfId="524"/>
    <cellStyle name="Currency 2" xfId="525"/>
    <cellStyle name="Explanatory Text 2" xfId="526"/>
    <cellStyle name="Explanatory Text 2 2" xfId="527"/>
    <cellStyle name="Explanatory Text 2 3" xfId="528"/>
    <cellStyle name="Explanatory Text 2 4" xfId="529"/>
    <cellStyle name="Explanatory Text 2 5" xfId="530"/>
    <cellStyle name="Explanatory Text 2 6" xfId="531"/>
    <cellStyle name="Explanatory Text 3" xfId="532"/>
    <cellStyle name="Explanatory Text 3 2" xfId="533"/>
    <cellStyle name="Explanatory Text 3 3" xfId="534"/>
    <cellStyle name="Explanatory Text 3 4" xfId="535"/>
    <cellStyle name="Explanatory Text 3 5" xfId="536"/>
    <cellStyle name="Explanatory Text 4" xfId="537"/>
    <cellStyle name="Explanatory Text 4 2" xfId="538"/>
    <cellStyle name="Explanatory Text 4 3" xfId="539"/>
    <cellStyle name="Explanatory Text 5" xfId="540"/>
    <cellStyle name="Explanatory Text 5 2" xfId="541"/>
    <cellStyle name="Explanatory Text 5 3" xfId="542"/>
    <cellStyle name="Explanatory Text 6" xfId="543"/>
    <cellStyle name="Good 2" xfId="544"/>
    <cellStyle name="Good 2 2" xfId="545"/>
    <cellStyle name="Good 2 3" xfId="546"/>
    <cellStyle name="Good 2 4" xfId="547"/>
    <cellStyle name="Good 2 5" xfId="548"/>
    <cellStyle name="Good 2 6" xfId="549"/>
    <cellStyle name="Good 3" xfId="550"/>
    <cellStyle name="Good 3 2" xfId="551"/>
    <cellStyle name="Good 3 3" xfId="552"/>
    <cellStyle name="Good 3 4" xfId="553"/>
    <cellStyle name="Good 3 5" xfId="554"/>
    <cellStyle name="Good 4" xfId="555"/>
    <cellStyle name="Good 4 2" xfId="556"/>
    <cellStyle name="Good 4 3" xfId="557"/>
    <cellStyle name="Good 5" xfId="558"/>
    <cellStyle name="Good 5 2" xfId="559"/>
    <cellStyle name="Good 5 3" xfId="560"/>
    <cellStyle name="Good 6" xfId="561"/>
    <cellStyle name="Heading 1 2" xfId="562"/>
    <cellStyle name="Heading 1 2 2" xfId="563"/>
    <cellStyle name="Heading 1 2 3" xfId="564"/>
    <cellStyle name="Heading 1 2 4" xfId="565"/>
    <cellStyle name="Heading 1 2 5" xfId="566"/>
    <cellStyle name="Heading 1 2 6" xfId="567"/>
    <cellStyle name="Heading 1 3" xfId="568"/>
    <cellStyle name="Heading 1 3 2" xfId="569"/>
    <cellStyle name="Heading 1 3 3" xfId="570"/>
    <cellStyle name="Heading 1 3 4" xfId="571"/>
    <cellStyle name="Heading 1 3 5" xfId="572"/>
    <cellStyle name="Heading 1 4" xfId="573"/>
    <cellStyle name="Heading 1 4 2" xfId="574"/>
    <cellStyle name="Heading 1 4 3" xfId="575"/>
    <cellStyle name="Heading 1 5" xfId="576"/>
    <cellStyle name="Heading 1 5 2" xfId="577"/>
    <cellStyle name="Heading 1 5 3" xfId="578"/>
    <cellStyle name="Heading 1 6" xfId="579"/>
    <cellStyle name="Heading 2 2" xfId="580"/>
    <cellStyle name="Heading 2 2 2" xfId="581"/>
    <cellStyle name="Heading 2 2 3" xfId="582"/>
    <cellStyle name="Heading 2 2 4" xfId="583"/>
    <cellStyle name="Heading 2 2 5" xfId="584"/>
    <cellStyle name="Heading 2 2 6" xfId="585"/>
    <cellStyle name="Heading 2 3" xfId="586"/>
    <cellStyle name="Heading 2 3 2" xfId="587"/>
    <cellStyle name="Heading 2 3 3" xfId="588"/>
    <cellStyle name="Heading 2 3 4" xfId="589"/>
    <cellStyle name="Heading 2 3 5" xfId="590"/>
    <cellStyle name="Heading 2 4" xfId="591"/>
    <cellStyle name="Heading 2 4 2" xfId="592"/>
    <cellStyle name="Heading 2 4 3" xfId="593"/>
    <cellStyle name="Heading 2 5" xfId="594"/>
    <cellStyle name="Heading 2 5 2" xfId="595"/>
    <cellStyle name="Heading 2 5 3" xfId="596"/>
    <cellStyle name="Heading 2 6" xfId="597"/>
    <cellStyle name="Heading 3 2" xfId="598"/>
    <cellStyle name="Heading 3 2 2" xfId="599"/>
    <cellStyle name="Heading 3 2 3" xfId="600"/>
    <cellStyle name="Heading 3 2 4" xfId="601"/>
    <cellStyle name="Heading 3 2 5" xfId="602"/>
    <cellStyle name="Heading 3 2 6" xfId="603"/>
    <cellStyle name="Heading 3 3" xfId="604"/>
    <cellStyle name="Heading 3 3 2" xfId="605"/>
    <cellStyle name="Heading 3 3 3" xfId="606"/>
    <cellStyle name="Heading 3 3 4" xfId="607"/>
    <cellStyle name="Heading 3 3 5" xfId="608"/>
    <cellStyle name="Heading 3 4" xfId="609"/>
    <cellStyle name="Heading 3 4 2" xfId="610"/>
    <cellStyle name="Heading 3 4 3" xfId="611"/>
    <cellStyle name="Heading 3 5" xfId="612"/>
    <cellStyle name="Heading 3 5 2" xfId="613"/>
    <cellStyle name="Heading 3 5 3" xfId="614"/>
    <cellStyle name="Heading 3 6" xfId="615"/>
    <cellStyle name="Heading 4 2" xfId="616"/>
    <cellStyle name="Heading 4 2 2" xfId="617"/>
    <cellStyle name="Heading 4 2 3" xfId="618"/>
    <cellStyle name="Heading 4 2 4" xfId="619"/>
    <cellStyle name="Heading 4 2 5" xfId="620"/>
    <cellStyle name="Heading 4 2 6" xfId="621"/>
    <cellStyle name="Heading 4 3" xfId="622"/>
    <cellStyle name="Heading 4 3 2" xfId="623"/>
    <cellStyle name="Heading 4 3 3" xfId="624"/>
    <cellStyle name="Heading 4 3 4" xfId="625"/>
    <cellStyle name="Heading 4 3 5" xfId="626"/>
    <cellStyle name="Heading 4 4" xfId="627"/>
    <cellStyle name="Heading 4 4 2" xfId="628"/>
    <cellStyle name="Heading 4 4 3" xfId="629"/>
    <cellStyle name="Heading 4 5" xfId="630"/>
    <cellStyle name="Heading 4 5 2" xfId="631"/>
    <cellStyle name="Heading 4 5 3" xfId="632"/>
    <cellStyle name="Heading 4 6" xfId="633"/>
    <cellStyle name="Input 2" xfId="634"/>
    <cellStyle name="Input 2 2" xfId="635"/>
    <cellStyle name="Input 2 3" xfId="636"/>
    <cellStyle name="Input 2 4" xfId="637"/>
    <cellStyle name="Input 2 5" xfId="638"/>
    <cellStyle name="Input 2 6" xfId="639"/>
    <cellStyle name="Input 3" xfId="640"/>
    <cellStyle name="Input 3 2" xfId="641"/>
    <cellStyle name="Input 3 3" xfId="642"/>
    <cellStyle name="Input 3 4" xfId="643"/>
    <cellStyle name="Input 3 5" xfId="644"/>
    <cellStyle name="Input 4" xfId="645"/>
    <cellStyle name="Input 4 2" xfId="646"/>
    <cellStyle name="Input 4 3" xfId="647"/>
    <cellStyle name="Input 5" xfId="648"/>
    <cellStyle name="Input 5 2" xfId="649"/>
    <cellStyle name="Input 5 3" xfId="650"/>
    <cellStyle name="Input 6" xfId="651"/>
    <cellStyle name="Linked Cell 2" xfId="652"/>
    <cellStyle name="Linked Cell 2 2" xfId="653"/>
    <cellStyle name="Linked Cell 2 3" xfId="654"/>
    <cellStyle name="Linked Cell 2 4" xfId="655"/>
    <cellStyle name="Linked Cell 2 5" xfId="656"/>
    <cellStyle name="Linked Cell 2 6" xfId="657"/>
    <cellStyle name="Linked Cell 3" xfId="658"/>
    <cellStyle name="Linked Cell 3 2" xfId="659"/>
    <cellStyle name="Linked Cell 3 3" xfId="660"/>
    <cellStyle name="Linked Cell 3 4" xfId="661"/>
    <cellStyle name="Linked Cell 3 5" xfId="662"/>
    <cellStyle name="Linked Cell 4" xfId="663"/>
    <cellStyle name="Linked Cell 4 2" xfId="664"/>
    <cellStyle name="Linked Cell 4 3" xfId="665"/>
    <cellStyle name="Linked Cell 5" xfId="666"/>
    <cellStyle name="Linked Cell 5 2" xfId="667"/>
    <cellStyle name="Linked Cell 5 3" xfId="668"/>
    <cellStyle name="Linked Cell 6" xfId="669"/>
    <cellStyle name="Neutral 2" xfId="670"/>
    <cellStyle name="Neutral 2 2" xfId="671"/>
    <cellStyle name="Neutral 2 3" xfId="672"/>
    <cellStyle name="Neutral 2 4" xfId="673"/>
    <cellStyle name="Neutral 2 5" xfId="674"/>
    <cellStyle name="Neutral 2 6" xfId="675"/>
    <cellStyle name="Neutral 3" xfId="676"/>
    <cellStyle name="Neutral 3 2" xfId="677"/>
    <cellStyle name="Neutral 3 3" xfId="678"/>
    <cellStyle name="Neutral 3 4" xfId="679"/>
    <cellStyle name="Neutral 3 5" xfId="680"/>
    <cellStyle name="Neutral 4" xfId="681"/>
    <cellStyle name="Neutral 4 2" xfId="682"/>
    <cellStyle name="Neutral 4 3" xfId="683"/>
    <cellStyle name="Neutral 5" xfId="684"/>
    <cellStyle name="Neutral 5 2" xfId="685"/>
    <cellStyle name="Neutral 5 3" xfId="686"/>
    <cellStyle name="Neutral 6" xfId="687"/>
    <cellStyle name="Normal" xfId="0" builtinId="0"/>
    <cellStyle name="Normal 2 2" xfId="688"/>
    <cellStyle name="Normal 2 2 2" xfId="689"/>
    <cellStyle name="Normal 3 2" xfId="690"/>
    <cellStyle name="Normal 4" xfId="793"/>
    <cellStyle name="Normal 4 2" xfId="691"/>
    <cellStyle name="Normal 5" xfId="794"/>
    <cellStyle name="Normal 5 2" xfId="692"/>
    <cellStyle name="Normal 6 2" xfId="693"/>
    <cellStyle name="Normal 6 3" xfId="694"/>
    <cellStyle name="Normal_Sheet1" xfId="695"/>
    <cellStyle name="Normal_Sheet1 2" xfId="696"/>
    <cellStyle name="Note 2" xfId="697"/>
    <cellStyle name="Note 2 2" xfId="698"/>
    <cellStyle name="Note 2 3" xfId="699"/>
    <cellStyle name="Note 2 4" xfId="700"/>
    <cellStyle name="Note 2 5" xfId="701"/>
    <cellStyle name="Note 2 6" xfId="702"/>
    <cellStyle name="Note 3" xfId="703"/>
    <cellStyle name="Note 3 2" xfId="704"/>
    <cellStyle name="Note 3 3" xfId="705"/>
    <cellStyle name="Note 3 4" xfId="706"/>
    <cellStyle name="Note 3 5" xfId="707"/>
    <cellStyle name="Note 4" xfId="708"/>
    <cellStyle name="Note 4 2" xfId="709"/>
    <cellStyle name="Note 4 3" xfId="710"/>
    <cellStyle name="Note 5" xfId="711"/>
    <cellStyle name="Note 5 2" xfId="712"/>
    <cellStyle name="Note 5 3" xfId="713"/>
    <cellStyle name="Note 6" xfId="714"/>
    <cellStyle name="Output 2" xfId="715"/>
    <cellStyle name="Output 2 2" xfId="716"/>
    <cellStyle name="Output 2 3" xfId="717"/>
    <cellStyle name="Output 2 4" xfId="718"/>
    <cellStyle name="Output 2 5" xfId="719"/>
    <cellStyle name="Output 2 6" xfId="720"/>
    <cellStyle name="Output 3" xfId="721"/>
    <cellStyle name="Output 3 2" xfId="722"/>
    <cellStyle name="Output 3 3" xfId="723"/>
    <cellStyle name="Output 3 4" xfId="724"/>
    <cellStyle name="Output 3 5" xfId="725"/>
    <cellStyle name="Output 4" xfId="726"/>
    <cellStyle name="Output 4 2" xfId="727"/>
    <cellStyle name="Output 4 3" xfId="728"/>
    <cellStyle name="Output 5" xfId="729"/>
    <cellStyle name="Output 5 2" xfId="730"/>
    <cellStyle name="Output 5 3" xfId="731"/>
    <cellStyle name="Output 6" xfId="732"/>
    <cellStyle name="Percent 2" xfId="733"/>
    <cellStyle name="Percent 2 2" xfId="734"/>
    <cellStyle name="Percent 3" xfId="735"/>
    <cellStyle name="Percent 4" xfId="736"/>
    <cellStyle name="Percent 5" xfId="737"/>
    <cellStyle name="Style 1" xfId="738"/>
    <cellStyle name="Title 2" xfId="739"/>
    <cellStyle name="Title 2 2" xfId="740"/>
    <cellStyle name="Title 2 3" xfId="741"/>
    <cellStyle name="Title 2 4" xfId="742"/>
    <cellStyle name="Title 2 5" xfId="743"/>
    <cellStyle name="Title 2 6" xfId="744"/>
    <cellStyle name="Title 3" xfId="745"/>
    <cellStyle name="Title 3 2" xfId="746"/>
    <cellStyle name="Title 3 3" xfId="747"/>
    <cellStyle name="Title 3 4" xfId="748"/>
    <cellStyle name="Title 3 5" xfId="749"/>
    <cellStyle name="Title 4" xfId="750"/>
    <cellStyle name="Title 4 2" xfId="751"/>
    <cellStyle name="Title 4 3" xfId="752"/>
    <cellStyle name="Title 5" xfId="753"/>
    <cellStyle name="Title 5 2" xfId="754"/>
    <cellStyle name="Title 5 3" xfId="755"/>
    <cellStyle name="Title 6" xfId="756"/>
    <cellStyle name="Total 2" xfId="757"/>
    <cellStyle name="Total 2 2" xfId="758"/>
    <cellStyle name="Total 2 3" xfId="759"/>
    <cellStyle name="Total 2 4" xfId="760"/>
    <cellStyle name="Total 2 5" xfId="761"/>
    <cellStyle name="Total 2 6" xfId="762"/>
    <cellStyle name="Total 3" xfId="763"/>
    <cellStyle name="Total 3 2" xfId="764"/>
    <cellStyle name="Total 3 3" xfId="765"/>
    <cellStyle name="Total 3 4" xfId="766"/>
    <cellStyle name="Total 3 5" xfId="767"/>
    <cellStyle name="Total 4" xfId="768"/>
    <cellStyle name="Total 4 2" xfId="769"/>
    <cellStyle name="Total 4 3" xfId="770"/>
    <cellStyle name="Total 5" xfId="771"/>
    <cellStyle name="Total 5 2" xfId="772"/>
    <cellStyle name="Total 5 3" xfId="773"/>
    <cellStyle name="Total 6" xfId="774"/>
    <cellStyle name="Warning Text 2" xfId="775"/>
    <cellStyle name="Warning Text 2 2" xfId="776"/>
    <cellStyle name="Warning Text 2 3" xfId="777"/>
    <cellStyle name="Warning Text 2 4" xfId="778"/>
    <cellStyle name="Warning Text 2 5" xfId="779"/>
    <cellStyle name="Warning Text 2 6" xfId="780"/>
    <cellStyle name="Warning Text 3" xfId="781"/>
    <cellStyle name="Warning Text 3 2" xfId="782"/>
    <cellStyle name="Warning Text 3 3" xfId="783"/>
    <cellStyle name="Warning Text 3 4" xfId="784"/>
    <cellStyle name="Warning Text 3 5" xfId="785"/>
    <cellStyle name="Warning Text 4" xfId="786"/>
    <cellStyle name="Warning Text 4 2" xfId="787"/>
    <cellStyle name="Warning Text 4 3" xfId="788"/>
    <cellStyle name="Warning Text 5" xfId="789"/>
    <cellStyle name="Warning Text 5 2" xfId="790"/>
    <cellStyle name="Warning Text 5 3" xfId="791"/>
    <cellStyle name="Warning Text 6" xfId="792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SPD'!$C$64</c:f>
              <c:strCache>
                <c:ptCount val="1"/>
                <c:pt idx="0">
                  <c:v>2012-2013</c:v>
                </c:pt>
              </c:strCache>
            </c:strRef>
          </c:tx>
          <c:invertIfNegative val="0"/>
          <c:cat>
            <c:strRef>
              <c:f>'Old SPD'!$B$65:$B$72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'Old SPD'!$C$65:$C$72</c:f>
              <c:numCache>
                <c:formatCode>0</c:formatCode>
                <c:ptCount val="8"/>
                <c:pt idx="0">
                  <c:v>0</c:v>
                </c:pt>
                <c:pt idx="1">
                  <c:v>2.3490629684300606</c:v>
                </c:pt>
                <c:pt idx="2">
                  <c:v>0.56784820780716261</c:v>
                </c:pt>
                <c:pt idx="3">
                  <c:v>0</c:v>
                </c:pt>
                <c:pt idx="4">
                  <c:v>0.74795730549074835</c:v>
                </c:pt>
                <c:pt idx="5">
                  <c:v>73.131020994254044</c:v>
                </c:pt>
                <c:pt idx="6">
                  <c:v>12.620178284587977</c:v>
                </c:pt>
                <c:pt idx="7">
                  <c:v>10.58393223943</c:v>
                </c:pt>
              </c:numCache>
            </c:numRef>
          </c:val>
        </c:ser>
        <c:ser>
          <c:idx val="1"/>
          <c:order val="1"/>
          <c:tx>
            <c:strRef>
              <c:f>'Old SPD'!$G$64</c:f>
              <c:strCache>
                <c:ptCount val="1"/>
                <c:pt idx="0">
                  <c:v>Quarter-1</c:v>
                </c:pt>
              </c:strCache>
            </c:strRef>
          </c:tx>
          <c:invertIfNegative val="0"/>
          <c:cat>
            <c:strRef>
              <c:f>'Old SPD'!$B$65:$B$72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'Old SPD'!$G$65:$G$72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'Old SPD'!$K$64</c:f>
              <c:strCache>
                <c:ptCount val="1"/>
                <c:pt idx="0">
                  <c:v>Quarter-2</c:v>
                </c:pt>
              </c:strCache>
            </c:strRef>
          </c:tx>
          <c:invertIfNegative val="0"/>
          <c:cat>
            <c:strRef>
              <c:f>'Old SPD'!$B$65:$B$72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'Old SPD'!$K$65:$K$72</c:f>
              <c:numCache>
                <c:formatCode>0</c:formatCode>
                <c:ptCount val="8"/>
                <c:pt idx="0">
                  <c:v>88.461538461538453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11.538461538461538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'Old SPD'!$O$54</c:f>
              <c:strCache>
                <c:ptCount val="1"/>
                <c:pt idx="0">
                  <c:v>Quarter-3</c:v>
                </c:pt>
              </c:strCache>
            </c:strRef>
          </c:tx>
          <c:invertIfNegative val="0"/>
          <c:val>
            <c:numRef>
              <c:f>'Old SPD'!$O$55:$O$62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'Old SPD'!$P$54</c:f>
              <c:strCache>
                <c:ptCount val="1"/>
                <c:pt idx="0">
                  <c:v>Jan-14</c:v>
                </c:pt>
              </c:strCache>
            </c:strRef>
          </c:tx>
          <c:invertIfNegative val="0"/>
          <c:val>
            <c:numRef>
              <c:f>'Old SPD'!$P$55:$P$62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177.95180722891567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6115712"/>
        <c:axId val="96129792"/>
      </c:barChart>
      <c:catAx>
        <c:axId val="96115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96129792"/>
        <c:crosses val="autoZero"/>
        <c:auto val="1"/>
        <c:lblAlgn val="ctr"/>
        <c:lblOffset val="100"/>
        <c:noMultiLvlLbl val="0"/>
      </c:catAx>
      <c:valAx>
        <c:axId val="96129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of total downtime</a:t>
                </a:r>
                <a:r>
                  <a:rPr lang="en-US" sz="1400" baseline="0"/>
                  <a:t> hours</a:t>
                </a:r>
                <a:endParaRPr lang="en-US" sz="1400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6115712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SPD'!$C$75</c:f>
              <c:strCache>
                <c:ptCount val="1"/>
                <c:pt idx="0">
                  <c:v>2012-2013</c:v>
                </c:pt>
              </c:strCache>
            </c:strRef>
          </c:tx>
          <c:invertIfNegative val="0"/>
          <c:cat>
            <c:strRef>
              <c:f>'Old SPD'!$B$76:$B$83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'Old SPD'!$C$76:$C$83</c:f>
              <c:numCache>
                <c:formatCode>0</c:formatCode>
                <c:ptCount val="8"/>
                <c:pt idx="0">
                  <c:v>0</c:v>
                </c:pt>
                <c:pt idx="1">
                  <c:v>0.87694063926940635</c:v>
                </c:pt>
                <c:pt idx="2">
                  <c:v>0.21198630136986304</c:v>
                </c:pt>
                <c:pt idx="3">
                  <c:v>0</c:v>
                </c:pt>
                <c:pt idx="4">
                  <c:v>0.27922374429223745</c:v>
                </c:pt>
                <c:pt idx="5">
                  <c:v>27.300913242009134</c:v>
                </c:pt>
                <c:pt idx="6">
                  <c:v>4.7113029158077104</c:v>
                </c:pt>
                <c:pt idx="7">
                  <c:v>3.9511415525114155</c:v>
                </c:pt>
              </c:numCache>
            </c:numRef>
          </c:val>
        </c:ser>
        <c:ser>
          <c:idx val="1"/>
          <c:order val="1"/>
          <c:tx>
            <c:strRef>
              <c:f>'Old SPD'!$G$75</c:f>
              <c:strCache>
                <c:ptCount val="1"/>
                <c:pt idx="0">
                  <c:v>Quarter-1</c:v>
                </c:pt>
              </c:strCache>
            </c:strRef>
          </c:tx>
          <c:invertIfNegative val="0"/>
          <c:cat>
            <c:strRef>
              <c:f>'Old SPD'!$B$76:$B$83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'Old SPD'!$G$76:$G$83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13.150684931506849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'Old SPD'!$K$75</c:f>
              <c:strCache>
                <c:ptCount val="1"/>
                <c:pt idx="0">
                  <c:v>Quarter-2</c:v>
                </c:pt>
              </c:strCache>
            </c:strRef>
          </c:tx>
          <c:invertIfNegative val="0"/>
          <c:cat>
            <c:strRef>
              <c:f>'Old SPD'!$B$76:$B$83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'Old SPD'!$K$76:$K$83</c:f>
              <c:numCache>
                <c:formatCode>0</c:formatCode>
                <c:ptCount val="8"/>
                <c:pt idx="0">
                  <c:v>18.904109589041095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2.4657534246575343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'Old SPD'!$O$75</c:f>
              <c:strCache>
                <c:ptCount val="1"/>
                <c:pt idx="0">
                  <c:v>Quarter-3</c:v>
                </c:pt>
              </c:strCache>
            </c:strRef>
          </c:tx>
          <c:invertIfNegative val="0"/>
          <c:val>
            <c:numRef>
              <c:f>'Old SPD'!$O$76:$O$83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10.684931506849315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'Old SPD'!$P$75</c:f>
              <c:strCache>
                <c:ptCount val="1"/>
                <c:pt idx="0">
                  <c:v>Jan-14</c:v>
                </c:pt>
              </c:strCache>
            </c:strRef>
          </c:tx>
          <c:invertIfNegative val="0"/>
          <c:val>
            <c:numRef>
              <c:f>'Old SPD'!$P$76:$P$83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2.0314133245310009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7634560"/>
        <c:axId val="97648640"/>
      </c:barChart>
      <c:catAx>
        <c:axId val="97634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97648640"/>
        <c:crosses val="autoZero"/>
        <c:auto val="1"/>
        <c:lblAlgn val="ctr"/>
        <c:lblOffset val="100"/>
        <c:noMultiLvlLbl val="0"/>
      </c:catAx>
      <c:valAx>
        <c:axId val="97648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of total</a:t>
                </a:r>
                <a:r>
                  <a:rPr lang="en-US" sz="1400" baseline="0"/>
                  <a:t> calendar hours</a:t>
                </a:r>
                <a:endParaRPr lang="en-US" sz="1400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763456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MCT!$C$66</c:f>
              <c:strCache>
                <c:ptCount val="1"/>
                <c:pt idx="0">
                  <c:v>2012-2013</c:v>
                </c:pt>
              </c:strCache>
            </c:strRef>
          </c:tx>
          <c:invertIfNegative val="0"/>
          <c:cat>
            <c:strRef>
              <c:f>MCT!$B$67:$B$74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MCT!$C$67:$C$74</c:f>
              <c:numCache>
                <c:formatCode>0</c:formatCode>
                <c:ptCount val="8"/>
                <c:pt idx="0">
                  <c:v>0</c:v>
                </c:pt>
                <c:pt idx="1">
                  <c:v>6.4885496183206106</c:v>
                </c:pt>
                <c:pt idx="2">
                  <c:v>0</c:v>
                </c:pt>
                <c:pt idx="3">
                  <c:v>0</c:v>
                </c:pt>
                <c:pt idx="4">
                  <c:v>9.1603053435114496</c:v>
                </c:pt>
                <c:pt idx="5">
                  <c:v>66.412213740458014</c:v>
                </c:pt>
                <c:pt idx="6">
                  <c:v>1.5267175572519083</c:v>
                </c:pt>
                <c:pt idx="7">
                  <c:v>16.412213740458014</c:v>
                </c:pt>
              </c:numCache>
            </c:numRef>
          </c:val>
        </c:ser>
        <c:ser>
          <c:idx val="1"/>
          <c:order val="1"/>
          <c:tx>
            <c:strRef>
              <c:f>MCT!$G$66</c:f>
              <c:strCache>
                <c:ptCount val="1"/>
                <c:pt idx="0">
                  <c:v>Quarter-1</c:v>
                </c:pt>
              </c:strCache>
            </c:strRef>
          </c:tx>
          <c:invertIfNegative val="0"/>
          <c:cat>
            <c:strRef>
              <c:f>MCT!$B$67:$B$74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MCT!$G$67:$G$74</c:f>
              <c:numCache>
                <c:formatCode>0</c:formatCode>
                <c:ptCount val="8"/>
                <c:pt idx="0">
                  <c:v>0</c:v>
                </c:pt>
                <c:pt idx="1">
                  <c:v>1.5625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98.4375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MCT!$K$66</c:f>
              <c:strCache>
                <c:ptCount val="1"/>
                <c:pt idx="0">
                  <c:v>Quarter-2</c:v>
                </c:pt>
              </c:strCache>
            </c:strRef>
          </c:tx>
          <c:invertIfNegative val="0"/>
          <c:cat>
            <c:strRef>
              <c:f>MCT!$B$67:$B$74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MCT!$K$67:$K$74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MCT!$O$66</c:f>
              <c:strCache>
                <c:ptCount val="1"/>
                <c:pt idx="0">
                  <c:v>Quarter-3</c:v>
                </c:pt>
              </c:strCache>
            </c:strRef>
          </c:tx>
          <c:invertIfNegative val="0"/>
          <c:val>
            <c:numRef>
              <c:f>MCT!$O$67:$O$74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MCT!$P$66</c:f>
              <c:strCache>
                <c:ptCount val="1"/>
                <c:pt idx="0">
                  <c:v>Jan-14</c:v>
                </c:pt>
              </c:strCache>
            </c:strRef>
          </c:tx>
          <c:invertIfNegative val="0"/>
          <c:val>
            <c:numRef>
              <c:f>MCT!$P$67:$P$74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8048640"/>
        <c:axId val="98075008"/>
      </c:barChart>
      <c:catAx>
        <c:axId val="98048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98075008"/>
        <c:crosses val="autoZero"/>
        <c:auto val="1"/>
        <c:lblAlgn val="ctr"/>
        <c:lblOffset val="100"/>
        <c:noMultiLvlLbl val="0"/>
      </c:catAx>
      <c:valAx>
        <c:axId val="98075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total downtime hours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80486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MCT!$C$77</c:f>
              <c:strCache>
                <c:ptCount val="1"/>
                <c:pt idx="0">
                  <c:v>2012-2013</c:v>
                </c:pt>
              </c:strCache>
            </c:strRef>
          </c:tx>
          <c:invertIfNegative val="0"/>
          <c:cat>
            <c:strRef>
              <c:f>MCT!$B$78:$B$85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MCT!$C$78:$C$85</c:f>
              <c:numCache>
                <c:formatCode>0</c:formatCode>
                <c:ptCount val="8"/>
                <c:pt idx="0">
                  <c:v>0</c:v>
                </c:pt>
                <c:pt idx="1">
                  <c:v>4.6575342465753424</c:v>
                </c:pt>
                <c:pt idx="2">
                  <c:v>0</c:v>
                </c:pt>
                <c:pt idx="3">
                  <c:v>0</c:v>
                </c:pt>
                <c:pt idx="4">
                  <c:v>6.5753424657534243</c:v>
                </c:pt>
                <c:pt idx="5">
                  <c:v>47.671232876712324</c:v>
                </c:pt>
                <c:pt idx="6">
                  <c:v>1.095890410958904</c:v>
                </c:pt>
                <c:pt idx="7">
                  <c:v>11.78082191780822</c:v>
                </c:pt>
              </c:numCache>
            </c:numRef>
          </c:val>
        </c:ser>
        <c:ser>
          <c:idx val="1"/>
          <c:order val="1"/>
          <c:tx>
            <c:strRef>
              <c:f>MCT!$G$77</c:f>
              <c:strCache>
                <c:ptCount val="1"/>
                <c:pt idx="0">
                  <c:v>Quarter-1</c:v>
                </c:pt>
              </c:strCache>
            </c:strRef>
          </c:tx>
          <c:invertIfNegative val="0"/>
          <c:cat>
            <c:strRef>
              <c:f>MCT!$B$78:$B$85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MCT!$G$78:$G$85</c:f>
              <c:numCache>
                <c:formatCode>0</c:formatCode>
                <c:ptCount val="8"/>
                <c:pt idx="0">
                  <c:v>0</c:v>
                </c:pt>
                <c:pt idx="1">
                  <c:v>0.27397260273972601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17.260273972602739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MCT!$K$77</c:f>
              <c:strCache>
                <c:ptCount val="1"/>
                <c:pt idx="0">
                  <c:v>Quarter-2</c:v>
                </c:pt>
              </c:strCache>
            </c:strRef>
          </c:tx>
          <c:invertIfNegative val="0"/>
          <c:cat>
            <c:strRef>
              <c:f>MCT!$B$78:$B$85</c:f>
              <c:strCache>
                <c:ptCount val="8"/>
                <c:pt idx="0">
                  <c:v>Breakdown</c:v>
                </c:pt>
                <c:pt idx="1">
                  <c:v>Mechanical</c:v>
                </c:pt>
                <c:pt idx="2">
                  <c:v>Electrical</c:v>
                </c:pt>
                <c:pt idx="3">
                  <c:v>Instrument</c:v>
                </c:pt>
                <c:pt idx="4">
                  <c:v>Utilities</c:v>
                </c:pt>
                <c:pt idx="5">
                  <c:v>Unplanned</c:v>
                </c:pt>
                <c:pt idx="6">
                  <c:v>Process</c:v>
                </c:pt>
                <c:pt idx="7">
                  <c:v>External</c:v>
                </c:pt>
              </c:strCache>
            </c:strRef>
          </c:cat>
          <c:val>
            <c:numRef>
              <c:f>MCT!$K$78:$K$85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25.205479452054796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MCT!$O$77</c:f>
              <c:strCache>
                <c:ptCount val="1"/>
                <c:pt idx="0">
                  <c:v>Quarter-3</c:v>
                </c:pt>
              </c:strCache>
            </c:strRef>
          </c:tx>
          <c:invertIfNegative val="0"/>
          <c:val>
            <c:numRef>
              <c:f>MCT!$O$78:$O$85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18.082191780821919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MCT!$P$77</c:f>
              <c:strCache>
                <c:ptCount val="1"/>
                <c:pt idx="0">
                  <c:v>Jan-14</c:v>
                </c:pt>
              </c:strCache>
            </c:strRef>
          </c:tx>
          <c:invertIfNegative val="0"/>
          <c:val>
            <c:numRef>
              <c:f>MCT!$P$78:$P$85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8.493150684931507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8105216"/>
        <c:axId val="98106752"/>
      </c:barChart>
      <c:catAx>
        <c:axId val="98105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8106752"/>
        <c:crosses val="autoZero"/>
        <c:auto val="1"/>
        <c:lblAlgn val="ctr"/>
        <c:lblOffset val="100"/>
        <c:noMultiLvlLbl val="0"/>
      </c:catAx>
      <c:valAx>
        <c:axId val="98106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total calender hours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81052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1962150</xdr:colOff>
      <xdr:row>84</xdr:row>
      <xdr:rowOff>161925</xdr:rowOff>
    </xdr:from>
    <xdr:to>
      <xdr:col>10</xdr:col>
      <xdr:colOff>571500</xdr:colOff>
      <xdr:row>100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1638300</xdr:colOff>
      <xdr:row>104</xdr:row>
      <xdr:rowOff>123825</xdr:rowOff>
    </xdr:from>
    <xdr:to>
      <xdr:col>10</xdr:col>
      <xdr:colOff>276225</xdr:colOff>
      <xdr:row>121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1590675</xdr:colOff>
      <xdr:row>87</xdr:row>
      <xdr:rowOff>38099</xdr:rowOff>
    </xdr:from>
    <xdr:to>
      <xdr:col>10</xdr:col>
      <xdr:colOff>285750</xdr:colOff>
      <xdr:row>103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2028825</xdr:colOff>
      <xdr:row>105</xdr:row>
      <xdr:rowOff>161925</xdr:rowOff>
    </xdr:from>
    <xdr:to>
      <xdr:col>11</xdr:col>
      <xdr:colOff>38100</xdr:colOff>
      <xdr:row>122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opLeftCell="T1" workbookViewId="0">
      <selection activeCell="Z18" sqref="Z18"/>
    </sheetView>
  </sheetViews>
  <sheetFormatPr defaultRowHeight="15" x14ac:dyDescent="0.2"/>
  <cols>
    <col min="1" max="1" width="5.85546875" style="4" customWidth="1"/>
    <col min="2" max="2" width="32.5703125" style="4" customWidth="1"/>
    <col min="3" max="3" width="0" style="4" hidden="1" customWidth="1"/>
    <col min="4" max="4" width="11.85546875" style="4" hidden="1" customWidth="1"/>
    <col min="5" max="5" width="12.5703125" style="4" hidden="1" customWidth="1"/>
    <col min="6" max="6" width="11.85546875" style="4" hidden="1" customWidth="1"/>
    <col min="7" max="7" width="14.7109375" style="4" hidden="1" customWidth="1"/>
    <col min="8" max="8" width="11.28515625" style="4" hidden="1" customWidth="1"/>
    <col min="9" max="10" width="12.28515625" style="4" hidden="1" customWidth="1"/>
    <col min="11" max="11" width="14.7109375" style="4" hidden="1" customWidth="1"/>
    <col min="12" max="13" width="12" style="4" hidden="1" customWidth="1"/>
    <col min="14" max="14" width="11.28515625" style="4" hidden="1" customWidth="1"/>
    <col min="15" max="15" width="14.7109375" style="4" hidden="1" customWidth="1"/>
    <col min="16" max="16" width="11.85546875" style="4" hidden="1" customWidth="1"/>
    <col min="17" max="18" width="12.140625" style="4" hidden="1" customWidth="1"/>
    <col min="19" max="19" width="14.7109375" style="4" hidden="1" customWidth="1"/>
    <col min="20" max="20" width="11" style="4" bestFit="1" customWidth="1"/>
    <col min="21" max="21" width="11.140625" style="4" bestFit="1" customWidth="1"/>
    <col min="22" max="22" width="9.140625" style="4"/>
    <col min="23" max="23" width="9.5703125" style="4" bestFit="1" customWidth="1"/>
    <col min="24" max="24" width="9.140625" style="4"/>
    <col min="25" max="25" width="9.5703125" style="4" bestFit="1" customWidth="1"/>
    <col min="26" max="26" width="9.140625" style="4"/>
    <col min="27" max="27" width="9.28515625" style="4" bestFit="1" customWidth="1"/>
    <col min="28" max="28" width="9.140625" style="4"/>
    <col min="29" max="29" width="9.5703125" style="4" bestFit="1" customWidth="1"/>
    <col min="30" max="30" width="9.140625" style="4"/>
    <col min="31" max="31" width="9.28515625" style="4" bestFit="1" customWidth="1"/>
    <col min="32" max="32" width="9.140625" style="4"/>
    <col min="33" max="33" width="9.5703125" style="4" bestFit="1" customWidth="1"/>
    <col min="34" max="34" width="9.140625" style="4"/>
    <col min="35" max="35" width="9.5703125" style="4" bestFit="1" customWidth="1"/>
    <col min="36" max="36" width="9.140625" style="4"/>
    <col min="37" max="37" width="10.28515625" style="4" bestFit="1" customWidth="1"/>
    <col min="38" max="16384" width="9.140625" style="4"/>
  </cols>
  <sheetData>
    <row r="1" spans="1:37" x14ac:dyDescent="0.2">
      <c r="A1" s="125" t="s">
        <v>0</v>
      </c>
      <c r="B1" s="2"/>
    </row>
    <row r="2" spans="1:37" x14ac:dyDescent="0.2">
      <c r="A2" s="126" t="s">
        <v>1</v>
      </c>
      <c r="B2" s="2"/>
    </row>
    <row r="3" spans="1:37" x14ac:dyDescent="0.2">
      <c r="A3" s="127"/>
      <c r="B3" s="127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32" t="s">
        <v>187</v>
      </c>
      <c r="U3" s="132"/>
      <c r="V3" s="132" t="s">
        <v>188</v>
      </c>
      <c r="W3" s="132"/>
      <c r="X3" s="132" t="s">
        <v>189</v>
      </c>
      <c r="Y3" s="132"/>
      <c r="Z3" s="132" t="s">
        <v>2</v>
      </c>
      <c r="AA3" s="132"/>
      <c r="AB3" s="132" t="s">
        <v>94</v>
      </c>
      <c r="AC3" s="132"/>
      <c r="AD3" s="132" t="s">
        <v>184</v>
      </c>
      <c r="AE3" s="132"/>
      <c r="AF3" s="132" t="s">
        <v>185</v>
      </c>
      <c r="AG3" s="132"/>
      <c r="AH3" s="132" t="s">
        <v>186</v>
      </c>
      <c r="AI3" s="132"/>
      <c r="AJ3" s="132" t="s">
        <v>190</v>
      </c>
      <c r="AK3" s="132"/>
    </row>
    <row r="4" spans="1:37" x14ac:dyDescent="0.2">
      <c r="A4" s="127" t="s">
        <v>193</v>
      </c>
      <c r="B4" s="116" t="s">
        <v>192</v>
      </c>
      <c r="C4" s="116"/>
      <c r="D4" s="128">
        <v>42095</v>
      </c>
      <c r="E4" s="128">
        <v>42125</v>
      </c>
      <c r="F4" s="128">
        <v>42156</v>
      </c>
      <c r="G4" s="128" t="s">
        <v>174</v>
      </c>
      <c r="H4" s="128">
        <v>42186</v>
      </c>
      <c r="I4" s="128">
        <v>42217</v>
      </c>
      <c r="J4" s="128">
        <v>42248</v>
      </c>
      <c r="K4" s="128" t="s">
        <v>176</v>
      </c>
      <c r="L4" s="128">
        <v>42278</v>
      </c>
      <c r="M4" s="128">
        <v>42309</v>
      </c>
      <c r="N4" s="128">
        <v>42339</v>
      </c>
      <c r="O4" s="128" t="s">
        <v>177</v>
      </c>
      <c r="P4" s="128">
        <v>42370</v>
      </c>
      <c r="Q4" s="128">
        <v>42401</v>
      </c>
      <c r="R4" s="128">
        <v>42430</v>
      </c>
      <c r="S4" s="128" t="s">
        <v>178</v>
      </c>
      <c r="T4" s="128" t="s">
        <v>181</v>
      </c>
      <c r="U4" s="128" t="s">
        <v>183</v>
      </c>
      <c r="V4" s="128" t="s">
        <v>181</v>
      </c>
      <c r="W4" s="128" t="s">
        <v>183</v>
      </c>
      <c r="X4" s="128" t="s">
        <v>181</v>
      </c>
      <c r="Y4" s="128" t="s">
        <v>183</v>
      </c>
      <c r="Z4" s="128" t="s">
        <v>181</v>
      </c>
      <c r="AA4" s="128" t="s">
        <v>183</v>
      </c>
      <c r="AB4" s="128" t="s">
        <v>181</v>
      </c>
      <c r="AC4" s="128" t="s">
        <v>183</v>
      </c>
      <c r="AD4" s="128" t="s">
        <v>181</v>
      </c>
      <c r="AE4" s="128" t="s">
        <v>183</v>
      </c>
      <c r="AF4" s="128" t="s">
        <v>181</v>
      </c>
      <c r="AG4" s="128" t="s">
        <v>183</v>
      </c>
      <c r="AH4" s="128" t="s">
        <v>181</v>
      </c>
      <c r="AI4" s="128" t="s">
        <v>183</v>
      </c>
      <c r="AJ4" s="128" t="s">
        <v>181</v>
      </c>
      <c r="AK4" s="128" t="s">
        <v>183</v>
      </c>
    </row>
    <row r="5" spans="1:37" x14ac:dyDescent="0.2">
      <c r="A5" s="116">
        <v>1</v>
      </c>
      <c r="B5" s="116" t="s">
        <v>4</v>
      </c>
      <c r="C5" s="116"/>
      <c r="D5" s="129">
        <v>35.025397755002437</v>
      </c>
      <c r="E5" s="129">
        <v>0</v>
      </c>
      <c r="F5" s="129">
        <v>0</v>
      </c>
      <c r="G5" s="129">
        <v>35.025397755002437</v>
      </c>
      <c r="H5" s="129">
        <v>0</v>
      </c>
      <c r="I5" s="129">
        <v>0</v>
      </c>
      <c r="J5" s="129">
        <v>0</v>
      </c>
      <c r="K5" s="129">
        <v>0</v>
      </c>
      <c r="L5" s="129">
        <v>144.86000000000001</v>
      </c>
      <c r="M5" s="129">
        <v>41.27</v>
      </c>
      <c r="N5" s="129">
        <v>11.37</v>
      </c>
      <c r="O5" s="129">
        <v>197.50000000000003</v>
      </c>
      <c r="P5" s="129">
        <v>94.6</v>
      </c>
      <c r="Q5" s="129">
        <v>0</v>
      </c>
      <c r="R5" s="129">
        <v>0</v>
      </c>
      <c r="S5" s="129">
        <v>94.6</v>
      </c>
      <c r="T5" s="129">
        <v>327.12539775500244</v>
      </c>
      <c r="U5" s="129">
        <v>117.57</v>
      </c>
      <c r="V5" s="116">
        <v>170.39000000000001</v>
      </c>
      <c r="W5" s="116">
        <v>31.810000000000002</v>
      </c>
      <c r="X5" s="116">
        <v>247.92</v>
      </c>
      <c r="Y5" s="116">
        <v>57.930000000000007</v>
      </c>
      <c r="Z5" s="116">
        <v>0</v>
      </c>
      <c r="AA5" s="116">
        <v>75.739999999999995</v>
      </c>
      <c r="AB5" s="116">
        <v>0</v>
      </c>
      <c r="AC5" s="116">
        <v>0</v>
      </c>
      <c r="AD5" s="116">
        <v>13.75</v>
      </c>
      <c r="AE5" s="116">
        <v>0</v>
      </c>
      <c r="AF5" s="116">
        <v>120</v>
      </c>
      <c r="AG5" s="116">
        <v>9.8823542857142854</v>
      </c>
      <c r="AH5" s="116">
        <v>164.49</v>
      </c>
      <c r="AI5" s="116">
        <v>0</v>
      </c>
      <c r="AJ5" s="116">
        <v>14.16</v>
      </c>
      <c r="AK5" s="116">
        <v>143.57999999999998</v>
      </c>
    </row>
    <row r="6" spans="1:37" x14ac:dyDescent="0.2">
      <c r="A6" s="116">
        <v>2</v>
      </c>
      <c r="B6" s="116" t="s">
        <v>5</v>
      </c>
      <c r="C6" s="116"/>
      <c r="D6" s="129">
        <v>33.083387622149843</v>
      </c>
      <c r="E6" s="129">
        <v>49.501333333333335</v>
      </c>
      <c r="F6" s="129">
        <v>0</v>
      </c>
      <c r="G6" s="129">
        <v>82.584720955483178</v>
      </c>
      <c r="H6" s="129">
        <v>7.93</v>
      </c>
      <c r="I6" s="129">
        <v>2</v>
      </c>
      <c r="J6" s="129">
        <v>0</v>
      </c>
      <c r="K6" s="129">
        <v>9.93</v>
      </c>
      <c r="L6" s="129">
        <v>0</v>
      </c>
      <c r="M6" s="129">
        <v>0</v>
      </c>
      <c r="N6" s="129">
        <v>0</v>
      </c>
      <c r="O6" s="129">
        <v>0</v>
      </c>
      <c r="P6" s="129">
        <v>0</v>
      </c>
      <c r="Q6" s="129">
        <v>0</v>
      </c>
      <c r="R6" s="129">
        <v>0</v>
      </c>
      <c r="S6" s="129">
        <v>0</v>
      </c>
      <c r="T6" s="129">
        <v>92.51472095548317</v>
      </c>
      <c r="U6" s="129">
        <v>88.62</v>
      </c>
      <c r="V6" s="116">
        <v>45.899230769230769</v>
      </c>
      <c r="W6" s="116">
        <v>0</v>
      </c>
      <c r="X6" s="116">
        <v>30.36</v>
      </c>
      <c r="Y6" s="116">
        <v>26.18</v>
      </c>
      <c r="Z6" s="116">
        <v>190.67000000000002</v>
      </c>
      <c r="AA6" s="116">
        <v>106.15</v>
      </c>
      <c r="AB6" s="116">
        <v>24.009999999999998</v>
      </c>
      <c r="AC6" s="116">
        <v>0</v>
      </c>
      <c r="AD6" s="116">
        <v>28.198</v>
      </c>
      <c r="AE6" s="116">
        <v>51.947000000000003</v>
      </c>
      <c r="AF6" s="116">
        <v>0</v>
      </c>
      <c r="AG6" s="116">
        <v>11.59</v>
      </c>
      <c r="AH6" s="116">
        <v>153.98999999999998</v>
      </c>
      <c r="AI6" s="116">
        <v>43.400000000000006</v>
      </c>
      <c r="AJ6" s="116">
        <v>193.74</v>
      </c>
      <c r="AK6" s="116">
        <v>147.01000000000002</v>
      </c>
    </row>
    <row r="7" spans="1:37" x14ac:dyDescent="0.2">
      <c r="A7" s="116">
        <v>3</v>
      </c>
      <c r="B7" s="116" t="s">
        <v>161</v>
      </c>
      <c r="C7" s="116"/>
      <c r="D7" s="129">
        <v>0</v>
      </c>
      <c r="E7" s="129">
        <v>0</v>
      </c>
      <c r="F7" s="129">
        <v>15.8</v>
      </c>
      <c r="G7" s="129">
        <v>15.8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>
        <v>0</v>
      </c>
      <c r="P7" s="129">
        <v>0</v>
      </c>
      <c r="Q7" s="129">
        <v>0</v>
      </c>
      <c r="R7" s="129">
        <v>0</v>
      </c>
      <c r="S7" s="129">
        <v>0</v>
      </c>
      <c r="T7" s="129">
        <v>15.8</v>
      </c>
      <c r="U7" s="129">
        <v>20.64</v>
      </c>
      <c r="V7" s="116">
        <v>11.7</v>
      </c>
      <c r="W7" s="116">
        <v>13.63</v>
      </c>
      <c r="X7" s="116">
        <v>14.43</v>
      </c>
      <c r="Y7" s="116">
        <v>22.82</v>
      </c>
      <c r="Z7" s="116">
        <v>9.85</v>
      </c>
      <c r="AA7" s="116">
        <v>12</v>
      </c>
      <c r="AB7" s="116">
        <v>0</v>
      </c>
      <c r="AC7" s="116">
        <v>18.678000000000001</v>
      </c>
      <c r="AD7" s="116">
        <v>0</v>
      </c>
      <c r="AE7" s="116">
        <v>12.06</v>
      </c>
      <c r="AF7" s="116">
        <v>59.05</v>
      </c>
      <c r="AG7" s="116">
        <v>10.220000000000001</v>
      </c>
      <c r="AH7" s="116">
        <v>10.57</v>
      </c>
      <c r="AI7" s="116">
        <v>31.962000000000003</v>
      </c>
      <c r="AJ7" s="116">
        <v>4.5999999999999996</v>
      </c>
      <c r="AK7" s="116">
        <v>15.65</v>
      </c>
    </row>
    <row r="8" spans="1:37" x14ac:dyDescent="0.2">
      <c r="A8" s="116">
        <v>4</v>
      </c>
      <c r="B8" s="116" t="s">
        <v>6</v>
      </c>
      <c r="C8" s="116"/>
      <c r="D8" s="129">
        <v>2.75</v>
      </c>
      <c r="E8" s="129">
        <v>0</v>
      </c>
      <c r="F8" s="129">
        <v>0</v>
      </c>
      <c r="G8" s="129">
        <v>2.75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M8" s="129">
        <v>21.73</v>
      </c>
      <c r="N8" s="129">
        <v>0</v>
      </c>
      <c r="O8" s="129">
        <v>21.73</v>
      </c>
      <c r="P8" s="129">
        <v>0</v>
      </c>
      <c r="Q8" s="129">
        <v>0</v>
      </c>
      <c r="R8" s="129">
        <v>0</v>
      </c>
      <c r="S8" s="129">
        <v>0</v>
      </c>
      <c r="T8" s="129">
        <v>24.48</v>
      </c>
      <c r="U8" s="129">
        <v>23.27</v>
      </c>
      <c r="V8" s="116">
        <v>0</v>
      </c>
      <c r="W8" s="116">
        <v>5.88</v>
      </c>
      <c r="X8" s="116">
        <v>0</v>
      </c>
      <c r="Y8" s="116">
        <v>0</v>
      </c>
      <c r="Z8" s="116">
        <v>9.43</v>
      </c>
      <c r="AA8" s="116">
        <v>0</v>
      </c>
      <c r="AB8" s="116">
        <v>0</v>
      </c>
      <c r="AC8" s="116">
        <v>0</v>
      </c>
      <c r="AD8" s="116">
        <v>27.939999999999998</v>
      </c>
      <c r="AE8" s="116">
        <v>0</v>
      </c>
      <c r="AF8" s="116">
        <v>0</v>
      </c>
      <c r="AG8" s="116">
        <v>0</v>
      </c>
      <c r="AH8" s="116">
        <v>0</v>
      </c>
      <c r="AI8" s="116">
        <v>0</v>
      </c>
      <c r="AJ8" s="116"/>
      <c r="AK8" s="116"/>
    </row>
    <row r="9" spans="1:37" x14ac:dyDescent="0.2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>
        <f>SUM(T5:T8)</f>
        <v>459.92011871048561</v>
      </c>
      <c r="U9" s="115">
        <f t="shared" ref="U9:AK9" si="0">SUM(U5:U8)</f>
        <v>250.1</v>
      </c>
      <c r="V9" s="115">
        <f t="shared" si="0"/>
        <v>227.98923076923077</v>
      </c>
      <c r="W9" s="115">
        <f t="shared" si="0"/>
        <v>51.320000000000007</v>
      </c>
      <c r="X9" s="115">
        <f t="shared" si="0"/>
        <v>292.70999999999998</v>
      </c>
      <c r="Y9" s="115">
        <f t="shared" si="0"/>
        <v>106.93</v>
      </c>
      <c r="Z9" s="115">
        <f t="shared" si="0"/>
        <v>209.95000000000002</v>
      </c>
      <c r="AA9" s="115">
        <f t="shared" si="0"/>
        <v>193.89</v>
      </c>
      <c r="AB9" s="115">
        <f t="shared" si="0"/>
        <v>24.009999999999998</v>
      </c>
      <c r="AC9" s="115">
        <f t="shared" si="0"/>
        <v>18.678000000000001</v>
      </c>
      <c r="AD9" s="115">
        <f t="shared" si="0"/>
        <v>69.888000000000005</v>
      </c>
      <c r="AE9" s="115">
        <f t="shared" si="0"/>
        <v>64.007000000000005</v>
      </c>
      <c r="AF9" s="115">
        <f t="shared" si="0"/>
        <v>179.05</v>
      </c>
      <c r="AG9" s="115">
        <f t="shared" si="0"/>
        <v>31.692354285714288</v>
      </c>
      <c r="AH9" s="115">
        <f t="shared" si="0"/>
        <v>329.05</v>
      </c>
      <c r="AI9" s="115">
        <f t="shared" si="0"/>
        <v>75.362000000000009</v>
      </c>
      <c r="AJ9" s="115">
        <f t="shared" si="0"/>
        <v>212.5</v>
      </c>
      <c r="AK9" s="115">
        <f t="shared" si="0"/>
        <v>306.24</v>
      </c>
    </row>
    <row r="10" spans="1:37" x14ac:dyDescent="0.2">
      <c r="A10" s="116"/>
      <c r="B10" s="130" t="s">
        <v>191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1">
        <f>100-U9/T9*100</f>
        <v>45.620991597144055</v>
      </c>
      <c r="V10" s="131"/>
      <c r="W10" s="131">
        <f>100-W9/V9*100</f>
        <v>77.49016485259088</v>
      </c>
      <c r="X10" s="131"/>
      <c r="Y10" s="131">
        <f>100-Y9/X9*100</f>
        <v>63.468962454306308</v>
      </c>
      <c r="Z10" s="131"/>
      <c r="AA10" s="131">
        <f>100-AA9/Z9*100</f>
        <v>7.6494403429388029</v>
      </c>
      <c r="AB10" s="131"/>
      <c r="AC10" s="131">
        <f>100-AC9/AB9*100</f>
        <v>22.207413577675965</v>
      </c>
      <c r="AD10" s="131"/>
      <c r="AE10" s="131">
        <f>100-AE9/AD9*100</f>
        <v>8.4148923992674014</v>
      </c>
      <c r="AF10" s="131"/>
      <c r="AG10" s="131">
        <f>100-AG9/AF9*100</f>
        <v>82.299718354809116</v>
      </c>
      <c r="AH10" s="131"/>
      <c r="AI10" s="131">
        <f>100-AI9/AH9*100</f>
        <v>77.097097705515878</v>
      </c>
      <c r="AJ10" s="131"/>
      <c r="AK10" s="131">
        <f>100-AK9/AJ9*100</f>
        <v>-44.112941176470599</v>
      </c>
    </row>
  </sheetData>
  <mergeCells count="9">
    <mergeCell ref="T3:U3"/>
    <mergeCell ref="AH3:AI3"/>
    <mergeCell ref="AJ3:AK3"/>
    <mergeCell ref="V3:W3"/>
    <mergeCell ref="X3:Y3"/>
    <mergeCell ref="Z3:AA3"/>
    <mergeCell ref="AB3:AC3"/>
    <mergeCell ref="AD3:AE3"/>
    <mergeCell ref="AF3:AG3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W58"/>
  <sheetViews>
    <sheetView topLeftCell="A48" zoomScaleNormal="100" workbookViewId="0">
      <pane xSplit="2" topLeftCell="C1" activePane="topRight" state="frozen"/>
      <selection pane="topRight" activeCell="A60" sqref="A60:XFD149"/>
    </sheetView>
  </sheetViews>
  <sheetFormatPr defaultRowHeight="15" x14ac:dyDescent="0.2"/>
  <cols>
    <col min="1" max="1" width="6.5703125" style="4" customWidth="1"/>
    <col min="2" max="2" width="32.85546875" style="4" customWidth="1"/>
    <col min="3" max="3" width="9.7109375" style="4" customWidth="1"/>
    <col min="4" max="4" width="7.5703125" style="4" hidden="1" customWidth="1"/>
    <col min="5" max="6" width="8.140625" style="4" hidden="1" customWidth="1"/>
    <col min="7" max="7" width="9.7109375" style="4" hidden="1" customWidth="1"/>
    <col min="8" max="8" width="8.140625" style="4" hidden="1" customWidth="1"/>
    <col min="9" max="9" width="7.7109375" style="4" hidden="1" customWidth="1"/>
    <col min="10" max="10" width="7.5703125" style="4" hidden="1" customWidth="1"/>
    <col min="11" max="11" width="9.7109375" style="4" hidden="1" customWidth="1"/>
    <col min="12" max="12" width="7.42578125" style="4" hidden="1" customWidth="1"/>
    <col min="13" max="13" width="8" style="4" hidden="1" customWidth="1"/>
    <col min="14" max="14" width="7.7109375" style="4" hidden="1" customWidth="1"/>
    <col min="15" max="15" width="9.7109375" style="4" hidden="1" customWidth="1"/>
    <col min="16" max="16" width="7" style="4" hidden="1" customWidth="1"/>
    <col min="17" max="17" width="7.5703125" style="4" hidden="1" customWidth="1"/>
    <col min="18" max="18" width="7.85546875" style="4" hidden="1" customWidth="1"/>
    <col min="19" max="19" width="9.7109375" style="4" hidden="1" customWidth="1"/>
    <col min="20" max="20" width="0" style="4" hidden="1" customWidth="1"/>
    <col min="21" max="21" width="9.7109375" style="4" bestFit="1" customWidth="1"/>
    <col min="22" max="22" width="6.85546875" style="4" hidden="1" customWidth="1"/>
    <col min="23" max="23" width="7.5703125" style="4" hidden="1" customWidth="1"/>
    <col min="24" max="24" width="6.7109375" style="4" hidden="1" customWidth="1"/>
    <col min="25" max="25" width="9.28515625" style="4" hidden="1" customWidth="1"/>
    <col min="26" max="26" width="6.140625" style="4" hidden="1" customWidth="1"/>
    <col min="27" max="27" width="7.140625" style="4" hidden="1" customWidth="1"/>
    <col min="28" max="28" width="7" style="4" hidden="1" customWidth="1"/>
    <col min="29" max="29" width="9.28515625" style="4" hidden="1" customWidth="1"/>
    <col min="30" max="30" width="6.7109375" style="4" hidden="1" customWidth="1"/>
    <col min="31" max="31" width="7.28515625" style="4" hidden="1" customWidth="1"/>
    <col min="32" max="32" width="7" style="4" hidden="1" customWidth="1"/>
    <col min="33" max="33" width="9.28515625" style="4" hidden="1" customWidth="1"/>
    <col min="34" max="34" width="11.85546875" style="4" hidden="1" customWidth="1"/>
    <col min="35" max="36" width="12.140625" style="4" hidden="1" customWidth="1"/>
    <col min="37" max="37" width="14.7109375" style="4" hidden="1" customWidth="1"/>
    <col min="38" max="38" width="3.85546875" style="4" hidden="1" customWidth="1"/>
    <col min="39" max="39" width="11" style="4" bestFit="1" customWidth="1"/>
    <col min="40" max="40" width="0" style="4" hidden="1" customWidth="1"/>
    <col min="41" max="41" width="11.85546875" style="4" hidden="1" customWidth="1"/>
    <col min="42" max="42" width="12.5703125" style="4" hidden="1" customWidth="1"/>
    <col min="43" max="43" width="11.85546875" style="4" hidden="1" customWidth="1"/>
    <col min="44" max="44" width="14.7109375" style="4" hidden="1" customWidth="1"/>
    <col min="45" max="45" width="11.28515625" style="4" hidden="1" customWidth="1"/>
    <col min="46" max="47" width="12.28515625" style="4" hidden="1" customWidth="1"/>
    <col min="48" max="48" width="14.7109375" style="4" hidden="1" customWidth="1"/>
    <col min="49" max="50" width="12" style="4" hidden="1" customWidth="1"/>
    <col min="51" max="51" width="12.28515625" style="4" hidden="1" customWidth="1"/>
    <col min="52" max="52" width="14.7109375" style="4" hidden="1" customWidth="1"/>
    <col min="53" max="53" width="11.85546875" style="4" hidden="1" customWidth="1"/>
    <col min="54" max="55" width="12.140625" style="4" hidden="1" customWidth="1"/>
    <col min="56" max="56" width="14.7109375" style="4" hidden="1" customWidth="1"/>
    <col min="57" max="57" width="11" style="4" bestFit="1" customWidth="1"/>
    <col min="58" max="58" width="9.140625" style="4"/>
    <col min="59" max="59" width="11.85546875" style="4" bestFit="1" customWidth="1"/>
    <col min="60" max="60" width="12.5703125" style="4" bestFit="1" customWidth="1"/>
    <col min="61" max="61" width="11.85546875" style="4" bestFit="1" customWidth="1"/>
    <col min="62" max="62" width="14.7109375" style="4" bestFit="1" customWidth="1"/>
    <col min="63" max="65" width="12.5703125" style="4" bestFit="1" customWidth="1"/>
    <col min="66" max="66" width="14.7109375" style="4" bestFit="1" customWidth="1"/>
    <col min="67" max="69" width="12.5703125" style="4" bestFit="1" customWidth="1"/>
    <col min="70" max="70" width="14.7109375" style="4" bestFit="1" customWidth="1"/>
    <col min="71" max="73" width="12.5703125" style="4" bestFit="1" customWidth="1"/>
    <col min="74" max="74" width="14.7109375" style="4" bestFit="1" customWidth="1"/>
    <col min="75" max="75" width="11" style="4" bestFit="1" customWidth="1"/>
    <col min="76" max="16384" width="9.140625" style="4"/>
  </cols>
  <sheetData>
    <row r="1" spans="1:75" x14ac:dyDescent="0.2">
      <c r="A1" s="5" t="s">
        <v>0</v>
      </c>
      <c r="B1" s="2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75" x14ac:dyDescent="0.2">
      <c r="A2" s="5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75" ht="15.75" thickBot="1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75" ht="15.75" thickBot="1" x14ac:dyDescent="0.25">
      <c r="A4" s="135" t="s">
        <v>25</v>
      </c>
      <c r="B4" s="136"/>
      <c r="C4" s="51" t="s">
        <v>159</v>
      </c>
      <c r="D4" s="42">
        <v>41365</v>
      </c>
      <c r="E4" s="42">
        <v>41395</v>
      </c>
      <c r="F4" s="42">
        <v>41426</v>
      </c>
      <c r="G4" s="51" t="s">
        <v>104</v>
      </c>
      <c r="H4" s="42">
        <v>41456</v>
      </c>
      <c r="I4" s="42">
        <v>41487</v>
      </c>
      <c r="J4" s="42">
        <v>41518</v>
      </c>
      <c r="K4" s="51" t="s">
        <v>105</v>
      </c>
      <c r="L4" s="42">
        <v>41548</v>
      </c>
      <c r="M4" s="42">
        <v>41579</v>
      </c>
      <c r="N4" s="42">
        <v>41609</v>
      </c>
      <c r="O4" s="51" t="s">
        <v>106</v>
      </c>
      <c r="P4" s="42">
        <v>41640</v>
      </c>
      <c r="Q4" s="42">
        <v>41671</v>
      </c>
      <c r="R4" s="42">
        <v>41699</v>
      </c>
      <c r="S4" s="51" t="s">
        <v>107</v>
      </c>
      <c r="U4" s="6" t="s">
        <v>160</v>
      </c>
      <c r="V4" s="6">
        <v>41730</v>
      </c>
      <c r="W4" s="6">
        <v>41760</v>
      </c>
      <c r="X4" s="6">
        <v>41791</v>
      </c>
      <c r="Y4" s="6" t="s">
        <v>174</v>
      </c>
      <c r="Z4" s="6">
        <v>41821</v>
      </c>
      <c r="AA4" s="6">
        <v>41852</v>
      </c>
      <c r="AB4" s="6">
        <v>41883</v>
      </c>
      <c r="AC4" s="6" t="s">
        <v>176</v>
      </c>
      <c r="AD4" s="6">
        <v>41913</v>
      </c>
      <c r="AE4" s="6">
        <v>41944</v>
      </c>
      <c r="AF4" s="6">
        <v>41974</v>
      </c>
      <c r="AG4" s="6" t="s">
        <v>177</v>
      </c>
      <c r="AH4" s="6">
        <v>42005</v>
      </c>
      <c r="AI4" s="6">
        <v>42036</v>
      </c>
      <c r="AJ4" s="6">
        <v>42064</v>
      </c>
      <c r="AK4" s="6" t="s">
        <v>178</v>
      </c>
      <c r="AM4" s="6" t="s">
        <v>179</v>
      </c>
      <c r="AO4" s="6">
        <v>42095</v>
      </c>
      <c r="AP4" s="6">
        <v>42125</v>
      </c>
      <c r="AQ4" s="6">
        <v>42156</v>
      </c>
      <c r="AR4" s="6" t="s">
        <v>174</v>
      </c>
      <c r="AS4" s="6">
        <v>42186</v>
      </c>
      <c r="AT4" s="6">
        <v>42217</v>
      </c>
      <c r="AU4" s="6">
        <v>42248</v>
      </c>
      <c r="AV4" s="6" t="s">
        <v>176</v>
      </c>
      <c r="AW4" s="6">
        <v>42278</v>
      </c>
      <c r="AX4" s="6">
        <v>42309</v>
      </c>
      <c r="AY4" s="6">
        <v>42339</v>
      </c>
      <c r="AZ4" s="6" t="s">
        <v>177</v>
      </c>
      <c r="BA4" s="6">
        <v>42385</v>
      </c>
      <c r="BB4" s="6">
        <v>42416</v>
      </c>
      <c r="BC4" s="6">
        <v>42445</v>
      </c>
      <c r="BD4" s="6" t="s">
        <v>178</v>
      </c>
      <c r="BE4" s="6" t="s">
        <v>181</v>
      </c>
      <c r="BG4" s="6">
        <v>42476</v>
      </c>
      <c r="BH4" s="6">
        <v>42506</v>
      </c>
      <c r="BI4" s="6">
        <v>42537</v>
      </c>
      <c r="BJ4" s="6" t="s">
        <v>174</v>
      </c>
      <c r="BK4" s="6">
        <v>42567</v>
      </c>
      <c r="BL4" s="6">
        <v>42598</v>
      </c>
      <c r="BM4" s="6">
        <v>42629</v>
      </c>
      <c r="BN4" s="6" t="s">
        <v>176</v>
      </c>
      <c r="BO4" s="6">
        <v>42659</v>
      </c>
      <c r="BP4" s="6">
        <v>42690</v>
      </c>
      <c r="BQ4" s="6">
        <v>42720</v>
      </c>
      <c r="BR4" s="6" t="s">
        <v>177</v>
      </c>
      <c r="BS4" s="6">
        <v>42751</v>
      </c>
      <c r="BT4" s="6">
        <v>42782</v>
      </c>
      <c r="BU4" s="6">
        <v>42810</v>
      </c>
      <c r="BV4" s="6" t="s">
        <v>178</v>
      </c>
      <c r="BW4" s="6" t="s">
        <v>183</v>
      </c>
    </row>
    <row r="5" spans="1:75" x14ac:dyDescent="0.2">
      <c r="A5" s="133" t="s">
        <v>3</v>
      </c>
      <c r="B5" s="137"/>
      <c r="C5" s="9"/>
      <c r="D5" s="10"/>
      <c r="E5" s="10"/>
      <c r="F5" s="10"/>
      <c r="G5" s="9"/>
      <c r="H5" s="10"/>
      <c r="I5" s="10"/>
      <c r="J5" s="10"/>
      <c r="K5" s="9"/>
      <c r="L5" s="10"/>
      <c r="M5" s="10"/>
      <c r="N5" s="10"/>
      <c r="O5" s="9"/>
      <c r="P5" s="10"/>
      <c r="Q5" s="10"/>
      <c r="R5" s="10"/>
      <c r="S5" s="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M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1:75" x14ac:dyDescent="0.2">
      <c r="A6" s="11">
        <v>1</v>
      </c>
      <c r="B6" s="12" t="s">
        <v>4</v>
      </c>
      <c r="C6" s="13">
        <v>23.158000000000001</v>
      </c>
      <c r="D6" s="24">
        <v>0</v>
      </c>
      <c r="E6" s="24">
        <v>0</v>
      </c>
      <c r="F6" s="24">
        <v>0</v>
      </c>
      <c r="G6" s="13">
        <f>SUM(D6:F6)</f>
        <v>0</v>
      </c>
      <c r="H6" s="24">
        <v>0</v>
      </c>
      <c r="I6" s="24">
        <v>0</v>
      </c>
      <c r="J6" s="24">
        <v>0</v>
      </c>
      <c r="K6" s="13">
        <f>SUM(H6:J6)</f>
        <v>0</v>
      </c>
      <c r="L6" s="24">
        <v>29</v>
      </c>
      <c r="M6" s="24">
        <v>0</v>
      </c>
      <c r="N6" s="24">
        <v>0</v>
      </c>
      <c r="O6" s="13">
        <f>SUM(L6:N6)</f>
        <v>29</v>
      </c>
      <c r="P6" s="24">
        <v>0</v>
      </c>
      <c r="Q6" s="39">
        <v>0</v>
      </c>
      <c r="R6" s="24">
        <v>0</v>
      </c>
      <c r="S6" s="13">
        <f>SUM(P6:R6)</f>
        <v>0</v>
      </c>
      <c r="U6" s="24">
        <v>29</v>
      </c>
      <c r="V6" s="24">
        <v>0</v>
      </c>
      <c r="W6" s="24">
        <v>0</v>
      </c>
      <c r="X6" s="24">
        <v>0</v>
      </c>
      <c r="Y6" s="24">
        <f>SUM(V6:X6)</f>
        <v>0</v>
      </c>
      <c r="Z6" s="24">
        <v>0</v>
      </c>
      <c r="AA6" s="24">
        <v>0</v>
      </c>
      <c r="AB6" s="24">
        <v>0</v>
      </c>
      <c r="AC6" s="24">
        <f>SUM(Z6:AB6)</f>
        <v>0</v>
      </c>
      <c r="AD6" s="24">
        <v>0</v>
      </c>
      <c r="AE6" s="24">
        <v>0</v>
      </c>
      <c r="AF6" s="24">
        <v>0</v>
      </c>
      <c r="AG6" s="24">
        <f>SUM(AD6:AF6)</f>
        <v>0</v>
      </c>
      <c r="AH6" s="24">
        <v>0</v>
      </c>
      <c r="AI6" s="24">
        <v>0</v>
      </c>
      <c r="AJ6" s="24">
        <v>0</v>
      </c>
      <c r="AK6" s="24">
        <f>SUM(AH6:AJ6)</f>
        <v>0</v>
      </c>
      <c r="AM6" s="24">
        <f>AK6+AG6+AC6+Y6</f>
        <v>0</v>
      </c>
      <c r="AO6" s="24">
        <v>120</v>
      </c>
      <c r="AP6" s="24">
        <v>0</v>
      </c>
      <c r="AQ6" s="24">
        <v>0</v>
      </c>
      <c r="AR6" s="24">
        <f>SUM(AO6:AQ6)</f>
        <v>120</v>
      </c>
      <c r="AS6" s="24">
        <v>0</v>
      </c>
      <c r="AT6" s="24">
        <v>0</v>
      </c>
      <c r="AU6" s="24">
        <v>0</v>
      </c>
      <c r="AV6" s="24">
        <f>SUM(AS6:AU6)</f>
        <v>0</v>
      </c>
      <c r="AW6" s="24">
        <v>0</v>
      </c>
      <c r="AX6" s="24">
        <v>0</v>
      </c>
      <c r="AY6" s="24">
        <v>0</v>
      </c>
      <c r="AZ6" s="24">
        <f>SUM(AW6:AY6)</f>
        <v>0</v>
      </c>
      <c r="BA6" s="24">
        <v>0</v>
      </c>
      <c r="BB6" s="24">
        <v>0</v>
      </c>
      <c r="BC6" s="24">
        <v>0</v>
      </c>
      <c r="BD6" s="24">
        <f>SUM(BA6:BC6)</f>
        <v>0</v>
      </c>
      <c r="BE6" s="24">
        <f t="shared" ref="BE6:BE48" si="0">BD6+AZ6+AV6+AR6</f>
        <v>120</v>
      </c>
      <c r="BG6" s="24">
        <v>0</v>
      </c>
      <c r="BH6" s="24">
        <v>0</v>
      </c>
      <c r="BI6" s="24">
        <v>0</v>
      </c>
      <c r="BJ6" s="24">
        <f>SUM(BG6:BI6)</f>
        <v>0</v>
      </c>
      <c r="BK6" s="24">
        <v>7.34</v>
      </c>
      <c r="BL6" s="24">
        <v>0</v>
      </c>
      <c r="BM6" s="24">
        <v>0</v>
      </c>
      <c r="BN6" s="24">
        <f>SUM(BK6:BM6)</f>
        <v>7.34</v>
      </c>
      <c r="BO6" s="24">
        <v>0</v>
      </c>
      <c r="BP6" s="24">
        <v>0</v>
      </c>
      <c r="BQ6" s="24">
        <v>0</v>
      </c>
      <c r="BR6" s="24">
        <f>SUM(BO6:BQ6)</f>
        <v>0</v>
      </c>
      <c r="BS6" s="24">
        <v>0</v>
      </c>
      <c r="BT6" s="24">
        <v>0</v>
      </c>
      <c r="BU6" s="24">
        <v>2.5423542857142856</v>
      </c>
      <c r="BV6" s="24">
        <f>SUM(BS6:BU6)</f>
        <v>2.5423542857142856</v>
      </c>
      <c r="BW6" s="24">
        <f t="shared" ref="BW6:BW48" si="1">BV6+BR6+BN6+BJ6</f>
        <v>9.8823542857142854</v>
      </c>
    </row>
    <row r="7" spans="1:75" x14ac:dyDescent="0.2">
      <c r="A7" s="11">
        <v>2</v>
      </c>
      <c r="B7" s="12" t="s">
        <v>5</v>
      </c>
      <c r="C7" s="43">
        <v>46.67</v>
      </c>
      <c r="D7" s="38">
        <v>21.5</v>
      </c>
      <c r="E7" s="38">
        <v>21.5</v>
      </c>
      <c r="F7" s="38">
        <v>0</v>
      </c>
      <c r="G7" s="43">
        <f t="shared" ref="G7:G46" si="2">SUM(D7:F7)</f>
        <v>43</v>
      </c>
      <c r="H7" s="38">
        <v>4.5599999999999996</v>
      </c>
      <c r="I7" s="38">
        <v>0</v>
      </c>
      <c r="J7" s="38">
        <v>0</v>
      </c>
      <c r="K7" s="43">
        <f t="shared" ref="K7:K46" si="3">SUM(H7:J7)</f>
        <v>4.5599999999999996</v>
      </c>
      <c r="L7" s="38">
        <v>0</v>
      </c>
      <c r="M7" s="38">
        <v>0</v>
      </c>
      <c r="N7" s="38">
        <v>5.1757754800590856</v>
      </c>
      <c r="O7" s="43">
        <f t="shared" ref="O7:O46" si="4">SUM(L7:N7)</f>
        <v>5.1757754800590856</v>
      </c>
      <c r="P7" s="38">
        <v>26.299911373707531</v>
      </c>
      <c r="Q7" s="39">
        <v>0</v>
      </c>
      <c r="R7" s="38">
        <v>8.0084013442150752</v>
      </c>
      <c r="S7" s="43">
        <f t="shared" ref="S7:S46" si="5">SUM(P7:R7)</f>
        <v>34.308312717922604</v>
      </c>
      <c r="U7" s="24">
        <v>104.52612660270843</v>
      </c>
      <c r="V7" s="24">
        <v>16.55</v>
      </c>
      <c r="W7" s="24">
        <v>0</v>
      </c>
      <c r="X7" s="24">
        <v>0</v>
      </c>
      <c r="Y7" s="24">
        <f t="shared" ref="Y7:Y20" si="6">SUM(V7:X7)</f>
        <v>16.55</v>
      </c>
      <c r="Z7" s="24">
        <v>8.3000000000000007</v>
      </c>
      <c r="AA7" s="24">
        <v>3</v>
      </c>
      <c r="AB7" s="24">
        <v>0</v>
      </c>
      <c r="AC7" s="24">
        <f t="shared" ref="AC7:AC19" si="7">SUM(Z7:AB7)</f>
        <v>11.3</v>
      </c>
      <c r="AD7" s="24">
        <v>59.403880000000001</v>
      </c>
      <c r="AE7" s="24">
        <v>0</v>
      </c>
      <c r="AF7" s="24">
        <v>0</v>
      </c>
      <c r="AG7" s="24">
        <f t="shared" ref="AG7:AG19" si="8">SUM(AD7:AF7)</f>
        <v>59.403880000000001</v>
      </c>
      <c r="AH7" s="24">
        <v>13.59</v>
      </c>
      <c r="AI7" s="24">
        <v>0</v>
      </c>
      <c r="AJ7" s="24">
        <v>0</v>
      </c>
      <c r="AK7" s="24">
        <f t="shared" ref="AK7:AK19" si="9">SUM(AH7:AJ7)</f>
        <v>13.59</v>
      </c>
      <c r="AM7" s="24">
        <f t="shared" ref="AM7:AM48" si="10">AK7+AG7+AC7+Y7</f>
        <v>100.84388</v>
      </c>
      <c r="AO7" s="24">
        <v>0</v>
      </c>
      <c r="AP7" s="24">
        <v>0</v>
      </c>
      <c r="AQ7" s="24">
        <v>0</v>
      </c>
      <c r="AR7" s="24">
        <f t="shared" ref="AR7:AR48" si="11">SUM(AO7:AQ7)</f>
        <v>0</v>
      </c>
      <c r="AS7" s="24">
        <v>0</v>
      </c>
      <c r="AT7" s="24">
        <v>0</v>
      </c>
      <c r="AU7" s="24">
        <v>0</v>
      </c>
      <c r="AV7" s="24">
        <f t="shared" ref="AV7:AV48" si="12">SUM(AS7:AU7)</f>
        <v>0</v>
      </c>
      <c r="AW7" s="24">
        <v>0</v>
      </c>
      <c r="AX7" s="24">
        <v>0</v>
      </c>
      <c r="AY7" s="24">
        <v>0</v>
      </c>
      <c r="AZ7" s="24">
        <f t="shared" ref="AZ7:AZ48" si="13">SUM(AW7:AY7)</f>
        <v>0</v>
      </c>
      <c r="BA7" s="24">
        <v>0</v>
      </c>
      <c r="BB7" s="24">
        <v>0</v>
      </c>
      <c r="BC7" s="24">
        <v>0</v>
      </c>
      <c r="BD7" s="24">
        <f t="shared" ref="BD7:BD48" si="14">SUM(BA7:BC7)</f>
        <v>0</v>
      </c>
      <c r="BE7" s="24">
        <f t="shared" si="0"/>
        <v>0</v>
      </c>
      <c r="BG7" s="24">
        <v>0</v>
      </c>
      <c r="BH7" s="24">
        <v>0</v>
      </c>
      <c r="BI7" s="24">
        <v>0</v>
      </c>
      <c r="BJ7" s="24">
        <f t="shared" ref="BJ7:BJ48" si="15">SUM(BG7:BI7)</f>
        <v>0</v>
      </c>
      <c r="BK7" s="24">
        <v>11.59</v>
      </c>
      <c r="BL7" s="24">
        <v>0</v>
      </c>
      <c r="BM7" s="24">
        <v>0</v>
      </c>
      <c r="BN7" s="24">
        <f t="shared" ref="BN7:BN48" si="16">SUM(BK7:BM7)</f>
        <v>11.59</v>
      </c>
      <c r="BO7" s="24">
        <v>0</v>
      </c>
      <c r="BP7" s="24">
        <v>0</v>
      </c>
      <c r="BQ7" s="24">
        <v>0</v>
      </c>
      <c r="BR7" s="24">
        <f t="shared" ref="BR7:BR48" si="17">SUM(BO7:BQ7)</f>
        <v>0</v>
      </c>
      <c r="BS7" s="24">
        <v>0</v>
      </c>
      <c r="BT7" s="24">
        <v>0</v>
      </c>
      <c r="BU7" s="24">
        <v>0</v>
      </c>
      <c r="BV7" s="24">
        <f t="shared" ref="BV7:BV48" si="18">SUM(BS7:BU7)</f>
        <v>0</v>
      </c>
      <c r="BW7" s="24">
        <f t="shared" si="1"/>
        <v>11.59</v>
      </c>
    </row>
    <row r="8" spans="1:75" x14ac:dyDescent="0.2">
      <c r="A8" s="11">
        <v>3</v>
      </c>
      <c r="B8" s="12" t="s">
        <v>70</v>
      </c>
      <c r="C8" s="43">
        <v>37.716999999999999</v>
      </c>
      <c r="D8" s="38">
        <v>1</v>
      </c>
      <c r="E8" s="38">
        <v>0.34</v>
      </c>
      <c r="F8" s="38">
        <v>2.17</v>
      </c>
      <c r="G8" s="43">
        <f t="shared" si="2"/>
        <v>3.51</v>
      </c>
      <c r="H8" s="38">
        <v>0</v>
      </c>
      <c r="I8" s="38">
        <v>6.93</v>
      </c>
      <c r="J8" s="38">
        <v>4.33</v>
      </c>
      <c r="K8" s="43">
        <f t="shared" si="3"/>
        <v>11.26</v>
      </c>
      <c r="L8" s="38">
        <v>0</v>
      </c>
      <c r="M8" s="38">
        <v>0</v>
      </c>
      <c r="N8" s="38">
        <v>12.58</v>
      </c>
      <c r="O8" s="43">
        <f t="shared" si="4"/>
        <v>12.58</v>
      </c>
      <c r="P8" s="38">
        <v>11.746794682422451</v>
      </c>
      <c r="Q8" s="39">
        <v>0</v>
      </c>
      <c r="R8" s="24">
        <v>0</v>
      </c>
      <c r="S8" s="43">
        <f t="shared" si="5"/>
        <v>11.746794682422451</v>
      </c>
      <c r="U8" s="24">
        <v>89.936794682422459</v>
      </c>
      <c r="V8" s="24">
        <v>13.253323485967504</v>
      </c>
      <c r="W8" s="24">
        <v>0</v>
      </c>
      <c r="X8" s="24">
        <v>0.95</v>
      </c>
      <c r="Y8" s="24">
        <f t="shared" si="6"/>
        <v>14.203323485967504</v>
      </c>
      <c r="Z8" s="24">
        <v>1</v>
      </c>
      <c r="AA8" s="24">
        <v>10.25</v>
      </c>
      <c r="AB8" s="24">
        <v>0</v>
      </c>
      <c r="AC8" s="24">
        <f t="shared" si="7"/>
        <v>11.25</v>
      </c>
      <c r="AD8" s="24">
        <v>0</v>
      </c>
      <c r="AE8" s="24">
        <v>0</v>
      </c>
      <c r="AF8" s="24">
        <v>0</v>
      </c>
      <c r="AG8" s="24">
        <f t="shared" si="8"/>
        <v>0</v>
      </c>
      <c r="AH8" s="24">
        <v>0</v>
      </c>
      <c r="AI8" s="24">
        <v>0</v>
      </c>
      <c r="AJ8" s="24">
        <v>0</v>
      </c>
      <c r="AK8" s="24">
        <f t="shared" si="9"/>
        <v>0</v>
      </c>
      <c r="AM8" s="24">
        <f t="shared" si="10"/>
        <v>25.453323485967502</v>
      </c>
      <c r="AO8" s="24">
        <v>0</v>
      </c>
      <c r="AP8" s="24">
        <v>0</v>
      </c>
      <c r="AQ8" s="24">
        <v>59.05</v>
      </c>
      <c r="AR8" s="24">
        <f t="shared" si="11"/>
        <v>59.05</v>
      </c>
      <c r="AS8" s="24">
        <v>0</v>
      </c>
      <c r="AT8" s="24">
        <v>0</v>
      </c>
      <c r="AU8" s="24">
        <v>0</v>
      </c>
      <c r="AV8" s="24">
        <f t="shared" si="12"/>
        <v>0</v>
      </c>
      <c r="AW8" s="24">
        <v>0</v>
      </c>
      <c r="AX8" s="24">
        <v>0</v>
      </c>
      <c r="AY8" s="24">
        <v>0</v>
      </c>
      <c r="AZ8" s="24">
        <f t="shared" si="13"/>
        <v>0</v>
      </c>
      <c r="BA8" s="24">
        <v>0</v>
      </c>
      <c r="BB8" s="24">
        <v>0</v>
      </c>
      <c r="BC8" s="24">
        <v>0</v>
      </c>
      <c r="BD8" s="24">
        <f t="shared" si="14"/>
        <v>0</v>
      </c>
      <c r="BE8" s="24">
        <f t="shared" si="0"/>
        <v>59.05</v>
      </c>
      <c r="BG8" s="24">
        <v>0</v>
      </c>
      <c r="BH8" s="24">
        <v>0</v>
      </c>
      <c r="BI8" s="24">
        <v>0</v>
      </c>
      <c r="BJ8" s="24">
        <f t="shared" si="15"/>
        <v>0</v>
      </c>
      <c r="BK8" s="24">
        <v>0</v>
      </c>
      <c r="BL8" s="24">
        <v>0</v>
      </c>
      <c r="BM8" s="24">
        <v>0</v>
      </c>
      <c r="BN8" s="24">
        <f t="shared" si="16"/>
        <v>0</v>
      </c>
      <c r="BO8" s="24">
        <v>0</v>
      </c>
      <c r="BP8" s="24">
        <v>0</v>
      </c>
      <c r="BQ8" s="24">
        <v>0</v>
      </c>
      <c r="BR8" s="24">
        <f t="shared" si="17"/>
        <v>0</v>
      </c>
      <c r="BS8" s="24">
        <v>0</v>
      </c>
      <c r="BT8" s="24">
        <v>0</v>
      </c>
      <c r="BU8" s="24">
        <v>10.220000000000001</v>
      </c>
      <c r="BV8" s="24">
        <f t="shared" si="18"/>
        <v>10.220000000000001</v>
      </c>
      <c r="BW8" s="24">
        <f t="shared" si="1"/>
        <v>10.220000000000001</v>
      </c>
    </row>
    <row r="9" spans="1:75" x14ac:dyDescent="0.2">
      <c r="A9" s="11">
        <v>4</v>
      </c>
      <c r="B9" s="12" t="s">
        <v>6</v>
      </c>
      <c r="C9" s="43">
        <v>5.75</v>
      </c>
      <c r="D9" s="38">
        <v>10.370000000000001</v>
      </c>
      <c r="E9" s="38">
        <v>0</v>
      </c>
      <c r="F9" s="38">
        <v>0</v>
      </c>
      <c r="G9" s="43">
        <f t="shared" si="2"/>
        <v>10.370000000000001</v>
      </c>
      <c r="H9" s="38">
        <v>0</v>
      </c>
      <c r="I9" s="38">
        <v>0</v>
      </c>
      <c r="J9" s="38">
        <v>0</v>
      </c>
      <c r="K9" s="43">
        <f t="shared" si="3"/>
        <v>0</v>
      </c>
      <c r="L9" s="38">
        <v>0</v>
      </c>
      <c r="M9" s="38">
        <v>0</v>
      </c>
      <c r="N9" s="38">
        <v>0</v>
      </c>
      <c r="O9" s="43">
        <f t="shared" si="4"/>
        <v>0</v>
      </c>
      <c r="P9" s="24">
        <v>0</v>
      </c>
      <c r="Q9" s="39">
        <v>0</v>
      </c>
      <c r="R9" s="24">
        <v>0</v>
      </c>
      <c r="S9" s="43">
        <f t="shared" si="5"/>
        <v>0</v>
      </c>
      <c r="U9" s="24">
        <v>10.370000000000001</v>
      </c>
      <c r="V9" s="24">
        <v>0</v>
      </c>
      <c r="W9" s="24">
        <v>0</v>
      </c>
      <c r="X9" s="24">
        <v>4.93</v>
      </c>
      <c r="Y9" s="24">
        <f t="shared" si="6"/>
        <v>4.93</v>
      </c>
      <c r="Z9" s="24">
        <v>0</v>
      </c>
      <c r="AA9" s="24">
        <v>0</v>
      </c>
      <c r="AB9" s="24">
        <v>18.239999999999998</v>
      </c>
      <c r="AC9" s="24">
        <f t="shared" si="7"/>
        <v>18.239999999999998</v>
      </c>
      <c r="AD9" s="24">
        <v>0</v>
      </c>
      <c r="AE9" s="24">
        <v>0</v>
      </c>
      <c r="AF9" s="24">
        <v>0</v>
      </c>
      <c r="AG9" s="24">
        <f t="shared" si="8"/>
        <v>0</v>
      </c>
      <c r="AH9" s="24">
        <v>0</v>
      </c>
      <c r="AI9" s="24">
        <v>0</v>
      </c>
      <c r="AJ9" s="24">
        <v>0</v>
      </c>
      <c r="AK9" s="24">
        <f t="shared" si="9"/>
        <v>0</v>
      </c>
      <c r="AM9" s="24">
        <f t="shared" si="10"/>
        <v>23.169999999999998</v>
      </c>
      <c r="AO9" s="24">
        <v>0</v>
      </c>
      <c r="AP9" s="24">
        <v>0</v>
      </c>
      <c r="AQ9" s="24">
        <v>0</v>
      </c>
      <c r="AR9" s="24">
        <f t="shared" si="11"/>
        <v>0</v>
      </c>
      <c r="AS9" s="24">
        <v>0</v>
      </c>
      <c r="AT9" s="24">
        <v>0</v>
      </c>
      <c r="AU9" s="24">
        <v>0</v>
      </c>
      <c r="AV9" s="24">
        <f t="shared" si="12"/>
        <v>0</v>
      </c>
      <c r="AW9" s="24">
        <v>0</v>
      </c>
      <c r="AX9" s="24">
        <v>0</v>
      </c>
      <c r="AY9" s="24">
        <v>0</v>
      </c>
      <c r="AZ9" s="24">
        <f t="shared" si="13"/>
        <v>0</v>
      </c>
      <c r="BA9" s="24">
        <v>0</v>
      </c>
      <c r="BB9" s="24">
        <v>0</v>
      </c>
      <c r="BC9" s="24">
        <v>0</v>
      </c>
      <c r="BD9" s="24">
        <f t="shared" si="14"/>
        <v>0</v>
      </c>
      <c r="BE9" s="24">
        <f t="shared" si="0"/>
        <v>0</v>
      </c>
      <c r="BG9" s="24">
        <v>0</v>
      </c>
      <c r="BH9" s="24">
        <v>0</v>
      </c>
      <c r="BI9" s="24">
        <v>0</v>
      </c>
      <c r="BJ9" s="24">
        <f t="shared" si="15"/>
        <v>0</v>
      </c>
      <c r="BK9" s="24">
        <v>0</v>
      </c>
      <c r="BL9" s="24">
        <v>0</v>
      </c>
      <c r="BM9" s="24">
        <v>0</v>
      </c>
      <c r="BN9" s="24">
        <f t="shared" si="16"/>
        <v>0</v>
      </c>
      <c r="BO9" s="24">
        <v>0</v>
      </c>
      <c r="BP9" s="24">
        <v>0</v>
      </c>
      <c r="BQ9" s="24">
        <v>0</v>
      </c>
      <c r="BR9" s="24">
        <f t="shared" si="17"/>
        <v>0</v>
      </c>
      <c r="BS9" s="24">
        <v>0</v>
      </c>
      <c r="BT9" s="24">
        <v>0</v>
      </c>
      <c r="BU9" s="24">
        <v>0</v>
      </c>
      <c r="BV9" s="24">
        <f t="shared" si="18"/>
        <v>0</v>
      </c>
      <c r="BW9" s="24">
        <f t="shared" si="1"/>
        <v>0</v>
      </c>
    </row>
    <row r="10" spans="1:75" x14ac:dyDescent="0.2">
      <c r="A10" s="11">
        <v>5</v>
      </c>
      <c r="B10" s="12" t="s">
        <v>8</v>
      </c>
      <c r="C10" s="43">
        <v>0</v>
      </c>
      <c r="D10" s="38">
        <v>0</v>
      </c>
      <c r="E10" s="38">
        <v>0</v>
      </c>
      <c r="F10" s="38">
        <v>0</v>
      </c>
      <c r="G10" s="43">
        <f t="shared" si="2"/>
        <v>0</v>
      </c>
      <c r="H10" s="38">
        <v>0</v>
      </c>
      <c r="I10" s="38">
        <v>0</v>
      </c>
      <c r="J10" s="38">
        <v>5.6502954209748895</v>
      </c>
      <c r="K10" s="43">
        <f t="shared" si="3"/>
        <v>5.6502954209748895</v>
      </c>
      <c r="L10" s="38">
        <v>0</v>
      </c>
      <c r="M10" s="38">
        <v>0</v>
      </c>
      <c r="N10" s="38">
        <v>0</v>
      </c>
      <c r="O10" s="43">
        <f t="shared" si="4"/>
        <v>0</v>
      </c>
      <c r="P10" s="24">
        <v>0</v>
      </c>
      <c r="Q10" s="38">
        <v>0</v>
      </c>
      <c r="R10" s="24">
        <v>0</v>
      </c>
      <c r="S10" s="43">
        <f t="shared" si="5"/>
        <v>0</v>
      </c>
      <c r="U10" s="24">
        <f t="shared" ref="U10:U46" si="19">SUM(G10,K10,O10,S10)</f>
        <v>5.6502954209748895</v>
      </c>
      <c r="V10" s="24">
        <v>0</v>
      </c>
      <c r="W10" s="24">
        <v>0</v>
      </c>
      <c r="X10" s="24">
        <v>6</v>
      </c>
      <c r="Y10" s="24">
        <f t="shared" si="6"/>
        <v>6</v>
      </c>
      <c r="Z10" s="24">
        <v>0</v>
      </c>
      <c r="AA10" s="24">
        <v>0</v>
      </c>
      <c r="AB10" s="24">
        <v>0</v>
      </c>
      <c r="AC10" s="24">
        <f t="shared" si="7"/>
        <v>0</v>
      </c>
      <c r="AD10" s="24">
        <v>0</v>
      </c>
      <c r="AE10" s="24">
        <v>0</v>
      </c>
      <c r="AF10" s="24">
        <v>0</v>
      </c>
      <c r="AG10" s="24">
        <f t="shared" si="8"/>
        <v>0</v>
      </c>
      <c r="AH10" s="24">
        <v>0</v>
      </c>
      <c r="AI10" s="24">
        <v>0</v>
      </c>
      <c r="AJ10" s="24">
        <v>0</v>
      </c>
      <c r="AK10" s="24">
        <f t="shared" si="9"/>
        <v>0</v>
      </c>
      <c r="AM10" s="24">
        <f t="shared" si="10"/>
        <v>6</v>
      </c>
      <c r="AO10" s="24">
        <v>0</v>
      </c>
      <c r="AP10" s="24">
        <v>0</v>
      </c>
      <c r="AQ10" s="24">
        <v>0</v>
      </c>
      <c r="AR10" s="24">
        <f t="shared" si="11"/>
        <v>0</v>
      </c>
      <c r="AS10" s="24">
        <v>0</v>
      </c>
      <c r="AT10" s="24">
        <v>0</v>
      </c>
      <c r="AU10" s="24">
        <v>0</v>
      </c>
      <c r="AV10" s="24">
        <f t="shared" si="12"/>
        <v>0</v>
      </c>
      <c r="AW10" s="24">
        <v>0</v>
      </c>
      <c r="AX10" s="24">
        <v>0</v>
      </c>
      <c r="AY10" s="24">
        <v>0</v>
      </c>
      <c r="AZ10" s="24">
        <f t="shared" si="13"/>
        <v>0</v>
      </c>
      <c r="BA10" s="24">
        <v>0</v>
      </c>
      <c r="BB10" s="24">
        <v>0</v>
      </c>
      <c r="BC10" s="24">
        <v>0</v>
      </c>
      <c r="BD10" s="24">
        <f t="shared" si="14"/>
        <v>0</v>
      </c>
      <c r="BE10" s="24">
        <f t="shared" si="0"/>
        <v>0</v>
      </c>
      <c r="BG10" s="24">
        <v>48</v>
      </c>
      <c r="BH10" s="24">
        <v>0</v>
      </c>
      <c r="BI10" s="24">
        <v>0</v>
      </c>
      <c r="BJ10" s="24">
        <f t="shared" si="15"/>
        <v>48</v>
      </c>
      <c r="BK10" s="24">
        <v>0</v>
      </c>
      <c r="BL10" s="24">
        <v>0</v>
      </c>
      <c r="BM10" s="24">
        <v>0</v>
      </c>
      <c r="BN10" s="24">
        <f t="shared" si="16"/>
        <v>0</v>
      </c>
      <c r="BO10" s="24">
        <v>0</v>
      </c>
      <c r="BP10" s="24">
        <v>0</v>
      </c>
      <c r="BQ10" s="24">
        <v>0</v>
      </c>
      <c r="BR10" s="24">
        <f t="shared" si="17"/>
        <v>0</v>
      </c>
      <c r="BS10" s="24">
        <v>0</v>
      </c>
      <c r="BT10" s="24">
        <v>0</v>
      </c>
      <c r="BU10" s="24">
        <v>0</v>
      </c>
      <c r="BV10" s="24">
        <f t="shared" si="18"/>
        <v>0</v>
      </c>
      <c r="BW10" s="24">
        <f t="shared" si="1"/>
        <v>48</v>
      </c>
    </row>
    <row r="11" spans="1:75" x14ac:dyDescent="0.2">
      <c r="A11" s="11" t="s">
        <v>54</v>
      </c>
      <c r="B11" s="12" t="s">
        <v>69</v>
      </c>
      <c r="C11" s="43">
        <v>28.654810369659145</v>
      </c>
      <c r="D11" s="38">
        <v>5.08</v>
      </c>
      <c r="E11" s="38">
        <v>16.8</v>
      </c>
      <c r="F11" s="38">
        <v>46.647828655834566</v>
      </c>
      <c r="G11" s="43">
        <f t="shared" si="2"/>
        <v>68.527828655834568</v>
      </c>
      <c r="H11" s="38">
        <v>0</v>
      </c>
      <c r="I11" s="38">
        <v>0</v>
      </c>
      <c r="J11" s="38">
        <v>0</v>
      </c>
      <c r="K11" s="43">
        <f t="shared" si="3"/>
        <v>0</v>
      </c>
      <c r="L11" s="38">
        <v>3.43</v>
      </c>
      <c r="M11" s="38">
        <v>0</v>
      </c>
      <c r="N11" s="38">
        <v>0</v>
      </c>
      <c r="O11" s="43">
        <f t="shared" si="4"/>
        <v>3.43</v>
      </c>
      <c r="P11" s="38">
        <v>22.330443131462335</v>
      </c>
      <c r="Q11" s="38">
        <v>7.120000000000001</v>
      </c>
      <c r="R11" s="38">
        <v>0</v>
      </c>
      <c r="S11" s="43">
        <f t="shared" si="5"/>
        <v>29.450443131462336</v>
      </c>
      <c r="U11" s="24">
        <f t="shared" si="19"/>
        <v>101.40827178729691</v>
      </c>
      <c r="V11" s="24">
        <v>0</v>
      </c>
      <c r="W11" s="24">
        <v>0</v>
      </c>
      <c r="X11" s="24">
        <v>0</v>
      </c>
      <c r="Y11" s="24">
        <f t="shared" si="6"/>
        <v>0</v>
      </c>
      <c r="Z11" s="24">
        <v>8</v>
      </c>
      <c r="AA11" s="24">
        <v>32.410000000000004</v>
      </c>
      <c r="AB11" s="24">
        <v>9.3650000000000002</v>
      </c>
      <c r="AC11" s="24">
        <f t="shared" si="7"/>
        <v>49.775000000000006</v>
      </c>
      <c r="AD11" s="24">
        <v>0</v>
      </c>
      <c r="AE11" s="24">
        <v>0</v>
      </c>
      <c r="AF11" s="24">
        <v>0</v>
      </c>
      <c r="AG11" s="24">
        <f t="shared" si="8"/>
        <v>0</v>
      </c>
      <c r="AH11" s="24">
        <v>0</v>
      </c>
      <c r="AI11" s="24">
        <v>0</v>
      </c>
      <c r="AJ11" s="24">
        <v>0</v>
      </c>
      <c r="AK11" s="24">
        <f t="shared" si="9"/>
        <v>0</v>
      </c>
      <c r="AM11" s="24">
        <f t="shared" si="10"/>
        <v>49.775000000000006</v>
      </c>
      <c r="AO11" s="24">
        <v>0</v>
      </c>
      <c r="AP11" s="24">
        <v>0</v>
      </c>
      <c r="AQ11" s="24">
        <v>0</v>
      </c>
      <c r="AR11" s="24">
        <f t="shared" si="11"/>
        <v>0</v>
      </c>
      <c r="AS11" s="24">
        <v>0</v>
      </c>
      <c r="AT11" s="24">
        <v>0</v>
      </c>
      <c r="AU11" s="24">
        <v>0</v>
      </c>
      <c r="AV11" s="24">
        <f t="shared" si="12"/>
        <v>0</v>
      </c>
      <c r="AW11" s="24">
        <v>0</v>
      </c>
      <c r="AX11" s="24">
        <v>0</v>
      </c>
      <c r="AY11" s="24">
        <v>0</v>
      </c>
      <c r="AZ11" s="24">
        <f t="shared" si="13"/>
        <v>0</v>
      </c>
      <c r="BA11" s="24">
        <v>0</v>
      </c>
      <c r="BB11" s="24">
        <v>0</v>
      </c>
      <c r="BC11" s="24">
        <v>0</v>
      </c>
      <c r="BD11" s="24">
        <f t="shared" si="14"/>
        <v>0</v>
      </c>
      <c r="BE11" s="24">
        <f t="shared" si="0"/>
        <v>0</v>
      </c>
      <c r="BG11" s="24">
        <v>0</v>
      </c>
      <c r="BH11" s="24">
        <v>0</v>
      </c>
      <c r="BI11" s="24">
        <v>0</v>
      </c>
      <c r="BJ11" s="24">
        <f t="shared" si="15"/>
        <v>0</v>
      </c>
      <c r="BK11" s="24">
        <v>0</v>
      </c>
      <c r="BL11" s="24">
        <v>0</v>
      </c>
      <c r="BM11" s="24">
        <v>0</v>
      </c>
      <c r="BN11" s="24">
        <f t="shared" si="16"/>
        <v>0</v>
      </c>
      <c r="BO11" s="24">
        <v>0</v>
      </c>
      <c r="BP11" s="24">
        <v>0</v>
      </c>
      <c r="BQ11" s="24">
        <v>0</v>
      </c>
      <c r="BR11" s="24">
        <f t="shared" si="17"/>
        <v>0</v>
      </c>
      <c r="BS11" s="24">
        <v>0</v>
      </c>
      <c r="BT11" s="24">
        <v>0</v>
      </c>
      <c r="BU11" s="24">
        <v>0</v>
      </c>
      <c r="BV11" s="24">
        <f t="shared" si="18"/>
        <v>0</v>
      </c>
      <c r="BW11" s="24">
        <f t="shared" si="1"/>
        <v>0</v>
      </c>
    </row>
    <row r="12" spans="1:75" x14ac:dyDescent="0.2">
      <c r="A12" s="11" t="s">
        <v>55</v>
      </c>
      <c r="B12" s="12" t="s">
        <v>9</v>
      </c>
      <c r="C12" s="43">
        <v>160.11360240038402</v>
      </c>
      <c r="D12" s="38">
        <v>15.860000000000001</v>
      </c>
      <c r="E12" s="38">
        <v>10.450000000000001</v>
      </c>
      <c r="F12" s="38">
        <v>12.062437223042837</v>
      </c>
      <c r="G12" s="43">
        <f t="shared" si="2"/>
        <v>38.372437223042837</v>
      </c>
      <c r="H12" s="38">
        <v>45.583779934774796</v>
      </c>
      <c r="I12" s="38">
        <v>5.92</v>
      </c>
      <c r="J12" s="38">
        <v>10.656558345642541</v>
      </c>
      <c r="K12" s="43">
        <f t="shared" si="3"/>
        <v>62.160338280417335</v>
      </c>
      <c r="L12" s="38">
        <v>0</v>
      </c>
      <c r="M12" s="38">
        <v>2.2691875923190556</v>
      </c>
      <c r="N12" s="38">
        <v>44.851610044313148</v>
      </c>
      <c r="O12" s="43">
        <f t="shared" si="4"/>
        <v>47.120797636632204</v>
      </c>
      <c r="P12" s="38">
        <v>1.27</v>
      </c>
      <c r="Q12" s="38">
        <v>5.86</v>
      </c>
      <c r="R12" s="38">
        <v>1.3814623338257006</v>
      </c>
      <c r="S12" s="43">
        <f t="shared" si="5"/>
        <v>8.5114623338257012</v>
      </c>
      <c r="U12" s="24">
        <f t="shared" si="19"/>
        <v>156.16503547391807</v>
      </c>
      <c r="V12" s="24">
        <v>15.397552969406116</v>
      </c>
      <c r="W12" s="24">
        <v>1.6986706056129985</v>
      </c>
      <c r="X12" s="24">
        <v>0</v>
      </c>
      <c r="Y12" s="24">
        <f t="shared" si="6"/>
        <v>17.096223575019113</v>
      </c>
      <c r="Z12" s="24">
        <v>10</v>
      </c>
      <c r="AA12" s="24">
        <v>0</v>
      </c>
      <c r="AB12" s="24">
        <v>34.54</v>
      </c>
      <c r="AC12" s="24">
        <f t="shared" si="7"/>
        <v>44.54</v>
      </c>
      <c r="AD12" s="24">
        <v>18.059999999999999</v>
      </c>
      <c r="AE12" s="24">
        <v>0</v>
      </c>
      <c r="AF12" s="24">
        <v>0</v>
      </c>
      <c r="AG12" s="24">
        <f t="shared" si="8"/>
        <v>18.059999999999999</v>
      </c>
      <c r="AH12" s="24">
        <v>34.39</v>
      </c>
      <c r="AI12" s="24">
        <v>4</v>
      </c>
      <c r="AJ12" s="24">
        <v>4.91</v>
      </c>
      <c r="AK12" s="24">
        <f t="shared" si="9"/>
        <v>43.3</v>
      </c>
      <c r="AM12" s="24">
        <f t="shared" si="10"/>
        <v>122.99622357501912</v>
      </c>
      <c r="AO12" s="24">
        <v>2</v>
      </c>
      <c r="AP12" s="24">
        <v>0</v>
      </c>
      <c r="AQ12" s="24">
        <v>0</v>
      </c>
      <c r="AR12" s="24">
        <f t="shared" si="11"/>
        <v>2</v>
      </c>
      <c r="AS12" s="24">
        <v>0</v>
      </c>
      <c r="AT12" s="24">
        <v>0</v>
      </c>
      <c r="AU12" s="24">
        <v>0</v>
      </c>
      <c r="AV12" s="24">
        <f t="shared" si="12"/>
        <v>0</v>
      </c>
      <c r="AW12" s="24">
        <v>0</v>
      </c>
      <c r="AX12" s="24">
        <v>0</v>
      </c>
      <c r="AY12" s="24">
        <v>0</v>
      </c>
      <c r="AZ12" s="24">
        <f t="shared" si="13"/>
        <v>0</v>
      </c>
      <c r="BA12" s="24">
        <v>0</v>
      </c>
      <c r="BB12" s="24">
        <v>0</v>
      </c>
      <c r="BC12" s="24">
        <v>16.399999999999999</v>
      </c>
      <c r="BD12" s="24">
        <f t="shared" si="14"/>
        <v>16.399999999999999</v>
      </c>
      <c r="BE12" s="24">
        <f t="shared" si="0"/>
        <v>18.399999999999999</v>
      </c>
      <c r="BG12" s="24">
        <v>0</v>
      </c>
      <c r="BH12" s="24">
        <v>0</v>
      </c>
      <c r="BI12" s="24">
        <v>0</v>
      </c>
      <c r="BJ12" s="24">
        <f t="shared" si="15"/>
        <v>0</v>
      </c>
      <c r="BK12" s="24">
        <v>7.8999999999999995</v>
      </c>
      <c r="BL12" s="24">
        <v>0</v>
      </c>
      <c r="BM12" s="24">
        <v>0</v>
      </c>
      <c r="BN12" s="24">
        <f t="shared" si="16"/>
        <v>7.8999999999999995</v>
      </c>
      <c r="BO12" s="24">
        <v>0</v>
      </c>
      <c r="BP12" s="24">
        <v>0</v>
      </c>
      <c r="BQ12" s="24">
        <v>0</v>
      </c>
      <c r="BR12" s="24">
        <f t="shared" si="17"/>
        <v>0</v>
      </c>
      <c r="BS12" s="24">
        <v>15.1</v>
      </c>
      <c r="BT12" s="24">
        <v>0</v>
      </c>
      <c r="BU12" s="24">
        <v>0</v>
      </c>
      <c r="BV12" s="24">
        <f t="shared" si="18"/>
        <v>15.1</v>
      </c>
      <c r="BW12" s="24">
        <f t="shared" si="1"/>
        <v>23</v>
      </c>
    </row>
    <row r="13" spans="1:75" x14ac:dyDescent="0.2">
      <c r="A13" s="11" t="s">
        <v>56</v>
      </c>
      <c r="B13" s="12" t="s">
        <v>65</v>
      </c>
      <c r="C13" s="43">
        <v>0</v>
      </c>
      <c r="D13" s="38">
        <v>0</v>
      </c>
      <c r="E13" s="38">
        <v>0</v>
      </c>
      <c r="F13" s="38">
        <v>0</v>
      </c>
      <c r="G13" s="43">
        <f t="shared" si="2"/>
        <v>0</v>
      </c>
      <c r="H13" s="38">
        <v>0</v>
      </c>
      <c r="I13" s="38">
        <v>0</v>
      </c>
      <c r="J13" s="38">
        <v>0</v>
      </c>
      <c r="K13" s="43">
        <f t="shared" si="3"/>
        <v>0</v>
      </c>
      <c r="L13" s="38">
        <v>0</v>
      </c>
      <c r="M13" s="38">
        <v>0</v>
      </c>
      <c r="N13" s="38">
        <v>0</v>
      </c>
      <c r="O13" s="43">
        <f t="shared" si="4"/>
        <v>0</v>
      </c>
      <c r="P13" s="38">
        <v>0</v>
      </c>
      <c r="Q13" s="38">
        <v>0</v>
      </c>
      <c r="R13" s="38">
        <v>0</v>
      </c>
      <c r="S13" s="43">
        <f t="shared" si="5"/>
        <v>0</v>
      </c>
      <c r="U13" s="24">
        <f t="shared" si="19"/>
        <v>0</v>
      </c>
      <c r="V13" s="24">
        <v>0</v>
      </c>
      <c r="W13" s="24">
        <v>0</v>
      </c>
      <c r="X13" s="24">
        <v>0</v>
      </c>
      <c r="Y13" s="24">
        <f t="shared" si="6"/>
        <v>0</v>
      </c>
      <c r="Z13" s="24">
        <v>0</v>
      </c>
      <c r="AA13" s="24">
        <v>0</v>
      </c>
      <c r="AB13" s="24">
        <v>0</v>
      </c>
      <c r="AC13" s="24">
        <f t="shared" si="7"/>
        <v>0</v>
      </c>
      <c r="AD13" s="24">
        <v>0</v>
      </c>
      <c r="AE13" s="24">
        <v>0</v>
      </c>
      <c r="AF13" s="24">
        <v>0</v>
      </c>
      <c r="AG13" s="24">
        <f t="shared" si="8"/>
        <v>0</v>
      </c>
      <c r="AH13" s="24">
        <v>0</v>
      </c>
      <c r="AI13" s="24">
        <v>0</v>
      </c>
      <c r="AJ13" s="24">
        <v>0</v>
      </c>
      <c r="AK13" s="24">
        <f t="shared" si="9"/>
        <v>0</v>
      </c>
      <c r="AM13" s="24">
        <f t="shared" si="10"/>
        <v>0</v>
      </c>
      <c r="AO13" s="24">
        <v>0</v>
      </c>
      <c r="AP13" s="24">
        <v>0</v>
      </c>
      <c r="AQ13" s="24">
        <v>0</v>
      </c>
      <c r="AR13" s="24">
        <f t="shared" si="11"/>
        <v>0</v>
      </c>
      <c r="AS13" s="24">
        <v>0</v>
      </c>
      <c r="AT13" s="24">
        <v>0</v>
      </c>
      <c r="AU13" s="24">
        <v>0</v>
      </c>
      <c r="AV13" s="24">
        <f t="shared" si="12"/>
        <v>0</v>
      </c>
      <c r="AW13" s="24">
        <v>0</v>
      </c>
      <c r="AX13" s="24">
        <v>0</v>
      </c>
      <c r="AY13" s="24">
        <v>0</v>
      </c>
      <c r="AZ13" s="24">
        <f t="shared" si="13"/>
        <v>0</v>
      </c>
      <c r="BA13" s="24">
        <v>0</v>
      </c>
      <c r="BB13" s="24">
        <v>0</v>
      </c>
      <c r="BC13" s="24">
        <v>0</v>
      </c>
      <c r="BD13" s="24">
        <f t="shared" si="14"/>
        <v>0</v>
      </c>
      <c r="BE13" s="24">
        <f t="shared" si="0"/>
        <v>0</v>
      </c>
      <c r="BG13" s="24">
        <v>0</v>
      </c>
      <c r="BH13" s="24">
        <v>0</v>
      </c>
      <c r="BI13" s="24">
        <v>0</v>
      </c>
      <c r="BJ13" s="24">
        <f t="shared" si="15"/>
        <v>0</v>
      </c>
      <c r="BK13" s="24">
        <v>0</v>
      </c>
      <c r="BL13" s="24">
        <v>0</v>
      </c>
      <c r="BM13" s="24">
        <v>0</v>
      </c>
      <c r="BN13" s="24">
        <f t="shared" si="16"/>
        <v>0</v>
      </c>
      <c r="BO13" s="24">
        <v>0</v>
      </c>
      <c r="BP13" s="24">
        <v>0</v>
      </c>
      <c r="BQ13" s="24">
        <v>0</v>
      </c>
      <c r="BR13" s="24">
        <f t="shared" si="17"/>
        <v>0</v>
      </c>
      <c r="BS13" s="24">
        <v>0</v>
      </c>
      <c r="BT13" s="24">
        <v>0</v>
      </c>
      <c r="BU13" s="24">
        <v>0</v>
      </c>
      <c r="BV13" s="24">
        <f t="shared" si="18"/>
        <v>0</v>
      </c>
      <c r="BW13" s="24">
        <f t="shared" si="1"/>
        <v>0</v>
      </c>
    </row>
    <row r="14" spans="1:75" x14ac:dyDescent="0.2">
      <c r="A14" s="11" t="s">
        <v>57</v>
      </c>
      <c r="B14" s="12" t="s">
        <v>10</v>
      </c>
      <c r="C14" s="44">
        <v>0</v>
      </c>
      <c r="D14" s="39">
        <v>0</v>
      </c>
      <c r="E14" s="39">
        <v>0</v>
      </c>
      <c r="F14" s="39">
        <v>0</v>
      </c>
      <c r="G14" s="44">
        <f t="shared" si="2"/>
        <v>0</v>
      </c>
      <c r="H14" s="39">
        <v>0</v>
      </c>
      <c r="I14" s="39">
        <v>0</v>
      </c>
      <c r="J14" s="39">
        <v>0</v>
      </c>
      <c r="K14" s="44">
        <f t="shared" si="3"/>
        <v>0</v>
      </c>
      <c r="L14" s="39">
        <v>0</v>
      </c>
      <c r="M14" s="39">
        <v>0</v>
      </c>
      <c r="N14" s="39">
        <v>0</v>
      </c>
      <c r="O14" s="44">
        <f t="shared" si="4"/>
        <v>0</v>
      </c>
      <c r="P14" s="39">
        <v>0</v>
      </c>
      <c r="Q14" s="39">
        <v>0</v>
      </c>
      <c r="R14" s="39">
        <v>0</v>
      </c>
      <c r="S14" s="44">
        <f t="shared" si="5"/>
        <v>0</v>
      </c>
      <c r="U14" s="24">
        <f t="shared" si="19"/>
        <v>0</v>
      </c>
      <c r="V14" s="24">
        <v>0</v>
      </c>
      <c r="W14" s="24">
        <v>0</v>
      </c>
      <c r="X14" s="24">
        <v>0</v>
      </c>
      <c r="Y14" s="24">
        <f t="shared" si="6"/>
        <v>0</v>
      </c>
      <c r="Z14" s="24">
        <v>0</v>
      </c>
      <c r="AA14" s="24">
        <v>0</v>
      </c>
      <c r="AB14" s="24">
        <v>0</v>
      </c>
      <c r="AC14" s="24">
        <f t="shared" si="7"/>
        <v>0</v>
      </c>
      <c r="AD14" s="24">
        <v>0</v>
      </c>
      <c r="AE14" s="24">
        <v>0</v>
      </c>
      <c r="AF14" s="24">
        <v>0</v>
      </c>
      <c r="AG14" s="24">
        <f t="shared" si="8"/>
        <v>0</v>
      </c>
      <c r="AH14" s="24">
        <v>0</v>
      </c>
      <c r="AI14" s="24">
        <v>1.1000000000000001</v>
      </c>
      <c r="AJ14" s="24">
        <v>0</v>
      </c>
      <c r="AK14" s="24">
        <f t="shared" si="9"/>
        <v>1.1000000000000001</v>
      </c>
      <c r="AM14" s="24">
        <f t="shared" si="10"/>
        <v>1.1000000000000001</v>
      </c>
      <c r="AO14" s="24">
        <v>0</v>
      </c>
      <c r="AP14" s="24">
        <v>0</v>
      </c>
      <c r="AQ14" s="24">
        <v>0</v>
      </c>
      <c r="AR14" s="24">
        <f t="shared" si="11"/>
        <v>0</v>
      </c>
      <c r="AS14" s="24">
        <v>0</v>
      </c>
      <c r="AT14" s="24">
        <v>0</v>
      </c>
      <c r="AU14" s="24">
        <v>0</v>
      </c>
      <c r="AV14" s="24">
        <f t="shared" si="12"/>
        <v>0</v>
      </c>
      <c r="AW14" s="24">
        <v>0</v>
      </c>
      <c r="AX14" s="24">
        <v>0</v>
      </c>
      <c r="AY14" s="24">
        <v>0</v>
      </c>
      <c r="AZ14" s="24">
        <f t="shared" si="13"/>
        <v>0</v>
      </c>
      <c r="BA14" s="24">
        <v>0</v>
      </c>
      <c r="BB14" s="24">
        <v>0</v>
      </c>
      <c r="BC14" s="24">
        <v>0</v>
      </c>
      <c r="BD14" s="24">
        <f t="shared" si="14"/>
        <v>0</v>
      </c>
      <c r="BE14" s="24">
        <f t="shared" si="0"/>
        <v>0</v>
      </c>
      <c r="BG14" s="24">
        <v>0</v>
      </c>
      <c r="BH14" s="24">
        <v>0</v>
      </c>
      <c r="BI14" s="24">
        <v>0</v>
      </c>
      <c r="BJ14" s="24">
        <f t="shared" si="15"/>
        <v>0</v>
      </c>
      <c r="BK14" s="24">
        <v>0</v>
      </c>
      <c r="BL14" s="24">
        <v>0</v>
      </c>
      <c r="BM14" s="24">
        <v>0</v>
      </c>
      <c r="BN14" s="24">
        <f t="shared" si="16"/>
        <v>0</v>
      </c>
      <c r="BO14" s="24">
        <v>0</v>
      </c>
      <c r="BP14" s="24">
        <v>0</v>
      </c>
      <c r="BQ14" s="24">
        <v>0</v>
      </c>
      <c r="BR14" s="24">
        <f t="shared" si="17"/>
        <v>0</v>
      </c>
      <c r="BS14" s="24">
        <v>0</v>
      </c>
      <c r="BT14" s="24">
        <v>0</v>
      </c>
      <c r="BU14" s="24">
        <v>0</v>
      </c>
      <c r="BV14" s="24">
        <f t="shared" si="18"/>
        <v>0</v>
      </c>
      <c r="BW14" s="24">
        <f t="shared" si="1"/>
        <v>0</v>
      </c>
    </row>
    <row r="15" spans="1:75" ht="18" x14ac:dyDescent="0.2">
      <c r="A15" s="11" t="s">
        <v>58</v>
      </c>
      <c r="B15" s="12" t="s">
        <v>164</v>
      </c>
      <c r="C15" s="44">
        <v>0</v>
      </c>
      <c r="D15" s="39">
        <v>0</v>
      </c>
      <c r="E15" s="39">
        <v>0</v>
      </c>
      <c r="F15" s="39">
        <v>0</v>
      </c>
      <c r="G15" s="44">
        <f t="shared" si="2"/>
        <v>0</v>
      </c>
      <c r="H15" s="39">
        <v>0</v>
      </c>
      <c r="I15" s="39">
        <v>0</v>
      </c>
      <c r="J15" s="39">
        <v>0</v>
      </c>
      <c r="K15" s="44">
        <f t="shared" si="3"/>
        <v>0</v>
      </c>
      <c r="L15" s="39">
        <v>0</v>
      </c>
      <c r="M15" s="39">
        <v>0</v>
      </c>
      <c r="N15" s="39">
        <v>0</v>
      </c>
      <c r="O15" s="44">
        <f t="shared" si="4"/>
        <v>0</v>
      </c>
      <c r="P15" s="39">
        <v>0</v>
      </c>
      <c r="Q15" s="39">
        <v>0</v>
      </c>
      <c r="R15" s="39">
        <v>0</v>
      </c>
      <c r="S15" s="44">
        <f t="shared" si="5"/>
        <v>0</v>
      </c>
      <c r="U15" s="24">
        <f t="shared" si="19"/>
        <v>0</v>
      </c>
      <c r="V15" s="24">
        <v>0</v>
      </c>
      <c r="W15" s="24">
        <v>0</v>
      </c>
      <c r="X15" s="24">
        <v>0</v>
      </c>
      <c r="Y15" s="24">
        <f t="shared" si="6"/>
        <v>0</v>
      </c>
      <c r="Z15" s="24">
        <v>0</v>
      </c>
      <c r="AA15" s="24">
        <v>0</v>
      </c>
      <c r="AB15" s="24">
        <v>0</v>
      </c>
      <c r="AC15" s="24">
        <f t="shared" si="7"/>
        <v>0</v>
      </c>
      <c r="AD15" s="24">
        <v>0</v>
      </c>
      <c r="AE15" s="24">
        <v>0</v>
      </c>
      <c r="AF15" s="24">
        <v>0</v>
      </c>
      <c r="AG15" s="24">
        <f t="shared" si="8"/>
        <v>0</v>
      </c>
      <c r="AH15" s="24">
        <v>0</v>
      </c>
      <c r="AI15" s="24">
        <v>0</v>
      </c>
      <c r="AJ15" s="24">
        <v>0</v>
      </c>
      <c r="AK15" s="24">
        <f t="shared" si="9"/>
        <v>0</v>
      </c>
      <c r="AM15" s="24">
        <f t="shared" si="10"/>
        <v>0</v>
      </c>
      <c r="AO15" s="24">
        <v>0</v>
      </c>
      <c r="AP15" s="24">
        <v>0</v>
      </c>
      <c r="AQ15" s="24">
        <v>0</v>
      </c>
      <c r="AR15" s="24">
        <f t="shared" si="11"/>
        <v>0</v>
      </c>
      <c r="AS15" s="24">
        <v>0</v>
      </c>
      <c r="AT15" s="24">
        <v>0</v>
      </c>
      <c r="AU15" s="24">
        <v>0</v>
      </c>
      <c r="AV15" s="24">
        <f t="shared" si="12"/>
        <v>0</v>
      </c>
      <c r="AW15" s="24">
        <v>0</v>
      </c>
      <c r="AX15" s="24">
        <v>0</v>
      </c>
      <c r="AY15" s="24">
        <v>0</v>
      </c>
      <c r="AZ15" s="24">
        <f t="shared" si="13"/>
        <v>0</v>
      </c>
      <c r="BA15" s="24">
        <v>0</v>
      </c>
      <c r="BB15" s="24">
        <v>0</v>
      </c>
      <c r="BC15" s="24">
        <v>0</v>
      </c>
      <c r="BD15" s="24">
        <f t="shared" si="14"/>
        <v>0</v>
      </c>
      <c r="BE15" s="24">
        <f t="shared" si="0"/>
        <v>0</v>
      </c>
      <c r="BG15" s="24">
        <v>0</v>
      </c>
      <c r="BH15" s="24">
        <v>0</v>
      </c>
      <c r="BI15" s="24">
        <v>0</v>
      </c>
      <c r="BJ15" s="24">
        <f t="shared" si="15"/>
        <v>0</v>
      </c>
      <c r="BK15" s="24">
        <v>0</v>
      </c>
      <c r="BL15" s="24">
        <v>0</v>
      </c>
      <c r="BM15" s="24">
        <v>0</v>
      </c>
      <c r="BN15" s="24">
        <f t="shared" si="16"/>
        <v>0</v>
      </c>
      <c r="BO15" s="24">
        <v>0</v>
      </c>
      <c r="BP15" s="24">
        <v>0</v>
      </c>
      <c r="BQ15" s="24">
        <v>0</v>
      </c>
      <c r="BR15" s="24">
        <f t="shared" si="17"/>
        <v>0</v>
      </c>
      <c r="BS15" s="24">
        <v>0</v>
      </c>
      <c r="BT15" s="24">
        <v>0</v>
      </c>
      <c r="BU15" s="24">
        <v>0</v>
      </c>
      <c r="BV15" s="24">
        <f t="shared" si="18"/>
        <v>0</v>
      </c>
      <c r="BW15" s="24">
        <f t="shared" si="1"/>
        <v>0</v>
      </c>
    </row>
    <row r="16" spans="1:75" x14ac:dyDescent="0.2">
      <c r="A16" s="11" t="s">
        <v>59</v>
      </c>
      <c r="B16" s="12" t="s">
        <v>11</v>
      </c>
      <c r="C16" s="44">
        <v>0</v>
      </c>
      <c r="D16" s="39">
        <v>0</v>
      </c>
      <c r="E16" s="39">
        <v>0</v>
      </c>
      <c r="F16" s="39">
        <v>0</v>
      </c>
      <c r="G16" s="44">
        <f t="shared" si="2"/>
        <v>0</v>
      </c>
      <c r="H16" s="39">
        <v>0</v>
      </c>
      <c r="I16" s="39">
        <v>0</v>
      </c>
      <c r="J16" s="39">
        <v>0</v>
      </c>
      <c r="K16" s="44">
        <f t="shared" si="3"/>
        <v>0</v>
      </c>
      <c r="L16" s="39">
        <v>0</v>
      </c>
      <c r="M16" s="39">
        <v>0</v>
      </c>
      <c r="N16" s="39">
        <v>0</v>
      </c>
      <c r="O16" s="44">
        <f t="shared" si="4"/>
        <v>0</v>
      </c>
      <c r="P16" s="39">
        <v>0</v>
      </c>
      <c r="Q16" s="39">
        <v>0</v>
      </c>
      <c r="R16" s="39">
        <v>0</v>
      </c>
      <c r="S16" s="44">
        <f t="shared" si="5"/>
        <v>0</v>
      </c>
      <c r="U16" s="24">
        <f t="shared" si="19"/>
        <v>0</v>
      </c>
      <c r="V16" s="24">
        <v>0</v>
      </c>
      <c r="W16" s="24">
        <v>0</v>
      </c>
      <c r="X16" s="24">
        <v>0</v>
      </c>
      <c r="Y16" s="24">
        <f t="shared" si="6"/>
        <v>0</v>
      </c>
      <c r="Z16" s="24">
        <v>0</v>
      </c>
      <c r="AA16" s="24">
        <v>0</v>
      </c>
      <c r="AB16" s="24">
        <v>0</v>
      </c>
      <c r="AC16" s="24">
        <f t="shared" si="7"/>
        <v>0</v>
      </c>
      <c r="AD16" s="24">
        <v>0</v>
      </c>
      <c r="AE16" s="24">
        <v>0</v>
      </c>
      <c r="AF16" s="24">
        <v>0</v>
      </c>
      <c r="AG16" s="24">
        <f t="shared" si="8"/>
        <v>0</v>
      </c>
      <c r="AH16" s="24">
        <v>0</v>
      </c>
      <c r="AI16" s="24">
        <v>0</v>
      </c>
      <c r="AJ16" s="24">
        <v>0</v>
      </c>
      <c r="AK16" s="24">
        <f t="shared" si="9"/>
        <v>0</v>
      </c>
      <c r="AM16" s="24">
        <f t="shared" si="10"/>
        <v>0</v>
      </c>
      <c r="AO16" s="24">
        <v>0</v>
      </c>
      <c r="AP16" s="24">
        <v>0</v>
      </c>
      <c r="AQ16" s="24">
        <v>0</v>
      </c>
      <c r="AR16" s="24">
        <f t="shared" si="11"/>
        <v>0</v>
      </c>
      <c r="AS16" s="24">
        <v>0</v>
      </c>
      <c r="AT16" s="24">
        <v>0</v>
      </c>
      <c r="AU16" s="24">
        <v>0</v>
      </c>
      <c r="AV16" s="24">
        <f t="shared" si="12"/>
        <v>0</v>
      </c>
      <c r="AW16" s="24">
        <v>0</v>
      </c>
      <c r="AX16" s="24">
        <v>0</v>
      </c>
      <c r="AY16" s="24">
        <v>0</v>
      </c>
      <c r="AZ16" s="24">
        <f t="shared" si="13"/>
        <v>0</v>
      </c>
      <c r="BA16" s="24">
        <v>0</v>
      </c>
      <c r="BB16" s="24">
        <v>0</v>
      </c>
      <c r="BC16" s="24">
        <v>0</v>
      </c>
      <c r="BD16" s="24">
        <f t="shared" si="14"/>
        <v>0</v>
      </c>
      <c r="BE16" s="24">
        <f t="shared" si="0"/>
        <v>0</v>
      </c>
      <c r="BG16" s="24">
        <v>0</v>
      </c>
      <c r="BH16" s="24">
        <v>0</v>
      </c>
      <c r="BI16" s="24">
        <v>0</v>
      </c>
      <c r="BJ16" s="24">
        <f t="shared" si="15"/>
        <v>0</v>
      </c>
      <c r="BK16" s="24">
        <v>0</v>
      </c>
      <c r="BL16" s="24">
        <v>0</v>
      </c>
      <c r="BM16" s="24">
        <v>0</v>
      </c>
      <c r="BN16" s="24">
        <f t="shared" si="16"/>
        <v>0</v>
      </c>
      <c r="BO16" s="24">
        <v>0</v>
      </c>
      <c r="BP16" s="24">
        <v>0</v>
      </c>
      <c r="BQ16" s="24">
        <v>0</v>
      </c>
      <c r="BR16" s="24">
        <f t="shared" si="17"/>
        <v>0</v>
      </c>
      <c r="BS16" s="24">
        <v>0</v>
      </c>
      <c r="BT16" s="24">
        <v>0</v>
      </c>
      <c r="BU16" s="24">
        <v>0</v>
      </c>
      <c r="BV16" s="24">
        <f t="shared" si="18"/>
        <v>0</v>
      </c>
      <c r="BW16" s="24">
        <f t="shared" si="1"/>
        <v>0</v>
      </c>
    </row>
    <row r="17" spans="1:75" x14ac:dyDescent="0.2">
      <c r="A17" s="15">
        <v>6</v>
      </c>
      <c r="B17" s="10" t="s">
        <v>12</v>
      </c>
      <c r="C17" s="44">
        <v>0</v>
      </c>
      <c r="D17" s="39">
        <v>0</v>
      </c>
      <c r="E17" s="39">
        <v>0</v>
      </c>
      <c r="F17" s="39">
        <v>0</v>
      </c>
      <c r="G17" s="44">
        <f t="shared" si="2"/>
        <v>0</v>
      </c>
      <c r="H17" s="39">
        <v>0</v>
      </c>
      <c r="I17" s="39">
        <v>0</v>
      </c>
      <c r="J17" s="39">
        <v>0</v>
      </c>
      <c r="K17" s="44">
        <f t="shared" si="3"/>
        <v>0</v>
      </c>
      <c r="L17" s="39">
        <v>0</v>
      </c>
      <c r="M17" s="39">
        <v>0</v>
      </c>
      <c r="N17" s="39">
        <v>0</v>
      </c>
      <c r="O17" s="44">
        <f t="shared" si="4"/>
        <v>0</v>
      </c>
      <c r="P17" s="39">
        <v>0</v>
      </c>
      <c r="Q17" s="39">
        <v>0</v>
      </c>
      <c r="R17" s="39">
        <v>0</v>
      </c>
      <c r="S17" s="44">
        <f t="shared" si="5"/>
        <v>0</v>
      </c>
      <c r="U17" s="24">
        <f t="shared" si="19"/>
        <v>0</v>
      </c>
      <c r="V17" s="24">
        <v>0</v>
      </c>
      <c r="W17" s="24">
        <v>0</v>
      </c>
      <c r="X17" s="24">
        <v>0</v>
      </c>
      <c r="Y17" s="24">
        <f t="shared" si="6"/>
        <v>0</v>
      </c>
      <c r="Z17" s="24">
        <v>0</v>
      </c>
      <c r="AA17" s="24">
        <v>0</v>
      </c>
      <c r="AB17" s="24">
        <v>0</v>
      </c>
      <c r="AC17" s="24">
        <f t="shared" si="7"/>
        <v>0</v>
      </c>
      <c r="AD17" s="24">
        <v>0</v>
      </c>
      <c r="AE17" s="24">
        <v>0</v>
      </c>
      <c r="AF17" s="24">
        <v>0</v>
      </c>
      <c r="AG17" s="24">
        <f t="shared" si="8"/>
        <v>0</v>
      </c>
      <c r="AH17" s="24">
        <v>0</v>
      </c>
      <c r="AI17" s="24">
        <v>0</v>
      </c>
      <c r="AJ17" s="24">
        <v>0</v>
      </c>
      <c r="AK17" s="24">
        <f t="shared" si="9"/>
        <v>0</v>
      </c>
      <c r="AM17" s="24">
        <f t="shared" si="10"/>
        <v>0</v>
      </c>
      <c r="AO17" s="24">
        <v>0</v>
      </c>
      <c r="AP17" s="24">
        <v>0</v>
      </c>
      <c r="AQ17" s="24">
        <v>0</v>
      </c>
      <c r="AR17" s="24">
        <f t="shared" si="11"/>
        <v>0</v>
      </c>
      <c r="AS17" s="24">
        <v>0</v>
      </c>
      <c r="AT17" s="24">
        <v>0</v>
      </c>
      <c r="AU17" s="24">
        <v>0</v>
      </c>
      <c r="AV17" s="24">
        <f t="shared" si="12"/>
        <v>0</v>
      </c>
      <c r="AW17" s="24">
        <v>0</v>
      </c>
      <c r="AX17" s="24">
        <v>0</v>
      </c>
      <c r="AY17" s="24">
        <v>0</v>
      </c>
      <c r="AZ17" s="24">
        <f t="shared" si="13"/>
        <v>0</v>
      </c>
      <c r="BA17" s="24">
        <v>0</v>
      </c>
      <c r="BB17" s="24">
        <v>0</v>
      </c>
      <c r="BC17" s="24">
        <v>0</v>
      </c>
      <c r="BD17" s="24">
        <f t="shared" si="14"/>
        <v>0</v>
      </c>
      <c r="BE17" s="24">
        <f t="shared" si="0"/>
        <v>0</v>
      </c>
      <c r="BG17" s="24">
        <v>0</v>
      </c>
      <c r="BH17" s="24">
        <v>0</v>
      </c>
      <c r="BI17" s="24">
        <v>0</v>
      </c>
      <c r="BJ17" s="24">
        <f t="shared" si="15"/>
        <v>0</v>
      </c>
      <c r="BK17" s="24">
        <v>0</v>
      </c>
      <c r="BL17" s="24">
        <v>0</v>
      </c>
      <c r="BM17" s="24">
        <v>0</v>
      </c>
      <c r="BN17" s="24">
        <f t="shared" si="16"/>
        <v>0</v>
      </c>
      <c r="BO17" s="24">
        <v>0</v>
      </c>
      <c r="BP17" s="24">
        <v>0</v>
      </c>
      <c r="BQ17" s="24">
        <v>0</v>
      </c>
      <c r="BR17" s="24">
        <f t="shared" si="17"/>
        <v>0</v>
      </c>
      <c r="BS17" s="24">
        <v>0</v>
      </c>
      <c r="BT17" s="24">
        <v>0</v>
      </c>
      <c r="BU17" s="24">
        <v>0</v>
      </c>
      <c r="BV17" s="24">
        <f t="shared" si="18"/>
        <v>0</v>
      </c>
      <c r="BW17" s="24">
        <f t="shared" si="1"/>
        <v>0</v>
      </c>
    </row>
    <row r="18" spans="1:75" x14ac:dyDescent="0.2">
      <c r="A18" s="15">
        <v>7</v>
      </c>
      <c r="B18" s="16" t="s">
        <v>13</v>
      </c>
      <c r="C18" s="44">
        <v>0</v>
      </c>
      <c r="D18" s="39">
        <v>0</v>
      </c>
      <c r="E18" s="39">
        <v>0</v>
      </c>
      <c r="F18" s="39">
        <v>0</v>
      </c>
      <c r="G18" s="44">
        <f t="shared" si="2"/>
        <v>0</v>
      </c>
      <c r="H18" s="39">
        <v>0</v>
      </c>
      <c r="I18" s="39">
        <v>0</v>
      </c>
      <c r="J18" s="39">
        <v>0</v>
      </c>
      <c r="K18" s="44">
        <f t="shared" si="3"/>
        <v>0</v>
      </c>
      <c r="L18" s="39">
        <v>0</v>
      </c>
      <c r="M18" s="39">
        <v>0</v>
      </c>
      <c r="N18" s="39">
        <v>0</v>
      </c>
      <c r="O18" s="44">
        <f t="shared" si="4"/>
        <v>0</v>
      </c>
      <c r="P18" s="39">
        <v>0</v>
      </c>
      <c r="Q18" s="39">
        <v>0</v>
      </c>
      <c r="R18" s="39">
        <v>0</v>
      </c>
      <c r="S18" s="44">
        <f t="shared" si="5"/>
        <v>0</v>
      </c>
      <c r="U18" s="24">
        <f t="shared" si="19"/>
        <v>0</v>
      </c>
      <c r="V18" s="24">
        <v>0</v>
      </c>
      <c r="W18" s="24">
        <v>0</v>
      </c>
      <c r="X18" s="24">
        <v>0</v>
      </c>
      <c r="Y18" s="24">
        <f t="shared" si="6"/>
        <v>0</v>
      </c>
      <c r="Z18" s="24">
        <v>0</v>
      </c>
      <c r="AA18" s="24">
        <v>0</v>
      </c>
      <c r="AB18" s="24">
        <v>0</v>
      </c>
      <c r="AC18" s="24">
        <f t="shared" si="7"/>
        <v>0</v>
      </c>
      <c r="AD18" s="24">
        <v>0</v>
      </c>
      <c r="AE18" s="24">
        <v>0</v>
      </c>
      <c r="AF18" s="24">
        <v>0</v>
      </c>
      <c r="AG18" s="24">
        <f t="shared" si="8"/>
        <v>0</v>
      </c>
      <c r="AH18" s="24">
        <v>0</v>
      </c>
      <c r="AI18" s="24">
        <v>0</v>
      </c>
      <c r="AJ18" s="24">
        <v>0</v>
      </c>
      <c r="AK18" s="24">
        <f t="shared" si="9"/>
        <v>0</v>
      </c>
      <c r="AM18" s="24">
        <f t="shared" si="10"/>
        <v>0</v>
      </c>
      <c r="AO18" s="24">
        <v>0</v>
      </c>
      <c r="AP18" s="24">
        <v>0</v>
      </c>
      <c r="AQ18" s="24">
        <v>0</v>
      </c>
      <c r="AR18" s="24">
        <f t="shared" si="11"/>
        <v>0</v>
      </c>
      <c r="AS18" s="24">
        <v>0</v>
      </c>
      <c r="AT18" s="24">
        <v>0</v>
      </c>
      <c r="AU18" s="24">
        <v>0</v>
      </c>
      <c r="AV18" s="24">
        <f t="shared" si="12"/>
        <v>0</v>
      </c>
      <c r="AW18" s="24">
        <v>0</v>
      </c>
      <c r="AX18" s="24">
        <v>0</v>
      </c>
      <c r="AY18" s="24">
        <v>0</v>
      </c>
      <c r="AZ18" s="24">
        <f t="shared" si="13"/>
        <v>0</v>
      </c>
      <c r="BA18" s="24">
        <v>0</v>
      </c>
      <c r="BB18" s="24">
        <v>0</v>
      </c>
      <c r="BC18" s="24">
        <v>0</v>
      </c>
      <c r="BD18" s="24">
        <f t="shared" si="14"/>
        <v>0</v>
      </c>
      <c r="BE18" s="24">
        <f t="shared" si="0"/>
        <v>0</v>
      </c>
      <c r="BG18" s="24">
        <v>0</v>
      </c>
      <c r="BH18" s="24">
        <v>0</v>
      </c>
      <c r="BI18" s="24">
        <v>0</v>
      </c>
      <c r="BJ18" s="24">
        <f t="shared" si="15"/>
        <v>0</v>
      </c>
      <c r="BK18" s="24">
        <v>0</v>
      </c>
      <c r="BL18" s="24">
        <v>0</v>
      </c>
      <c r="BM18" s="24">
        <v>0</v>
      </c>
      <c r="BN18" s="24">
        <f t="shared" si="16"/>
        <v>0</v>
      </c>
      <c r="BO18" s="24">
        <v>0</v>
      </c>
      <c r="BP18" s="24">
        <v>0</v>
      </c>
      <c r="BQ18" s="24">
        <v>0</v>
      </c>
      <c r="BR18" s="24">
        <f t="shared" si="17"/>
        <v>0</v>
      </c>
      <c r="BS18" s="24">
        <v>0</v>
      </c>
      <c r="BT18" s="24">
        <v>0</v>
      </c>
      <c r="BU18" s="24">
        <v>0</v>
      </c>
      <c r="BV18" s="24">
        <f t="shared" si="18"/>
        <v>0</v>
      </c>
      <c r="BW18" s="24">
        <f t="shared" si="1"/>
        <v>0</v>
      </c>
    </row>
    <row r="19" spans="1:75" ht="15.75" thickBot="1" x14ac:dyDescent="0.25">
      <c r="A19" s="15">
        <v>8</v>
      </c>
      <c r="B19" s="16" t="s">
        <v>175</v>
      </c>
      <c r="C19" s="44">
        <v>0</v>
      </c>
      <c r="D19" s="39"/>
      <c r="E19" s="39"/>
      <c r="F19" s="39"/>
      <c r="G19" s="44"/>
      <c r="H19" s="39"/>
      <c r="I19" s="39"/>
      <c r="J19" s="39"/>
      <c r="K19" s="44"/>
      <c r="L19" s="39"/>
      <c r="M19" s="39"/>
      <c r="N19" s="39"/>
      <c r="O19" s="44"/>
      <c r="P19" s="39"/>
      <c r="Q19" s="39"/>
      <c r="R19" s="39"/>
      <c r="S19" s="44"/>
      <c r="U19" s="24">
        <v>0</v>
      </c>
      <c r="V19" s="24">
        <v>0</v>
      </c>
      <c r="W19" s="24">
        <v>0</v>
      </c>
      <c r="X19" s="24">
        <v>0</v>
      </c>
      <c r="Y19" s="24">
        <f t="shared" si="6"/>
        <v>0</v>
      </c>
      <c r="Z19" s="24">
        <v>0</v>
      </c>
      <c r="AA19" s="24">
        <v>9.097999999999999</v>
      </c>
      <c r="AB19" s="24">
        <v>19.7</v>
      </c>
      <c r="AC19" s="24">
        <f t="shared" si="7"/>
        <v>28.797999999999998</v>
      </c>
      <c r="AD19" s="24">
        <v>1.31</v>
      </c>
      <c r="AE19" s="24">
        <v>0</v>
      </c>
      <c r="AF19" s="24">
        <v>0</v>
      </c>
      <c r="AG19" s="24">
        <f t="shared" si="8"/>
        <v>1.31</v>
      </c>
      <c r="AH19" s="24">
        <v>0</v>
      </c>
      <c r="AI19" s="24">
        <v>0</v>
      </c>
      <c r="AJ19" s="24">
        <v>0</v>
      </c>
      <c r="AK19" s="24">
        <f t="shared" si="9"/>
        <v>0</v>
      </c>
      <c r="AM19" s="24">
        <f t="shared" si="10"/>
        <v>30.107999999999997</v>
      </c>
      <c r="AO19" s="24">
        <v>0</v>
      </c>
      <c r="AP19" s="24">
        <v>0</v>
      </c>
      <c r="AQ19" s="24">
        <v>0</v>
      </c>
      <c r="AR19" s="24">
        <f t="shared" si="11"/>
        <v>0</v>
      </c>
      <c r="AS19" s="24">
        <v>0</v>
      </c>
      <c r="AT19" s="24">
        <v>0</v>
      </c>
      <c r="AU19" s="24">
        <v>0</v>
      </c>
      <c r="AV19" s="24">
        <f t="shared" si="12"/>
        <v>0</v>
      </c>
      <c r="AW19" s="24">
        <v>0</v>
      </c>
      <c r="AX19" s="24">
        <v>0</v>
      </c>
      <c r="AY19" s="24">
        <v>0</v>
      </c>
      <c r="AZ19" s="24">
        <f t="shared" si="13"/>
        <v>0</v>
      </c>
      <c r="BA19" s="24">
        <v>0</v>
      </c>
      <c r="BB19" s="24">
        <v>0</v>
      </c>
      <c r="BC19" s="24">
        <v>0</v>
      </c>
      <c r="BD19" s="24">
        <f t="shared" si="14"/>
        <v>0</v>
      </c>
      <c r="BE19" s="24">
        <f t="shared" si="0"/>
        <v>0</v>
      </c>
      <c r="BG19" s="24">
        <v>0</v>
      </c>
      <c r="BH19" s="24">
        <v>0</v>
      </c>
      <c r="BI19" s="24">
        <v>0</v>
      </c>
      <c r="BJ19" s="24">
        <f t="shared" si="15"/>
        <v>0</v>
      </c>
      <c r="BK19" s="24">
        <v>0</v>
      </c>
      <c r="BL19" s="24">
        <v>0</v>
      </c>
      <c r="BM19" s="24">
        <v>0</v>
      </c>
      <c r="BN19" s="24">
        <f t="shared" si="16"/>
        <v>0</v>
      </c>
      <c r="BO19" s="24">
        <v>0</v>
      </c>
      <c r="BP19" s="24">
        <v>0</v>
      </c>
      <c r="BQ19" s="24">
        <v>0</v>
      </c>
      <c r="BR19" s="24">
        <f t="shared" si="17"/>
        <v>0</v>
      </c>
      <c r="BS19" s="24">
        <v>0</v>
      </c>
      <c r="BT19" s="24">
        <v>0</v>
      </c>
      <c r="BU19" s="24">
        <v>0</v>
      </c>
      <c r="BV19" s="24">
        <f t="shared" si="18"/>
        <v>0</v>
      </c>
      <c r="BW19" s="24">
        <f t="shared" si="1"/>
        <v>0</v>
      </c>
    </row>
    <row r="20" spans="1:75" ht="15.75" thickBot="1" x14ac:dyDescent="0.25">
      <c r="A20" s="23"/>
      <c r="B20" s="18" t="s">
        <v>14</v>
      </c>
      <c r="C20" s="21">
        <f>SUM(C6:C19)</f>
        <v>302.06341277004316</v>
      </c>
      <c r="D20" s="21">
        <f t="shared" ref="D20:U20" si="20">SUM(D6:D18)</f>
        <v>53.81</v>
      </c>
      <c r="E20" s="21">
        <f t="shared" si="20"/>
        <v>49.09</v>
      </c>
      <c r="F20" s="21">
        <f t="shared" si="20"/>
        <v>60.880265878877402</v>
      </c>
      <c r="G20" s="21">
        <f t="shared" si="20"/>
        <v>163.7802658788774</v>
      </c>
      <c r="H20" s="21">
        <f t="shared" si="20"/>
        <v>50.143779934774798</v>
      </c>
      <c r="I20" s="21">
        <f t="shared" si="20"/>
        <v>12.85</v>
      </c>
      <c r="J20" s="21">
        <f t="shared" si="20"/>
        <v>20.636853766617431</v>
      </c>
      <c r="K20" s="21">
        <f t="shared" si="20"/>
        <v>83.630633701392227</v>
      </c>
      <c r="L20" s="21">
        <f t="shared" si="20"/>
        <v>32.43</v>
      </c>
      <c r="M20" s="21">
        <f t="shared" si="20"/>
        <v>2.2691875923190556</v>
      </c>
      <c r="N20" s="21">
        <f t="shared" si="20"/>
        <v>62.607385524372233</v>
      </c>
      <c r="O20" s="21">
        <f t="shared" si="20"/>
        <v>97.306573116691283</v>
      </c>
      <c r="P20" s="21">
        <f t="shared" si="20"/>
        <v>61.647149187592312</v>
      </c>
      <c r="Q20" s="21">
        <f t="shared" si="20"/>
        <v>12.98</v>
      </c>
      <c r="R20" s="21">
        <f t="shared" si="20"/>
        <v>9.3898636780407756</v>
      </c>
      <c r="S20" s="21">
        <f t="shared" si="20"/>
        <v>84.017012865633092</v>
      </c>
      <c r="T20" s="21">
        <f t="shared" si="20"/>
        <v>0</v>
      </c>
      <c r="U20" s="21">
        <f t="shared" si="20"/>
        <v>497.05652396732074</v>
      </c>
      <c r="V20" s="21">
        <f>SUM(V6:V19)</f>
        <v>45.200876455373617</v>
      </c>
      <c r="W20" s="21">
        <f t="shared" ref="W20:X20" si="21">SUM(W6:W19)</f>
        <v>1.6986706056129985</v>
      </c>
      <c r="X20" s="21">
        <f t="shared" si="21"/>
        <v>11.879999999999999</v>
      </c>
      <c r="Y20" s="21">
        <f t="shared" si="6"/>
        <v>58.779547060986616</v>
      </c>
      <c r="Z20" s="21">
        <f t="shared" ref="Z20" si="22">SUM(Z6:Z19)</f>
        <v>27.3</v>
      </c>
      <c r="AA20" s="21">
        <f t="shared" ref="AA20" si="23">SUM(AA6:AA19)</f>
        <v>54.758000000000003</v>
      </c>
      <c r="AB20" s="21">
        <f t="shared" ref="AB20" si="24">SUM(AB6:AB19)</f>
        <v>81.844999999999999</v>
      </c>
      <c r="AC20" s="21">
        <f t="shared" ref="AC20:AC48" si="25">SUM(Z20:AB20)</f>
        <v>163.90300000000002</v>
      </c>
      <c r="AD20" s="21">
        <f>SUM(AD6:AD19)</f>
        <v>78.773880000000005</v>
      </c>
      <c r="AE20" s="21">
        <f>SUM(AE6:AE19)</f>
        <v>0</v>
      </c>
      <c r="AF20" s="21">
        <f>SUM(AF6:AF19)</f>
        <v>0</v>
      </c>
      <c r="AG20" s="21">
        <f t="shared" ref="AG20:AG48" si="26">SUM(AD20:AF20)</f>
        <v>78.773880000000005</v>
      </c>
      <c r="AH20" s="21">
        <f>SUM(AH6:AH19)</f>
        <v>47.980000000000004</v>
      </c>
      <c r="AI20" s="21">
        <f>SUM(AI6:AI19)</f>
        <v>5.0999999999999996</v>
      </c>
      <c r="AJ20" s="21">
        <f>SUM(AJ6:AJ19)</f>
        <v>4.91</v>
      </c>
      <c r="AK20" s="21">
        <f t="shared" ref="AK20:AK48" si="27">SUM(AH20:AJ20)</f>
        <v>57.990000000000009</v>
      </c>
      <c r="AM20" s="21">
        <f t="shared" si="10"/>
        <v>359.44642706098665</v>
      </c>
      <c r="AO20" s="21">
        <f>SUM(AO6:AO19)</f>
        <v>122</v>
      </c>
      <c r="AP20" s="21">
        <f>SUM(AP6:AP19)</f>
        <v>0</v>
      </c>
      <c r="AQ20" s="21">
        <f>SUM(AQ6:AQ19)</f>
        <v>59.05</v>
      </c>
      <c r="AR20" s="21">
        <f t="shared" si="11"/>
        <v>181.05</v>
      </c>
      <c r="AS20" s="21">
        <f>SUM(AS6:AS19)</f>
        <v>0</v>
      </c>
      <c r="AT20" s="21">
        <f>SUM(AT6:AT19)</f>
        <v>0</v>
      </c>
      <c r="AU20" s="21">
        <f>SUM(AU6:AU19)</f>
        <v>0</v>
      </c>
      <c r="AV20" s="21">
        <f t="shared" si="12"/>
        <v>0</v>
      </c>
      <c r="AW20" s="21">
        <f>SUM(AW6:AW19)</f>
        <v>0</v>
      </c>
      <c r="AX20" s="21">
        <f>SUM(AX6:AX19)</f>
        <v>0</v>
      </c>
      <c r="AY20" s="21">
        <f>SUM(AY6:AY19)</f>
        <v>0</v>
      </c>
      <c r="AZ20" s="21">
        <f t="shared" si="13"/>
        <v>0</v>
      </c>
      <c r="BA20" s="21">
        <f>SUM(BA6:BA19)</f>
        <v>0</v>
      </c>
      <c r="BB20" s="21">
        <f>SUM(BB6:BB19)</f>
        <v>0</v>
      </c>
      <c r="BC20" s="21">
        <f>SUM(BC6:BC19)</f>
        <v>16.399999999999999</v>
      </c>
      <c r="BD20" s="21">
        <f t="shared" si="14"/>
        <v>16.399999999999999</v>
      </c>
      <c r="BE20" s="21">
        <f t="shared" si="0"/>
        <v>197.45000000000002</v>
      </c>
      <c r="BG20" s="21">
        <f>SUM(BG6:BG19)</f>
        <v>48</v>
      </c>
      <c r="BH20" s="21">
        <f>SUM(BH6:BH19)</f>
        <v>0</v>
      </c>
      <c r="BI20" s="21">
        <f>SUM(BI6:BI19)</f>
        <v>0</v>
      </c>
      <c r="BJ20" s="21">
        <f t="shared" si="15"/>
        <v>48</v>
      </c>
      <c r="BK20" s="21">
        <f>SUM(BK6:BK19)</f>
        <v>26.83</v>
      </c>
      <c r="BL20" s="21">
        <f>SUM(BL6:BL19)</f>
        <v>0</v>
      </c>
      <c r="BM20" s="21">
        <f>SUM(BM6:BM19)</f>
        <v>0</v>
      </c>
      <c r="BN20" s="21">
        <f t="shared" si="16"/>
        <v>26.83</v>
      </c>
      <c r="BO20" s="21">
        <f>SUM(BO6:BO19)</f>
        <v>0</v>
      </c>
      <c r="BP20" s="21">
        <f>SUM(BP6:BP19)</f>
        <v>0</v>
      </c>
      <c r="BQ20" s="21">
        <f>SUM(BQ6:BQ19)</f>
        <v>0</v>
      </c>
      <c r="BR20" s="21">
        <f t="shared" si="17"/>
        <v>0</v>
      </c>
      <c r="BS20" s="21">
        <f>SUM(BS6:BS19)</f>
        <v>15.1</v>
      </c>
      <c r="BT20" s="21">
        <f>SUM(BT6:BT19)</f>
        <v>0</v>
      </c>
      <c r="BU20" s="21">
        <f>SUM(BU6:BU19)</f>
        <v>12.762354285714286</v>
      </c>
      <c r="BV20" s="21">
        <f t="shared" si="18"/>
        <v>27.862354285714286</v>
      </c>
      <c r="BW20" s="21">
        <f t="shared" si="1"/>
        <v>102.69235428571429</v>
      </c>
    </row>
    <row r="21" spans="1:75" x14ac:dyDescent="0.2">
      <c r="A21" s="133" t="s">
        <v>15</v>
      </c>
      <c r="B21" s="137"/>
      <c r="C21" s="21"/>
      <c r="D21" s="22"/>
      <c r="E21" s="22"/>
      <c r="F21" s="22"/>
      <c r="G21" s="21"/>
      <c r="H21" s="22"/>
      <c r="I21" s="22"/>
      <c r="J21" s="22"/>
      <c r="K21" s="21"/>
      <c r="L21" s="22"/>
      <c r="M21" s="22"/>
      <c r="N21" s="22">
        <v>0</v>
      </c>
      <c r="O21" s="21">
        <f t="shared" si="4"/>
        <v>0</v>
      </c>
      <c r="P21" s="22"/>
      <c r="Q21" s="22"/>
      <c r="R21" s="22"/>
      <c r="S21" s="21">
        <f t="shared" si="5"/>
        <v>0</v>
      </c>
      <c r="U21" s="22">
        <f t="shared" si="19"/>
        <v>0</v>
      </c>
      <c r="V21" s="22"/>
      <c r="W21" s="22"/>
      <c r="X21" s="22"/>
      <c r="Y21" s="22">
        <f t="shared" ref="Y21:Y48" si="28">SUM(V21:X21)</f>
        <v>0</v>
      </c>
      <c r="Z21" s="22"/>
      <c r="AA21" s="22"/>
      <c r="AB21" s="22"/>
      <c r="AC21" s="22">
        <f t="shared" si="25"/>
        <v>0</v>
      </c>
      <c r="AD21" s="22"/>
      <c r="AE21" s="22"/>
      <c r="AF21" s="22"/>
      <c r="AG21" s="22">
        <f t="shared" si="26"/>
        <v>0</v>
      </c>
      <c r="AH21" s="22"/>
      <c r="AI21" s="22"/>
      <c r="AJ21" s="22"/>
      <c r="AK21" s="22">
        <f t="shared" si="27"/>
        <v>0</v>
      </c>
      <c r="AM21" s="22">
        <f t="shared" si="10"/>
        <v>0</v>
      </c>
      <c r="AO21" s="22"/>
      <c r="AP21" s="22"/>
      <c r="AQ21" s="22"/>
      <c r="AR21" s="22">
        <f t="shared" si="11"/>
        <v>0</v>
      </c>
      <c r="AS21" s="22"/>
      <c r="AT21" s="22"/>
      <c r="AU21" s="22"/>
      <c r="AV21" s="22">
        <f t="shared" si="12"/>
        <v>0</v>
      </c>
      <c r="AW21" s="22"/>
      <c r="AX21" s="22"/>
      <c r="AY21" s="22"/>
      <c r="AZ21" s="22">
        <f t="shared" si="13"/>
        <v>0</v>
      </c>
      <c r="BA21" s="22"/>
      <c r="BB21" s="22"/>
      <c r="BC21" s="22"/>
      <c r="BD21" s="22">
        <f t="shared" si="14"/>
        <v>0</v>
      </c>
      <c r="BE21" s="22">
        <f t="shared" si="0"/>
        <v>0</v>
      </c>
      <c r="BG21" s="22"/>
      <c r="BH21" s="22"/>
      <c r="BI21" s="22"/>
      <c r="BJ21" s="22">
        <f t="shared" si="15"/>
        <v>0</v>
      </c>
      <c r="BK21" s="22"/>
      <c r="BL21" s="22"/>
      <c r="BM21" s="22"/>
      <c r="BN21" s="22">
        <f t="shared" si="16"/>
        <v>0</v>
      </c>
      <c r="BO21" s="22"/>
      <c r="BP21" s="22"/>
      <c r="BQ21" s="22"/>
      <c r="BR21" s="22">
        <f t="shared" si="17"/>
        <v>0</v>
      </c>
      <c r="BS21" s="22"/>
      <c r="BT21" s="22"/>
      <c r="BU21" s="22"/>
      <c r="BV21" s="22">
        <f t="shared" si="18"/>
        <v>0</v>
      </c>
      <c r="BW21" s="22">
        <f t="shared" si="1"/>
        <v>0</v>
      </c>
    </row>
    <row r="22" spans="1:75" x14ac:dyDescent="0.2">
      <c r="A22" s="11">
        <v>1</v>
      </c>
      <c r="B22" s="10" t="s">
        <v>16</v>
      </c>
      <c r="C22" s="43">
        <v>194.31893333333335</v>
      </c>
      <c r="D22" s="38">
        <v>0</v>
      </c>
      <c r="E22" s="38">
        <v>231.93200147710488</v>
      </c>
      <c r="F22" s="38">
        <v>24.400000000000002</v>
      </c>
      <c r="G22" s="43">
        <f t="shared" si="2"/>
        <v>256.33200147710488</v>
      </c>
      <c r="H22" s="38">
        <v>0</v>
      </c>
      <c r="I22" s="38">
        <v>44.440339734121125</v>
      </c>
      <c r="J22" s="38">
        <v>0</v>
      </c>
      <c r="K22" s="43">
        <f t="shared" si="3"/>
        <v>44.440339734121125</v>
      </c>
      <c r="L22" s="38">
        <v>62.093677991137369</v>
      </c>
      <c r="M22" s="38">
        <v>293.42407680945348</v>
      </c>
      <c r="N22" s="38">
        <v>0</v>
      </c>
      <c r="O22" s="43">
        <f t="shared" si="4"/>
        <v>355.51775480059086</v>
      </c>
      <c r="P22" s="38">
        <v>64.38898079763662</v>
      </c>
      <c r="Q22" s="38">
        <v>9.3941142582813253</v>
      </c>
      <c r="R22" s="38">
        <v>0</v>
      </c>
      <c r="S22" s="43">
        <f t="shared" si="5"/>
        <v>73.78309505591794</v>
      </c>
      <c r="U22" s="24">
        <f t="shared" si="19"/>
        <v>730.0731910677348</v>
      </c>
      <c r="V22" s="24">
        <v>0</v>
      </c>
      <c r="W22" s="24">
        <v>0</v>
      </c>
      <c r="X22" s="24">
        <v>94.17</v>
      </c>
      <c r="Y22" s="24">
        <f t="shared" si="28"/>
        <v>94.17</v>
      </c>
      <c r="Z22" s="24">
        <v>6.46</v>
      </c>
      <c r="AA22" s="24">
        <v>40.510000000000005</v>
      </c>
      <c r="AB22" s="24">
        <v>10.33</v>
      </c>
      <c r="AC22" s="24">
        <f t="shared" si="25"/>
        <v>57.300000000000004</v>
      </c>
      <c r="AD22" s="24">
        <v>11.21</v>
      </c>
      <c r="AE22" s="24">
        <v>24.404119999999999</v>
      </c>
      <c r="AF22" s="24">
        <v>0</v>
      </c>
      <c r="AG22" s="24">
        <f t="shared" si="26"/>
        <v>35.61412</v>
      </c>
      <c r="AH22" s="24">
        <v>97.317040000000006</v>
      </c>
      <c r="AI22" s="24">
        <v>0</v>
      </c>
      <c r="AJ22" s="24">
        <v>0</v>
      </c>
      <c r="AK22" s="24">
        <f t="shared" si="27"/>
        <v>97.317040000000006</v>
      </c>
      <c r="AM22" s="24">
        <f t="shared" si="10"/>
        <v>284.40116</v>
      </c>
      <c r="AO22" s="24">
        <v>0</v>
      </c>
      <c r="AP22" s="24">
        <v>0</v>
      </c>
      <c r="AQ22" s="24">
        <v>0</v>
      </c>
      <c r="AR22" s="24">
        <f t="shared" si="11"/>
        <v>0</v>
      </c>
      <c r="AS22" s="24">
        <v>0</v>
      </c>
      <c r="AT22" s="24">
        <v>0</v>
      </c>
      <c r="AU22" s="24">
        <v>0</v>
      </c>
      <c r="AV22" s="24">
        <f t="shared" si="12"/>
        <v>0</v>
      </c>
      <c r="AW22" s="24">
        <v>0</v>
      </c>
      <c r="AX22" s="24">
        <v>0</v>
      </c>
      <c r="AY22" s="24">
        <v>0</v>
      </c>
      <c r="AZ22" s="24">
        <f t="shared" si="13"/>
        <v>0</v>
      </c>
      <c r="BA22" s="24">
        <v>0</v>
      </c>
      <c r="BB22" s="24">
        <v>0</v>
      </c>
      <c r="BC22" s="24">
        <v>0</v>
      </c>
      <c r="BD22" s="24">
        <f t="shared" si="14"/>
        <v>0</v>
      </c>
      <c r="BE22" s="24">
        <f t="shared" si="0"/>
        <v>0</v>
      </c>
      <c r="BG22" s="24">
        <v>0</v>
      </c>
      <c r="BH22" s="24">
        <v>0</v>
      </c>
      <c r="BI22" s="24">
        <v>159.11000000000001</v>
      </c>
      <c r="BJ22" s="24">
        <f t="shared" si="15"/>
        <v>159.11000000000001</v>
      </c>
      <c r="BK22" s="24">
        <v>0</v>
      </c>
      <c r="BL22" s="24">
        <v>1.92</v>
      </c>
      <c r="BM22" s="24">
        <v>0</v>
      </c>
      <c r="BN22" s="24">
        <f t="shared" si="16"/>
        <v>1.92</v>
      </c>
      <c r="BO22" s="24">
        <v>0</v>
      </c>
      <c r="BP22" s="24">
        <v>0</v>
      </c>
      <c r="BQ22" s="24">
        <v>0</v>
      </c>
      <c r="BR22" s="24">
        <f t="shared" si="17"/>
        <v>0</v>
      </c>
      <c r="BS22" s="24">
        <v>0</v>
      </c>
      <c r="BT22" s="24">
        <v>0</v>
      </c>
      <c r="BU22" s="24">
        <v>0</v>
      </c>
      <c r="BV22" s="24">
        <f t="shared" si="18"/>
        <v>0</v>
      </c>
      <c r="BW22" s="24">
        <f t="shared" si="1"/>
        <v>161.03</v>
      </c>
    </row>
    <row r="23" spans="1:75" x14ac:dyDescent="0.2">
      <c r="A23" s="11">
        <v>2</v>
      </c>
      <c r="B23" s="10" t="s">
        <v>28</v>
      </c>
      <c r="C23" s="43">
        <v>1843.8171291406625</v>
      </c>
      <c r="D23" s="38">
        <v>0</v>
      </c>
      <c r="E23" s="38">
        <v>0</v>
      </c>
      <c r="F23" s="38">
        <v>0</v>
      </c>
      <c r="G23" s="43">
        <f t="shared" si="2"/>
        <v>0</v>
      </c>
      <c r="H23" s="38">
        <v>3.7148744460856746</v>
      </c>
      <c r="I23" s="38">
        <v>0</v>
      </c>
      <c r="J23" s="38">
        <v>0</v>
      </c>
      <c r="K23" s="43">
        <f t="shared" si="3"/>
        <v>3.7148744460856746</v>
      </c>
      <c r="L23" s="38">
        <v>0</v>
      </c>
      <c r="M23" s="38">
        <v>0</v>
      </c>
      <c r="N23" s="38">
        <v>0</v>
      </c>
      <c r="O23" s="43">
        <f t="shared" si="4"/>
        <v>0</v>
      </c>
      <c r="P23" s="38">
        <v>8.6099599274140886</v>
      </c>
      <c r="Q23" s="38">
        <v>262.65290446471437</v>
      </c>
      <c r="R23" s="38">
        <v>0</v>
      </c>
      <c r="S23" s="43">
        <f t="shared" si="5"/>
        <v>271.26286439212845</v>
      </c>
      <c r="U23" s="24">
        <f t="shared" si="19"/>
        <v>274.97773883821412</v>
      </c>
      <c r="V23" s="24">
        <v>41.39</v>
      </c>
      <c r="W23" s="24">
        <v>81.072008862629247</v>
      </c>
      <c r="X23" s="24">
        <v>10.86</v>
      </c>
      <c r="Y23" s="24">
        <f t="shared" si="28"/>
        <v>133.32200886262925</v>
      </c>
      <c r="Z23" s="24">
        <v>118.15999999999998</v>
      </c>
      <c r="AA23" s="24">
        <v>13.61074074074074</v>
      </c>
      <c r="AB23" s="24">
        <v>220</v>
      </c>
      <c r="AC23" s="24">
        <f t="shared" si="25"/>
        <v>351.77074074074073</v>
      </c>
      <c r="AD23" s="24">
        <v>99.4</v>
      </c>
      <c r="AE23" s="24">
        <v>0</v>
      </c>
      <c r="AF23" s="24">
        <v>13.97</v>
      </c>
      <c r="AG23" s="24">
        <f t="shared" si="26"/>
        <v>113.37</v>
      </c>
      <c r="AH23" s="24">
        <v>9.423</v>
      </c>
      <c r="AI23" s="24">
        <v>0</v>
      </c>
      <c r="AJ23" s="24">
        <v>53.9266176103337</v>
      </c>
      <c r="AK23" s="24">
        <f t="shared" si="27"/>
        <v>63.349617610333702</v>
      </c>
      <c r="AM23" s="24">
        <f t="shared" si="10"/>
        <v>661.81236721370362</v>
      </c>
      <c r="AO23" s="24">
        <v>83.37</v>
      </c>
      <c r="AP23" s="24">
        <v>258.93</v>
      </c>
      <c r="AQ23" s="24">
        <v>277.14999999999998</v>
      </c>
      <c r="AR23" s="24">
        <f t="shared" si="11"/>
        <v>619.45000000000005</v>
      </c>
      <c r="AS23" s="24">
        <v>144</v>
      </c>
      <c r="AT23" s="24">
        <v>0</v>
      </c>
      <c r="AU23" s="24">
        <v>0</v>
      </c>
      <c r="AV23" s="24">
        <f t="shared" si="12"/>
        <v>144</v>
      </c>
      <c r="AW23" s="24">
        <v>0</v>
      </c>
      <c r="AX23" s="24">
        <v>0</v>
      </c>
      <c r="AY23" s="24">
        <v>0</v>
      </c>
      <c r="AZ23" s="24">
        <f t="shared" si="13"/>
        <v>0</v>
      </c>
      <c r="BA23" s="24">
        <v>0</v>
      </c>
      <c r="BB23" s="24">
        <v>0</v>
      </c>
      <c r="BC23" s="24">
        <v>0</v>
      </c>
      <c r="BD23" s="24">
        <f t="shared" si="14"/>
        <v>0</v>
      </c>
      <c r="BE23" s="24">
        <f t="shared" si="0"/>
        <v>763.45</v>
      </c>
      <c r="BG23" s="24">
        <v>8.49</v>
      </c>
      <c r="BH23" s="24">
        <v>22.7</v>
      </c>
      <c r="BI23" s="24">
        <v>2.2400000000000002</v>
      </c>
      <c r="BJ23" s="24">
        <f t="shared" si="15"/>
        <v>33.43</v>
      </c>
      <c r="BK23" s="24">
        <v>0</v>
      </c>
      <c r="BL23" s="24">
        <v>2.52</v>
      </c>
      <c r="BM23" s="24">
        <v>258.8</v>
      </c>
      <c r="BN23" s="24">
        <f t="shared" si="16"/>
        <v>261.32</v>
      </c>
      <c r="BO23" s="24">
        <v>19.059999999999999</v>
      </c>
      <c r="BP23" s="24">
        <v>7.24</v>
      </c>
      <c r="BQ23" s="24">
        <v>28.480000000000004</v>
      </c>
      <c r="BR23" s="24">
        <f t="shared" si="17"/>
        <v>54.78</v>
      </c>
      <c r="BS23" s="24">
        <v>253.61</v>
      </c>
      <c r="BT23" s="24">
        <v>3.6160000000000001</v>
      </c>
      <c r="BU23" s="24">
        <v>70</v>
      </c>
      <c r="BV23" s="24">
        <f t="shared" si="18"/>
        <v>327.226</v>
      </c>
      <c r="BW23" s="24">
        <f t="shared" si="1"/>
        <v>676.75599999999997</v>
      </c>
    </row>
    <row r="24" spans="1:75" x14ac:dyDescent="0.2">
      <c r="A24" s="11">
        <v>3</v>
      </c>
      <c r="B24" s="10" t="s">
        <v>85</v>
      </c>
      <c r="C24" s="43">
        <v>334.96207393182908</v>
      </c>
      <c r="D24" s="38">
        <v>297.24</v>
      </c>
      <c r="E24" s="38">
        <v>0</v>
      </c>
      <c r="F24" s="38">
        <v>48.96</v>
      </c>
      <c r="G24" s="43">
        <f t="shared" si="2"/>
        <v>346.2</v>
      </c>
      <c r="H24" s="38">
        <v>0</v>
      </c>
      <c r="I24" s="38">
        <v>277.22000000000003</v>
      </c>
      <c r="J24" s="38">
        <v>215.82654357459379</v>
      </c>
      <c r="K24" s="43">
        <f t="shared" si="3"/>
        <v>493.04654357459378</v>
      </c>
      <c r="L24" s="38">
        <v>184.87296898079765</v>
      </c>
      <c r="M24" s="38">
        <v>0</v>
      </c>
      <c r="N24" s="38">
        <v>132.0735732469459</v>
      </c>
      <c r="O24" s="43">
        <f t="shared" si="4"/>
        <v>316.94654222774352</v>
      </c>
      <c r="P24" s="38">
        <v>70.989438310129628</v>
      </c>
      <c r="Q24" s="38">
        <v>63.61</v>
      </c>
      <c r="R24" s="38">
        <v>184.21418783934041</v>
      </c>
      <c r="S24" s="43">
        <f t="shared" si="5"/>
        <v>318.81362614947005</v>
      </c>
      <c r="U24" s="24">
        <f t="shared" si="19"/>
        <v>1475.0067119518073</v>
      </c>
      <c r="V24" s="24">
        <v>120</v>
      </c>
      <c r="W24" s="24">
        <v>192</v>
      </c>
      <c r="X24" s="24">
        <v>408</v>
      </c>
      <c r="Y24" s="24">
        <f t="shared" si="28"/>
        <v>720</v>
      </c>
      <c r="Z24" s="24">
        <v>87.84</v>
      </c>
      <c r="AA24" s="24">
        <v>403</v>
      </c>
      <c r="AB24" s="24">
        <v>144</v>
      </c>
      <c r="AC24" s="24">
        <f t="shared" si="25"/>
        <v>634.84</v>
      </c>
      <c r="AD24" s="24">
        <v>86</v>
      </c>
      <c r="AE24" s="24">
        <v>437</v>
      </c>
      <c r="AF24" s="24">
        <v>468</v>
      </c>
      <c r="AG24" s="24">
        <f t="shared" si="26"/>
        <v>991</v>
      </c>
      <c r="AH24" s="24">
        <v>183</v>
      </c>
      <c r="AI24" s="24">
        <v>576</v>
      </c>
      <c r="AJ24" s="24">
        <v>120</v>
      </c>
      <c r="AK24" s="24">
        <f t="shared" si="27"/>
        <v>879</v>
      </c>
      <c r="AM24" s="24">
        <f t="shared" si="10"/>
        <v>3224.84</v>
      </c>
      <c r="AO24" s="24">
        <v>48</v>
      </c>
      <c r="AP24" s="24">
        <v>0</v>
      </c>
      <c r="AQ24" s="24">
        <v>0</v>
      </c>
      <c r="AR24" s="24">
        <f t="shared" si="11"/>
        <v>48</v>
      </c>
      <c r="AS24" s="24">
        <v>600</v>
      </c>
      <c r="AT24" s="24">
        <v>624</v>
      </c>
      <c r="AU24" s="24">
        <v>552</v>
      </c>
      <c r="AV24" s="24">
        <f t="shared" si="12"/>
        <v>1776</v>
      </c>
      <c r="AW24" s="24">
        <v>744</v>
      </c>
      <c r="AX24" s="24">
        <v>720</v>
      </c>
      <c r="AY24" s="24">
        <v>744</v>
      </c>
      <c r="AZ24" s="24">
        <f t="shared" si="13"/>
        <v>2208</v>
      </c>
      <c r="BA24" s="24">
        <v>744</v>
      </c>
      <c r="BB24" s="24">
        <v>552</v>
      </c>
      <c r="BC24" s="24">
        <v>526</v>
      </c>
      <c r="BD24" s="24">
        <f t="shared" si="14"/>
        <v>1822</v>
      </c>
      <c r="BE24" s="24">
        <f t="shared" si="0"/>
        <v>5854</v>
      </c>
      <c r="BG24" s="24">
        <v>480</v>
      </c>
      <c r="BH24" s="24">
        <v>519</v>
      </c>
      <c r="BI24" s="24">
        <v>236</v>
      </c>
      <c r="BJ24" s="24">
        <f t="shared" si="15"/>
        <v>1235</v>
      </c>
      <c r="BK24" s="24">
        <v>24</v>
      </c>
      <c r="BL24" s="24">
        <v>442</v>
      </c>
      <c r="BM24" s="24">
        <v>0</v>
      </c>
      <c r="BN24" s="24">
        <f t="shared" si="16"/>
        <v>466</v>
      </c>
      <c r="BO24" s="24">
        <v>374.48</v>
      </c>
      <c r="BP24" s="24">
        <v>572.6</v>
      </c>
      <c r="BQ24" s="24">
        <v>336</v>
      </c>
      <c r="BR24" s="24">
        <f t="shared" si="17"/>
        <v>1283.08</v>
      </c>
      <c r="BS24" s="24">
        <v>67.13</v>
      </c>
      <c r="BT24" s="24">
        <v>309.26</v>
      </c>
      <c r="BU24" s="24">
        <v>192</v>
      </c>
      <c r="BV24" s="24">
        <f t="shared" si="18"/>
        <v>568.39</v>
      </c>
      <c r="BW24" s="24">
        <f t="shared" si="1"/>
        <v>3552.47</v>
      </c>
    </row>
    <row r="25" spans="1:75" ht="15.75" thickBot="1" x14ac:dyDescent="0.25">
      <c r="A25" s="11">
        <v>4</v>
      </c>
      <c r="B25" s="12" t="s">
        <v>17</v>
      </c>
      <c r="C25" s="43">
        <v>0</v>
      </c>
      <c r="D25" s="38">
        <v>0</v>
      </c>
      <c r="E25" s="38">
        <v>0</v>
      </c>
      <c r="F25" s="38">
        <v>0</v>
      </c>
      <c r="G25" s="43">
        <f t="shared" si="2"/>
        <v>0</v>
      </c>
      <c r="H25" s="38">
        <v>0</v>
      </c>
      <c r="I25" s="38">
        <v>0</v>
      </c>
      <c r="J25" s="38">
        <v>0</v>
      </c>
      <c r="K25" s="43">
        <f t="shared" si="3"/>
        <v>0</v>
      </c>
      <c r="L25" s="38">
        <v>0</v>
      </c>
      <c r="M25" s="38">
        <v>0</v>
      </c>
      <c r="N25" s="38">
        <v>0</v>
      </c>
      <c r="O25" s="43">
        <f t="shared" si="4"/>
        <v>0</v>
      </c>
      <c r="P25" s="38">
        <v>0</v>
      </c>
      <c r="Q25" s="38">
        <v>0</v>
      </c>
      <c r="R25" s="38">
        <v>0</v>
      </c>
      <c r="S25" s="43">
        <f t="shared" si="5"/>
        <v>0</v>
      </c>
      <c r="U25" s="24">
        <f t="shared" si="19"/>
        <v>0</v>
      </c>
      <c r="V25" s="24">
        <v>0</v>
      </c>
      <c r="W25" s="24">
        <v>0</v>
      </c>
      <c r="X25" s="24">
        <v>0</v>
      </c>
      <c r="Y25" s="24">
        <f t="shared" si="28"/>
        <v>0</v>
      </c>
      <c r="Z25" s="24">
        <v>0</v>
      </c>
      <c r="AA25" s="24">
        <v>0</v>
      </c>
      <c r="AB25" s="24">
        <v>0</v>
      </c>
      <c r="AC25" s="24">
        <f t="shared" si="25"/>
        <v>0</v>
      </c>
      <c r="AD25" s="24">
        <v>0</v>
      </c>
      <c r="AE25" s="24">
        <v>0</v>
      </c>
      <c r="AF25" s="24">
        <v>0</v>
      </c>
      <c r="AG25" s="24">
        <f t="shared" si="26"/>
        <v>0</v>
      </c>
      <c r="AH25" s="24">
        <v>0</v>
      </c>
      <c r="AI25" s="24">
        <v>0</v>
      </c>
      <c r="AJ25" s="24">
        <v>0</v>
      </c>
      <c r="AK25" s="24">
        <f t="shared" si="27"/>
        <v>0</v>
      </c>
      <c r="AM25" s="24">
        <f t="shared" si="10"/>
        <v>0</v>
      </c>
      <c r="AO25" s="24">
        <v>0</v>
      </c>
      <c r="AP25" s="24">
        <v>0</v>
      </c>
      <c r="AQ25" s="24">
        <v>0</v>
      </c>
      <c r="AR25" s="24">
        <f t="shared" si="11"/>
        <v>0</v>
      </c>
      <c r="AS25" s="24">
        <v>0</v>
      </c>
      <c r="AT25" s="24">
        <v>0</v>
      </c>
      <c r="AU25" s="24">
        <v>0</v>
      </c>
      <c r="AV25" s="24">
        <f t="shared" si="12"/>
        <v>0</v>
      </c>
      <c r="AW25" s="24">
        <v>0</v>
      </c>
      <c r="AX25" s="24">
        <v>0</v>
      </c>
      <c r="AY25" s="24">
        <v>0</v>
      </c>
      <c r="AZ25" s="24">
        <f t="shared" si="13"/>
        <v>0</v>
      </c>
      <c r="BA25" s="24">
        <v>0</v>
      </c>
      <c r="BB25" s="24">
        <v>0</v>
      </c>
      <c r="BC25" s="24">
        <v>0</v>
      </c>
      <c r="BD25" s="24">
        <f t="shared" si="14"/>
        <v>0</v>
      </c>
      <c r="BE25" s="24">
        <f t="shared" si="0"/>
        <v>0</v>
      </c>
      <c r="BG25" s="24">
        <v>0</v>
      </c>
      <c r="BH25" s="24">
        <v>0</v>
      </c>
      <c r="BI25" s="24">
        <v>0</v>
      </c>
      <c r="BJ25" s="24">
        <f t="shared" si="15"/>
        <v>0</v>
      </c>
      <c r="BK25" s="24">
        <v>0</v>
      </c>
      <c r="BL25" s="24">
        <v>0</v>
      </c>
      <c r="BM25" s="24">
        <v>0</v>
      </c>
      <c r="BN25" s="24">
        <f t="shared" si="16"/>
        <v>0</v>
      </c>
      <c r="BO25" s="24">
        <v>0</v>
      </c>
      <c r="BP25" s="24">
        <v>0</v>
      </c>
      <c r="BQ25" s="24">
        <v>0</v>
      </c>
      <c r="BR25" s="24">
        <f t="shared" si="17"/>
        <v>0</v>
      </c>
      <c r="BS25" s="24">
        <v>0</v>
      </c>
      <c r="BT25" s="24">
        <v>0</v>
      </c>
      <c r="BU25" s="24">
        <v>0</v>
      </c>
      <c r="BV25" s="24">
        <f t="shared" si="18"/>
        <v>0</v>
      </c>
      <c r="BW25" s="24">
        <f t="shared" si="1"/>
        <v>0</v>
      </c>
    </row>
    <row r="26" spans="1:75" ht="15.75" thickBot="1" x14ac:dyDescent="0.25">
      <c r="A26" s="23"/>
      <c r="B26" s="18" t="s">
        <v>18</v>
      </c>
      <c r="C26" s="19">
        <f>SUM(C22:C25)</f>
        <v>2373.0981364058252</v>
      </c>
      <c r="D26" s="19">
        <f t="shared" ref="D26:X26" si="29">SUM(D22:D25)</f>
        <v>297.24</v>
      </c>
      <c r="E26" s="19">
        <f t="shared" si="29"/>
        <v>231.93200147710488</v>
      </c>
      <c r="F26" s="19">
        <f t="shared" si="29"/>
        <v>73.36</v>
      </c>
      <c r="G26" s="19">
        <f t="shared" si="29"/>
        <v>602.53200147710481</v>
      </c>
      <c r="H26" s="19">
        <f t="shared" si="29"/>
        <v>3.7148744460856746</v>
      </c>
      <c r="I26" s="19">
        <f t="shared" si="29"/>
        <v>321.66033973412118</v>
      </c>
      <c r="J26" s="19">
        <f t="shared" si="29"/>
        <v>215.82654357459379</v>
      </c>
      <c r="K26" s="19">
        <f t="shared" si="29"/>
        <v>541.20175775480061</v>
      </c>
      <c r="L26" s="19">
        <f t="shared" si="29"/>
        <v>246.96664697193501</v>
      </c>
      <c r="M26" s="19">
        <f t="shared" si="29"/>
        <v>293.42407680945348</v>
      </c>
      <c r="N26" s="19">
        <f t="shared" si="29"/>
        <v>132.0735732469459</v>
      </c>
      <c r="O26" s="19">
        <f t="shared" si="29"/>
        <v>672.46429702833439</v>
      </c>
      <c r="P26" s="19">
        <f t="shared" si="29"/>
        <v>143.98837903518034</v>
      </c>
      <c r="Q26" s="19">
        <f t="shared" si="29"/>
        <v>335.6570187229957</v>
      </c>
      <c r="R26" s="19">
        <f t="shared" si="29"/>
        <v>184.21418783934041</v>
      </c>
      <c r="S26" s="19">
        <f t="shared" si="29"/>
        <v>663.85958559751646</v>
      </c>
      <c r="T26" s="19">
        <f t="shared" si="29"/>
        <v>0</v>
      </c>
      <c r="U26" s="19">
        <f t="shared" si="29"/>
        <v>2480.0576418577562</v>
      </c>
      <c r="V26" s="19">
        <f t="shared" si="29"/>
        <v>161.38999999999999</v>
      </c>
      <c r="W26" s="19">
        <f t="shared" si="29"/>
        <v>273.07200886262922</v>
      </c>
      <c r="X26" s="19">
        <f t="shared" si="29"/>
        <v>513.03</v>
      </c>
      <c r="Y26" s="19">
        <f t="shared" si="28"/>
        <v>947.49200886262918</v>
      </c>
      <c r="Z26" s="19">
        <f t="shared" ref="Z26:AA26" si="30">SUM(Z22:Z25)</f>
        <v>212.45999999999998</v>
      </c>
      <c r="AA26" s="19">
        <f t="shared" si="30"/>
        <v>457.12074074074076</v>
      </c>
      <c r="AB26" s="19">
        <f t="shared" ref="AB26:AD26" si="31">SUM(AB22:AB25)</f>
        <v>374.33000000000004</v>
      </c>
      <c r="AC26" s="19">
        <f t="shared" si="25"/>
        <v>1043.9107407407409</v>
      </c>
      <c r="AD26" s="19">
        <f t="shared" si="31"/>
        <v>196.61</v>
      </c>
      <c r="AE26" s="19">
        <f t="shared" ref="AE26:AF26" si="32">SUM(AE22:AE25)</f>
        <v>461.40411999999998</v>
      </c>
      <c r="AF26" s="19">
        <f t="shared" si="32"/>
        <v>481.97</v>
      </c>
      <c r="AG26" s="19">
        <f t="shared" si="26"/>
        <v>1139.9841200000001</v>
      </c>
      <c r="AH26" s="19">
        <f t="shared" ref="AH26:AI26" si="33">SUM(AH22:AH25)</f>
        <v>289.74004000000002</v>
      </c>
      <c r="AI26" s="19">
        <f t="shared" si="33"/>
        <v>576</v>
      </c>
      <c r="AJ26" s="19">
        <f t="shared" ref="AJ26" si="34">SUM(AJ22:AJ25)</f>
        <v>173.92661761033369</v>
      </c>
      <c r="AK26" s="19">
        <f t="shared" si="27"/>
        <v>1039.6666576103337</v>
      </c>
      <c r="AM26" s="19">
        <f t="shared" si="10"/>
        <v>4171.053527213704</v>
      </c>
      <c r="AO26" s="19">
        <f t="shared" ref="AO26:AP26" si="35">SUM(AO22:AO25)</f>
        <v>131.37</v>
      </c>
      <c r="AP26" s="19">
        <f t="shared" si="35"/>
        <v>258.93</v>
      </c>
      <c r="AQ26" s="19">
        <f t="shared" ref="AQ26" si="36">SUM(AQ22:AQ25)</f>
        <v>277.14999999999998</v>
      </c>
      <c r="AR26" s="19">
        <f t="shared" si="11"/>
        <v>667.45</v>
      </c>
      <c r="AS26" s="19">
        <f t="shared" ref="AS26:AU26" si="37">SUM(AS22:AS25)</f>
        <v>744</v>
      </c>
      <c r="AT26" s="19">
        <f t="shared" si="37"/>
        <v>624</v>
      </c>
      <c r="AU26" s="19">
        <f t="shared" si="37"/>
        <v>552</v>
      </c>
      <c r="AV26" s="19">
        <f t="shared" si="12"/>
        <v>1920</v>
      </c>
      <c r="AW26" s="19">
        <f t="shared" ref="AW26:AX26" si="38">SUM(AW22:AW25)</f>
        <v>744</v>
      </c>
      <c r="AX26" s="19">
        <f t="shared" si="38"/>
        <v>720</v>
      </c>
      <c r="AY26" s="19">
        <f t="shared" ref="AY26:BA26" si="39">SUM(AY22:AY25)</f>
        <v>744</v>
      </c>
      <c r="AZ26" s="19">
        <f t="shared" si="13"/>
        <v>2208</v>
      </c>
      <c r="BA26" s="19">
        <f t="shared" si="39"/>
        <v>744</v>
      </c>
      <c r="BB26" s="19">
        <f t="shared" ref="BB26:BC26" si="40">SUM(BB22:BB25)</f>
        <v>552</v>
      </c>
      <c r="BC26" s="19">
        <f t="shared" si="40"/>
        <v>526</v>
      </c>
      <c r="BD26" s="19">
        <f t="shared" si="14"/>
        <v>1822</v>
      </c>
      <c r="BE26" s="19">
        <f t="shared" si="0"/>
        <v>6617.45</v>
      </c>
      <c r="BG26" s="19">
        <f t="shared" ref="BG26:BH26" si="41">SUM(BG22:BG25)</f>
        <v>488.49</v>
      </c>
      <c r="BH26" s="19">
        <f t="shared" si="41"/>
        <v>541.70000000000005</v>
      </c>
      <c r="BI26" s="19">
        <f t="shared" ref="BI26" si="42">SUM(BI22:BI25)</f>
        <v>397.35</v>
      </c>
      <c r="BJ26" s="19">
        <f t="shared" si="15"/>
        <v>1427.54</v>
      </c>
      <c r="BK26" s="19">
        <f t="shared" ref="BK26:BL26" si="43">SUM(BK22:BK25)</f>
        <v>24</v>
      </c>
      <c r="BL26" s="19">
        <f t="shared" si="43"/>
        <v>446.44</v>
      </c>
      <c r="BM26" s="19">
        <f t="shared" ref="BM26" si="44">SUM(BM22:BM25)</f>
        <v>258.8</v>
      </c>
      <c r="BN26" s="19">
        <f t="shared" si="16"/>
        <v>729.24</v>
      </c>
      <c r="BO26" s="19">
        <f t="shared" ref="BO26:BP26" si="45">SUM(BO22:BO25)</f>
        <v>393.54</v>
      </c>
      <c r="BP26" s="19">
        <f t="shared" si="45"/>
        <v>579.84</v>
      </c>
      <c r="BQ26" s="19">
        <f t="shared" ref="BQ26:BS26" si="46">SUM(BQ22:BQ25)</f>
        <v>364.48</v>
      </c>
      <c r="BR26" s="19">
        <f t="shared" si="17"/>
        <v>1337.8600000000001</v>
      </c>
      <c r="BS26" s="19">
        <f t="shared" si="46"/>
        <v>320.74</v>
      </c>
      <c r="BT26" s="19">
        <f t="shared" ref="BT26:BU26" si="47">SUM(BT22:BT25)</f>
        <v>312.87599999999998</v>
      </c>
      <c r="BU26" s="19">
        <f t="shared" si="47"/>
        <v>262</v>
      </c>
      <c r="BV26" s="19">
        <f t="shared" si="18"/>
        <v>895.61599999999999</v>
      </c>
      <c r="BW26" s="19">
        <f t="shared" si="1"/>
        <v>4390.2560000000003</v>
      </c>
    </row>
    <row r="27" spans="1:75" x14ac:dyDescent="0.2">
      <c r="A27" s="133" t="s">
        <v>19</v>
      </c>
      <c r="B27" s="137"/>
      <c r="C27" s="13"/>
      <c r="D27" s="24"/>
      <c r="E27" s="24"/>
      <c r="F27" s="24"/>
      <c r="G27" s="13"/>
      <c r="H27" s="24"/>
      <c r="I27" s="24"/>
      <c r="J27" s="24"/>
      <c r="K27" s="13"/>
      <c r="L27" s="24"/>
      <c r="M27" s="24"/>
      <c r="N27" s="24">
        <v>0</v>
      </c>
      <c r="O27" s="13">
        <f t="shared" si="4"/>
        <v>0</v>
      </c>
      <c r="P27" s="24"/>
      <c r="Q27" s="24"/>
      <c r="R27" s="24"/>
      <c r="S27" s="13">
        <f t="shared" si="5"/>
        <v>0</v>
      </c>
      <c r="U27" s="24">
        <f t="shared" si="19"/>
        <v>0</v>
      </c>
      <c r="V27" s="24"/>
      <c r="W27" s="24"/>
      <c r="X27" s="24"/>
      <c r="Y27" s="24">
        <f t="shared" si="28"/>
        <v>0</v>
      </c>
      <c r="Z27" s="24"/>
      <c r="AA27" s="24"/>
      <c r="AB27" s="24"/>
      <c r="AC27" s="24">
        <f t="shared" si="25"/>
        <v>0</v>
      </c>
      <c r="AD27" s="24"/>
      <c r="AE27" s="24"/>
      <c r="AF27" s="24"/>
      <c r="AG27" s="24">
        <f t="shared" si="26"/>
        <v>0</v>
      </c>
      <c r="AH27" s="24"/>
      <c r="AI27" s="24"/>
      <c r="AJ27" s="24"/>
      <c r="AK27" s="24">
        <f t="shared" si="27"/>
        <v>0</v>
      </c>
      <c r="AM27" s="24">
        <f t="shared" si="10"/>
        <v>0</v>
      </c>
      <c r="AO27" s="24"/>
      <c r="AP27" s="24"/>
      <c r="AQ27" s="24"/>
      <c r="AR27" s="24">
        <f t="shared" si="11"/>
        <v>0</v>
      </c>
      <c r="AS27" s="24"/>
      <c r="AT27" s="24"/>
      <c r="AU27" s="24"/>
      <c r="AV27" s="24">
        <f t="shared" si="12"/>
        <v>0</v>
      </c>
      <c r="AW27" s="24"/>
      <c r="AX27" s="24"/>
      <c r="AY27" s="24"/>
      <c r="AZ27" s="24">
        <f t="shared" si="13"/>
        <v>0</v>
      </c>
      <c r="BA27" s="24"/>
      <c r="BB27" s="24"/>
      <c r="BC27" s="24"/>
      <c r="BD27" s="24">
        <f t="shared" si="14"/>
        <v>0</v>
      </c>
      <c r="BE27" s="24">
        <f t="shared" si="0"/>
        <v>0</v>
      </c>
      <c r="BG27" s="24"/>
      <c r="BH27" s="24"/>
      <c r="BI27" s="24"/>
      <c r="BJ27" s="24">
        <f t="shared" si="15"/>
        <v>0</v>
      </c>
      <c r="BK27" s="24"/>
      <c r="BL27" s="24"/>
      <c r="BM27" s="24"/>
      <c r="BN27" s="24">
        <f t="shared" si="16"/>
        <v>0</v>
      </c>
      <c r="BO27" s="24"/>
      <c r="BP27" s="24"/>
      <c r="BQ27" s="24"/>
      <c r="BR27" s="24">
        <f t="shared" si="17"/>
        <v>0</v>
      </c>
      <c r="BS27" s="24"/>
      <c r="BT27" s="24"/>
      <c r="BU27" s="24"/>
      <c r="BV27" s="24">
        <f t="shared" si="18"/>
        <v>0</v>
      </c>
      <c r="BW27" s="24">
        <f t="shared" si="1"/>
        <v>0</v>
      </c>
    </row>
    <row r="28" spans="1:75" x14ac:dyDescent="0.2">
      <c r="A28" s="11">
        <v>1</v>
      </c>
      <c r="B28" s="12" t="s">
        <v>29</v>
      </c>
      <c r="C28" s="43">
        <v>0</v>
      </c>
      <c r="D28" s="38">
        <v>0</v>
      </c>
      <c r="E28" s="38">
        <v>0</v>
      </c>
      <c r="F28" s="38">
        <v>0</v>
      </c>
      <c r="G28" s="43">
        <f t="shared" si="2"/>
        <v>0</v>
      </c>
      <c r="H28" s="38">
        <v>0</v>
      </c>
      <c r="I28" s="38">
        <v>0</v>
      </c>
      <c r="J28" s="38">
        <v>0</v>
      </c>
      <c r="K28" s="43">
        <f t="shared" si="3"/>
        <v>0</v>
      </c>
      <c r="L28" s="38">
        <v>0</v>
      </c>
      <c r="M28" s="38">
        <v>0</v>
      </c>
      <c r="N28" s="38">
        <v>0</v>
      </c>
      <c r="O28" s="43">
        <f t="shared" si="4"/>
        <v>0</v>
      </c>
      <c r="P28" s="38">
        <v>0</v>
      </c>
      <c r="Q28" s="38">
        <v>0</v>
      </c>
      <c r="R28" s="38">
        <v>0</v>
      </c>
      <c r="S28" s="43">
        <f t="shared" si="5"/>
        <v>0</v>
      </c>
      <c r="U28" s="24">
        <f t="shared" si="19"/>
        <v>0</v>
      </c>
      <c r="V28" s="24">
        <v>0</v>
      </c>
      <c r="W28" s="24">
        <v>0</v>
      </c>
      <c r="X28" s="24">
        <v>0</v>
      </c>
      <c r="Y28" s="24">
        <f t="shared" si="28"/>
        <v>0</v>
      </c>
      <c r="Z28" s="24">
        <v>0</v>
      </c>
      <c r="AA28" s="24">
        <v>0</v>
      </c>
      <c r="AB28" s="24">
        <v>0</v>
      </c>
      <c r="AC28" s="24">
        <f t="shared" si="25"/>
        <v>0</v>
      </c>
      <c r="AD28" s="24">
        <v>0</v>
      </c>
      <c r="AE28" s="24">
        <v>0</v>
      </c>
      <c r="AF28" s="24">
        <v>0</v>
      </c>
      <c r="AG28" s="24">
        <f t="shared" si="26"/>
        <v>0</v>
      </c>
      <c r="AH28" s="24">
        <v>0</v>
      </c>
      <c r="AI28" s="24">
        <v>0</v>
      </c>
      <c r="AJ28" s="24">
        <v>0</v>
      </c>
      <c r="AK28" s="24">
        <f t="shared" si="27"/>
        <v>0</v>
      </c>
      <c r="AM28" s="24">
        <f t="shared" si="10"/>
        <v>0</v>
      </c>
      <c r="AO28" s="24">
        <v>0</v>
      </c>
      <c r="AP28" s="24">
        <v>0</v>
      </c>
      <c r="AQ28" s="24">
        <v>0</v>
      </c>
      <c r="AR28" s="24">
        <f t="shared" si="11"/>
        <v>0</v>
      </c>
      <c r="AS28" s="24">
        <v>0</v>
      </c>
      <c r="AT28" s="24">
        <v>0</v>
      </c>
      <c r="AU28" s="24">
        <v>0</v>
      </c>
      <c r="AV28" s="24">
        <f t="shared" si="12"/>
        <v>0</v>
      </c>
      <c r="AW28" s="24">
        <v>0</v>
      </c>
      <c r="AX28" s="24">
        <v>0</v>
      </c>
      <c r="AY28" s="24">
        <v>0</v>
      </c>
      <c r="AZ28" s="24">
        <f t="shared" si="13"/>
        <v>0</v>
      </c>
      <c r="BA28" s="24">
        <v>0</v>
      </c>
      <c r="BB28" s="24">
        <v>0</v>
      </c>
      <c r="BC28" s="24">
        <v>0</v>
      </c>
      <c r="BD28" s="24">
        <f t="shared" si="14"/>
        <v>0</v>
      </c>
      <c r="BE28" s="24">
        <f t="shared" si="0"/>
        <v>0</v>
      </c>
      <c r="BG28" s="24">
        <v>0</v>
      </c>
      <c r="BH28" s="24">
        <v>0</v>
      </c>
      <c r="BI28" s="24">
        <v>0</v>
      </c>
      <c r="BJ28" s="24">
        <f t="shared" si="15"/>
        <v>0</v>
      </c>
      <c r="BK28" s="24">
        <v>0</v>
      </c>
      <c r="BL28" s="24">
        <v>0</v>
      </c>
      <c r="BM28" s="24">
        <v>0</v>
      </c>
      <c r="BN28" s="24">
        <f t="shared" si="16"/>
        <v>0</v>
      </c>
      <c r="BO28" s="24">
        <v>0</v>
      </c>
      <c r="BP28" s="24">
        <v>0</v>
      </c>
      <c r="BQ28" s="24">
        <v>0</v>
      </c>
      <c r="BR28" s="24">
        <f t="shared" si="17"/>
        <v>0</v>
      </c>
      <c r="BS28" s="24">
        <v>0</v>
      </c>
      <c r="BT28" s="24">
        <v>0</v>
      </c>
      <c r="BU28" s="24">
        <v>0</v>
      </c>
      <c r="BV28" s="24">
        <f t="shared" si="18"/>
        <v>0</v>
      </c>
      <c r="BW28" s="24">
        <f t="shared" si="1"/>
        <v>0</v>
      </c>
    </row>
    <row r="29" spans="1:75" x14ac:dyDescent="0.2">
      <c r="A29" s="11">
        <v>3</v>
      </c>
      <c r="B29" s="12" t="s">
        <v>42</v>
      </c>
      <c r="C29" s="43">
        <v>0</v>
      </c>
      <c r="D29" s="38">
        <v>0</v>
      </c>
      <c r="E29" s="38">
        <v>0</v>
      </c>
      <c r="F29" s="38">
        <v>0</v>
      </c>
      <c r="G29" s="43">
        <f t="shared" si="2"/>
        <v>0</v>
      </c>
      <c r="H29" s="38">
        <v>0</v>
      </c>
      <c r="I29" s="38">
        <v>0</v>
      </c>
      <c r="J29" s="38">
        <v>0</v>
      </c>
      <c r="K29" s="43">
        <f t="shared" si="3"/>
        <v>0</v>
      </c>
      <c r="L29" s="38">
        <v>0</v>
      </c>
      <c r="M29" s="38">
        <v>0</v>
      </c>
      <c r="N29" s="38">
        <v>0</v>
      </c>
      <c r="O29" s="43">
        <f t="shared" si="4"/>
        <v>0</v>
      </c>
      <c r="P29" s="38">
        <v>0</v>
      </c>
      <c r="Q29" s="38">
        <v>0</v>
      </c>
      <c r="R29" s="38">
        <v>0</v>
      </c>
      <c r="S29" s="43">
        <f t="shared" si="5"/>
        <v>0</v>
      </c>
      <c r="U29" s="24">
        <f t="shared" si="19"/>
        <v>0</v>
      </c>
      <c r="V29" s="24">
        <v>0</v>
      </c>
      <c r="W29" s="24">
        <v>0</v>
      </c>
      <c r="X29" s="24">
        <v>0</v>
      </c>
      <c r="Y29" s="24">
        <f t="shared" si="28"/>
        <v>0</v>
      </c>
      <c r="Z29" s="24">
        <v>0</v>
      </c>
      <c r="AA29" s="24">
        <v>0</v>
      </c>
      <c r="AB29" s="24">
        <v>0</v>
      </c>
      <c r="AC29" s="24">
        <f t="shared" si="25"/>
        <v>0</v>
      </c>
      <c r="AD29" s="24">
        <v>0</v>
      </c>
      <c r="AE29" s="24">
        <v>0</v>
      </c>
      <c r="AF29" s="24">
        <v>0</v>
      </c>
      <c r="AG29" s="24">
        <f t="shared" si="26"/>
        <v>0</v>
      </c>
      <c r="AH29" s="24">
        <v>0</v>
      </c>
      <c r="AI29" s="24">
        <v>0</v>
      </c>
      <c r="AJ29" s="24">
        <v>0</v>
      </c>
      <c r="AK29" s="24">
        <f t="shared" si="27"/>
        <v>0</v>
      </c>
      <c r="AM29" s="24">
        <f t="shared" si="10"/>
        <v>0</v>
      </c>
      <c r="AO29" s="24">
        <v>0</v>
      </c>
      <c r="AP29" s="24">
        <v>0</v>
      </c>
      <c r="AQ29" s="24">
        <v>0</v>
      </c>
      <c r="AR29" s="24">
        <f t="shared" si="11"/>
        <v>0</v>
      </c>
      <c r="AS29" s="24">
        <v>0</v>
      </c>
      <c r="AT29" s="24">
        <v>0</v>
      </c>
      <c r="AU29" s="24">
        <v>0</v>
      </c>
      <c r="AV29" s="24">
        <f t="shared" si="12"/>
        <v>0</v>
      </c>
      <c r="AW29" s="24">
        <v>0</v>
      </c>
      <c r="AX29" s="24">
        <v>0</v>
      </c>
      <c r="AY29" s="24">
        <v>0</v>
      </c>
      <c r="AZ29" s="24">
        <f t="shared" si="13"/>
        <v>0</v>
      </c>
      <c r="BA29" s="24">
        <v>0</v>
      </c>
      <c r="BB29" s="24">
        <v>0</v>
      </c>
      <c r="BC29" s="24">
        <v>0</v>
      </c>
      <c r="BD29" s="24">
        <f t="shared" si="14"/>
        <v>0</v>
      </c>
      <c r="BE29" s="24">
        <f t="shared" si="0"/>
        <v>0</v>
      </c>
      <c r="BG29" s="24">
        <v>0</v>
      </c>
      <c r="BH29" s="24">
        <v>0</v>
      </c>
      <c r="BI29" s="24">
        <v>0</v>
      </c>
      <c r="BJ29" s="24">
        <f t="shared" si="15"/>
        <v>0</v>
      </c>
      <c r="BK29" s="24">
        <v>0</v>
      </c>
      <c r="BL29" s="24">
        <v>0</v>
      </c>
      <c r="BM29" s="24">
        <v>0</v>
      </c>
      <c r="BN29" s="24">
        <f t="shared" si="16"/>
        <v>0</v>
      </c>
      <c r="BO29" s="24">
        <v>0</v>
      </c>
      <c r="BP29" s="24">
        <v>0</v>
      </c>
      <c r="BQ29" s="24">
        <v>0</v>
      </c>
      <c r="BR29" s="24">
        <f t="shared" si="17"/>
        <v>0</v>
      </c>
      <c r="BS29" s="24">
        <v>0</v>
      </c>
      <c r="BT29" s="24">
        <v>0</v>
      </c>
      <c r="BU29" s="24">
        <v>0</v>
      </c>
      <c r="BV29" s="24">
        <f t="shared" si="18"/>
        <v>0</v>
      </c>
      <c r="BW29" s="24">
        <f t="shared" si="1"/>
        <v>0</v>
      </c>
    </row>
    <row r="30" spans="1:75" x14ac:dyDescent="0.2">
      <c r="A30" s="11">
        <v>4</v>
      </c>
      <c r="B30" s="12" t="s">
        <v>31</v>
      </c>
      <c r="C30" s="43">
        <v>29.009999999999998</v>
      </c>
      <c r="D30" s="38">
        <v>0</v>
      </c>
      <c r="E30" s="38">
        <v>0</v>
      </c>
      <c r="F30" s="38">
        <v>0</v>
      </c>
      <c r="G30" s="43">
        <f t="shared" si="2"/>
        <v>0</v>
      </c>
      <c r="H30" s="38">
        <v>0</v>
      </c>
      <c r="I30" s="38">
        <v>0</v>
      </c>
      <c r="J30" s="38">
        <v>0</v>
      </c>
      <c r="K30" s="43">
        <f t="shared" si="3"/>
        <v>0</v>
      </c>
      <c r="L30" s="38">
        <v>15.95542836041359</v>
      </c>
      <c r="M30" s="38">
        <v>0</v>
      </c>
      <c r="N30" s="38">
        <v>0</v>
      </c>
      <c r="O30" s="43">
        <f t="shared" si="4"/>
        <v>15.95542836041359</v>
      </c>
      <c r="P30" s="38">
        <v>0</v>
      </c>
      <c r="Q30" s="38">
        <v>0</v>
      </c>
      <c r="R30" s="38">
        <v>0</v>
      </c>
      <c r="S30" s="43">
        <f t="shared" si="5"/>
        <v>0</v>
      </c>
      <c r="U30" s="24">
        <f t="shared" si="19"/>
        <v>15.95542836041359</v>
      </c>
      <c r="V30" s="24">
        <v>0</v>
      </c>
      <c r="W30" s="24">
        <v>0</v>
      </c>
      <c r="X30" s="24">
        <v>0</v>
      </c>
      <c r="Y30" s="24">
        <f t="shared" si="28"/>
        <v>0</v>
      </c>
      <c r="Z30" s="24">
        <v>0</v>
      </c>
      <c r="AA30" s="24">
        <v>0</v>
      </c>
      <c r="AB30" s="24">
        <v>4</v>
      </c>
      <c r="AC30" s="24">
        <f t="shared" si="25"/>
        <v>4</v>
      </c>
      <c r="AD30" s="24">
        <v>0</v>
      </c>
      <c r="AE30" s="24">
        <v>0</v>
      </c>
      <c r="AF30" s="24">
        <v>6.12</v>
      </c>
      <c r="AG30" s="24">
        <f t="shared" si="26"/>
        <v>6.12</v>
      </c>
      <c r="AH30" s="24">
        <v>0</v>
      </c>
      <c r="AI30" s="24">
        <v>0</v>
      </c>
      <c r="AJ30" s="24">
        <v>0</v>
      </c>
      <c r="AK30" s="24">
        <f t="shared" si="27"/>
        <v>0</v>
      </c>
      <c r="AM30" s="24">
        <f t="shared" si="10"/>
        <v>10.120000000000001</v>
      </c>
      <c r="AO30" s="24">
        <v>0</v>
      </c>
      <c r="AP30" s="24">
        <v>0</v>
      </c>
      <c r="AQ30" s="24">
        <v>0</v>
      </c>
      <c r="AR30" s="24">
        <f t="shared" si="11"/>
        <v>0</v>
      </c>
      <c r="AS30" s="24">
        <v>0</v>
      </c>
      <c r="AT30" s="24">
        <v>0</v>
      </c>
      <c r="AU30" s="24">
        <v>0</v>
      </c>
      <c r="AV30" s="24">
        <f t="shared" si="12"/>
        <v>0</v>
      </c>
      <c r="AW30" s="24">
        <v>0</v>
      </c>
      <c r="AX30" s="24">
        <v>0</v>
      </c>
      <c r="AY30" s="24">
        <v>0</v>
      </c>
      <c r="AZ30" s="24">
        <f t="shared" si="13"/>
        <v>0</v>
      </c>
      <c r="BA30" s="24">
        <v>0</v>
      </c>
      <c r="BB30" s="24">
        <v>0</v>
      </c>
      <c r="BC30" s="24">
        <v>0</v>
      </c>
      <c r="BD30" s="24">
        <f t="shared" si="14"/>
        <v>0</v>
      </c>
      <c r="BE30" s="24">
        <f t="shared" si="0"/>
        <v>0</v>
      </c>
      <c r="BG30" s="24">
        <v>0</v>
      </c>
      <c r="BH30" s="24">
        <v>0</v>
      </c>
      <c r="BI30" s="24">
        <v>0</v>
      </c>
      <c r="BJ30" s="24">
        <f t="shared" si="15"/>
        <v>0</v>
      </c>
      <c r="BK30" s="24">
        <v>0</v>
      </c>
      <c r="BL30" s="24">
        <v>0</v>
      </c>
      <c r="BM30" s="24">
        <v>0</v>
      </c>
      <c r="BN30" s="24">
        <f t="shared" si="16"/>
        <v>0</v>
      </c>
      <c r="BO30" s="24">
        <v>0</v>
      </c>
      <c r="BP30" s="24">
        <v>0</v>
      </c>
      <c r="BQ30" s="24">
        <v>0</v>
      </c>
      <c r="BR30" s="24">
        <f t="shared" si="17"/>
        <v>0</v>
      </c>
      <c r="BS30" s="24">
        <v>0</v>
      </c>
      <c r="BT30" s="24">
        <v>0</v>
      </c>
      <c r="BU30" s="24">
        <v>0</v>
      </c>
      <c r="BV30" s="24">
        <f t="shared" si="18"/>
        <v>0</v>
      </c>
      <c r="BW30" s="24">
        <f t="shared" si="1"/>
        <v>0</v>
      </c>
    </row>
    <row r="31" spans="1:75" x14ac:dyDescent="0.2">
      <c r="A31" s="11">
        <v>5</v>
      </c>
      <c r="B31" s="12" t="s">
        <v>32</v>
      </c>
      <c r="C31" s="43">
        <v>0</v>
      </c>
      <c r="D31" s="38">
        <v>0</v>
      </c>
      <c r="E31" s="38">
        <v>0</v>
      </c>
      <c r="F31" s="38">
        <v>0</v>
      </c>
      <c r="G31" s="43">
        <f t="shared" si="2"/>
        <v>0</v>
      </c>
      <c r="H31" s="38">
        <v>18.902836041358938</v>
      </c>
      <c r="I31" s="38">
        <v>0</v>
      </c>
      <c r="J31" s="38">
        <v>0</v>
      </c>
      <c r="K31" s="43">
        <f t="shared" si="3"/>
        <v>18.902836041358938</v>
      </c>
      <c r="L31" s="38">
        <v>0</v>
      </c>
      <c r="M31" s="38">
        <v>0</v>
      </c>
      <c r="N31" s="38">
        <v>0</v>
      </c>
      <c r="O31" s="43">
        <f t="shared" si="4"/>
        <v>0</v>
      </c>
      <c r="P31" s="38">
        <v>0</v>
      </c>
      <c r="Q31" s="38">
        <v>0</v>
      </c>
      <c r="R31" s="38">
        <v>0</v>
      </c>
      <c r="S31" s="43">
        <f t="shared" si="5"/>
        <v>0</v>
      </c>
      <c r="U31" s="24">
        <f t="shared" si="19"/>
        <v>18.902836041358938</v>
      </c>
      <c r="V31" s="24">
        <v>5.5073855243722303</v>
      </c>
      <c r="W31" s="24">
        <v>0</v>
      </c>
      <c r="X31" s="24">
        <v>0</v>
      </c>
      <c r="Y31" s="24">
        <f t="shared" si="28"/>
        <v>5.5073855243722303</v>
      </c>
      <c r="Z31" s="24">
        <v>0</v>
      </c>
      <c r="AA31" s="24">
        <v>0</v>
      </c>
      <c r="AB31" s="24">
        <v>0</v>
      </c>
      <c r="AC31" s="24">
        <f t="shared" si="25"/>
        <v>0</v>
      </c>
      <c r="AD31" s="24">
        <v>0</v>
      </c>
      <c r="AE31" s="24">
        <v>0</v>
      </c>
      <c r="AF31" s="24">
        <v>0</v>
      </c>
      <c r="AG31" s="24">
        <f t="shared" si="26"/>
        <v>0</v>
      </c>
      <c r="AH31" s="24">
        <v>0</v>
      </c>
      <c r="AI31" s="24">
        <v>0</v>
      </c>
      <c r="AJ31" s="24">
        <v>0</v>
      </c>
      <c r="AK31" s="24">
        <f t="shared" si="27"/>
        <v>0</v>
      </c>
      <c r="AM31" s="24">
        <f t="shared" si="10"/>
        <v>5.5073855243722303</v>
      </c>
      <c r="AO31" s="24">
        <v>0</v>
      </c>
      <c r="AP31" s="24">
        <v>0</v>
      </c>
      <c r="AQ31" s="24">
        <v>0</v>
      </c>
      <c r="AR31" s="24">
        <f t="shared" si="11"/>
        <v>0</v>
      </c>
      <c r="AS31" s="24">
        <v>0</v>
      </c>
      <c r="AT31" s="24">
        <v>0</v>
      </c>
      <c r="AU31" s="24">
        <v>0</v>
      </c>
      <c r="AV31" s="24">
        <f t="shared" si="12"/>
        <v>0</v>
      </c>
      <c r="AW31" s="24">
        <v>0</v>
      </c>
      <c r="AX31" s="24">
        <v>0</v>
      </c>
      <c r="AY31" s="24">
        <v>0</v>
      </c>
      <c r="AZ31" s="24">
        <f t="shared" si="13"/>
        <v>0</v>
      </c>
      <c r="BA31" s="24">
        <v>0</v>
      </c>
      <c r="BB31" s="24">
        <v>0</v>
      </c>
      <c r="BC31" s="24">
        <v>9.91</v>
      </c>
      <c r="BD31" s="24">
        <f t="shared" si="14"/>
        <v>9.91</v>
      </c>
      <c r="BE31" s="24">
        <f t="shared" si="0"/>
        <v>9.91</v>
      </c>
      <c r="BG31" s="24">
        <v>0</v>
      </c>
      <c r="BH31" s="24">
        <v>0</v>
      </c>
      <c r="BI31" s="24">
        <v>0</v>
      </c>
      <c r="BJ31" s="24">
        <f t="shared" si="15"/>
        <v>0</v>
      </c>
      <c r="BK31" s="24">
        <v>3.68</v>
      </c>
      <c r="BL31" s="24">
        <v>0</v>
      </c>
      <c r="BM31" s="24">
        <v>0</v>
      </c>
      <c r="BN31" s="24">
        <f t="shared" si="16"/>
        <v>3.68</v>
      </c>
      <c r="BO31" s="24">
        <v>0</v>
      </c>
      <c r="BP31" s="24">
        <v>0</v>
      </c>
      <c r="BQ31" s="24">
        <v>0</v>
      </c>
      <c r="BR31" s="24">
        <f t="shared" si="17"/>
        <v>0</v>
      </c>
      <c r="BS31" s="24">
        <v>0</v>
      </c>
      <c r="BT31" s="24">
        <v>0</v>
      </c>
      <c r="BU31" s="24">
        <v>0</v>
      </c>
      <c r="BV31" s="24">
        <f t="shared" si="18"/>
        <v>0</v>
      </c>
      <c r="BW31" s="24">
        <f t="shared" si="1"/>
        <v>3.68</v>
      </c>
    </row>
    <row r="32" spans="1:75" x14ac:dyDescent="0.2">
      <c r="A32" s="11">
        <v>6</v>
      </c>
      <c r="B32" s="12" t="s">
        <v>68</v>
      </c>
      <c r="C32" s="43">
        <v>0</v>
      </c>
      <c r="D32" s="38">
        <v>0</v>
      </c>
      <c r="E32" s="38">
        <v>0</v>
      </c>
      <c r="F32" s="38">
        <v>0</v>
      </c>
      <c r="G32" s="43">
        <f t="shared" si="2"/>
        <v>0</v>
      </c>
      <c r="H32" s="38">
        <v>0</v>
      </c>
      <c r="I32" s="38">
        <v>0</v>
      </c>
      <c r="J32" s="38">
        <v>0</v>
      </c>
      <c r="K32" s="43">
        <f t="shared" si="3"/>
        <v>0</v>
      </c>
      <c r="L32" s="38">
        <v>0</v>
      </c>
      <c r="M32" s="38">
        <v>0</v>
      </c>
      <c r="N32" s="38">
        <v>0</v>
      </c>
      <c r="O32" s="43">
        <f t="shared" si="4"/>
        <v>0</v>
      </c>
      <c r="P32" s="38">
        <v>0</v>
      </c>
      <c r="Q32" s="38">
        <v>0</v>
      </c>
      <c r="R32" s="38">
        <v>0</v>
      </c>
      <c r="S32" s="43">
        <f t="shared" si="5"/>
        <v>0</v>
      </c>
      <c r="U32" s="24">
        <f t="shared" si="19"/>
        <v>0</v>
      </c>
      <c r="V32" s="24">
        <v>0</v>
      </c>
      <c r="W32" s="24">
        <v>0</v>
      </c>
      <c r="X32" s="24">
        <v>0</v>
      </c>
      <c r="Y32" s="24">
        <f t="shared" si="28"/>
        <v>0</v>
      </c>
      <c r="Z32" s="24">
        <v>0</v>
      </c>
      <c r="AA32" s="24">
        <v>0</v>
      </c>
      <c r="AB32" s="24">
        <v>0</v>
      </c>
      <c r="AC32" s="24">
        <f t="shared" si="25"/>
        <v>0</v>
      </c>
      <c r="AD32" s="24">
        <v>0</v>
      </c>
      <c r="AE32" s="24">
        <v>0</v>
      </c>
      <c r="AF32" s="24">
        <v>0</v>
      </c>
      <c r="AG32" s="24">
        <f t="shared" si="26"/>
        <v>0</v>
      </c>
      <c r="AH32" s="24">
        <v>0</v>
      </c>
      <c r="AI32" s="24">
        <v>0</v>
      </c>
      <c r="AJ32" s="24">
        <v>0</v>
      </c>
      <c r="AK32" s="24">
        <f t="shared" si="27"/>
        <v>0</v>
      </c>
      <c r="AM32" s="24">
        <f t="shared" si="10"/>
        <v>0</v>
      </c>
      <c r="AO32" s="24">
        <v>0</v>
      </c>
      <c r="AP32" s="24">
        <v>0</v>
      </c>
      <c r="AQ32" s="24">
        <v>0</v>
      </c>
      <c r="AR32" s="24">
        <f t="shared" si="11"/>
        <v>0</v>
      </c>
      <c r="AS32" s="24">
        <v>0</v>
      </c>
      <c r="AT32" s="24">
        <v>0</v>
      </c>
      <c r="AU32" s="24">
        <v>0</v>
      </c>
      <c r="AV32" s="24">
        <f t="shared" si="12"/>
        <v>0</v>
      </c>
      <c r="AW32" s="24">
        <v>0</v>
      </c>
      <c r="AX32" s="24">
        <v>0</v>
      </c>
      <c r="AY32" s="24">
        <v>0</v>
      </c>
      <c r="AZ32" s="24">
        <f t="shared" si="13"/>
        <v>0</v>
      </c>
      <c r="BA32" s="24">
        <v>0</v>
      </c>
      <c r="BB32" s="24">
        <v>0</v>
      </c>
      <c r="BC32" s="24">
        <v>0</v>
      </c>
      <c r="BD32" s="24">
        <f t="shared" si="14"/>
        <v>0</v>
      </c>
      <c r="BE32" s="24">
        <f t="shared" si="0"/>
        <v>0</v>
      </c>
      <c r="BG32" s="24">
        <v>0</v>
      </c>
      <c r="BH32" s="24">
        <v>0</v>
      </c>
      <c r="BI32" s="24">
        <v>0</v>
      </c>
      <c r="BJ32" s="24">
        <f t="shared" si="15"/>
        <v>0</v>
      </c>
      <c r="BK32" s="24">
        <v>0</v>
      </c>
      <c r="BL32" s="24">
        <v>0</v>
      </c>
      <c r="BM32" s="24">
        <v>0</v>
      </c>
      <c r="BN32" s="24">
        <f t="shared" si="16"/>
        <v>0</v>
      </c>
      <c r="BO32" s="24">
        <v>0</v>
      </c>
      <c r="BP32" s="24">
        <v>0</v>
      </c>
      <c r="BQ32" s="24">
        <v>0</v>
      </c>
      <c r="BR32" s="24">
        <f t="shared" si="17"/>
        <v>0</v>
      </c>
      <c r="BS32" s="24">
        <v>0</v>
      </c>
      <c r="BT32" s="24">
        <v>0</v>
      </c>
      <c r="BU32" s="24">
        <v>0</v>
      </c>
      <c r="BV32" s="24">
        <f t="shared" si="18"/>
        <v>0</v>
      </c>
      <c r="BW32" s="24">
        <f t="shared" si="1"/>
        <v>0</v>
      </c>
    </row>
    <row r="33" spans="1:75" x14ac:dyDescent="0.2">
      <c r="A33" s="11">
        <v>7</v>
      </c>
      <c r="B33" s="16" t="s">
        <v>34</v>
      </c>
      <c r="C33" s="43">
        <v>0</v>
      </c>
      <c r="D33" s="38">
        <v>0</v>
      </c>
      <c r="E33" s="38">
        <v>0</v>
      </c>
      <c r="F33" s="38">
        <v>0</v>
      </c>
      <c r="G33" s="43">
        <f t="shared" si="2"/>
        <v>0</v>
      </c>
      <c r="H33" s="38">
        <v>0</v>
      </c>
      <c r="I33" s="38">
        <v>0</v>
      </c>
      <c r="J33" s="38">
        <v>0</v>
      </c>
      <c r="K33" s="43">
        <f t="shared" si="3"/>
        <v>0</v>
      </c>
      <c r="L33" s="38">
        <v>0</v>
      </c>
      <c r="M33" s="38">
        <v>0</v>
      </c>
      <c r="N33" s="38">
        <v>0</v>
      </c>
      <c r="O33" s="43">
        <f t="shared" si="4"/>
        <v>0</v>
      </c>
      <c r="P33" s="38">
        <v>0</v>
      </c>
      <c r="Q33" s="38">
        <v>0</v>
      </c>
      <c r="R33" s="38">
        <v>0</v>
      </c>
      <c r="S33" s="43">
        <f t="shared" si="5"/>
        <v>0</v>
      </c>
      <c r="U33" s="24">
        <f t="shared" si="19"/>
        <v>0</v>
      </c>
      <c r="V33" s="24">
        <v>0</v>
      </c>
      <c r="W33" s="24">
        <v>5</v>
      </c>
      <c r="X33" s="24">
        <v>0</v>
      </c>
      <c r="Y33" s="24">
        <f t="shared" si="28"/>
        <v>5</v>
      </c>
      <c r="Z33" s="24">
        <v>0</v>
      </c>
      <c r="AA33" s="24">
        <v>0</v>
      </c>
      <c r="AB33" s="24">
        <v>0</v>
      </c>
      <c r="AC33" s="24">
        <f t="shared" si="25"/>
        <v>0</v>
      </c>
      <c r="AD33" s="24">
        <v>0</v>
      </c>
      <c r="AE33" s="24">
        <v>0</v>
      </c>
      <c r="AF33" s="24">
        <v>0</v>
      </c>
      <c r="AG33" s="24">
        <f t="shared" si="26"/>
        <v>0</v>
      </c>
      <c r="AH33" s="24">
        <v>0</v>
      </c>
      <c r="AI33" s="24">
        <v>0</v>
      </c>
      <c r="AJ33" s="24">
        <v>0</v>
      </c>
      <c r="AK33" s="24">
        <f t="shared" si="27"/>
        <v>0</v>
      </c>
      <c r="AM33" s="24">
        <f t="shared" si="10"/>
        <v>5</v>
      </c>
      <c r="AO33" s="24">
        <v>0</v>
      </c>
      <c r="AP33" s="24">
        <v>0</v>
      </c>
      <c r="AQ33" s="24">
        <v>0</v>
      </c>
      <c r="AR33" s="24">
        <f t="shared" si="11"/>
        <v>0</v>
      </c>
      <c r="AS33" s="24">
        <v>0</v>
      </c>
      <c r="AT33" s="24">
        <v>0</v>
      </c>
      <c r="AU33" s="24">
        <v>0</v>
      </c>
      <c r="AV33" s="24">
        <f t="shared" si="12"/>
        <v>0</v>
      </c>
      <c r="AW33" s="24">
        <v>0</v>
      </c>
      <c r="AX33" s="24">
        <v>0</v>
      </c>
      <c r="AY33" s="24">
        <v>0</v>
      </c>
      <c r="AZ33" s="24">
        <f t="shared" si="13"/>
        <v>0</v>
      </c>
      <c r="BA33" s="24">
        <v>0</v>
      </c>
      <c r="BB33" s="24">
        <v>0</v>
      </c>
      <c r="BC33" s="24">
        <v>0</v>
      </c>
      <c r="BD33" s="24">
        <f t="shared" si="14"/>
        <v>0</v>
      </c>
      <c r="BE33" s="24">
        <f t="shared" si="0"/>
        <v>0</v>
      </c>
      <c r="BG33" s="24">
        <v>0</v>
      </c>
      <c r="BH33" s="24">
        <v>0</v>
      </c>
      <c r="BI33" s="24">
        <v>0</v>
      </c>
      <c r="BJ33" s="24">
        <f t="shared" si="15"/>
        <v>0</v>
      </c>
      <c r="BK33" s="24">
        <v>0</v>
      </c>
      <c r="BL33" s="24">
        <v>0</v>
      </c>
      <c r="BM33" s="24">
        <v>0</v>
      </c>
      <c r="BN33" s="24">
        <f t="shared" si="16"/>
        <v>0</v>
      </c>
      <c r="BO33" s="24">
        <v>0</v>
      </c>
      <c r="BP33" s="24">
        <v>0</v>
      </c>
      <c r="BQ33" s="24">
        <v>0</v>
      </c>
      <c r="BR33" s="24">
        <f t="shared" si="17"/>
        <v>0</v>
      </c>
      <c r="BS33" s="24">
        <v>0</v>
      </c>
      <c r="BT33" s="24">
        <v>0</v>
      </c>
      <c r="BU33" s="24">
        <v>0</v>
      </c>
      <c r="BV33" s="24">
        <f t="shared" si="18"/>
        <v>0</v>
      </c>
      <c r="BW33" s="24">
        <f t="shared" si="1"/>
        <v>0</v>
      </c>
    </row>
    <row r="34" spans="1:75" x14ac:dyDescent="0.2">
      <c r="A34" s="11">
        <v>8</v>
      </c>
      <c r="B34" s="16" t="s">
        <v>74</v>
      </c>
      <c r="C34" s="43">
        <v>34.61</v>
      </c>
      <c r="D34" s="38">
        <v>0</v>
      </c>
      <c r="E34" s="38">
        <v>0</v>
      </c>
      <c r="F34" s="38">
        <v>0</v>
      </c>
      <c r="G34" s="43">
        <f t="shared" si="2"/>
        <v>0</v>
      </c>
      <c r="H34" s="38">
        <v>0</v>
      </c>
      <c r="I34" s="38">
        <v>0</v>
      </c>
      <c r="J34" s="38">
        <v>0</v>
      </c>
      <c r="K34" s="43">
        <f t="shared" si="3"/>
        <v>0</v>
      </c>
      <c r="L34" s="38">
        <v>0</v>
      </c>
      <c r="M34" s="38">
        <v>0</v>
      </c>
      <c r="N34" s="38">
        <v>0</v>
      </c>
      <c r="O34" s="43">
        <f t="shared" si="4"/>
        <v>0</v>
      </c>
      <c r="P34" s="38">
        <v>0</v>
      </c>
      <c r="Q34" s="38">
        <v>0</v>
      </c>
      <c r="R34" s="38">
        <v>0</v>
      </c>
      <c r="S34" s="43">
        <f t="shared" si="5"/>
        <v>0</v>
      </c>
      <c r="U34" s="24">
        <f t="shared" si="19"/>
        <v>0</v>
      </c>
      <c r="V34" s="24">
        <v>0</v>
      </c>
      <c r="W34" s="24">
        <v>0</v>
      </c>
      <c r="X34" s="24">
        <v>0</v>
      </c>
      <c r="Y34" s="24">
        <f t="shared" si="28"/>
        <v>0</v>
      </c>
      <c r="Z34" s="24">
        <v>0</v>
      </c>
      <c r="AA34" s="24">
        <v>0</v>
      </c>
      <c r="AB34" s="24">
        <v>0</v>
      </c>
      <c r="AC34" s="24">
        <f t="shared" si="25"/>
        <v>0</v>
      </c>
      <c r="AD34" s="24">
        <v>8.4</v>
      </c>
      <c r="AE34" s="24">
        <v>0</v>
      </c>
      <c r="AF34" s="24">
        <v>0</v>
      </c>
      <c r="AG34" s="24">
        <f t="shared" si="26"/>
        <v>8.4</v>
      </c>
      <c r="AH34" s="24">
        <v>0</v>
      </c>
      <c r="AI34" s="24">
        <v>0</v>
      </c>
      <c r="AJ34" s="24">
        <v>0</v>
      </c>
      <c r="AK34" s="24">
        <f t="shared" si="27"/>
        <v>0</v>
      </c>
      <c r="AM34" s="24">
        <f t="shared" si="10"/>
        <v>8.4</v>
      </c>
      <c r="AO34" s="24">
        <v>15.82</v>
      </c>
      <c r="AP34" s="24">
        <v>0</v>
      </c>
      <c r="AQ34" s="24">
        <v>0</v>
      </c>
      <c r="AR34" s="24">
        <f t="shared" si="11"/>
        <v>15.82</v>
      </c>
      <c r="AS34" s="24">
        <v>0</v>
      </c>
      <c r="AT34" s="24">
        <v>0</v>
      </c>
      <c r="AU34" s="24">
        <v>0</v>
      </c>
      <c r="AV34" s="24">
        <f t="shared" si="12"/>
        <v>0</v>
      </c>
      <c r="AW34" s="24">
        <v>0</v>
      </c>
      <c r="AX34" s="24">
        <v>0</v>
      </c>
      <c r="AY34" s="24">
        <v>0</v>
      </c>
      <c r="AZ34" s="24">
        <f t="shared" si="13"/>
        <v>0</v>
      </c>
      <c r="BA34" s="24">
        <v>0</v>
      </c>
      <c r="BB34" s="24">
        <v>0</v>
      </c>
      <c r="BC34" s="24">
        <v>0</v>
      </c>
      <c r="BD34" s="24">
        <f t="shared" si="14"/>
        <v>0</v>
      </c>
      <c r="BE34" s="24">
        <f t="shared" si="0"/>
        <v>15.82</v>
      </c>
      <c r="BG34" s="24">
        <v>0</v>
      </c>
      <c r="BH34" s="24">
        <v>6.78</v>
      </c>
      <c r="BI34" s="24">
        <v>4.0199999999999996</v>
      </c>
      <c r="BJ34" s="24">
        <f t="shared" si="15"/>
        <v>10.8</v>
      </c>
      <c r="BK34" s="24">
        <v>27.28</v>
      </c>
      <c r="BL34" s="24">
        <v>0</v>
      </c>
      <c r="BM34" s="24">
        <v>14.28</v>
      </c>
      <c r="BN34" s="24">
        <f t="shared" si="16"/>
        <v>41.56</v>
      </c>
      <c r="BO34" s="24">
        <v>0</v>
      </c>
      <c r="BP34" s="24">
        <v>0</v>
      </c>
      <c r="BQ34" s="24">
        <v>0</v>
      </c>
      <c r="BR34" s="24">
        <f t="shared" si="17"/>
        <v>0</v>
      </c>
      <c r="BS34" s="24">
        <v>0</v>
      </c>
      <c r="BT34" s="24">
        <v>0</v>
      </c>
      <c r="BU34" s="24">
        <v>0</v>
      </c>
      <c r="BV34" s="24">
        <f t="shared" si="18"/>
        <v>0</v>
      </c>
      <c r="BW34" s="24">
        <f t="shared" si="1"/>
        <v>52.36</v>
      </c>
    </row>
    <row r="35" spans="1:75" x14ac:dyDescent="0.2">
      <c r="A35" s="11">
        <v>9</v>
      </c>
      <c r="B35" s="16" t="s">
        <v>80</v>
      </c>
      <c r="C35" s="43">
        <v>122.26219875180027</v>
      </c>
      <c r="D35" s="38">
        <v>12.82</v>
      </c>
      <c r="E35" s="38">
        <v>0</v>
      </c>
      <c r="F35" s="38">
        <v>34.9</v>
      </c>
      <c r="G35" s="43">
        <f t="shared" si="2"/>
        <v>47.72</v>
      </c>
      <c r="H35" s="38">
        <v>15.73</v>
      </c>
      <c r="I35" s="38">
        <v>30.131462333825702</v>
      </c>
      <c r="J35" s="38">
        <v>6.32</v>
      </c>
      <c r="K35" s="43">
        <f t="shared" si="3"/>
        <v>52.181462333825699</v>
      </c>
      <c r="L35" s="38">
        <v>11.998153618906944</v>
      </c>
      <c r="M35" s="38">
        <v>41.765125553914331</v>
      </c>
      <c r="N35" s="38">
        <v>41.237670889971646</v>
      </c>
      <c r="O35" s="43">
        <f t="shared" si="4"/>
        <v>95.000950062792924</v>
      </c>
      <c r="P35" s="38">
        <v>24.818183139730721</v>
      </c>
      <c r="Q35" s="38">
        <v>23.510921747479596</v>
      </c>
      <c r="R35" s="38">
        <v>34.313333276695595</v>
      </c>
      <c r="S35" s="43">
        <f t="shared" si="5"/>
        <v>82.642438163905922</v>
      </c>
      <c r="U35" s="24">
        <f t="shared" si="19"/>
        <v>277.54485056052454</v>
      </c>
      <c r="V35" s="24">
        <v>57.543951769646064</v>
      </c>
      <c r="W35" s="24">
        <v>82.290167986322416</v>
      </c>
      <c r="X35" s="24">
        <v>13.1</v>
      </c>
      <c r="Y35" s="24">
        <f t="shared" si="28"/>
        <v>152.93411975596848</v>
      </c>
      <c r="Z35" s="24">
        <v>119.52099999999999</v>
      </c>
      <c r="AA35" s="24">
        <v>40.519999999999996</v>
      </c>
      <c r="AB35" s="24">
        <v>52.7</v>
      </c>
      <c r="AC35" s="24">
        <f t="shared" si="25"/>
        <v>212.74099999999999</v>
      </c>
      <c r="AD35" s="24">
        <v>72.960720000000009</v>
      </c>
      <c r="AE35" s="24">
        <v>47.5</v>
      </c>
      <c r="AF35" s="24">
        <v>18.700000000000003</v>
      </c>
      <c r="AG35" s="24">
        <f t="shared" si="26"/>
        <v>139.16072000000003</v>
      </c>
      <c r="AH35" s="24">
        <v>58.330000000000013</v>
      </c>
      <c r="AI35" s="24">
        <v>22.200000000000003</v>
      </c>
      <c r="AJ35" s="24">
        <v>76.319999999999993</v>
      </c>
      <c r="AK35" s="24">
        <f t="shared" si="27"/>
        <v>156.85000000000002</v>
      </c>
      <c r="AM35" s="24">
        <f t="shared" si="10"/>
        <v>661.68583975596857</v>
      </c>
      <c r="AO35" s="24">
        <v>103.70716</v>
      </c>
      <c r="AP35" s="24">
        <v>80.943759999999997</v>
      </c>
      <c r="AQ35" s="24">
        <v>56.559520000000006</v>
      </c>
      <c r="AR35" s="24">
        <f t="shared" si="11"/>
        <v>241.21044000000001</v>
      </c>
      <c r="AS35" s="24">
        <v>0</v>
      </c>
      <c r="AT35" s="24">
        <v>23.935119999999998</v>
      </c>
      <c r="AU35" s="24">
        <v>36.700000000000003</v>
      </c>
      <c r="AV35" s="24">
        <f t="shared" si="12"/>
        <v>60.635120000000001</v>
      </c>
      <c r="AW35" s="24">
        <v>0</v>
      </c>
      <c r="AX35" s="24">
        <v>0</v>
      </c>
      <c r="AY35" s="24">
        <v>0</v>
      </c>
      <c r="AZ35" s="24">
        <f t="shared" si="13"/>
        <v>0</v>
      </c>
      <c r="BA35" s="24">
        <v>0</v>
      </c>
      <c r="BB35" s="24">
        <v>43.449999999999996</v>
      </c>
      <c r="BC35" s="24">
        <v>22.12</v>
      </c>
      <c r="BD35" s="24">
        <f t="shared" si="14"/>
        <v>65.569999999999993</v>
      </c>
      <c r="BE35" s="24">
        <f t="shared" si="0"/>
        <v>367.41556000000003</v>
      </c>
      <c r="BG35" s="24">
        <v>21.29</v>
      </c>
      <c r="BH35" s="24">
        <v>48.9</v>
      </c>
      <c r="BI35" s="24">
        <v>87.623999999999995</v>
      </c>
      <c r="BJ35" s="24">
        <f t="shared" si="15"/>
        <v>157.81399999999999</v>
      </c>
      <c r="BK35" s="24">
        <v>42.399999999999991</v>
      </c>
      <c r="BL35" s="24">
        <v>93.64</v>
      </c>
      <c r="BM35" s="24">
        <v>16.61</v>
      </c>
      <c r="BN35" s="24">
        <f t="shared" si="16"/>
        <v>152.64999999999998</v>
      </c>
      <c r="BO35" s="24">
        <v>62.6</v>
      </c>
      <c r="BP35" s="24">
        <v>48.129999999999995</v>
      </c>
      <c r="BQ35" s="24">
        <v>58.38</v>
      </c>
      <c r="BR35" s="24">
        <f t="shared" si="17"/>
        <v>169.10999999999999</v>
      </c>
      <c r="BS35" s="24">
        <v>67.72</v>
      </c>
      <c r="BT35" s="24">
        <v>50.7</v>
      </c>
      <c r="BU35" s="24">
        <v>79.021828571428586</v>
      </c>
      <c r="BV35" s="24">
        <f t="shared" si="18"/>
        <v>197.44182857142857</v>
      </c>
      <c r="BW35" s="24">
        <f t="shared" si="1"/>
        <v>677.01582857142853</v>
      </c>
    </row>
    <row r="36" spans="1:75" x14ac:dyDescent="0.2">
      <c r="A36" s="11">
        <v>10</v>
      </c>
      <c r="B36" s="16" t="s">
        <v>172</v>
      </c>
      <c r="C36" s="43">
        <f>130.437686029765+12.4</f>
        <v>142.837686029765</v>
      </c>
      <c r="D36" s="38">
        <v>0</v>
      </c>
      <c r="E36" s="38">
        <v>6.4</v>
      </c>
      <c r="F36" s="38">
        <v>57.17</v>
      </c>
      <c r="G36" s="43">
        <f t="shared" si="2"/>
        <v>63.57</v>
      </c>
      <c r="H36" s="38">
        <v>60.210000000000008</v>
      </c>
      <c r="I36" s="38">
        <v>12.477628385091098</v>
      </c>
      <c r="J36" s="38">
        <v>12.187522803648584</v>
      </c>
      <c r="K36" s="43">
        <f t="shared" si="3"/>
        <v>84.875151188739693</v>
      </c>
      <c r="L36" s="38">
        <v>0</v>
      </c>
      <c r="M36" s="38">
        <v>20.23</v>
      </c>
      <c r="N36" s="38">
        <v>29.021005296445658</v>
      </c>
      <c r="O36" s="43">
        <f t="shared" si="4"/>
        <v>49.251005296445655</v>
      </c>
      <c r="P36" s="38">
        <v>39.387602282244039</v>
      </c>
      <c r="Q36" s="38">
        <v>54.047671627460396</v>
      </c>
      <c r="R36" s="38">
        <v>58.4468061243753</v>
      </c>
      <c r="S36" s="43">
        <f t="shared" si="5"/>
        <v>151.88208003407973</v>
      </c>
      <c r="U36" s="24">
        <f t="shared" si="19"/>
        <v>349.57823651926503</v>
      </c>
      <c r="V36" s="24">
        <v>72.267882928627373</v>
      </c>
      <c r="W36" s="24">
        <v>56.722527031019204</v>
      </c>
      <c r="X36" s="24">
        <v>25.689999999999998</v>
      </c>
      <c r="Y36" s="24">
        <f t="shared" si="28"/>
        <v>154.68040995964657</v>
      </c>
      <c r="Z36" s="24">
        <v>104.37</v>
      </c>
      <c r="AA36" s="24">
        <v>15</v>
      </c>
      <c r="AB36" s="24">
        <v>92.990000000000009</v>
      </c>
      <c r="AC36" s="24">
        <f t="shared" si="25"/>
        <v>212.36</v>
      </c>
      <c r="AD36" s="24">
        <v>87.04</v>
      </c>
      <c r="AE36" s="24">
        <v>37.29</v>
      </c>
      <c r="AF36" s="24">
        <v>69.97</v>
      </c>
      <c r="AG36" s="24">
        <f t="shared" si="26"/>
        <v>194.3</v>
      </c>
      <c r="AH36" s="24">
        <v>51.75</v>
      </c>
      <c r="AI36" s="24">
        <v>22.62</v>
      </c>
      <c r="AJ36" s="24">
        <v>90.02</v>
      </c>
      <c r="AK36" s="24">
        <f t="shared" si="27"/>
        <v>164.39</v>
      </c>
      <c r="AM36" s="24">
        <f t="shared" si="10"/>
        <v>725.73040995964652</v>
      </c>
      <c r="AO36" s="24">
        <v>44.900000000000006</v>
      </c>
      <c r="AP36" s="24">
        <v>81.249999999999986</v>
      </c>
      <c r="AQ36" s="24">
        <v>43.18</v>
      </c>
      <c r="AR36" s="24">
        <f t="shared" si="11"/>
        <v>169.32999999999998</v>
      </c>
      <c r="AS36" s="24">
        <v>0</v>
      </c>
      <c r="AT36" s="24">
        <v>12.47</v>
      </c>
      <c r="AU36" s="24">
        <v>20.85</v>
      </c>
      <c r="AV36" s="24">
        <f t="shared" si="12"/>
        <v>33.32</v>
      </c>
      <c r="AW36" s="24">
        <v>0</v>
      </c>
      <c r="AX36" s="24">
        <v>0</v>
      </c>
      <c r="AY36" s="24">
        <v>0</v>
      </c>
      <c r="AZ36" s="24">
        <f t="shared" si="13"/>
        <v>0</v>
      </c>
      <c r="BA36" s="24">
        <v>0</v>
      </c>
      <c r="BB36" s="24">
        <v>19.330000000000002</v>
      </c>
      <c r="BC36" s="24">
        <v>31.21</v>
      </c>
      <c r="BD36" s="24">
        <f t="shared" si="14"/>
        <v>50.540000000000006</v>
      </c>
      <c r="BE36" s="24">
        <f t="shared" si="0"/>
        <v>253.19</v>
      </c>
      <c r="BG36" s="24">
        <v>17.72</v>
      </c>
      <c r="BH36" s="24">
        <v>33.67</v>
      </c>
      <c r="BI36" s="24">
        <v>30.48</v>
      </c>
      <c r="BJ36" s="24">
        <f t="shared" si="15"/>
        <v>81.87</v>
      </c>
      <c r="BK36" s="24">
        <v>89.88</v>
      </c>
      <c r="BL36" s="24">
        <v>15.120000000000001</v>
      </c>
      <c r="BM36" s="24">
        <v>12.2</v>
      </c>
      <c r="BN36" s="24">
        <f t="shared" si="16"/>
        <v>117.2</v>
      </c>
      <c r="BO36" s="24">
        <v>0</v>
      </c>
      <c r="BP36" s="24">
        <v>13.8</v>
      </c>
      <c r="BQ36" s="24">
        <v>69.210999999999999</v>
      </c>
      <c r="BR36" s="24">
        <f t="shared" si="17"/>
        <v>83.010999999999996</v>
      </c>
      <c r="BS36" s="24">
        <v>48.35</v>
      </c>
      <c r="BT36" s="24">
        <v>58.87</v>
      </c>
      <c r="BU36" s="24">
        <v>54.5</v>
      </c>
      <c r="BV36" s="24">
        <f t="shared" si="18"/>
        <v>161.72</v>
      </c>
      <c r="BW36" s="24">
        <f t="shared" si="1"/>
        <v>443.80099999999999</v>
      </c>
    </row>
    <row r="37" spans="1:75" ht="15.75" thickBot="1" x14ac:dyDescent="0.25">
      <c r="A37" s="11">
        <v>11</v>
      </c>
      <c r="B37" s="16" t="s">
        <v>45</v>
      </c>
      <c r="C37" s="43">
        <v>136.84059999999999</v>
      </c>
      <c r="D37" s="38">
        <v>0</v>
      </c>
      <c r="E37" s="38">
        <v>0</v>
      </c>
      <c r="F37" s="38">
        <v>0</v>
      </c>
      <c r="G37" s="43">
        <f t="shared" si="2"/>
        <v>0</v>
      </c>
      <c r="H37" s="38">
        <v>3</v>
      </c>
      <c r="I37" s="38">
        <v>0</v>
      </c>
      <c r="J37" s="38">
        <v>0</v>
      </c>
      <c r="K37" s="43">
        <f t="shared" si="3"/>
        <v>3</v>
      </c>
      <c r="L37" s="38">
        <v>0</v>
      </c>
      <c r="M37" s="38">
        <v>6.4202363367799125</v>
      </c>
      <c r="N37" s="38">
        <v>0</v>
      </c>
      <c r="O37" s="43">
        <f t="shared" si="4"/>
        <v>6.4202363367799125</v>
      </c>
      <c r="P37" s="38">
        <v>15.464234277484399</v>
      </c>
      <c r="Q37" s="38">
        <v>0</v>
      </c>
      <c r="R37" s="38">
        <v>0</v>
      </c>
      <c r="S37" s="43">
        <f t="shared" si="5"/>
        <v>15.464234277484399</v>
      </c>
      <c r="U37" s="24">
        <f t="shared" si="19"/>
        <v>24.884470614264309</v>
      </c>
      <c r="V37" s="24">
        <v>1.667199999999998</v>
      </c>
      <c r="W37" s="24">
        <v>0</v>
      </c>
      <c r="X37" s="24">
        <v>0</v>
      </c>
      <c r="Y37" s="24">
        <f t="shared" si="28"/>
        <v>1.667199999999998</v>
      </c>
      <c r="Z37" s="24">
        <v>3.22</v>
      </c>
      <c r="AA37" s="24">
        <v>0</v>
      </c>
      <c r="AB37" s="24">
        <v>0</v>
      </c>
      <c r="AC37" s="24">
        <f t="shared" si="25"/>
        <v>3.22</v>
      </c>
      <c r="AD37" s="24">
        <v>0</v>
      </c>
      <c r="AE37" s="24">
        <v>0.88</v>
      </c>
      <c r="AF37" s="24">
        <v>0.72</v>
      </c>
      <c r="AG37" s="24">
        <f t="shared" si="26"/>
        <v>1.6</v>
      </c>
      <c r="AH37" s="24">
        <v>21.425879999999999</v>
      </c>
      <c r="AI37" s="24">
        <v>0</v>
      </c>
      <c r="AJ37" s="24">
        <v>0</v>
      </c>
      <c r="AK37" s="24">
        <f t="shared" si="27"/>
        <v>21.425879999999999</v>
      </c>
      <c r="AM37" s="24">
        <f t="shared" si="10"/>
        <v>27.913079999999997</v>
      </c>
      <c r="AO37" s="24">
        <v>0</v>
      </c>
      <c r="AP37" s="24">
        <v>0</v>
      </c>
      <c r="AQ37" s="24">
        <v>0</v>
      </c>
      <c r="AR37" s="24">
        <f t="shared" si="11"/>
        <v>0</v>
      </c>
      <c r="AS37" s="24">
        <v>0</v>
      </c>
      <c r="AT37" s="24">
        <v>0</v>
      </c>
      <c r="AU37" s="24">
        <v>32.369999999999997</v>
      </c>
      <c r="AV37" s="24">
        <f t="shared" si="12"/>
        <v>32.369999999999997</v>
      </c>
      <c r="AW37" s="24">
        <v>0</v>
      </c>
      <c r="AX37" s="24">
        <v>0</v>
      </c>
      <c r="AY37" s="24">
        <v>0</v>
      </c>
      <c r="AZ37" s="24">
        <f t="shared" si="13"/>
        <v>0</v>
      </c>
      <c r="BA37" s="24">
        <v>0</v>
      </c>
      <c r="BB37" s="24">
        <v>0</v>
      </c>
      <c r="BC37" s="24">
        <v>0</v>
      </c>
      <c r="BD37" s="24">
        <f t="shared" si="14"/>
        <v>0</v>
      </c>
      <c r="BE37" s="24">
        <f t="shared" si="0"/>
        <v>32.369999999999997</v>
      </c>
      <c r="BG37" s="24">
        <v>0</v>
      </c>
      <c r="BH37" s="24">
        <v>0</v>
      </c>
      <c r="BI37" s="24">
        <v>0</v>
      </c>
      <c r="BJ37" s="24">
        <f t="shared" si="15"/>
        <v>0</v>
      </c>
      <c r="BK37" s="24">
        <v>0</v>
      </c>
      <c r="BL37" s="24">
        <v>0</v>
      </c>
      <c r="BM37" s="24">
        <v>0</v>
      </c>
      <c r="BN37" s="24">
        <f t="shared" si="16"/>
        <v>0</v>
      </c>
      <c r="BO37" s="24">
        <v>0</v>
      </c>
      <c r="BP37" s="24">
        <v>0</v>
      </c>
      <c r="BQ37" s="24">
        <v>0</v>
      </c>
      <c r="BR37" s="24">
        <f t="shared" si="17"/>
        <v>0</v>
      </c>
      <c r="BS37" s="24">
        <v>0</v>
      </c>
      <c r="BT37" s="24">
        <v>0</v>
      </c>
      <c r="BU37" s="24">
        <v>0</v>
      </c>
      <c r="BV37" s="24">
        <f t="shared" si="18"/>
        <v>0</v>
      </c>
      <c r="BW37" s="24">
        <f t="shared" si="1"/>
        <v>0</v>
      </c>
    </row>
    <row r="38" spans="1:75" ht="15.75" thickBot="1" x14ac:dyDescent="0.25">
      <c r="A38" s="27" t="s">
        <v>20</v>
      </c>
      <c r="B38" s="18" t="s">
        <v>21</v>
      </c>
      <c r="C38" s="19">
        <f>SUM(C28:C37)</f>
        <v>465.56048478156526</v>
      </c>
      <c r="D38" s="19">
        <f t="shared" ref="D38:X38" si="48">SUM(D28:D37)</f>
        <v>12.82</v>
      </c>
      <c r="E38" s="19">
        <f t="shared" si="48"/>
        <v>6.4</v>
      </c>
      <c r="F38" s="19">
        <f t="shared" si="48"/>
        <v>92.07</v>
      </c>
      <c r="G38" s="19">
        <f t="shared" si="48"/>
        <v>111.28999999999999</v>
      </c>
      <c r="H38" s="19">
        <f t="shared" si="48"/>
        <v>97.84283604135895</v>
      </c>
      <c r="I38" s="19">
        <f t="shared" si="48"/>
        <v>42.609090718916804</v>
      </c>
      <c r="J38" s="19">
        <f t="shared" si="48"/>
        <v>18.507522803648584</v>
      </c>
      <c r="K38" s="19">
        <f t="shared" si="48"/>
        <v>158.95944956392432</v>
      </c>
      <c r="L38" s="19">
        <f t="shared" si="48"/>
        <v>27.953581979320532</v>
      </c>
      <c r="M38" s="19">
        <f t="shared" si="48"/>
        <v>68.415361890694243</v>
      </c>
      <c r="N38" s="19">
        <f t="shared" si="48"/>
        <v>70.258676186417304</v>
      </c>
      <c r="O38" s="19">
        <f t="shared" si="48"/>
        <v>166.62762005643208</v>
      </c>
      <c r="P38" s="19">
        <f t="shared" si="48"/>
        <v>79.670019699459147</v>
      </c>
      <c r="Q38" s="19">
        <f t="shared" si="48"/>
        <v>77.558593374939989</v>
      </c>
      <c r="R38" s="19">
        <f t="shared" si="48"/>
        <v>92.760139401070887</v>
      </c>
      <c r="S38" s="19">
        <f t="shared" si="48"/>
        <v>249.98875247547005</v>
      </c>
      <c r="T38" s="19">
        <f t="shared" si="48"/>
        <v>0</v>
      </c>
      <c r="U38" s="19">
        <f t="shared" si="48"/>
        <v>686.86582209582639</v>
      </c>
      <c r="V38" s="19">
        <f t="shared" si="48"/>
        <v>136.98642022264568</v>
      </c>
      <c r="W38" s="19">
        <f t="shared" si="48"/>
        <v>144.01269501734163</v>
      </c>
      <c r="X38" s="19">
        <f t="shared" si="48"/>
        <v>38.79</v>
      </c>
      <c r="Y38" s="19">
        <f t="shared" si="28"/>
        <v>319.78911523998732</v>
      </c>
      <c r="Z38" s="19">
        <f t="shared" ref="Z38:AA38" si="49">SUM(Z28:Z37)</f>
        <v>227.11099999999999</v>
      </c>
      <c r="AA38" s="19">
        <f t="shared" si="49"/>
        <v>55.519999999999996</v>
      </c>
      <c r="AB38" s="19">
        <f t="shared" ref="AB38:AD38" si="50">SUM(AB28:AB37)</f>
        <v>149.69</v>
      </c>
      <c r="AC38" s="19">
        <f t="shared" si="25"/>
        <v>432.32099999999997</v>
      </c>
      <c r="AD38" s="19">
        <f t="shared" si="50"/>
        <v>168.40072000000004</v>
      </c>
      <c r="AE38" s="19">
        <f t="shared" ref="AE38:AF38" si="51">SUM(AE28:AE37)</f>
        <v>85.669999999999987</v>
      </c>
      <c r="AF38" s="19">
        <f t="shared" si="51"/>
        <v>95.51</v>
      </c>
      <c r="AG38" s="19">
        <f t="shared" si="26"/>
        <v>349.58072000000004</v>
      </c>
      <c r="AH38" s="19">
        <f t="shared" ref="AH38:AI38" si="52">SUM(AH28:AH37)</f>
        <v>131.50588000000002</v>
      </c>
      <c r="AI38" s="19">
        <f t="shared" si="52"/>
        <v>44.820000000000007</v>
      </c>
      <c r="AJ38" s="19">
        <f t="shared" ref="AJ38" si="53">SUM(AJ28:AJ37)</f>
        <v>166.33999999999997</v>
      </c>
      <c r="AK38" s="19">
        <f t="shared" si="27"/>
        <v>342.66588000000002</v>
      </c>
      <c r="AM38" s="19">
        <f t="shared" si="10"/>
        <v>1444.3567152399874</v>
      </c>
      <c r="AO38" s="19">
        <f t="shared" ref="AO38:AP38" si="54">SUM(AO28:AO37)</f>
        <v>164.42716000000001</v>
      </c>
      <c r="AP38" s="19">
        <f t="shared" si="54"/>
        <v>162.19376</v>
      </c>
      <c r="AQ38" s="19">
        <f t="shared" ref="AQ38" si="55">SUM(AQ28:AQ37)</f>
        <v>99.739519999999999</v>
      </c>
      <c r="AR38" s="19">
        <f t="shared" si="11"/>
        <v>426.36044000000004</v>
      </c>
      <c r="AS38" s="19">
        <f t="shared" ref="AS38:AU38" si="56">SUM(AS28:AS37)</f>
        <v>0</v>
      </c>
      <c r="AT38" s="19">
        <f t="shared" si="56"/>
        <v>36.405119999999997</v>
      </c>
      <c r="AU38" s="19">
        <f t="shared" si="56"/>
        <v>89.92</v>
      </c>
      <c r="AV38" s="19">
        <f t="shared" si="12"/>
        <v>126.32512</v>
      </c>
      <c r="AW38" s="19">
        <f t="shared" ref="AW38:AX38" si="57">SUM(AW28:AW37)</f>
        <v>0</v>
      </c>
      <c r="AX38" s="19">
        <f t="shared" si="57"/>
        <v>0</v>
      </c>
      <c r="AY38" s="19">
        <f t="shared" ref="AY38:BA38" si="58">SUM(AY28:AY37)</f>
        <v>0</v>
      </c>
      <c r="AZ38" s="19">
        <f t="shared" si="13"/>
        <v>0</v>
      </c>
      <c r="BA38" s="19">
        <f t="shared" si="58"/>
        <v>0</v>
      </c>
      <c r="BB38" s="19">
        <f t="shared" ref="BB38:BC38" si="59">SUM(BB28:BB37)</f>
        <v>62.78</v>
      </c>
      <c r="BC38" s="19">
        <f t="shared" si="59"/>
        <v>63.24</v>
      </c>
      <c r="BD38" s="19">
        <f t="shared" si="14"/>
        <v>126.02000000000001</v>
      </c>
      <c r="BE38" s="19">
        <f t="shared" si="0"/>
        <v>678.7055600000001</v>
      </c>
      <c r="BG38" s="19">
        <f t="shared" ref="BG38:BH38" si="60">SUM(BG28:BG37)</f>
        <v>39.01</v>
      </c>
      <c r="BH38" s="19">
        <f t="shared" si="60"/>
        <v>89.35</v>
      </c>
      <c r="BI38" s="19">
        <f t="shared" ref="BI38" si="61">SUM(BI28:BI37)</f>
        <v>122.124</v>
      </c>
      <c r="BJ38" s="19">
        <f t="shared" si="15"/>
        <v>250.48399999999998</v>
      </c>
      <c r="BK38" s="19">
        <f t="shared" ref="BK38:BL38" si="62">SUM(BK28:BK37)</f>
        <v>163.23999999999998</v>
      </c>
      <c r="BL38" s="19">
        <f t="shared" si="62"/>
        <v>108.76</v>
      </c>
      <c r="BM38" s="19">
        <f t="shared" ref="BM38" si="63">SUM(BM28:BM37)</f>
        <v>43.09</v>
      </c>
      <c r="BN38" s="19">
        <f t="shared" si="16"/>
        <v>315.09000000000003</v>
      </c>
      <c r="BO38" s="19">
        <f t="shared" ref="BO38:BP38" si="64">SUM(BO28:BO37)</f>
        <v>62.6</v>
      </c>
      <c r="BP38" s="19">
        <f t="shared" si="64"/>
        <v>61.929999999999993</v>
      </c>
      <c r="BQ38" s="19">
        <f t="shared" ref="BQ38:BS38" si="65">SUM(BQ28:BQ37)</f>
        <v>127.59100000000001</v>
      </c>
      <c r="BR38" s="19">
        <f t="shared" si="17"/>
        <v>252.12100000000001</v>
      </c>
      <c r="BS38" s="19">
        <f t="shared" si="65"/>
        <v>116.07</v>
      </c>
      <c r="BT38" s="19">
        <f t="shared" ref="BT38:BU38" si="66">SUM(BT28:BT37)</f>
        <v>109.57</v>
      </c>
      <c r="BU38" s="19">
        <f t="shared" si="66"/>
        <v>133.52182857142859</v>
      </c>
      <c r="BV38" s="19">
        <f t="shared" si="18"/>
        <v>359.1618285714286</v>
      </c>
      <c r="BW38" s="19">
        <f t="shared" si="1"/>
        <v>1176.8568285714287</v>
      </c>
    </row>
    <row r="39" spans="1:75" x14ac:dyDescent="0.2">
      <c r="A39" s="133" t="s">
        <v>22</v>
      </c>
      <c r="B39" s="134"/>
      <c r="C39" s="13"/>
      <c r="D39" s="24"/>
      <c r="E39" s="24"/>
      <c r="F39" s="24"/>
      <c r="G39" s="13"/>
      <c r="H39" s="24"/>
      <c r="I39" s="24"/>
      <c r="J39" s="24"/>
      <c r="K39" s="13"/>
      <c r="L39" s="24"/>
      <c r="M39" s="24"/>
      <c r="N39" s="24">
        <v>0</v>
      </c>
      <c r="O39" s="13">
        <f t="shared" si="4"/>
        <v>0</v>
      </c>
      <c r="P39" s="24"/>
      <c r="Q39" s="24"/>
      <c r="R39" s="24"/>
      <c r="S39" s="13">
        <f t="shared" si="5"/>
        <v>0</v>
      </c>
      <c r="U39" s="24">
        <f t="shared" si="19"/>
        <v>0</v>
      </c>
      <c r="V39" s="24"/>
      <c r="W39" s="24"/>
      <c r="X39" s="24"/>
      <c r="Y39" s="24">
        <f t="shared" si="28"/>
        <v>0</v>
      </c>
      <c r="Z39" s="24"/>
      <c r="AA39" s="24"/>
      <c r="AB39" s="24"/>
      <c r="AC39" s="24">
        <f t="shared" si="25"/>
        <v>0</v>
      </c>
      <c r="AD39" s="24"/>
      <c r="AE39" s="24"/>
      <c r="AF39" s="24"/>
      <c r="AG39" s="24">
        <f t="shared" si="26"/>
        <v>0</v>
      </c>
      <c r="AH39" s="24"/>
      <c r="AI39" s="24"/>
      <c r="AJ39" s="24"/>
      <c r="AK39" s="24">
        <f t="shared" si="27"/>
        <v>0</v>
      </c>
      <c r="AM39" s="24">
        <f t="shared" si="10"/>
        <v>0</v>
      </c>
      <c r="AO39" s="24"/>
      <c r="AP39" s="24"/>
      <c r="AQ39" s="24"/>
      <c r="AR39" s="24">
        <f t="shared" si="11"/>
        <v>0</v>
      </c>
      <c r="AS39" s="24"/>
      <c r="AT39" s="24"/>
      <c r="AU39" s="24"/>
      <c r="AV39" s="24">
        <f t="shared" si="12"/>
        <v>0</v>
      </c>
      <c r="AW39" s="24"/>
      <c r="AX39" s="24"/>
      <c r="AY39" s="24"/>
      <c r="AZ39" s="24">
        <f t="shared" si="13"/>
        <v>0</v>
      </c>
      <c r="BA39" s="24"/>
      <c r="BB39" s="24"/>
      <c r="BC39" s="24"/>
      <c r="BD39" s="24">
        <f t="shared" si="14"/>
        <v>0</v>
      </c>
      <c r="BE39" s="24">
        <f t="shared" si="0"/>
        <v>0</v>
      </c>
      <c r="BG39" s="24"/>
      <c r="BH39" s="24"/>
      <c r="BI39" s="24"/>
      <c r="BJ39" s="24">
        <f t="shared" si="15"/>
        <v>0</v>
      </c>
      <c r="BK39" s="24"/>
      <c r="BL39" s="24"/>
      <c r="BM39" s="24"/>
      <c r="BN39" s="24">
        <f t="shared" si="16"/>
        <v>0</v>
      </c>
      <c r="BO39" s="24"/>
      <c r="BP39" s="24"/>
      <c r="BQ39" s="24"/>
      <c r="BR39" s="24">
        <f t="shared" si="17"/>
        <v>0</v>
      </c>
      <c r="BS39" s="24"/>
      <c r="BT39" s="24"/>
      <c r="BU39" s="24"/>
      <c r="BV39" s="24">
        <f t="shared" si="18"/>
        <v>0</v>
      </c>
      <c r="BW39" s="24">
        <f t="shared" si="1"/>
        <v>0</v>
      </c>
    </row>
    <row r="40" spans="1:75" x14ac:dyDescent="0.2">
      <c r="A40" s="11">
        <v>1</v>
      </c>
      <c r="B40" s="12" t="s">
        <v>37</v>
      </c>
      <c r="C40" s="43">
        <v>227.8</v>
      </c>
      <c r="D40" s="38">
        <v>0</v>
      </c>
      <c r="E40" s="38">
        <v>0</v>
      </c>
      <c r="F40" s="38">
        <v>0</v>
      </c>
      <c r="G40" s="43">
        <f t="shared" si="2"/>
        <v>0</v>
      </c>
      <c r="H40" s="38">
        <v>0</v>
      </c>
      <c r="I40" s="38">
        <v>0</v>
      </c>
      <c r="J40" s="38">
        <v>0</v>
      </c>
      <c r="K40" s="43">
        <f t="shared" si="3"/>
        <v>0</v>
      </c>
      <c r="L40" s="38">
        <v>0</v>
      </c>
      <c r="M40" s="38">
        <v>0</v>
      </c>
      <c r="N40" s="38">
        <v>0</v>
      </c>
      <c r="O40" s="43">
        <f t="shared" si="4"/>
        <v>0</v>
      </c>
      <c r="P40" s="38">
        <v>0</v>
      </c>
      <c r="Q40" s="38">
        <v>0</v>
      </c>
      <c r="R40" s="38">
        <v>0</v>
      </c>
      <c r="S40" s="43">
        <f t="shared" si="5"/>
        <v>0</v>
      </c>
      <c r="U40" s="24">
        <f t="shared" si="19"/>
        <v>0</v>
      </c>
      <c r="V40" s="24">
        <v>0</v>
      </c>
      <c r="W40" s="24">
        <v>0</v>
      </c>
      <c r="X40" s="24">
        <v>0</v>
      </c>
      <c r="Y40" s="24">
        <f t="shared" si="28"/>
        <v>0</v>
      </c>
      <c r="Z40" s="24">
        <v>0</v>
      </c>
      <c r="AA40" s="24">
        <v>0</v>
      </c>
      <c r="AB40" s="24">
        <v>0</v>
      </c>
      <c r="AC40" s="24">
        <f t="shared" si="25"/>
        <v>0</v>
      </c>
      <c r="AD40" s="24">
        <v>0</v>
      </c>
      <c r="AE40" s="24">
        <v>0</v>
      </c>
      <c r="AF40" s="24">
        <v>0</v>
      </c>
      <c r="AG40" s="24">
        <f t="shared" si="26"/>
        <v>0</v>
      </c>
      <c r="AH40" s="24">
        <v>0</v>
      </c>
      <c r="AI40" s="24">
        <v>0</v>
      </c>
      <c r="AJ40" s="24">
        <v>0</v>
      </c>
      <c r="AK40" s="24">
        <f t="shared" si="27"/>
        <v>0</v>
      </c>
      <c r="AM40" s="24">
        <f t="shared" si="10"/>
        <v>0</v>
      </c>
      <c r="AO40" s="24">
        <v>0</v>
      </c>
      <c r="AP40" s="24">
        <v>0</v>
      </c>
      <c r="AQ40" s="24">
        <v>0</v>
      </c>
      <c r="AR40" s="24">
        <f t="shared" si="11"/>
        <v>0</v>
      </c>
      <c r="AS40" s="24">
        <v>0</v>
      </c>
      <c r="AT40" s="24">
        <v>0</v>
      </c>
      <c r="AU40" s="24">
        <v>0</v>
      </c>
      <c r="AV40" s="24">
        <f t="shared" si="12"/>
        <v>0</v>
      </c>
      <c r="AW40" s="24">
        <v>0</v>
      </c>
      <c r="AX40" s="24">
        <v>0</v>
      </c>
      <c r="AY40" s="24">
        <v>0</v>
      </c>
      <c r="AZ40" s="24">
        <f t="shared" si="13"/>
        <v>0</v>
      </c>
      <c r="BA40" s="24">
        <v>0</v>
      </c>
      <c r="BB40" s="24">
        <v>0</v>
      </c>
      <c r="BC40" s="24">
        <v>0</v>
      </c>
      <c r="BD40" s="24">
        <f t="shared" si="14"/>
        <v>0</v>
      </c>
      <c r="BE40" s="24">
        <f t="shared" si="0"/>
        <v>0</v>
      </c>
      <c r="BG40" s="24">
        <v>0</v>
      </c>
      <c r="BH40" s="24">
        <v>0</v>
      </c>
      <c r="BI40" s="24">
        <v>0</v>
      </c>
      <c r="BJ40" s="24">
        <f t="shared" si="15"/>
        <v>0</v>
      </c>
      <c r="BK40" s="24">
        <v>44.17</v>
      </c>
      <c r="BL40" s="24">
        <v>0</v>
      </c>
      <c r="BM40" s="24">
        <v>360</v>
      </c>
      <c r="BN40" s="24">
        <f t="shared" si="16"/>
        <v>404.17</v>
      </c>
      <c r="BO40" s="24">
        <v>192</v>
      </c>
      <c r="BP40" s="24">
        <v>0</v>
      </c>
      <c r="BQ40" s="24">
        <v>0</v>
      </c>
      <c r="BR40" s="24">
        <f t="shared" si="17"/>
        <v>192</v>
      </c>
      <c r="BS40" s="24">
        <v>0</v>
      </c>
      <c r="BT40" s="24">
        <v>0</v>
      </c>
      <c r="BU40" s="24">
        <v>0</v>
      </c>
      <c r="BV40" s="24">
        <f t="shared" si="18"/>
        <v>0</v>
      </c>
      <c r="BW40" s="24">
        <f t="shared" si="1"/>
        <v>596.17000000000007</v>
      </c>
    </row>
    <row r="41" spans="1:75" x14ac:dyDescent="0.2">
      <c r="A41" s="11">
        <f t="shared" ref="A41:A46" si="67">A40+1</f>
        <v>2</v>
      </c>
      <c r="B41" s="12" t="s">
        <v>78</v>
      </c>
      <c r="C41" s="43">
        <v>0</v>
      </c>
      <c r="D41" s="38">
        <v>0</v>
      </c>
      <c r="E41" s="38">
        <v>0</v>
      </c>
      <c r="F41" s="38">
        <v>0</v>
      </c>
      <c r="G41" s="43">
        <f t="shared" si="2"/>
        <v>0</v>
      </c>
      <c r="H41" s="38">
        <v>0</v>
      </c>
      <c r="I41" s="38">
        <v>0</v>
      </c>
      <c r="J41" s="38">
        <v>0</v>
      </c>
      <c r="K41" s="43">
        <f t="shared" si="3"/>
        <v>0</v>
      </c>
      <c r="L41" s="38">
        <v>0</v>
      </c>
      <c r="M41" s="38">
        <v>0</v>
      </c>
      <c r="N41" s="38">
        <v>0</v>
      </c>
      <c r="O41" s="43">
        <f t="shared" si="4"/>
        <v>0</v>
      </c>
      <c r="P41" s="38">
        <v>0</v>
      </c>
      <c r="Q41" s="38">
        <v>0</v>
      </c>
      <c r="R41" s="38">
        <v>0</v>
      </c>
      <c r="S41" s="43">
        <f t="shared" si="5"/>
        <v>0</v>
      </c>
      <c r="U41" s="24">
        <f t="shared" si="19"/>
        <v>0</v>
      </c>
      <c r="V41" s="24">
        <v>0</v>
      </c>
      <c r="W41" s="24">
        <v>0</v>
      </c>
      <c r="X41" s="24">
        <v>0</v>
      </c>
      <c r="Y41" s="24">
        <f t="shared" si="28"/>
        <v>0</v>
      </c>
      <c r="Z41" s="24">
        <v>0</v>
      </c>
      <c r="AA41" s="24">
        <v>0</v>
      </c>
      <c r="AB41" s="24">
        <v>0</v>
      </c>
      <c r="AC41" s="24">
        <f t="shared" si="25"/>
        <v>0</v>
      </c>
      <c r="AD41" s="24">
        <v>0</v>
      </c>
      <c r="AE41" s="24">
        <v>0</v>
      </c>
      <c r="AF41" s="24">
        <v>0</v>
      </c>
      <c r="AG41" s="24">
        <f t="shared" si="26"/>
        <v>0</v>
      </c>
      <c r="AH41" s="24">
        <v>0</v>
      </c>
      <c r="AI41" s="24">
        <v>0</v>
      </c>
      <c r="AJ41" s="24">
        <v>0</v>
      </c>
      <c r="AK41" s="24">
        <f t="shared" si="27"/>
        <v>0</v>
      </c>
      <c r="AM41" s="24">
        <f t="shared" si="10"/>
        <v>0</v>
      </c>
      <c r="AO41" s="24">
        <v>0</v>
      </c>
      <c r="AP41" s="24">
        <v>0</v>
      </c>
      <c r="AQ41" s="24">
        <v>0</v>
      </c>
      <c r="AR41" s="24">
        <f t="shared" si="11"/>
        <v>0</v>
      </c>
      <c r="AS41" s="24">
        <v>0</v>
      </c>
      <c r="AT41" s="24">
        <v>0</v>
      </c>
      <c r="AU41" s="24">
        <v>0</v>
      </c>
      <c r="AV41" s="24">
        <f t="shared" si="12"/>
        <v>0</v>
      </c>
      <c r="AW41" s="24">
        <v>0</v>
      </c>
      <c r="AX41" s="24">
        <v>0</v>
      </c>
      <c r="AY41" s="24">
        <v>0</v>
      </c>
      <c r="AZ41" s="24">
        <f t="shared" si="13"/>
        <v>0</v>
      </c>
      <c r="BA41" s="24">
        <v>0</v>
      </c>
      <c r="BB41" s="24">
        <v>0</v>
      </c>
      <c r="BC41" s="24">
        <v>0</v>
      </c>
      <c r="BD41" s="24">
        <f t="shared" si="14"/>
        <v>0</v>
      </c>
      <c r="BE41" s="24">
        <f t="shared" si="0"/>
        <v>0</v>
      </c>
      <c r="BG41" s="24">
        <v>0</v>
      </c>
      <c r="BH41" s="24">
        <v>0</v>
      </c>
      <c r="BI41" s="24">
        <v>0</v>
      </c>
      <c r="BJ41" s="24">
        <f t="shared" si="15"/>
        <v>0</v>
      </c>
      <c r="BK41" s="24">
        <v>0</v>
      </c>
      <c r="BL41" s="24">
        <v>0</v>
      </c>
      <c r="BM41" s="24">
        <v>0</v>
      </c>
      <c r="BN41" s="24">
        <f t="shared" si="16"/>
        <v>0</v>
      </c>
      <c r="BO41" s="24">
        <v>0</v>
      </c>
      <c r="BP41" s="24">
        <v>0</v>
      </c>
      <c r="BQ41" s="24">
        <v>0</v>
      </c>
      <c r="BR41" s="24">
        <f t="shared" si="17"/>
        <v>0</v>
      </c>
      <c r="BS41" s="24">
        <v>0</v>
      </c>
      <c r="BT41" s="24">
        <v>0</v>
      </c>
      <c r="BU41" s="24">
        <v>0</v>
      </c>
      <c r="BV41" s="24">
        <f t="shared" si="18"/>
        <v>0</v>
      </c>
      <c r="BW41" s="24">
        <f t="shared" si="1"/>
        <v>0</v>
      </c>
    </row>
    <row r="42" spans="1:75" x14ac:dyDescent="0.2">
      <c r="A42" s="11">
        <f t="shared" si="67"/>
        <v>3</v>
      </c>
      <c r="B42" s="12" t="s">
        <v>38</v>
      </c>
      <c r="C42" s="43">
        <v>0</v>
      </c>
      <c r="D42" s="38">
        <v>0</v>
      </c>
      <c r="E42" s="38">
        <v>0</v>
      </c>
      <c r="F42" s="38">
        <v>0</v>
      </c>
      <c r="G42" s="43">
        <f t="shared" si="2"/>
        <v>0</v>
      </c>
      <c r="H42" s="38">
        <v>0</v>
      </c>
      <c r="I42" s="38">
        <v>0</v>
      </c>
      <c r="J42" s="38">
        <v>0</v>
      </c>
      <c r="K42" s="43">
        <f t="shared" si="3"/>
        <v>0</v>
      </c>
      <c r="L42" s="38">
        <v>0</v>
      </c>
      <c r="M42" s="38">
        <v>0</v>
      </c>
      <c r="N42" s="38">
        <v>0</v>
      </c>
      <c r="O42" s="43">
        <f t="shared" si="4"/>
        <v>0</v>
      </c>
      <c r="P42" s="38">
        <v>0</v>
      </c>
      <c r="Q42" s="38">
        <v>0</v>
      </c>
      <c r="R42" s="38">
        <v>0</v>
      </c>
      <c r="S42" s="43">
        <f t="shared" si="5"/>
        <v>0</v>
      </c>
      <c r="U42" s="24">
        <f t="shared" si="19"/>
        <v>0</v>
      </c>
      <c r="V42" s="24">
        <v>0</v>
      </c>
      <c r="W42" s="24">
        <v>0</v>
      </c>
      <c r="X42" s="24">
        <v>0</v>
      </c>
      <c r="Y42" s="24">
        <f t="shared" si="28"/>
        <v>0</v>
      </c>
      <c r="Z42" s="24">
        <v>0</v>
      </c>
      <c r="AA42" s="24">
        <v>0</v>
      </c>
      <c r="AB42" s="24">
        <v>0</v>
      </c>
      <c r="AC42" s="24">
        <f t="shared" si="25"/>
        <v>0</v>
      </c>
      <c r="AD42" s="24">
        <v>0</v>
      </c>
      <c r="AE42" s="24">
        <v>0</v>
      </c>
      <c r="AF42" s="24">
        <v>0</v>
      </c>
      <c r="AG42" s="24">
        <f t="shared" si="26"/>
        <v>0</v>
      </c>
      <c r="AH42" s="24">
        <v>0</v>
      </c>
      <c r="AI42" s="24">
        <v>0</v>
      </c>
      <c r="AJ42" s="24">
        <v>0</v>
      </c>
      <c r="AK42" s="24">
        <f t="shared" si="27"/>
        <v>0</v>
      </c>
      <c r="AM42" s="24">
        <f t="shared" si="10"/>
        <v>0</v>
      </c>
      <c r="AO42" s="24">
        <v>0</v>
      </c>
      <c r="AP42" s="24">
        <v>0</v>
      </c>
      <c r="AQ42" s="24">
        <v>0</v>
      </c>
      <c r="AR42" s="24">
        <f t="shared" si="11"/>
        <v>0</v>
      </c>
      <c r="AS42" s="24">
        <v>0</v>
      </c>
      <c r="AT42" s="24">
        <v>0</v>
      </c>
      <c r="AU42" s="24">
        <v>0</v>
      </c>
      <c r="AV42" s="24">
        <f t="shared" si="12"/>
        <v>0</v>
      </c>
      <c r="AW42" s="24">
        <v>0</v>
      </c>
      <c r="AX42" s="24">
        <v>0</v>
      </c>
      <c r="AY42" s="24">
        <v>0</v>
      </c>
      <c r="AZ42" s="24">
        <f t="shared" si="13"/>
        <v>0</v>
      </c>
      <c r="BA42" s="24">
        <v>0</v>
      </c>
      <c r="BB42" s="24">
        <v>0</v>
      </c>
      <c r="BC42" s="24">
        <v>0</v>
      </c>
      <c r="BD42" s="24">
        <f t="shared" si="14"/>
        <v>0</v>
      </c>
      <c r="BE42" s="24">
        <f t="shared" si="0"/>
        <v>0</v>
      </c>
      <c r="BG42" s="24">
        <v>0</v>
      </c>
      <c r="BH42" s="24">
        <v>0</v>
      </c>
      <c r="BI42" s="24">
        <v>0</v>
      </c>
      <c r="BJ42" s="24">
        <f t="shared" si="15"/>
        <v>0</v>
      </c>
      <c r="BK42" s="24">
        <v>0</v>
      </c>
      <c r="BL42" s="24">
        <v>0</v>
      </c>
      <c r="BM42" s="24">
        <v>0</v>
      </c>
      <c r="BN42" s="24">
        <f t="shared" si="16"/>
        <v>0</v>
      </c>
      <c r="BO42" s="24">
        <v>0</v>
      </c>
      <c r="BP42" s="24">
        <v>0</v>
      </c>
      <c r="BQ42" s="24">
        <v>0</v>
      </c>
      <c r="BR42" s="24">
        <f t="shared" si="17"/>
        <v>0</v>
      </c>
      <c r="BS42" s="24">
        <v>0</v>
      </c>
      <c r="BT42" s="24">
        <v>0</v>
      </c>
      <c r="BU42" s="24">
        <v>0</v>
      </c>
      <c r="BV42" s="24">
        <f t="shared" si="18"/>
        <v>0</v>
      </c>
      <c r="BW42" s="24">
        <f t="shared" si="1"/>
        <v>0</v>
      </c>
    </row>
    <row r="43" spans="1:75" x14ac:dyDescent="0.2">
      <c r="A43" s="11">
        <f t="shared" si="67"/>
        <v>4</v>
      </c>
      <c r="B43" s="12" t="s">
        <v>180</v>
      </c>
      <c r="C43" s="43">
        <v>0</v>
      </c>
      <c r="D43" s="38">
        <v>0</v>
      </c>
      <c r="E43" s="38">
        <v>0</v>
      </c>
      <c r="F43" s="38">
        <v>0</v>
      </c>
      <c r="G43" s="43">
        <f t="shared" si="2"/>
        <v>0</v>
      </c>
      <c r="H43" s="38">
        <v>0</v>
      </c>
      <c r="I43" s="38">
        <v>0</v>
      </c>
      <c r="J43" s="38">
        <v>0</v>
      </c>
      <c r="K43" s="43">
        <f t="shared" si="3"/>
        <v>0</v>
      </c>
      <c r="L43" s="38">
        <v>0</v>
      </c>
      <c r="M43" s="38">
        <v>0</v>
      </c>
      <c r="N43" s="38">
        <v>0</v>
      </c>
      <c r="O43" s="43">
        <f t="shared" si="4"/>
        <v>0</v>
      </c>
      <c r="P43" s="38">
        <v>0</v>
      </c>
      <c r="Q43" s="38">
        <v>0</v>
      </c>
      <c r="R43" s="38">
        <v>0</v>
      </c>
      <c r="S43" s="43">
        <f t="shared" si="5"/>
        <v>0</v>
      </c>
      <c r="U43" s="24">
        <f t="shared" si="19"/>
        <v>0</v>
      </c>
      <c r="V43" s="24">
        <v>0</v>
      </c>
      <c r="W43" s="24">
        <v>0</v>
      </c>
      <c r="X43" s="24">
        <v>0</v>
      </c>
      <c r="Y43" s="24">
        <f t="shared" si="28"/>
        <v>0</v>
      </c>
      <c r="Z43" s="24">
        <v>0</v>
      </c>
      <c r="AA43" s="24">
        <v>0</v>
      </c>
      <c r="AB43" s="24">
        <v>0</v>
      </c>
      <c r="AC43" s="24">
        <f t="shared" si="25"/>
        <v>0</v>
      </c>
      <c r="AD43" s="24">
        <v>0</v>
      </c>
      <c r="AE43" s="24">
        <v>0</v>
      </c>
      <c r="AF43" s="24">
        <v>0</v>
      </c>
      <c r="AG43" s="24">
        <f t="shared" si="26"/>
        <v>0</v>
      </c>
      <c r="AH43" s="24">
        <v>0</v>
      </c>
      <c r="AI43" s="24">
        <v>0</v>
      </c>
      <c r="AJ43" s="24">
        <v>0</v>
      </c>
      <c r="AK43" s="24">
        <f t="shared" si="27"/>
        <v>0</v>
      </c>
      <c r="AM43" s="24">
        <f t="shared" si="10"/>
        <v>0</v>
      </c>
      <c r="AO43" s="24">
        <v>0</v>
      </c>
      <c r="AP43" s="24">
        <v>0</v>
      </c>
      <c r="AQ43" s="24">
        <v>0</v>
      </c>
      <c r="AR43" s="24">
        <f t="shared" si="11"/>
        <v>0</v>
      </c>
      <c r="AS43" s="24">
        <v>0</v>
      </c>
      <c r="AT43" s="24">
        <v>0</v>
      </c>
      <c r="AU43" s="24">
        <v>0</v>
      </c>
      <c r="AV43" s="24">
        <f t="shared" si="12"/>
        <v>0</v>
      </c>
      <c r="AW43" s="24">
        <v>0</v>
      </c>
      <c r="AX43" s="24">
        <v>0</v>
      </c>
      <c r="AY43" s="24">
        <v>0</v>
      </c>
      <c r="AZ43" s="24">
        <f t="shared" si="13"/>
        <v>0</v>
      </c>
      <c r="BA43" s="24">
        <v>0</v>
      </c>
      <c r="BB43" s="24">
        <v>0</v>
      </c>
      <c r="BC43" s="24">
        <v>0</v>
      </c>
      <c r="BD43" s="24">
        <f t="shared" si="14"/>
        <v>0</v>
      </c>
      <c r="BE43" s="24">
        <f t="shared" si="0"/>
        <v>0</v>
      </c>
      <c r="BG43" s="24">
        <v>0</v>
      </c>
      <c r="BH43" s="24">
        <v>0</v>
      </c>
      <c r="BI43" s="24">
        <v>0</v>
      </c>
      <c r="BJ43" s="24">
        <f t="shared" si="15"/>
        <v>0</v>
      </c>
      <c r="BK43" s="24">
        <v>0</v>
      </c>
      <c r="BL43" s="24">
        <v>0</v>
      </c>
      <c r="BM43" s="24">
        <v>0</v>
      </c>
      <c r="BN43" s="24">
        <f t="shared" si="16"/>
        <v>0</v>
      </c>
      <c r="BO43" s="24">
        <v>0</v>
      </c>
      <c r="BP43" s="24">
        <v>0</v>
      </c>
      <c r="BQ43" s="24">
        <v>0</v>
      </c>
      <c r="BR43" s="24">
        <f t="shared" si="17"/>
        <v>0</v>
      </c>
      <c r="BS43" s="24">
        <v>0</v>
      </c>
      <c r="BT43" s="24">
        <v>0</v>
      </c>
      <c r="BU43" s="24">
        <v>0</v>
      </c>
      <c r="BV43" s="24">
        <f t="shared" si="18"/>
        <v>0</v>
      </c>
      <c r="BW43" s="24">
        <f t="shared" si="1"/>
        <v>0</v>
      </c>
    </row>
    <row r="44" spans="1:75" x14ac:dyDescent="0.2">
      <c r="A44" s="11">
        <f t="shared" si="67"/>
        <v>5</v>
      </c>
      <c r="B44" s="12" t="s">
        <v>40</v>
      </c>
      <c r="C44" s="44">
        <v>0</v>
      </c>
      <c r="D44" s="39">
        <v>0</v>
      </c>
      <c r="E44" s="39">
        <v>0</v>
      </c>
      <c r="F44" s="39">
        <v>0</v>
      </c>
      <c r="G44" s="44">
        <f t="shared" si="2"/>
        <v>0</v>
      </c>
      <c r="H44" s="39">
        <v>0</v>
      </c>
      <c r="I44" s="39">
        <v>0</v>
      </c>
      <c r="J44" s="39">
        <v>0</v>
      </c>
      <c r="K44" s="44">
        <f t="shared" si="3"/>
        <v>0</v>
      </c>
      <c r="L44" s="39">
        <v>0</v>
      </c>
      <c r="M44" s="39">
        <v>0</v>
      </c>
      <c r="N44" s="39">
        <v>0</v>
      </c>
      <c r="O44" s="44">
        <f t="shared" si="4"/>
        <v>0</v>
      </c>
      <c r="P44" s="39">
        <v>0</v>
      </c>
      <c r="Q44" s="39">
        <v>0</v>
      </c>
      <c r="R44" s="39">
        <v>0</v>
      </c>
      <c r="S44" s="44">
        <f t="shared" si="5"/>
        <v>0</v>
      </c>
      <c r="U44" s="24">
        <f t="shared" si="19"/>
        <v>0</v>
      </c>
      <c r="V44" s="24">
        <v>0</v>
      </c>
      <c r="W44" s="24">
        <v>0</v>
      </c>
      <c r="X44" s="24">
        <v>0</v>
      </c>
      <c r="Y44" s="24">
        <f t="shared" si="28"/>
        <v>0</v>
      </c>
      <c r="Z44" s="24">
        <v>0</v>
      </c>
      <c r="AA44" s="24">
        <v>0</v>
      </c>
      <c r="AB44" s="24">
        <v>0</v>
      </c>
      <c r="AC44" s="24">
        <f t="shared" si="25"/>
        <v>0</v>
      </c>
      <c r="AD44" s="24">
        <v>0</v>
      </c>
      <c r="AE44" s="24">
        <v>0</v>
      </c>
      <c r="AF44" s="24">
        <v>0</v>
      </c>
      <c r="AG44" s="24">
        <f t="shared" si="26"/>
        <v>0</v>
      </c>
      <c r="AH44" s="24">
        <v>0</v>
      </c>
      <c r="AI44" s="24">
        <v>0</v>
      </c>
      <c r="AJ44" s="24">
        <v>0</v>
      </c>
      <c r="AK44" s="24">
        <f t="shared" si="27"/>
        <v>0</v>
      </c>
      <c r="AM44" s="24">
        <f t="shared" si="10"/>
        <v>0</v>
      </c>
      <c r="AO44" s="24">
        <v>0</v>
      </c>
      <c r="AP44" s="24">
        <v>0</v>
      </c>
      <c r="AQ44" s="24">
        <v>0</v>
      </c>
      <c r="AR44" s="24">
        <f t="shared" si="11"/>
        <v>0</v>
      </c>
      <c r="AS44" s="24">
        <v>0</v>
      </c>
      <c r="AT44" s="24">
        <v>0</v>
      </c>
      <c r="AU44" s="24">
        <v>0</v>
      </c>
      <c r="AV44" s="24">
        <f t="shared" si="12"/>
        <v>0</v>
      </c>
      <c r="AW44" s="24">
        <v>0</v>
      </c>
      <c r="AX44" s="24">
        <v>0</v>
      </c>
      <c r="AY44" s="24">
        <v>0</v>
      </c>
      <c r="AZ44" s="24">
        <f t="shared" si="13"/>
        <v>0</v>
      </c>
      <c r="BA44" s="24">
        <v>0</v>
      </c>
      <c r="BB44" s="24">
        <v>0</v>
      </c>
      <c r="BC44" s="24">
        <v>0</v>
      </c>
      <c r="BD44" s="24">
        <f t="shared" si="14"/>
        <v>0</v>
      </c>
      <c r="BE44" s="24">
        <f t="shared" si="0"/>
        <v>0</v>
      </c>
      <c r="BG44" s="24">
        <v>0</v>
      </c>
      <c r="BH44" s="24">
        <v>0</v>
      </c>
      <c r="BI44" s="24">
        <v>0</v>
      </c>
      <c r="BJ44" s="24">
        <f t="shared" si="15"/>
        <v>0</v>
      </c>
      <c r="BK44" s="24">
        <v>0</v>
      </c>
      <c r="BL44" s="24">
        <v>0</v>
      </c>
      <c r="BM44" s="24">
        <v>0</v>
      </c>
      <c r="BN44" s="24">
        <f t="shared" si="16"/>
        <v>0</v>
      </c>
      <c r="BO44" s="24">
        <v>0</v>
      </c>
      <c r="BP44" s="24">
        <v>0</v>
      </c>
      <c r="BQ44" s="24">
        <v>0</v>
      </c>
      <c r="BR44" s="24">
        <f t="shared" si="17"/>
        <v>0</v>
      </c>
      <c r="BS44" s="24">
        <v>0</v>
      </c>
      <c r="BT44" s="24">
        <v>0</v>
      </c>
      <c r="BU44" s="24">
        <v>0</v>
      </c>
      <c r="BV44" s="24">
        <f t="shared" si="18"/>
        <v>0</v>
      </c>
      <c r="BW44" s="24">
        <f t="shared" si="1"/>
        <v>0</v>
      </c>
    </row>
    <row r="45" spans="1:75" x14ac:dyDescent="0.2">
      <c r="A45" s="11">
        <f t="shared" si="67"/>
        <v>6</v>
      </c>
      <c r="B45" s="12" t="s">
        <v>41</v>
      </c>
      <c r="C45" s="43">
        <v>0</v>
      </c>
      <c r="D45" s="40">
        <v>0</v>
      </c>
      <c r="E45" s="40">
        <v>0</v>
      </c>
      <c r="F45" s="40">
        <v>0</v>
      </c>
      <c r="G45" s="43">
        <f t="shared" si="2"/>
        <v>0</v>
      </c>
      <c r="H45" s="40">
        <v>0</v>
      </c>
      <c r="I45" s="40">
        <v>0</v>
      </c>
      <c r="J45" s="40">
        <v>0</v>
      </c>
      <c r="K45" s="43">
        <f t="shared" si="3"/>
        <v>0</v>
      </c>
      <c r="L45" s="40">
        <v>0</v>
      </c>
      <c r="M45" s="40">
        <v>0</v>
      </c>
      <c r="N45" s="40">
        <v>0</v>
      </c>
      <c r="O45" s="43">
        <f t="shared" si="4"/>
        <v>0</v>
      </c>
      <c r="P45" s="40">
        <v>0</v>
      </c>
      <c r="Q45" s="40">
        <v>0</v>
      </c>
      <c r="R45" s="40">
        <v>0</v>
      </c>
      <c r="S45" s="43">
        <f t="shared" si="5"/>
        <v>0</v>
      </c>
      <c r="U45" s="24">
        <f t="shared" si="19"/>
        <v>0</v>
      </c>
      <c r="V45" s="24">
        <v>0</v>
      </c>
      <c r="W45" s="24">
        <v>0</v>
      </c>
      <c r="X45" s="24">
        <v>0</v>
      </c>
      <c r="Y45" s="24">
        <f t="shared" si="28"/>
        <v>0</v>
      </c>
      <c r="Z45" s="24">
        <v>0</v>
      </c>
      <c r="AA45" s="24">
        <v>0</v>
      </c>
      <c r="AB45" s="24">
        <v>0</v>
      </c>
      <c r="AC45" s="24">
        <f t="shared" si="25"/>
        <v>0</v>
      </c>
      <c r="AD45" s="24">
        <v>0</v>
      </c>
      <c r="AE45" s="24">
        <v>0</v>
      </c>
      <c r="AF45" s="24">
        <v>0</v>
      </c>
      <c r="AG45" s="24">
        <f t="shared" si="26"/>
        <v>0</v>
      </c>
      <c r="AH45" s="24">
        <v>0</v>
      </c>
      <c r="AI45" s="24">
        <v>0</v>
      </c>
      <c r="AJ45" s="24">
        <v>0</v>
      </c>
      <c r="AK45" s="24">
        <f t="shared" si="27"/>
        <v>0</v>
      </c>
      <c r="AM45" s="24">
        <f t="shared" si="10"/>
        <v>0</v>
      </c>
      <c r="AO45" s="24">
        <v>0</v>
      </c>
      <c r="AP45" s="24">
        <v>0</v>
      </c>
      <c r="AQ45" s="24">
        <v>0</v>
      </c>
      <c r="AR45" s="24">
        <f t="shared" si="11"/>
        <v>0</v>
      </c>
      <c r="AS45" s="24">
        <v>0</v>
      </c>
      <c r="AT45" s="24">
        <v>0</v>
      </c>
      <c r="AU45" s="24">
        <v>0</v>
      </c>
      <c r="AV45" s="24">
        <f t="shared" si="12"/>
        <v>0</v>
      </c>
      <c r="AW45" s="24">
        <v>0</v>
      </c>
      <c r="AX45" s="24">
        <v>0</v>
      </c>
      <c r="AY45" s="24">
        <v>0</v>
      </c>
      <c r="AZ45" s="24">
        <f t="shared" si="13"/>
        <v>0</v>
      </c>
      <c r="BA45" s="24">
        <v>0</v>
      </c>
      <c r="BB45" s="24">
        <v>0</v>
      </c>
      <c r="BC45" s="24">
        <v>0</v>
      </c>
      <c r="BD45" s="24">
        <f t="shared" si="14"/>
        <v>0</v>
      </c>
      <c r="BE45" s="24">
        <f t="shared" si="0"/>
        <v>0</v>
      </c>
      <c r="BG45" s="24">
        <v>0</v>
      </c>
      <c r="BH45" s="24">
        <v>0</v>
      </c>
      <c r="BI45" s="24">
        <v>0</v>
      </c>
      <c r="BJ45" s="24">
        <f t="shared" si="15"/>
        <v>0</v>
      </c>
      <c r="BK45" s="24">
        <v>0</v>
      </c>
      <c r="BL45" s="24">
        <v>0</v>
      </c>
      <c r="BM45" s="24">
        <v>0</v>
      </c>
      <c r="BN45" s="24">
        <f t="shared" si="16"/>
        <v>0</v>
      </c>
      <c r="BO45" s="24">
        <v>0</v>
      </c>
      <c r="BP45" s="24">
        <v>0</v>
      </c>
      <c r="BQ45" s="24">
        <v>0</v>
      </c>
      <c r="BR45" s="24">
        <f t="shared" si="17"/>
        <v>0</v>
      </c>
      <c r="BS45" s="24">
        <v>0</v>
      </c>
      <c r="BT45" s="24">
        <v>0</v>
      </c>
      <c r="BU45" s="24">
        <v>0</v>
      </c>
      <c r="BV45" s="24">
        <f t="shared" si="18"/>
        <v>0</v>
      </c>
      <c r="BW45" s="24">
        <f t="shared" si="1"/>
        <v>0</v>
      </c>
    </row>
    <row r="46" spans="1:75" ht="15.75" thickBot="1" x14ac:dyDescent="0.25">
      <c r="A46" s="11">
        <f t="shared" si="67"/>
        <v>7</v>
      </c>
      <c r="B46" s="28" t="s">
        <v>45</v>
      </c>
      <c r="C46" s="45">
        <v>255.60585700093108</v>
      </c>
      <c r="D46" s="46">
        <v>0</v>
      </c>
      <c r="E46" s="46">
        <v>33.85</v>
      </c>
      <c r="F46" s="46">
        <v>14.24</v>
      </c>
      <c r="G46" s="45">
        <f t="shared" si="2"/>
        <v>48.09</v>
      </c>
      <c r="H46" s="46">
        <v>0</v>
      </c>
      <c r="I46" s="46">
        <v>0</v>
      </c>
      <c r="J46" s="46">
        <v>0</v>
      </c>
      <c r="K46" s="45">
        <f t="shared" si="3"/>
        <v>0</v>
      </c>
      <c r="L46" s="46">
        <v>0</v>
      </c>
      <c r="M46" s="46">
        <v>0</v>
      </c>
      <c r="N46" s="46">
        <v>0</v>
      </c>
      <c r="O46" s="45">
        <f t="shared" si="4"/>
        <v>0</v>
      </c>
      <c r="P46" s="46">
        <v>0</v>
      </c>
      <c r="Q46" s="46">
        <v>0</v>
      </c>
      <c r="R46" s="46">
        <v>0</v>
      </c>
      <c r="S46" s="45">
        <f t="shared" si="5"/>
        <v>0</v>
      </c>
      <c r="U46" s="24">
        <f t="shared" si="19"/>
        <v>48.09</v>
      </c>
      <c r="V46" s="24">
        <v>0</v>
      </c>
      <c r="W46" s="24">
        <v>0</v>
      </c>
      <c r="X46" s="24">
        <v>0</v>
      </c>
      <c r="Y46" s="24">
        <f t="shared" si="28"/>
        <v>0</v>
      </c>
      <c r="Z46" s="24">
        <v>0</v>
      </c>
      <c r="AA46" s="24">
        <v>0</v>
      </c>
      <c r="AB46" s="24">
        <v>0</v>
      </c>
      <c r="AC46" s="24">
        <f t="shared" si="25"/>
        <v>0</v>
      </c>
      <c r="AD46" s="24">
        <v>0</v>
      </c>
      <c r="AE46" s="24">
        <v>0</v>
      </c>
      <c r="AF46" s="24">
        <v>0</v>
      </c>
      <c r="AG46" s="24">
        <f t="shared" si="26"/>
        <v>0</v>
      </c>
      <c r="AH46" s="24">
        <v>0</v>
      </c>
      <c r="AI46" s="24">
        <v>0</v>
      </c>
      <c r="AJ46" s="24">
        <v>0</v>
      </c>
      <c r="AK46" s="24">
        <f t="shared" si="27"/>
        <v>0</v>
      </c>
      <c r="AM46" s="24">
        <f t="shared" si="10"/>
        <v>0</v>
      </c>
      <c r="AO46" s="24">
        <v>0</v>
      </c>
      <c r="AP46" s="24">
        <v>0</v>
      </c>
      <c r="AQ46" s="24">
        <v>0</v>
      </c>
      <c r="AR46" s="24">
        <f t="shared" si="11"/>
        <v>0</v>
      </c>
      <c r="AS46" s="24">
        <v>0</v>
      </c>
      <c r="AT46" s="24">
        <v>0</v>
      </c>
      <c r="AU46" s="24">
        <v>0</v>
      </c>
      <c r="AV46" s="24">
        <f t="shared" si="12"/>
        <v>0</v>
      </c>
      <c r="AW46" s="24">
        <v>0</v>
      </c>
      <c r="AX46" s="24">
        <v>0</v>
      </c>
      <c r="AY46" s="24">
        <v>0</v>
      </c>
      <c r="AZ46" s="24">
        <f t="shared" si="13"/>
        <v>0</v>
      </c>
      <c r="BA46" s="24">
        <v>0</v>
      </c>
      <c r="BB46" s="24">
        <v>0</v>
      </c>
      <c r="BC46" s="24">
        <v>0</v>
      </c>
      <c r="BD46" s="24">
        <f t="shared" si="14"/>
        <v>0</v>
      </c>
      <c r="BE46" s="24">
        <f t="shared" si="0"/>
        <v>0</v>
      </c>
      <c r="BG46" s="24">
        <v>43.551000000000002</v>
      </c>
      <c r="BH46" s="24">
        <v>0</v>
      </c>
      <c r="BI46" s="24">
        <v>0</v>
      </c>
      <c r="BJ46" s="24">
        <f t="shared" si="15"/>
        <v>43.551000000000002</v>
      </c>
      <c r="BK46" s="24">
        <v>0</v>
      </c>
      <c r="BL46" s="24">
        <v>0</v>
      </c>
      <c r="BM46" s="24">
        <v>0</v>
      </c>
      <c r="BN46" s="24">
        <f t="shared" si="16"/>
        <v>0</v>
      </c>
      <c r="BO46" s="24">
        <v>0</v>
      </c>
      <c r="BP46" s="24">
        <v>0</v>
      </c>
      <c r="BQ46" s="24">
        <v>0</v>
      </c>
      <c r="BR46" s="24">
        <f t="shared" si="17"/>
        <v>0</v>
      </c>
      <c r="BS46" s="24">
        <v>0</v>
      </c>
      <c r="BT46" s="24">
        <v>0</v>
      </c>
      <c r="BU46" s="24">
        <v>0</v>
      </c>
      <c r="BV46" s="24">
        <f t="shared" si="18"/>
        <v>0</v>
      </c>
      <c r="BW46" s="24">
        <f t="shared" si="1"/>
        <v>43.551000000000002</v>
      </c>
    </row>
    <row r="47" spans="1:75" ht="15.75" thickBot="1" x14ac:dyDescent="0.25">
      <c r="A47" s="27" t="s">
        <v>20</v>
      </c>
      <c r="B47" s="28" t="s">
        <v>23</v>
      </c>
      <c r="C47" s="30">
        <f>SUM(C40:C46)</f>
        <v>483.40585700093106</v>
      </c>
      <c r="D47" s="30">
        <f t="shared" ref="D47:V47" si="68">SUM(D40:D46)</f>
        <v>0</v>
      </c>
      <c r="E47" s="30">
        <f t="shared" si="68"/>
        <v>33.85</v>
      </c>
      <c r="F47" s="30">
        <f t="shared" si="68"/>
        <v>14.24</v>
      </c>
      <c r="G47" s="30">
        <f t="shared" si="68"/>
        <v>48.09</v>
      </c>
      <c r="H47" s="30">
        <f t="shared" si="68"/>
        <v>0</v>
      </c>
      <c r="I47" s="30">
        <f t="shared" si="68"/>
        <v>0</v>
      </c>
      <c r="J47" s="30">
        <f t="shared" si="68"/>
        <v>0</v>
      </c>
      <c r="K47" s="30">
        <f t="shared" si="68"/>
        <v>0</v>
      </c>
      <c r="L47" s="30">
        <f t="shared" si="68"/>
        <v>0</v>
      </c>
      <c r="M47" s="30">
        <f t="shared" si="68"/>
        <v>0</v>
      </c>
      <c r="N47" s="30">
        <f t="shared" si="68"/>
        <v>0</v>
      </c>
      <c r="O47" s="30">
        <f t="shared" si="68"/>
        <v>0</v>
      </c>
      <c r="P47" s="30">
        <f t="shared" si="68"/>
        <v>0</v>
      </c>
      <c r="Q47" s="30">
        <f t="shared" si="68"/>
        <v>0</v>
      </c>
      <c r="R47" s="30">
        <f t="shared" si="68"/>
        <v>0</v>
      </c>
      <c r="S47" s="30">
        <f t="shared" si="68"/>
        <v>0</v>
      </c>
      <c r="T47" s="30">
        <f t="shared" si="68"/>
        <v>0</v>
      </c>
      <c r="U47" s="30">
        <f t="shared" si="68"/>
        <v>48.09</v>
      </c>
      <c r="V47" s="30">
        <f t="shared" si="68"/>
        <v>0</v>
      </c>
      <c r="W47" s="30">
        <f t="shared" ref="W47:X47" si="69">SUM(W40:W46)</f>
        <v>0</v>
      </c>
      <c r="X47" s="30">
        <f t="shared" si="69"/>
        <v>0</v>
      </c>
      <c r="Y47" s="30">
        <f t="shared" si="28"/>
        <v>0</v>
      </c>
      <c r="Z47" s="30">
        <f t="shared" ref="Z47:AA47" si="70">SUM(Z40:Z46)</f>
        <v>0</v>
      </c>
      <c r="AA47" s="30">
        <f t="shared" si="70"/>
        <v>0</v>
      </c>
      <c r="AB47" s="30">
        <f t="shared" ref="AB47:AD47" si="71">SUM(AB40:AB46)</f>
        <v>0</v>
      </c>
      <c r="AC47" s="30">
        <f t="shared" si="25"/>
        <v>0</v>
      </c>
      <c r="AD47" s="30">
        <f t="shared" si="71"/>
        <v>0</v>
      </c>
      <c r="AE47" s="30">
        <f t="shared" ref="AE47:AF47" si="72">SUM(AE40:AE46)</f>
        <v>0</v>
      </c>
      <c r="AF47" s="30">
        <f t="shared" si="72"/>
        <v>0</v>
      </c>
      <c r="AG47" s="30">
        <f t="shared" si="26"/>
        <v>0</v>
      </c>
      <c r="AH47" s="30">
        <f t="shared" ref="AH47:AI47" si="73">SUM(AH40:AH46)</f>
        <v>0</v>
      </c>
      <c r="AI47" s="30">
        <f t="shared" si="73"/>
        <v>0</v>
      </c>
      <c r="AJ47" s="30">
        <f t="shared" ref="AJ47" si="74">SUM(AJ40:AJ46)</f>
        <v>0</v>
      </c>
      <c r="AK47" s="30">
        <f t="shared" si="27"/>
        <v>0</v>
      </c>
      <c r="AM47" s="30">
        <f t="shared" si="10"/>
        <v>0</v>
      </c>
      <c r="AO47" s="30">
        <f t="shared" ref="AO47:AP47" si="75">SUM(AO40:AO46)</f>
        <v>0</v>
      </c>
      <c r="AP47" s="30">
        <f t="shared" si="75"/>
        <v>0</v>
      </c>
      <c r="AQ47" s="30">
        <f t="shared" ref="AQ47" si="76">SUM(AQ40:AQ46)</f>
        <v>0</v>
      </c>
      <c r="AR47" s="30">
        <f t="shared" si="11"/>
        <v>0</v>
      </c>
      <c r="AS47" s="30">
        <f t="shared" ref="AS47:AU47" si="77">SUM(AS40:AS46)</f>
        <v>0</v>
      </c>
      <c r="AT47" s="30">
        <f t="shared" si="77"/>
        <v>0</v>
      </c>
      <c r="AU47" s="30">
        <f t="shared" si="77"/>
        <v>0</v>
      </c>
      <c r="AV47" s="30">
        <f t="shared" si="12"/>
        <v>0</v>
      </c>
      <c r="AW47" s="30">
        <f t="shared" ref="AW47:AX47" si="78">SUM(AW40:AW46)</f>
        <v>0</v>
      </c>
      <c r="AX47" s="30">
        <f t="shared" si="78"/>
        <v>0</v>
      </c>
      <c r="AY47" s="30">
        <f t="shared" ref="AY47:BA47" si="79">SUM(AY40:AY46)</f>
        <v>0</v>
      </c>
      <c r="AZ47" s="30">
        <f t="shared" si="13"/>
        <v>0</v>
      </c>
      <c r="BA47" s="30">
        <f t="shared" si="79"/>
        <v>0</v>
      </c>
      <c r="BB47" s="30">
        <f t="shared" ref="BB47:BC47" si="80">SUM(BB40:BB46)</f>
        <v>0</v>
      </c>
      <c r="BC47" s="30">
        <f t="shared" si="80"/>
        <v>0</v>
      </c>
      <c r="BD47" s="30">
        <f t="shared" si="14"/>
        <v>0</v>
      </c>
      <c r="BE47" s="30">
        <f t="shared" si="0"/>
        <v>0</v>
      </c>
      <c r="BG47" s="30">
        <f t="shared" ref="BG47:BH47" si="81">SUM(BG40:BG46)</f>
        <v>43.551000000000002</v>
      </c>
      <c r="BH47" s="30">
        <f t="shared" si="81"/>
        <v>0</v>
      </c>
      <c r="BI47" s="30">
        <f t="shared" ref="BI47" si="82">SUM(BI40:BI46)</f>
        <v>0</v>
      </c>
      <c r="BJ47" s="30">
        <f t="shared" si="15"/>
        <v>43.551000000000002</v>
      </c>
      <c r="BK47" s="30">
        <f t="shared" ref="BK47:BL47" si="83">SUM(BK40:BK46)</f>
        <v>44.17</v>
      </c>
      <c r="BL47" s="30">
        <f t="shared" si="83"/>
        <v>0</v>
      </c>
      <c r="BM47" s="30">
        <f t="shared" ref="BM47" si="84">SUM(BM40:BM46)</f>
        <v>360</v>
      </c>
      <c r="BN47" s="30">
        <f t="shared" si="16"/>
        <v>404.17</v>
      </c>
      <c r="BO47" s="30">
        <f t="shared" ref="BO47:BP47" si="85">SUM(BO40:BO46)</f>
        <v>192</v>
      </c>
      <c r="BP47" s="30">
        <f t="shared" si="85"/>
        <v>0</v>
      </c>
      <c r="BQ47" s="30">
        <f t="shared" ref="BQ47:BS47" si="86">SUM(BQ40:BQ46)</f>
        <v>0</v>
      </c>
      <c r="BR47" s="30">
        <f t="shared" si="17"/>
        <v>192</v>
      </c>
      <c r="BS47" s="30">
        <f t="shared" si="86"/>
        <v>0</v>
      </c>
      <c r="BT47" s="30">
        <f t="shared" ref="BT47:BU47" si="87">SUM(BT40:BT46)</f>
        <v>0</v>
      </c>
      <c r="BU47" s="30">
        <f t="shared" si="87"/>
        <v>0</v>
      </c>
      <c r="BV47" s="30">
        <f t="shared" si="18"/>
        <v>0</v>
      </c>
      <c r="BW47" s="30">
        <f t="shared" si="1"/>
        <v>639.72100000000012</v>
      </c>
    </row>
    <row r="48" spans="1:75" ht="15.75" thickBot="1" x14ac:dyDescent="0.25">
      <c r="A48" s="47"/>
      <c r="B48" s="29" t="s">
        <v>24</v>
      </c>
      <c r="C48" s="30">
        <f>SUM(C47,C38,C26,C20)</f>
        <v>3624.1278909583648</v>
      </c>
      <c r="D48" s="30">
        <f t="shared" ref="D48:V48" si="88">SUM(D47,D38,D26,D20)</f>
        <v>363.87</v>
      </c>
      <c r="E48" s="30">
        <f t="shared" si="88"/>
        <v>321.27200147710494</v>
      </c>
      <c r="F48" s="30">
        <f t="shared" si="88"/>
        <v>240.55026587887738</v>
      </c>
      <c r="G48" s="30">
        <f t="shared" si="88"/>
        <v>925.69226735598227</v>
      </c>
      <c r="H48" s="30">
        <f t="shared" si="88"/>
        <v>151.70149042221942</v>
      </c>
      <c r="I48" s="30">
        <f t="shared" si="88"/>
        <v>377.11943045303804</v>
      </c>
      <c r="J48" s="30">
        <f t="shared" si="88"/>
        <v>254.9709201448598</v>
      </c>
      <c r="K48" s="30">
        <f t="shared" si="88"/>
        <v>783.79184102011709</v>
      </c>
      <c r="L48" s="30">
        <f t="shared" si="88"/>
        <v>307.35022895125553</v>
      </c>
      <c r="M48" s="30">
        <f t="shared" si="88"/>
        <v>364.10862629246679</v>
      </c>
      <c r="N48" s="30">
        <f t="shared" si="88"/>
        <v>264.93963495773539</v>
      </c>
      <c r="O48" s="30">
        <f t="shared" si="88"/>
        <v>936.39849020145778</v>
      </c>
      <c r="P48" s="30">
        <f t="shared" si="88"/>
        <v>285.30554792223182</v>
      </c>
      <c r="Q48" s="30">
        <f t="shared" si="88"/>
        <v>426.19561209793574</v>
      </c>
      <c r="R48" s="30">
        <f t="shared" si="88"/>
        <v>286.3641909184521</v>
      </c>
      <c r="S48" s="30">
        <f t="shared" si="88"/>
        <v>997.8653509386196</v>
      </c>
      <c r="T48" s="30">
        <f t="shared" si="88"/>
        <v>0</v>
      </c>
      <c r="U48" s="30">
        <f t="shared" si="88"/>
        <v>3712.0699879209033</v>
      </c>
      <c r="V48" s="30">
        <f t="shared" si="88"/>
        <v>343.57729667801925</v>
      </c>
      <c r="W48" s="30">
        <f t="shared" ref="W48:X48" si="89">SUM(W47,W38,W26,W20)</f>
        <v>418.78337448558386</v>
      </c>
      <c r="X48" s="30">
        <f t="shared" si="89"/>
        <v>563.69999999999993</v>
      </c>
      <c r="Y48" s="30">
        <f t="shared" si="28"/>
        <v>1326.060671163603</v>
      </c>
      <c r="Z48" s="30">
        <f t="shared" ref="Z48:AA48" si="90">SUM(Z47,Z38,Z26,Z20)</f>
        <v>466.87099999999998</v>
      </c>
      <c r="AA48" s="30">
        <f t="shared" si="90"/>
        <v>567.39874074074078</v>
      </c>
      <c r="AB48" s="30">
        <f t="shared" ref="AB48:AD48" si="91">SUM(AB47,AB38,AB26,AB20)</f>
        <v>605.86500000000001</v>
      </c>
      <c r="AC48" s="30">
        <f t="shared" si="25"/>
        <v>1640.1347407407409</v>
      </c>
      <c r="AD48" s="30">
        <f t="shared" si="91"/>
        <v>443.78460000000007</v>
      </c>
      <c r="AE48" s="30">
        <f t="shared" ref="AE48:AF48" si="92">SUM(AE47,AE38,AE26,AE20)</f>
        <v>547.07411999999999</v>
      </c>
      <c r="AF48" s="30">
        <f t="shared" si="92"/>
        <v>577.48</v>
      </c>
      <c r="AG48" s="30">
        <f t="shared" si="26"/>
        <v>1568.3387200000002</v>
      </c>
      <c r="AH48" s="30">
        <f t="shared" ref="AH48:AI48" si="93">SUM(AH47,AH38,AH26,AH20)</f>
        <v>469.22592000000009</v>
      </c>
      <c r="AI48" s="30">
        <f t="shared" si="93"/>
        <v>625.92000000000007</v>
      </c>
      <c r="AJ48" s="30">
        <f t="shared" ref="AJ48" si="94">SUM(AJ47,AJ38,AJ26,AJ20)</f>
        <v>345.17661761033372</v>
      </c>
      <c r="AK48" s="30">
        <f t="shared" si="27"/>
        <v>1440.3225376103339</v>
      </c>
      <c r="AM48" s="30">
        <f t="shared" si="10"/>
        <v>5974.8566695146783</v>
      </c>
      <c r="AO48" s="30">
        <f t="shared" ref="AO48:AP48" si="95">SUM(AO47,AO38,AO26,AO20)</f>
        <v>417.79716000000002</v>
      </c>
      <c r="AP48" s="30">
        <f t="shared" si="95"/>
        <v>421.12376</v>
      </c>
      <c r="AQ48" s="30">
        <f t="shared" ref="AQ48" si="96">SUM(AQ47,AQ38,AQ26,AQ20)</f>
        <v>435.93951999999996</v>
      </c>
      <c r="AR48" s="30">
        <f t="shared" si="11"/>
        <v>1274.8604399999999</v>
      </c>
      <c r="AS48" s="30">
        <f t="shared" ref="AS48:AU48" si="97">SUM(AS47,AS38,AS26,AS20)</f>
        <v>744</v>
      </c>
      <c r="AT48" s="30">
        <f t="shared" si="97"/>
        <v>660.40512000000001</v>
      </c>
      <c r="AU48" s="30">
        <f t="shared" si="97"/>
        <v>641.91999999999996</v>
      </c>
      <c r="AV48" s="30">
        <f t="shared" si="12"/>
        <v>2046.32512</v>
      </c>
      <c r="AW48" s="30">
        <f t="shared" ref="AW48:AX48" si="98">SUM(AW47,AW38,AW26,AW20)</f>
        <v>744</v>
      </c>
      <c r="AX48" s="30">
        <f t="shared" si="98"/>
        <v>720</v>
      </c>
      <c r="AY48" s="30">
        <f t="shared" ref="AY48:BA48" si="99">SUM(AY47,AY38,AY26,AY20)</f>
        <v>744</v>
      </c>
      <c r="AZ48" s="30">
        <f t="shared" si="13"/>
        <v>2208</v>
      </c>
      <c r="BA48" s="30">
        <f t="shared" si="99"/>
        <v>744</v>
      </c>
      <c r="BB48" s="30">
        <f t="shared" ref="BB48:BC48" si="100">SUM(BB47,BB38,BB26,BB20)</f>
        <v>614.78</v>
      </c>
      <c r="BC48" s="30">
        <f t="shared" si="100"/>
        <v>605.64</v>
      </c>
      <c r="BD48" s="30">
        <f t="shared" si="14"/>
        <v>1964.42</v>
      </c>
      <c r="BE48" s="30">
        <f t="shared" si="0"/>
        <v>7493.60556</v>
      </c>
      <c r="BG48" s="30">
        <f t="shared" ref="BG48:BH48" si="101">SUM(BG47,BG38,BG26,BG20)</f>
        <v>619.05100000000004</v>
      </c>
      <c r="BH48" s="30">
        <f t="shared" si="101"/>
        <v>631.05000000000007</v>
      </c>
      <c r="BI48" s="30">
        <f t="shared" ref="BI48" si="102">SUM(BI47,BI38,BI26,BI20)</f>
        <v>519.47400000000005</v>
      </c>
      <c r="BJ48" s="30">
        <f t="shared" si="15"/>
        <v>1769.5750000000003</v>
      </c>
      <c r="BK48" s="30">
        <f t="shared" ref="BK48:BL48" si="103">SUM(BK47,BK38,BK26,BK20)</f>
        <v>258.23999999999995</v>
      </c>
      <c r="BL48" s="30">
        <f t="shared" si="103"/>
        <v>555.20000000000005</v>
      </c>
      <c r="BM48" s="30">
        <f t="shared" ref="BM48" si="104">SUM(BM47,BM38,BM26,BM20)</f>
        <v>661.8900000000001</v>
      </c>
      <c r="BN48" s="30">
        <f t="shared" si="16"/>
        <v>1475.3300000000002</v>
      </c>
      <c r="BO48" s="30">
        <f t="shared" ref="BO48:BP48" si="105">SUM(BO47,BO38,BO26,BO20)</f>
        <v>648.14</v>
      </c>
      <c r="BP48" s="30">
        <f t="shared" si="105"/>
        <v>641.77</v>
      </c>
      <c r="BQ48" s="30">
        <f t="shared" ref="BQ48:BS48" si="106">SUM(BQ47,BQ38,BQ26,BQ20)</f>
        <v>492.07100000000003</v>
      </c>
      <c r="BR48" s="30">
        <f t="shared" si="17"/>
        <v>1781.9809999999998</v>
      </c>
      <c r="BS48" s="30">
        <f t="shared" si="106"/>
        <v>451.91</v>
      </c>
      <c r="BT48" s="30">
        <f t="shared" ref="BT48:BU48" si="107">SUM(BT47,BT38,BT26,BT20)</f>
        <v>422.44599999999997</v>
      </c>
      <c r="BU48" s="30">
        <f t="shared" si="107"/>
        <v>408.28418285714292</v>
      </c>
      <c r="BV48" s="30">
        <f t="shared" si="18"/>
        <v>1282.6401828571429</v>
      </c>
      <c r="BW48" s="30">
        <f t="shared" si="1"/>
        <v>6309.5261828571438</v>
      </c>
    </row>
    <row r="49" spans="2:75" ht="15.75" thickBot="1" x14ac:dyDescent="0.25"/>
    <row r="50" spans="2:75" ht="15.75" thickBot="1" x14ac:dyDescent="0.25">
      <c r="C50" s="6" t="str">
        <f t="shared" ref="C50:AI50" si="108">C4</f>
        <v>2012-2013</v>
      </c>
      <c r="D50" s="6">
        <f t="shared" si="108"/>
        <v>41365</v>
      </c>
      <c r="E50" s="6">
        <f t="shared" si="108"/>
        <v>41395</v>
      </c>
      <c r="F50" s="6">
        <f t="shared" si="108"/>
        <v>41426</v>
      </c>
      <c r="G50" s="6" t="str">
        <f t="shared" si="108"/>
        <v>Quarter-1</v>
      </c>
      <c r="H50" s="6">
        <f t="shared" si="108"/>
        <v>41456</v>
      </c>
      <c r="I50" s="6">
        <f t="shared" si="108"/>
        <v>41487</v>
      </c>
      <c r="J50" s="6">
        <f t="shared" si="108"/>
        <v>41518</v>
      </c>
      <c r="K50" s="6" t="str">
        <f t="shared" si="108"/>
        <v>Quarter-2</v>
      </c>
      <c r="L50" s="6">
        <f t="shared" si="108"/>
        <v>41548</v>
      </c>
      <c r="M50" s="6">
        <f t="shared" si="108"/>
        <v>41579</v>
      </c>
      <c r="N50" s="6">
        <f t="shared" si="108"/>
        <v>41609</v>
      </c>
      <c r="O50" s="6" t="str">
        <f t="shared" si="108"/>
        <v>Quarter-3</v>
      </c>
      <c r="P50" s="6">
        <f t="shared" si="108"/>
        <v>41640</v>
      </c>
      <c r="Q50" s="6">
        <f t="shared" si="108"/>
        <v>41671</v>
      </c>
      <c r="R50" s="6">
        <f t="shared" si="108"/>
        <v>41699</v>
      </c>
      <c r="S50" s="6" t="str">
        <f t="shared" si="108"/>
        <v>Quarter-4</v>
      </c>
      <c r="T50" s="6">
        <f t="shared" si="108"/>
        <v>0</v>
      </c>
      <c r="U50" s="6" t="str">
        <f t="shared" si="108"/>
        <v>2013-2014</v>
      </c>
      <c r="V50" s="6">
        <f t="shared" si="108"/>
        <v>41730</v>
      </c>
      <c r="W50" s="6">
        <f t="shared" si="108"/>
        <v>41760</v>
      </c>
      <c r="X50" s="6">
        <f t="shared" si="108"/>
        <v>41791</v>
      </c>
      <c r="Y50" s="6" t="str">
        <f t="shared" si="108"/>
        <v>Quarter 1</v>
      </c>
      <c r="Z50" s="6">
        <f t="shared" si="108"/>
        <v>41821</v>
      </c>
      <c r="AA50" s="6">
        <f t="shared" si="108"/>
        <v>41852</v>
      </c>
      <c r="AB50" s="6">
        <f t="shared" si="108"/>
        <v>41883</v>
      </c>
      <c r="AC50" s="6" t="str">
        <f t="shared" si="108"/>
        <v>Quarter 2</v>
      </c>
      <c r="AD50" s="6">
        <f t="shared" si="108"/>
        <v>41913</v>
      </c>
      <c r="AE50" s="6">
        <f t="shared" si="108"/>
        <v>41944</v>
      </c>
      <c r="AF50" s="6">
        <f t="shared" si="108"/>
        <v>41974</v>
      </c>
      <c r="AG50" s="6" t="str">
        <f t="shared" si="108"/>
        <v>Quarter 3</v>
      </c>
      <c r="AH50" s="6">
        <f t="shared" si="108"/>
        <v>42005</v>
      </c>
      <c r="AI50" s="6">
        <f t="shared" si="108"/>
        <v>42036</v>
      </c>
      <c r="AJ50" s="6">
        <f t="shared" ref="AJ50:AK50" si="109">AJ4</f>
        <v>42064</v>
      </c>
      <c r="AK50" s="6" t="str">
        <f t="shared" si="109"/>
        <v>Quarter 4</v>
      </c>
      <c r="AM50" s="6" t="str">
        <f t="shared" ref="AM50" si="110">AM4</f>
        <v>2014-2015</v>
      </c>
      <c r="AO50" s="6">
        <f t="shared" ref="AO50:AP50" si="111">AO4</f>
        <v>42095</v>
      </c>
      <c r="AP50" s="6">
        <f t="shared" si="111"/>
        <v>42125</v>
      </c>
      <c r="AQ50" s="6">
        <f t="shared" ref="AQ50:AS50" si="112">AQ4</f>
        <v>42156</v>
      </c>
      <c r="AR50" s="6" t="str">
        <f t="shared" si="112"/>
        <v>Quarter 1</v>
      </c>
      <c r="AS50" s="6">
        <f t="shared" si="112"/>
        <v>42186</v>
      </c>
      <c r="AT50" s="6">
        <f t="shared" ref="AT50:AV50" si="113">AT4</f>
        <v>42217</v>
      </c>
      <c r="AU50" s="6">
        <f t="shared" si="113"/>
        <v>42248</v>
      </c>
      <c r="AV50" s="6" t="str">
        <f t="shared" si="113"/>
        <v>Quarter 2</v>
      </c>
      <c r="AW50" s="6">
        <f t="shared" ref="AW50:AX50" si="114">AW4</f>
        <v>42278</v>
      </c>
      <c r="AX50" s="6">
        <f t="shared" si="114"/>
        <v>42309</v>
      </c>
      <c r="AY50" s="6">
        <f t="shared" ref="AY50:AZ50" si="115">AY4</f>
        <v>42339</v>
      </c>
      <c r="AZ50" s="6" t="str">
        <f t="shared" si="115"/>
        <v>Quarter 3</v>
      </c>
      <c r="BA50" s="6">
        <f t="shared" ref="BA50:BB50" si="116">BA4</f>
        <v>42385</v>
      </c>
      <c r="BB50" s="6">
        <f t="shared" si="116"/>
        <v>42416</v>
      </c>
      <c r="BC50" s="6">
        <f t="shared" ref="BC50:BD50" si="117">BC4</f>
        <v>42445</v>
      </c>
      <c r="BD50" s="6" t="str">
        <f t="shared" si="117"/>
        <v>Quarter 4</v>
      </c>
      <c r="BE50" s="6" t="str">
        <f t="shared" ref="BE50" si="118">BE4</f>
        <v>2015-2016</v>
      </c>
      <c r="BG50" s="6">
        <f t="shared" ref="BG50:BH50" si="119">BG4</f>
        <v>42476</v>
      </c>
      <c r="BH50" s="6">
        <f t="shared" si="119"/>
        <v>42506</v>
      </c>
      <c r="BI50" s="6">
        <f t="shared" ref="BI50:BK50" si="120">BI4</f>
        <v>42537</v>
      </c>
      <c r="BJ50" s="6" t="str">
        <f t="shared" si="120"/>
        <v>Quarter 1</v>
      </c>
      <c r="BK50" s="6">
        <f t="shared" si="120"/>
        <v>42567</v>
      </c>
      <c r="BL50" s="6">
        <f t="shared" ref="BL50:BN50" si="121">BL4</f>
        <v>42598</v>
      </c>
      <c r="BM50" s="6">
        <f t="shared" si="121"/>
        <v>42629</v>
      </c>
      <c r="BN50" s="6" t="str">
        <f t="shared" si="121"/>
        <v>Quarter 2</v>
      </c>
      <c r="BO50" s="6">
        <f t="shared" ref="BO50:BP50" si="122">BO4</f>
        <v>42659</v>
      </c>
      <c r="BP50" s="6">
        <f t="shared" si="122"/>
        <v>42690</v>
      </c>
      <c r="BQ50" s="6">
        <f t="shared" ref="BQ50:BR50" si="123">BQ4</f>
        <v>42720</v>
      </c>
      <c r="BR50" s="6" t="str">
        <f t="shared" si="123"/>
        <v>Quarter 3</v>
      </c>
      <c r="BS50" s="6">
        <f t="shared" ref="BS50:BT50" si="124">BS4</f>
        <v>42751</v>
      </c>
      <c r="BT50" s="6">
        <f t="shared" si="124"/>
        <v>42782</v>
      </c>
      <c r="BU50" s="6">
        <f t="shared" ref="BU50:BW50" si="125">BU4</f>
        <v>42810</v>
      </c>
      <c r="BV50" s="6" t="str">
        <f t="shared" si="125"/>
        <v>Quarter 4</v>
      </c>
      <c r="BW50" s="6" t="str">
        <f t="shared" si="125"/>
        <v>2016-2017</v>
      </c>
    </row>
    <row r="51" spans="2:75" x14ac:dyDescent="0.2">
      <c r="B51" s="4" t="s">
        <v>4</v>
      </c>
      <c r="C51" s="34">
        <f t="shared" ref="C51:X51" si="126">SUM(C6:C6)</f>
        <v>23.158000000000001</v>
      </c>
      <c r="D51" s="34">
        <f t="shared" si="126"/>
        <v>0</v>
      </c>
      <c r="E51" s="34">
        <f t="shared" si="126"/>
        <v>0</v>
      </c>
      <c r="F51" s="34">
        <f t="shared" si="126"/>
        <v>0</v>
      </c>
      <c r="G51" s="34">
        <f t="shared" si="126"/>
        <v>0</v>
      </c>
      <c r="H51" s="34">
        <f t="shared" si="126"/>
        <v>0</v>
      </c>
      <c r="I51" s="34">
        <f t="shared" si="126"/>
        <v>0</v>
      </c>
      <c r="J51" s="34">
        <f t="shared" si="126"/>
        <v>0</v>
      </c>
      <c r="K51" s="34">
        <f t="shared" si="126"/>
        <v>0</v>
      </c>
      <c r="L51" s="34">
        <f t="shared" si="126"/>
        <v>29</v>
      </c>
      <c r="M51" s="34">
        <f t="shared" si="126"/>
        <v>0</v>
      </c>
      <c r="N51" s="34">
        <f t="shared" si="126"/>
        <v>0</v>
      </c>
      <c r="O51" s="34">
        <f t="shared" si="126"/>
        <v>29</v>
      </c>
      <c r="P51" s="34">
        <f t="shared" si="126"/>
        <v>0</v>
      </c>
      <c r="Q51" s="34">
        <f t="shared" si="126"/>
        <v>0</v>
      </c>
      <c r="R51" s="34">
        <f t="shared" si="126"/>
        <v>0</v>
      </c>
      <c r="S51" s="34">
        <f t="shared" si="126"/>
        <v>0</v>
      </c>
      <c r="T51" s="34">
        <f t="shared" si="126"/>
        <v>0</v>
      </c>
      <c r="U51" s="34">
        <f t="shared" si="126"/>
        <v>29</v>
      </c>
      <c r="V51" s="34">
        <f t="shared" si="126"/>
        <v>0</v>
      </c>
      <c r="W51" s="34">
        <f t="shared" si="126"/>
        <v>0</v>
      </c>
      <c r="X51" s="34">
        <f t="shared" si="126"/>
        <v>0</v>
      </c>
      <c r="Y51" s="34">
        <f t="shared" ref="Y51:Y58" si="127">SUM(V51:X51)</f>
        <v>0</v>
      </c>
      <c r="Z51" s="34">
        <f t="shared" ref="Z51:AB54" si="128">SUM(Z6:Z6)</f>
        <v>0</v>
      </c>
      <c r="AA51" s="34">
        <f t="shared" si="128"/>
        <v>0</v>
      </c>
      <c r="AB51" s="34">
        <f t="shared" si="128"/>
        <v>0</v>
      </c>
      <c r="AC51" s="34">
        <f t="shared" ref="AC51:AC58" si="129">SUM(Z51:AB51)</f>
        <v>0</v>
      </c>
      <c r="AD51" s="34">
        <f t="shared" ref="AD51:AF54" si="130">SUM(AD6:AD6)</f>
        <v>0</v>
      </c>
      <c r="AE51" s="34">
        <f t="shared" si="130"/>
        <v>0</v>
      </c>
      <c r="AF51" s="34">
        <f t="shared" si="130"/>
        <v>0</v>
      </c>
      <c r="AG51" s="34">
        <f t="shared" ref="AG51:AG58" si="131">SUM(AD51:AF51)</f>
        <v>0</v>
      </c>
      <c r="AH51" s="34">
        <f t="shared" ref="AH51:AI54" si="132">SUM(AH6:AH6)</f>
        <v>0</v>
      </c>
      <c r="AI51" s="34">
        <f t="shared" si="132"/>
        <v>0</v>
      </c>
      <c r="AJ51" s="34">
        <f t="shared" ref="AJ51" si="133">SUM(AJ6:AJ6)</f>
        <v>0</v>
      </c>
      <c r="AK51" s="34">
        <f t="shared" ref="AK51:AK58" si="134">SUM(AH51:AJ51)</f>
        <v>0</v>
      </c>
      <c r="AM51" s="34">
        <f t="shared" ref="AM51" si="135">SUM(AM6:AM6)</f>
        <v>0</v>
      </c>
      <c r="AO51" s="34">
        <f t="shared" ref="AO51:AP54" si="136">SUM(AO6:AO6)</f>
        <v>120</v>
      </c>
      <c r="AP51" s="34">
        <f t="shared" si="136"/>
        <v>0</v>
      </c>
      <c r="AQ51" s="34">
        <f t="shared" ref="AQ51" si="137">SUM(AQ6:AQ6)</f>
        <v>0</v>
      </c>
      <c r="AR51" s="34">
        <f t="shared" ref="AR51:AR58" si="138">SUM(AO51:AQ51)</f>
        <v>120</v>
      </c>
      <c r="AS51" s="34">
        <f t="shared" ref="AS51:AU54" si="139">SUM(AS6:AS6)</f>
        <v>0</v>
      </c>
      <c r="AT51" s="34">
        <f t="shared" si="139"/>
        <v>0</v>
      </c>
      <c r="AU51" s="34">
        <f t="shared" si="139"/>
        <v>0</v>
      </c>
      <c r="AV51" s="34">
        <f t="shared" ref="AV51:AV58" si="140">SUM(AS51:AU51)</f>
        <v>0</v>
      </c>
      <c r="AW51" s="34">
        <f t="shared" ref="AW51:AX51" si="141">SUM(AW6:AW6)</f>
        <v>0</v>
      </c>
      <c r="AX51" s="34">
        <f t="shared" si="141"/>
        <v>0</v>
      </c>
      <c r="AY51" s="34">
        <f t="shared" ref="AY51:BA51" si="142">SUM(AY6:AY6)</f>
        <v>0</v>
      </c>
      <c r="AZ51" s="34">
        <f t="shared" ref="AZ51:AZ58" si="143">SUM(AW51:AY51)</f>
        <v>0</v>
      </c>
      <c r="BA51" s="34">
        <f t="shared" si="142"/>
        <v>0</v>
      </c>
      <c r="BB51" s="34">
        <f t="shared" ref="BB51:BC51" si="144">SUM(BB6:BB6)</f>
        <v>0</v>
      </c>
      <c r="BC51" s="34">
        <f t="shared" si="144"/>
        <v>0</v>
      </c>
      <c r="BD51" s="34">
        <f t="shared" ref="BD51:BD58" si="145">SUM(BA51:BC51)</f>
        <v>0</v>
      </c>
      <c r="BE51" s="34">
        <f t="shared" ref="BE51:BE54" si="146">SUM(BE6:BE6)</f>
        <v>120</v>
      </c>
      <c r="BG51" s="34">
        <f t="shared" ref="BG51:BH51" si="147">SUM(BG6:BG6)</f>
        <v>0</v>
      </c>
      <c r="BH51" s="34">
        <f t="shared" si="147"/>
        <v>0</v>
      </c>
      <c r="BI51" s="34">
        <f t="shared" ref="BI51" si="148">SUM(BI6:BI6)</f>
        <v>0</v>
      </c>
      <c r="BJ51" s="34">
        <f t="shared" ref="BJ51:BJ58" si="149">SUM(BG51:BI51)</f>
        <v>0</v>
      </c>
      <c r="BK51" s="34">
        <f t="shared" ref="BK51:BL51" si="150">SUM(BK6:BK6)</f>
        <v>7.34</v>
      </c>
      <c r="BL51" s="34">
        <f t="shared" si="150"/>
        <v>0</v>
      </c>
      <c r="BM51" s="34">
        <f t="shared" ref="BM51" si="151">SUM(BM6:BM6)</f>
        <v>0</v>
      </c>
      <c r="BN51" s="34">
        <f t="shared" ref="BN51:BN58" si="152">SUM(BK51:BM51)</f>
        <v>7.34</v>
      </c>
      <c r="BO51" s="34">
        <f t="shared" ref="BO51:BP54" si="153">SUM(BO6:BO6)</f>
        <v>0</v>
      </c>
      <c r="BP51" s="34">
        <f t="shared" si="153"/>
        <v>0</v>
      </c>
      <c r="BQ51" s="34">
        <f t="shared" ref="BQ51:BS51" si="154">SUM(BQ6:BQ6)</f>
        <v>0</v>
      </c>
      <c r="BR51" s="34">
        <f t="shared" ref="BR51:BR58" si="155">SUM(BO51:BQ51)</f>
        <v>0</v>
      </c>
      <c r="BS51" s="34">
        <f t="shared" si="154"/>
        <v>0</v>
      </c>
      <c r="BT51" s="34">
        <f t="shared" ref="BT51:BU51" si="156">SUM(BT6:BT6)</f>
        <v>0</v>
      </c>
      <c r="BU51" s="34">
        <f t="shared" si="156"/>
        <v>2.5423542857142856</v>
      </c>
      <c r="BV51" s="34">
        <f t="shared" ref="BV51:BV58" si="157">SUM(BS51:BU51)</f>
        <v>2.5423542857142856</v>
      </c>
      <c r="BW51" s="34">
        <f t="shared" ref="BW51:BW54" si="158">SUM(BW6:BW6)</f>
        <v>9.8823542857142854</v>
      </c>
    </row>
    <row r="52" spans="2:75" x14ac:dyDescent="0.2">
      <c r="B52" s="4" t="s">
        <v>5</v>
      </c>
      <c r="C52" s="34">
        <f t="shared" ref="C52:X52" si="159">SUM(C7:C7)</f>
        <v>46.67</v>
      </c>
      <c r="D52" s="34">
        <f t="shared" si="159"/>
        <v>21.5</v>
      </c>
      <c r="E52" s="34">
        <f t="shared" si="159"/>
        <v>21.5</v>
      </c>
      <c r="F52" s="34">
        <f t="shared" si="159"/>
        <v>0</v>
      </c>
      <c r="G52" s="34">
        <f t="shared" si="159"/>
        <v>43</v>
      </c>
      <c r="H52" s="34">
        <f t="shared" si="159"/>
        <v>4.5599999999999996</v>
      </c>
      <c r="I52" s="34">
        <f t="shared" si="159"/>
        <v>0</v>
      </c>
      <c r="J52" s="34">
        <f t="shared" si="159"/>
        <v>0</v>
      </c>
      <c r="K52" s="34">
        <f t="shared" si="159"/>
        <v>4.5599999999999996</v>
      </c>
      <c r="L52" s="34">
        <f t="shared" si="159"/>
        <v>0</v>
      </c>
      <c r="M52" s="34">
        <f t="shared" si="159"/>
        <v>0</v>
      </c>
      <c r="N52" s="34">
        <f t="shared" si="159"/>
        <v>5.1757754800590856</v>
      </c>
      <c r="O52" s="34">
        <f t="shared" si="159"/>
        <v>5.1757754800590856</v>
      </c>
      <c r="P52" s="34">
        <f t="shared" si="159"/>
        <v>26.299911373707531</v>
      </c>
      <c r="Q52" s="34">
        <f t="shared" si="159"/>
        <v>0</v>
      </c>
      <c r="R52" s="34">
        <f t="shared" si="159"/>
        <v>8.0084013442150752</v>
      </c>
      <c r="S52" s="34">
        <f t="shared" si="159"/>
        <v>34.308312717922604</v>
      </c>
      <c r="T52" s="34">
        <f t="shared" si="159"/>
        <v>0</v>
      </c>
      <c r="U52" s="34">
        <f t="shared" si="159"/>
        <v>104.52612660270843</v>
      </c>
      <c r="V52" s="34">
        <f t="shared" si="159"/>
        <v>16.55</v>
      </c>
      <c r="W52" s="34">
        <f t="shared" si="159"/>
        <v>0</v>
      </c>
      <c r="X52" s="34">
        <f t="shared" si="159"/>
        <v>0</v>
      </c>
      <c r="Y52" s="34">
        <f t="shared" si="127"/>
        <v>16.55</v>
      </c>
      <c r="Z52" s="34">
        <f t="shared" si="128"/>
        <v>8.3000000000000007</v>
      </c>
      <c r="AA52" s="34">
        <f t="shared" si="128"/>
        <v>3</v>
      </c>
      <c r="AB52" s="34">
        <f t="shared" si="128"/>
        <v>0</v>
      </c>
      <c r="AC52" s="34">
        <f t="shared" si="129"/>
        <v>11.3</v>
      </c>
      <c r="AD52" s="34">
        <f t="shared" si="130"/>
        <v>59.403880000000001</v>
      </c>
      <c r="AE52" s="34">
        <f t="shared" si="130"/>
        <v>0</v>
      </c>
      <c r="AF52" s="34">
        <f t="shared" si="130"/>
        <v>0</v>
      </c>
      <c r="AG52" s="34">
        <f t="shared" si="131"/>
        <v>59.403880000000001</v>
      </c>
      <c r="AH52" s="34">
        <f t="shared" si="132"/>
        <v>13.59</v>
      </c>
      <c r="AI52" s="34">
        <f t="shared" si="132"/>
        <v>0</v>
      </c>
      <c r="AJ52" s="34">
        <f t="shared" ref="AJ52" si="160">SUM(AJ7:AJ7)</f>
        <v>0</v>
      </c>
      <c r="AK52" s="34">
        <f t="shared" si="134"/>
        <v>13.59</v>
      </c>
      <c r="AM52" s="34">
        <f t="shared" ref="AM52" si="161">SUM(AM7:AM7)</f>
        <v>100.84388</v>
      </c>
      <c r="AO52" s="34">
        <f t="shared" si="136"/>
        <v>0</v>
      </c>
      <c r="AP52" s="34">
        <f t="shared" si="136"/>
        <v>0</v>
      </c>
      <c r="AQ52" s="34">
        <f t="shared" ref="AQ52" si="162">SUM(AQ7:AQ7)</f>
        <v>0</v>
      </c>
      <c r="AR52" s="34">
        <f t="shared" si="138"/>
        <v>0</v>
      </c>
      <c r="AS52" s="34">
        <f t="shared" ref="AS52:AT52" si="163">SUM(AS7:AS7)</f>
        <v>0</v>
      </c>
      <c r="AT52" s="34">
        <f t="shared" si="163"/>
        <v>0</v>
      </c>
      <c r="AU52" s="34">
        <f t="shared" si="139"/>
        <v>0</v>
      </c>
      <c r="AV52" s="34">
        <f t="shared" si="140"/>
        <v>0</v>
      </c>
      <c r="AW52" s="34">
        <f t="shared" ref="AW52:AX52" si="164">SUM(AW7:AW7)</f>
        <v>0</v>
      </c>
      <c r="AX52" s="34">
        <f t="shared" si="164"/>
        <v>0</v>
      </c>
      <c r="AY52" s="34">
        <f t="shared" ref="AY52:BA52" si="165">SUM(AY7:AY7)</f>
        <v>0</v>
      </c>
      <c r="AZ52" s="34">
        <f t="shared" si="143"/>
        <v>0</v>
      </c>
      <c r="BA52" s="34">
        <f t="shared" si="165"/>
        <v>0</v>
      </c>
      <c r="BB52" s="34">
        <f t="shared" ref="BB52:BC52" si="166">SUM(BB7:BB7)</f>
        <v>0</v>
      </c>
      <c r="BC52" s="34">
        <f t="shared" si="166"/>
        <v>0</v>
      </c>
      <c r="BD52" s="34">
        <f t="shared" si="145"/>
        <v>0</v>
      </c>
      <c r="BE52" s="34">
        <f t="shared" si="146"/>
        <v>0</v>
      </c>
      <c r="BG52" s="34">
        <f t="shared" ref="BG52:BH52" si="167">SUM(BG7:BG7)</f>
        <v>0</v>
      </c>
      <c r="BH52" s="34">
        <f t="shared" si="167"/>
        <v>0</v>
      </c>
      <c r="BI52" s="34">
        <f t="shared" ref="BI52" si="168">SUM(BI7:BI7)</f>
        <v>0</v>
      </c>
      <c r="BJ52" s="34">
        <f t="shared" si="149"/>
        <v>0</v>
      </c>
      <c r="BK52" s="34">
        <f t="shared" ref="BK52:BL52" si="169">SUM(BK7:BK7)</f>
        <v>11.59</v>
      </c>
      <c r="BL52" s="34">
        <f t="shared" si="169"/>
        <v>0</v>
      </c>
      <c r="BM52" s="34">
        <f t="shared" ref="BM52" si="170">SUM(BM7:BM7)</f>
        <v>0</v>
      </c>
      <c r="BN52" s="34">
        <f t="shared" si="152"/>
        <v>11.59</v>
      </c>
      <c r="BO52" s="34">
        <f t="shared" ref="BO52:BQ52" si="171">SUM(BO7:BO7)</f>
        <v>0</v>
      </c>
      <c r="BP52" s="34">
        <f t="shared" si="153"/>
        <v>0</v>
      </c>
      <c r="BQ52" s="34">
        <f t="shared" si="171"/>
        <v>0</v>
      </c>
      <c r="BR52" s="34">
        <f t="shared" si="155"/>
        <v>0</v>
      </c>
      <c r="BS52" s="34">
        <f t="shared" ref="BS52:BT52" si="172">SUM(BS7:BS7)</f>
        <v>0</v>
      </c>
      <c r="BT52" s="34">
        <f t="shared" si="172"/>
        <v>0</v>
      </c>
      <c r="BU52" s="34">
        <f t="shared" ref="BU52" si="173">SUM(BU7:BU7)</f>
        <v>0</v>
      </c>
      <c r="BV52" s="34">
        <f t="shared" si="157"/>
        <v>0</v>
      </c>
      <c r="BW52" s="34">
        <f t="shared" si="158"/>
        <v>11.59</v>
      </c>
    </row>
    <row r="53" spans="2:75" x14ac:dyDescent="0.2">
      <c r="B53" s="4" t="s">
        <v>161</v>
      </c>
      <c r="C53" s="34">
        <f t="shared" ref="C53:X53" si="174">SUM(C8:C8)</f>
        <v>37.716999999999999</v>
      </c>
      <c r="D53" s="34">
        <f t="shared" si="174"/>
        <v>1</v>
      </c>
      <c r="E53" s="34">
        <f t="shared" si="174"/>
        <v>0.34</v>
      </c>
      <c r="F53" s="34">
        <f t="shared" si="174"/>
        <v>2.17</v>
      </c>
      <c r="G53" s="34">
        <f t="shared" si="174"/>
        <v>3.51</v>
      </c>
      <c r="H53" s="34">
        <f t="shared" si="174"/>
        <v>0</v>
      </c>
      <c r="I53" s="34">
        <f t="shared" si="174"/>
        <v>6.93</v>
      </c>
      <c r="J53" s="34">
        <f t="shared" si="174"/>
        <v>4.33</v>
      </c>
      <c r="K53" s="34">
        <f t="shared" si="174"/>
        <v>11.26</v>
      </c>
      <c r="L53" s="34">
        <f t="shared" si="174"/>
        <v>0</v>
      </c>
      <c r="M53" s="34">
        <f t="shared" si="174"/>
        <v>0</v>
      </c>
      <c r="N53" s="34">
        <f t="shared" si="174"/>
        <v>12.58</v>
      </c>
      <c r="O53" s="34">
        <f t="shared" si="174"/>
        <v>12.58</v>
      </c>
      <c r="P53" s="34">
        <f t="shared" si="174"/>
        <v>11.746794682422451</v>
      </c>
      <c r="Q53" s="34">
        <f t="shared" si="174"/>
        <v>0</v>
      </c>
      <c r="R53" s="34">
        <f t="shared" si="174"/>
        <v>0</v>
      </c>
      <c r="S53" s="34">
        <f t="shared" si="174"/>
        <v>11.746794682422451</v>
      </c>
      <c r="T53" s="34">
        <f t="shared" si="174"/>
        <v>0</v>
      </c>
      <c r="U53" s="34">
        <f t="shared" si="174"/>
        <v>89.936794682422459</v>
      </c>
      <c r="V53" s="34">
        <f t="shared" si="174"/>
        <v>13.253323485967504</v>
      </c>
      <c r="W53" s="34">
        <f t="shared" si="174"/>
        <v>0</v>
      </c>
      <c r="X53" s="34">
        <f t="shared" si="174"/>
        <v>0.95</v>
      </c>
      <c r="Y53" s="34">
        <f t="shared" si="127"/>
        <v>14.203323485967504</v>
      </c>
      <c r="Z53" s="34">
        <f t="shared" si="128"/>
        <v>1</v>
      </c>
      <c r="AA53" s="34">
        <f t="shared" si="128"/>
        <v>10.25</v>
      </c>
      <c r="AB53" s="34">
        <f t="shared" si="128"/>
        <v>0</v>
      </c>
      <c r="AC53" s="34">
        <f t="shared" si="129"/>
        <v>11.25</v>
      </c>
      <c r="AD53" s="34">
        <f t="shared" si="130"/>
        <v>0</v>
      </c>
      <c r="AE53" s="34">
        <f t="shared" si="130"/>
        <v>0</v>
      </c>
      <c r="AF53" s="34">
        <f t="shared" si="130"/>
        <v>0</v>
      </c>
      <c r="AG53" s="34">
        <f t="shared" si="131"/>
        <v>0</v>
      </c>
      <c r="AH53" s="34">
        <f t="shared" si="132"/>
        <v>0</v>
      </c>
      <c r="AI53" s="34">
        <f t="shared" si="132"/>
        <v>0</v>
      </c>
      <c r="AJ53" s="34">
        <f t="shared" ref="AJ53" si="175">SUM(AJ8:AJ8)</f>
        <v>0</v>
      </c>
      <c r="AK53" s="34">
        <f t="shared" si="134"/>
        <v>0</v>
      </c>
      <c r="AM53" s="34">
        <f t="shared" ref="AM53" si="176">SUM(AM8:AM8)</f>
        <v>25.453323485967502</v>
      </c>
      <c r="AO53" s="34">
        <f t="shared" si="136"/>
        <v>0</v>
      </c>
      <c r="AP53" s="34">
        <f t="shared" si="136"/>
        <v>0</v>
      </c>
      <c r="AQ53" s="34">
        <f t="shared" ref="AQ53" si="177">SUM(AQ8:AQ8)</f>
        <v>59.05</v>
      </c>
      <c r="AR53" s="34">
        <f t="shared" si="138"/>
        <v>59.05</v>
      </c>
      <c r="AS53" s="34">
        <f t="shared" ref="AS53:AT53" si="178">SUM(AS8:AS8)</f>
        <v>0</v>
      </c>
      <c r="AT53" s="34">
        <f t="shared" si="178"/>
        <v>0</v>
      </c>
      <c r="AU53" s="34">
        <f t="shared" si="139"/>
        <v>0</v>
      </c>
      <c r="AV53" s="34">
        <f t="shared" si="140"/>
        <v>0</v>
      </c>
      <c r="AW53" s="34">
        <f t="shared" ref="AW53:AX53" si="179">SUM(AW8:AW8)</f>
        <v>0</v>
      </c>
      <c r="AX53" s="34">
        <f t="shared" si="179"/>
        <v>0</v>
      </c>
      <c r="AY53" s="34">
        <f t="shared" ref="AY53:BA53" si="180">SUM(AY8:AY8)</f>
        <v>0</v>
      </c>
      <c r="AZ53" s="34">
        <f t="shared" si="143"/>
        <v>0</v>
      </c>
      <c r="BA53" s="34">
        <f t="shared" si="180"/>
        <v>0</v>
      </c>
      <c r="BB53" s="34">
        <f t="shared" ref="BB53:BC53" si="181">SUM(BB8:BB8)</f>
        <v>0</v>
      </c>
      <c r="BC53" s="34">
        <f t="shared" si="181"/>
        <v>0</v>
      </c>
      <c r="BD53" s="34">
        <f t="shared" si="145"/>
        <v>0</v>
      </c>
      <c r="BE53" s="34">
        <f t="shared" si="146"/>
        <v>59.05</v>
      </c>
      <c r="BG53" s="34">
        <f t="shared" ref="BG53:BH53" si="182">SUM(BG8:BG8)</f>
        <v>0</v>
      </c>
      <c r="BH53" s="34">
        <f t="shared" si="182"/>
        <v>0</v>
      </c>
      <c r="BI53" s="34">
        <f t="shared" ref="BI53" si="183">SUM(BI8:BI8)</f>
        <v>0</v>
      </c>
      <c r="BJ53" s="34">
        <f t="shared" si="149"/>
        <v>0</v>
      </c>
      <c r="BK53" s="34">
        <f t="shared" ref="BK53:BL53" si="184">SUM(BK8:BK8)</f>
        <v>0</v>
      </c>
      <c r="BL53" s="34">
        <f t="shared" si="184"/>
        <v>0</v>
      </c>
      <c r="BM53" s="34">
        <f t="shared" ref="BM53" si="185">SUM(BM8:BM8)</f>
        <v>0</v>
      </c>
      <c r="BN53" s="34">
        <f t="shared" si="152"/>
        <v>0</v>
      </c>
      <c r="BO53" s="34">
        <f t="shared" ref="BO53:BQ53" si="186">SUM(BO8:BO8)</f>
        <v>0</v>
      </c>
      <c r="BP53" s="34">
        <f t="shared" si="153"/>
        <v>0</v>
      </c>
      <c r="BQ53" s="34">
        <f t="shared" si="186"/>
        <v>0</v>
      </c>
      <c r="BR53" s="34">
        <f t="shared" si="155"/>
        <v>0</v>
      </c>
      <c r="BS53" s="34">
        <f t="shared" ref="BS53:BT53" si="187">SUM(BS8:BS8)</f>
        <v>0</v>
      </c>
      <c r="BT53" s="34">
        <f t="shared" si="187"/>
        <v>0</v>
      </c>
      <c r="BU53" s="34">
        <f t="shared" ref="BU53" si="188">SUM(BU8:BU8)</f>
        <v>10.220000000000001</v>
      </c>
      <c r="BV53" s="34">
        <f t="shared" si="157"/>
        <v>10.220000000000001</v>
      </c>
      <c r="BW53" s="34">
        <f t="shared" si="158"/>
        <v>10.220000000000001</v>
      </c>
    </row>
    <row r="54" spans="2:75" x14ac:dyDescent="0.2">
      <c r="B54" s="4" t="s">
        <v>6</v>
      </c>
      <c r="C54" s="34">
        <f t="shared" ref="C54:X54" si="189">SUM(C9:C9)</f>
        <v>5.75</v>
      </c>
      <c r="D54" s="34">
        <f t="shared" si="189"/>
        <v>10.370000000000001</v>
      </c>
      <c r="E54" s="34">
        <f t="shared" si="189"/>
        <v>0</v>
      </c>
      <c r="F54" s="34">
        <f t="shared" si="189"/>
        <v>0</v>
      </c>
      <c r="G54" s="34">
        <f t="shared" si="189"/>
        <v>10.370000000000001</v>
      </c>
      <c r="H54" s="34">
        <f t="shared" si="189"/>
        <v>0</v>
      </c>
      <c r="I54" s="34">
        <f t="shared" si="189"/>
        <v>0</v>
      </c>
      <c r="J54" s="34">
        <f t="shared" si="189"/>
        <v>0</v>
      </c>
      <c r="K54" s="34">
        <f t="shared" si="189"/>
        <v>0</v>
      </c>
      <c r="L54" s="34">
        <f t="shared" si="189"/>
        <v>0</v>
      </c>
      <c r="M54" s="34">
        <f t="shared" si="189"/>
        <v>0</v>
      </c>
      <c r="N54" s="34">
        <f t="shared" si="189"/>
        <v>0</v>
      </c>
      <c r="O54" s="34">
        <f t="shared" si="189"/>
        <v>0</v>
      </c>
      <c r="P54" s="34">
        <f t="shared" si="189"/>
        <v>0</v>
      </c>
      <c r="Q54" s="34">
        <f t="shared" si="189"/>
        <v>0</v>
      </c>
      <c r="R54" s="34">
        <f t="shared" si="189"/>
        <v>0</v>
      </c>
      <c r="S54" s="34">
        <f t="shared" si="189"/>
        <v>0</v>
      </c>
      <c r="T54" s="34">
        <f t="shared" si="189"/>
        <v>0</v>
      </c>
      <c r="U54" s="34">
        <f t="shared" si="189"/>
        <v>10.370000000000001</v>
      </c>
      <c r="V54" s="34">
        <f t="shared" si="189"/>
        <v>0</v>
      </c>
      <c r="W54" s="34">
        <f t="shared" si="189"/>
        <v>0</v>
      </c>
      <c r="X54" s="34">
        <f t="shared" si="189"/>
        <v>4.93</v>
      </c>
      <c r="Y54" s="34">
        <f t="shared" si="127"/>
        <v>4.93</v>
      </c>
      <c r="Z54" s="34">
        <f t="shared" si="128"/>
        <v>0</v>
      </c>
      <c r="AA54" s="34">
        <f t="shared" si="128"/>
        <v>0</v>
      </c>
      <c r="AB54" s="34">
        <f t="shared" si="128"/>
        <v>18.239999999999998</v>
      </c>
      <c r="AC54" s="34">
        <f t="shared" si="129"/>
        <v>18.239999999999998</v>
      </c>
      <c r="AD54" s="34">
        <f t="shared" si="130"/>
        <v>0</v>
      </c>
      <c r="AE54" s="34">
        <f t="shared" si="130"/>
        <v>0</v>
      </c>
      <c r="AF54" s="34">
        <f t="shared" si="130"/>
        <v>0</v>
      </c>
      <c r="AG54" s="34">
        <f t="shared" si="131"/>
        <v>0</v>
      </c>
      <c r="AH54" s="34">
        <f t="shared" si="132"/>
        <v>0</v>
      </c>
      <c r="AI54" s="34">
        <f t="shared" si="132"/>
        <v>0</v>
      </c>
      <c r="AJ54" s="34">
        <f t="shared" ref="AJ54" si="190">SUM(AJ9:AJ9)</f>
        <v>0</v>
      </c>
      <c r="AK54" s="34">
        <f t="shared" si="134"/>
        <v>0</v>
      </c>
      <c r="AM54" s="34">
        <f t="shared" ref="AM54" si="191">SUM(AM9:AM9)</f>
        <v>23.169999999999998</v>
      </c>
      <c r="AO54" s="34">
        <f t="shared" si="136"/>
        <v>0</v>
      </c>
      <c r="AP54" s="34">
        <f t="shared" si="136"/>
        <v>0</v>
      </c>
      <c r="AQ54" s="34">
        <f t="shared" ref="AQ54" si="192">SUM(AQ9:AQ9)</f>
        <v>0</v>
      </c>
      <c r="AR54" s="34">
        <f t="shared" si="138"/>
        <v>0</v>
      </c>
      <c r="AS54" s="34">
        <f t="shared" ref="AS54:AT54" si="193">SUM(AS9:AS9)</f>
        <v>0</v>
      </c>
      <c r="AT54" s="34">
        <f t="shared" si="193"/>
        <v>0</v>
      </c>
      <c r="AU54" s="34">
        <f t="shared" si="139"/>
        <v>0</v>
      </c>
      <c r="AV54" s="34">
        <f t="shared" si="140"/>
        <v>0</v>
      </c>
      <c r="AW54" s="34">
        <f t="shared" ref="AW54:AX54" si="194">SUM(AW9:AW9)</f>
        <v>0</v>
      </c>
      <c r="AX54" s="34">
        <f t="shared" si="194"/>
        <v>0</v>
      </c>
      <c r="AY54" s="34">
        <f t="shared" ref="AY54:BA54" si="195">SUM(AY9:AY9)</f>
        <v>0</v>
      </c>
      <c r="AZ54" s="34">
        <f t="shared" si="143"/>
        <v>0</v>
      </c>
      <c r="BA54" s="34">
        <f t="shared" si="195"/>
        <v>0</v>
      </c>
      <c r="BB54" s="34">
        <f t="shared" ref="BB54:BC54" si="196">SUM(BB9:BB9)</f>
        <v>0</v>
      </c>
      <c r="BC54" s="34">
        <f t="shared" si="196"/>
        <v>0</v>
      </c>
      <c r="BD54" s="34">
        <f t="shared" si="145"/>
        <v>0</v>
      </c>
      <c r="BE54" s="34">
        <f t="shared" si="146"/>
        <v>0</v>
      </c>
      <c r="BG54" s="34">
        <f t="shared" ref="BG54:BH54" si="197">SUM(BG9:BG9)</f>
        <v>0</v>
      </c>
      <c r="BH54" s="34">
        <f t="shared" si="197"/>
        <v>0</v>
      </c>
      <c r="BI54" s="34">
        <f t="shared" ref="BI54" si="198">SUM(BI9:BI9)</f>
        <v>0</v>
      </c>
      <c r="BJ54" s="34">
        <f t="shared" si="149"/>
        <v>0</v>
      </c>
      <c r="BK54" s="34">
        <f t="shared" ref="BK54:BL54" si="199">SUM(BK9:BK9)</f>
        <v>0</v>
      </c>
      <c r="BL54" s="34">
        <f t="shared" si="199"/>
        <v>0</v>
      </c>
      <c r="BM54" s="34">
        <f t="shared" ref="BM54" si="200">SUM(BM9:BM9)</f>
        <v>0</v>
      </c>
      <c r="BN54" s="34">
        <f t="shared" si="152"/>
        <v>0</v>
      </c>
      <c r="BO54" s="34">
        <f t="shared" ref="BO54:BQ54" si="201">SUM(BO9:BO9)</f>
        <v>0</v>
      </c>
      <c r="BP54" s="34">
        <f t="shared" si="153"/>
        <v>0</v>
      </c>
      <c r="BQ54" s="34">
        <f t="shared" si="201"/>
        <v>0</v>
      </c>
      <c r="BR54" s="34">
        <f t="shared" si="155"/>
        <v>0</v>
      </c>
      <c r="BS54" s="34">
        <f t="shared" ref="BS54:BT54" si="202">SUM(BS9:BS9)</f>
        <v>0</v>
      </c>
      <c r="BT54" s="34">
        <f t="shared" si="202"/>
        <v>0</v>
      </c>
      <c r="BU54" s="34">
        <f t="shared" ref="BU54" si="203">SUM(BU9:BU9)</f>
        <v>0</v>
      </c>
      <c r="BV54" s="34">
        <f t="shared" si="157"/>
        <v>0</v>
      </c>
      <c r="BW54" s="34">
        <f t="shared" si="158"/>
        <v>0</v>
      </c>
    </row>
    <row r="55" spans="2:75" x14ac:dyDescent="0.2">
      <c r="B55" s="4" t="s">
        <v>8</v>
      </c>
      <c r="C55" s="34">
        <f t="shared" ref="C55:X55" si="204">SUM(C10:C19)</f>
        <v>188.76841277004317</v>
      </c>
      <c r="D55" s="34">
        <f t="shared" si="204"/>
        <v>20.94</v>
      </c>
      <c r="E55" s="34">
        <f t="shared" si="204"/>
        <v>27.25</v>
      </c>
      <c r="F55" s="34">
        <f t="shared" si="204"/>
        <v>58.710265878877401</v>
      </c>
      <c r="G55" s="34">
        <f t="shared" si="204"/>
        <v>106.90026587887741</v>
      </c>
      <c r="H55" s="34">
        <f t="shared" si="204"/>
        <v>45.583779934774796</v>
      </c>
      <c r="I55" s="34">
        <f t="shared" si="204"/>
        <v>5.92</v>
      </c>
      <c r="J55" s="34">
        <f t="shared" si="204"/>
        <v>16.306853766617429</v>
      </c>
      <c r="K55" s="34">
        <f t="shared" si="204"/>
        <v>67.81063370139222</v>
      </c>
      <c r="L55" s="34">
        <f t="shared" si="204"/>
        <v>3.43</v>
      </c>
      <c r="M55" s="34">
        <f t="shared" si="204"/>
        <v>2.2691875923190556</v>
      </c>
      <c r="N55" s="34">
        <f t="shared" si="204"/>
        <v>44.851610044313148</v>
      </c>
      <c r="O55" s="34">
        <f t="shared" si="204"/>
        <v>50.550797636632204</v>
      </c>
      <c r="P55" s="34">
        <f t="shared" si="204"/>
        <v>23.600443131462335</v>
      </c>
      <c r="Q55" s="34">
        <f t="shared" si="204"/>
        <v>12.98</v>
      </c>
      <c r="R55" s="34">
        <f t="shared" si="204"/>
        <v>1.3814623338257006</v>
      </c>
      <c r="S55" s="34">
        <f t="shared" si="204"/>
        <v>37.961905465288041</v>
      </c>
      <c r="T55" s="34">
        <f t="shared" si="204"/>
        <v>0</v>
      </c>
      <c r="U55" s="34">
        <f t="shared" si="204"/>
        <v>263.22360268218983</v>
      </c>
      <c r="V55" s="34">
        <f t="shared" si="204"/>
        <v>15.397552969406116</v>
      </c>
      <c r="W55" s="34">
        <f t="shared" si="204"/>
        <v>1.6986706056129985</v>
      </c>
      <c r="X55" s="34">
        <f t="shared" si="204"/>
        <v>6</v>
      </c>
      <c r="Y55" s="34">
        <f t="shared" si="127"/>
        <v>23.096223575019113</v>
      </c>
      <c r="Z55" s="34">
        <f>SUM(Z10:Z19)</f>
        <v>18</v>
      </c>
      <c r="AA55" s="34">
        <f>SUM(AA10:AA19)</f>
        <v>41.508000000000003</v>
      </c>
      <c r="AB55" s="34">
        <f>SUM(AB10:AB19)</f>
        <v>63.605000000000004</v>
      </c>
      <c r="AC55" s="34">
        <f t="shared" si="129"/>
        <v>123.113</v>
      </c>
      <c r="AD55" s="34">
        <f>SUM(AD10:AD19)</f>
        <v>19.369999999999997</v>
      </c>
      <c r="AE55" s="34">
        <f>SUM(AE10:AE19)</f>
        <v>0</v>
      </c>
      <c r="AF55" s="34">
        <f>SUM(AF10:AF19)</f>
        <v>0</v>
      </c>
      <c r="AG55" s="34">
        <f t="shared" si="131"/>
        <v>19.369999999999997</v>
      </c>
      <c r="AH55" s="34">
        <f>SUM(AH10:AH19)</f>
        <v>34.39</v>
      </c>
      <c r="AI55" s="34">
        <f>SUM(AI10:AI19)</f>
        <v>5.0999999999999996</v>
      </c>
      <c r="AJ55" s="34">
        <f>SUM(AJ10:AJ19)</f>
        <v>4.91</v>
      </c>
      <c r="AK55" s="34">
        <f t="shared" si="134"/>
        <v>44.400000000000006</v>
      </c>
      <c r="AM55" s="34">
        <f t="shared" ref="AM55" si="205">SUM(AM10:AM19)</f>
        <v>209.97922357501912</v>
      </c>
      <c r="AO55" s="34">
        <f>SUM(AO10:AO19)</f>
        <v>2</v>
      </c>
      <c r="AP55" s="34">
        <f>SUM(AP10:AP19)</f>
        <v>0</v>
      </c>
      <c r="AQ55" s="34">
        <f>SUM(AQ10:AQ19)</f>
        <v>0</v>
      </c>
      <c r="AR55" s="34">
        <f t="shared" si="138"/>
        <v>2</v>
      </c>
      <c r="AS55" s="34">
        <f>SUM(AS10:AS19)</f>
        <v>0</v>
      </c>
      <c r="AT55" s="34">
        <f>SUM(AT10:AT19)</f>
        <v>0</v>
      </c>
      <c r="AU55" s="34">
        <f>SUM(AU10:AU19)</f>
        <v>0</v>
      </c>
      <c r="AV55" s="34">
        <f t="shared" si="140"/>
        <v>0</v>
      </c>
      <c r="AW55" s="34">
        <f>SUM(AW10:AW19)</f>
        <v>0</v>
      </c>
      <c r="AX55" s="34">
        <f>SUM(AX10:AX19)</f>
        <v>0</v>
      </c>
      <c r="AY55" s="34">
        <f>SUM(AY10:AY19)</f>
        <v>0</v>
      </c>
      <c r="AZ55" s="34">
        <f t="shared" si="143"/>
        <v>0</v>
      </c>
      <c r="BA55" s="34">
        <f>SUM(BA10:BA19)</f>
        <v>0</v>
      </c>
      <c r="BB55" s="34">
        <f>SUM(BB10:BB19)</f>
        <v>0</v>
      </c>
      <c r="BC55" s="34">
        <f>SUM(BC10:BC19)</f>
        <v>16.399999999999999</v>
      </c>
      <c r="BD55" s="34">
        <f t="shared" si="145"/>
        <v>16.399999999999999</v>
      </c>
      <c r="BE55" s="34">
        <f t="shared" ref="BE55" si="206">SUM(BE10:BE19)</f>
        <v>18.399999999999999</v>
      </c>
      <c r="BG55" s="34">
        <f>SUM(BG10:BG19)</f>
        <v>48</v>
      </c>
      <c r="BH55" s="34">
        <f>SUM(BH10:BH19)</f>
        <v>0</v>
      </c>
      <c r="BI55" s="34">
        <f>SUM(BI10:BI19)</f>
        <v>0</v>
      </c>
      <c r="BJ55" s="34">
        <f t="shared" si="149"/>
        <v>48</v>
      </c>
      <c r="BK55" s="34">
        <f>SUM(BK10:BK19)</f>
        <v>7.8999999999999995</v>
      </c>
      <c r="BL55" s="34">
        <f>SUM(BL10:BL19)</f>
        <v>0</v>
      </c>
      <c r="BM55" s="34">
        <f>SUM(BM10:BM19)</f>
        <v>0</v>
      </c>
      <c r="BN55" s="34">
        <f t="shared" si="152"/>
        <v>7.8999999999999995</v>
      </c>
      <c r="BO55" s="34">
        <f>SUM(BO10:BO19)</f>
        <v>0</v>
      </c>
      <c r="BP55" s="34">
        <f>SUM(BP10:BP19)</f>
        <v>0</v>
      </c>
      <c r="BQ55" s="34">
        <f>SUM(BQ10:BQ19)</f>
        <v>0</v>
      </c>
      <c r="BR55" s="34">
        <f t="shared" si="155"/>
        <v>0</v>
      </c>
      <c r="BS55" s="34">
        <f>SUM(BS10:BS19)</f>
        <v>15.1</v>
      </c>
      <c r="BT55" s="34">
        <f>SUM(BT10:BT19)</f>
        <v>0</v>
      </c>
      <c r="BU55" s="34">
        <f>SUM(BU10:BU19)</f>
        <v>0</v>
      </c>
      <c r="BV55" s="34">
        <f t="shared" si="157"/>
        <v>15.1</v>
      </c>
      <c r="BW55" s="34">
        <f t="shared" ref="BW55" si="207">SUM(BW10:BW19)</f>
        <v>71</v>
      </c>
    </row>
    <row r="56" spans="2:75" x14ac:dyDescent="0.2">
      <c r="B56" s="4" t="s">
        <v>162</v>
      </c>
      <c r="C56" s="34">
        <f t="shared" ref="C56:X56" si="208">SUM(C22:C25)</f>
        <v>2373.0981364058252</v>
      </c>
      <c r="D56" s="34">
        <f t="shared" si="208"/>
        <v>297.24</v>
      </c>
      <c r="E56" s="34">
        <f t="shared" si="208"/>
        <v>231.93200147710488</v>
      </c>
      <c r="F56" s="34">
        <f t="shared" si="208"/>
        <v>73.36</v>
      </c>
      <c r="G56" s="34">
        <f t="shared" si="208"/>
        <v>602.53200147710481</v>
      </c>
      <c r="H56" s="34">
        <f t="shared" si="208"/>
        <v>3.7148744460856746</v>
      </c>
      <c r="I56" s="34">
        <f t="shared" si="208"/>
        <v>321.66033973412118</v>
      </c>
      <c r="J56" s="34">
        <f t="shared" si="208"/>
        <v>215.82654357459379</v>
      </c>
      <c r="K56" s="34">
        <f t="shared" si="208"/>
        <v>541.20175775480061</v>
      </c>
      <c r="L56" s="34">
        <f t="shared" si="208"/>
        <v>246.96664697193501</v>
      </c>
      <c r="M56" s="34">
        <f t="shared" si="208"/>
        <v>293.42407680945348</v>
      </c>
      <c r="N56" s="34">
        <f t="shared" si="208"/>
        <v>132.0735732469459</v>
      </c>
      <c r="O56" s="34">
        <f t="shared" si="208"/>
        <v>672.46429702833439</v>
      </c>
      <c r="P56" s="34">
        <f t="shared" si="208"/>
        <v>143.98837903518034</v>
      </c>
      <c r="Q56" s="34">
        <f t="shared" si="208"/>
        <v>335.6570187229957</v>
      </c>
      <c r="R56" s="34">
        <f t="shared" si="208"/>
        <v>184.21418783934041</v>
      </c>
      <c r="S56" s="34">
        <f t="shared" si="208"/>
        <v>663.85958559751646</v>
      </c>
      <c r="T56" s="34">
        <f t="shared" si="208"/>
        <v>0</v>
      </c>
      <c r="U56" s="34">
        <f t="shared" si="208"/>
        <v>2480.0576418577562</v>
      </c>
      <c r="V56" s="34">
        <f t="shared" si="208"/>
        <v>161.38999999999999</v>
      </c>
      <c r="W56" s="34">
        <f t="shared" si="208"/>
        <v>273.07200886262922</v>
      </c>
      <c r="X56" s="34">
        <f t="shared" si="208"/>
        <v>513.03</v>
      </c>
      <c r="Y56" s="34">
        <f t="shared" si="127"/>
        <v>947.49200886262918</v>
      </c>
      <c r="Z56" s="34">
        <f>SUM(Z22:Z25)</f>
        <v>212.45999999999998</v>
      </c>
      <c r="AA56" s="34">
        <f>SUM(AA22:AA25)</f>
        <v>457.12074074074076</v>
      </c>
      <c r="AB56" s="34">
        <f>SUM(AB22:AB25)</f>
        <v>374.33000000000004</v>
      </c>
      <c r="AC56" s="34">
        <f t="shared" si="129"/>
        <v>1043.9107407407409</v>
      </c>
      <c r="AD56" s="34">
        <f>SUM(AD22:AD25)</f>
        <v>196.61</v>
      </c>
      <c r="AE56" s="34">
        <f>SUM(AE22:AE25)</f>
        <v>461.40411999999998</v>
      </c>
      <c r="AF56" s="34">
        <f>SUM(AF22:AF25)</f>
        <v>481.97</v>
      </c>
      <c r="AG56" s="34">
        <f t="shared" si="131"/>
        <v>1139.9841200000001</v>
      </c>
      <c r="AH56" s="34">
        <f>SUM(AH22:AH25)</f>
        <v>289.74004000000002</v>
      </c>
      <c r="AI56" s="34">
        <f>SUM(AI22:AI25)</f>
        <v>576</v>
      </c>
      <c r="AJ56" s="34">
        <f>SUM(AJ22:AJ25)</f>
        <v>173.92661761033369</v>
      </c>
      <c r="AK56" s="34">
        <f t="shared" si="134"/>
        <v>1039.6666576103337</v>
      </c>
      <c r="AM56" s="34">
        <f t="shared" ref="AM56" si="209">SUM(AM22:AM25)</f>
        <v>4171.053527213704</v>
      </c>
      <c r="AO56" s="34">
        <f>SUM(AO22:AO25)</f>
        <v>131.37</v>
      </c>
      <c r="AP56" s="34">
        <f>SUM(AP22:AP25)</f>
        <v>258.93</v>
      </c>
      <c r="AQ56" s="34">
        <f>SUM(AQ22:AQ25)</f>
        <v>277.14999999999998</v>
      </c>
      <c r="AR56" s="34">
        <f t="shared" si="138"/>
        <v>667.45</v>
      </c>
      <c r="AS56" s="34">
        <f>SUM(AS22:AS25)</f>
        <v>744</v>
      </c>
      <c r="AT56" s="34">
        <f>SUM(AT22:AT25)</f>
        <v>624</v>
      </c>
      <c r="AU56" s="34">
        <f>SUM(AU22:AU25)</f>
        <v>552</v>
      </c>
      <c r="AV56" s="34">
        <f t="shared" si="140"/>
        <v>1920</v>
      </c>
      <c r="AW56" s="34">
        <f>SUM(AW22:AW25)</f>
        <v>744</v>
      </c>
      <c r="AX56" s="34">
        <f>SUM(AX22:AX25)</f>
        <v>720</v>
      </c>
      <c r="AY56" s="34">
        <f>SUM(AY22:AY25)</f>
        <v>744</v>
      </c>
      <c r="AZ56" s="34">
        <f t="shared" si="143"/>
        <v>2208</v>
      </c>
      <c r="BA56" s="34">
        <f>SUM(BA22:BA25)</f>
        <v>744</v>
      </c>
      <c r="BB56" s="34">
        <f>SUM(BB22:BB25)</f>
        <v>552</v>
      </c>
      <c r="BC56" s="34">
        <f>SUM(BC22:BC25)</f>
        <v>526</v>
      </c>
      <c r="BD56" s="34">
        <f t="shared" si="145"/>
        <v>1822</v>
      </c>
      <c r="BE56" s="34">
        <f t="shared" ref="BE56" si="210">SUM(BE22:BE25)</f>
        <v>6617.45</v>
      </c>
      <c r="BG56" s="34">
        <f>SUM(BG22:BG25)</f>
        <v>488.49</v>
      </c>
      <c r="BH56" s="34">
        <f>SUM(BH22:BH25)</f>
        <v>541.70000000000005</v>
      </c>
      <c r="BI56" s="34">
        <f>SUM(BI22:BI25)</f>
        <v>397.35</v>
      </c>
      <c r="BJ56" s="34">
        <f t="shared" si="149"/>
        <v>1427.54</v>
      </c>
      <c r="BK56" s="34">
        <f>SUM(BK22:BK25)</f>
        <v>24</v>
      </c>
      <c r="BL56" s="34">
        <f>SUM(BL22:BL25)</f>
        <v>446.44</v>
      </c>
      <c r="BM56" s="34">
        <f>SUM(BM22:BM25)</f>
        <v>258.8</v>
      </c>
      <c r="BN56" s="34">
        <f t="shared" si="152"/>
        <v>729.24</v>
      </c>
      <c r="BO56" s="34">
        <f>SUM(BO22:BO25)</f>
        <v>393.54</v>
      </c>
      <c r="BP56" s="34">
        <f>SUM(BP22:BP25)</f>
        <v>579.84</v>
      </c>
      <c r="BQ56" s="34">
        <f>SUM(BQ22:BQ25)</f>
        <v>364.48</v>
      </c>
      <c r="BR56" s="34">
        <f t="shared" si="155"/>
        <v>1337.8600000000001</v>
      </c>
      <c r="BS56" s="34">
        <f>SUM(BS22:BS25)</f>
        <v>320.74</v>
      </c>
      <c r="BT56" s="34">
        <f>SUM(BT22:BT25)</f>
        <v>312.87599999999998</v>
      </c>
      <c r="BU56" s="34">
        <f>SUM(BU22:BU25)</f>
        <v>262</v>
      </c>
      <c r="BV56" s="34">
        <f t="shared" si="157"/>
        <v>895.61599999999999</v>
      </c>
      <c r="BW56" s="34">
        <f t="shared" ref="BW56" si="211">SUM(BW22:BW25)</f>
        <v>4390.2559999999994</v>
      </c>
    </row>
    <row r="57" spans="2:75" x14ac:dyDescent="0.2">
      <c r="B57" s="4" t="s">
        <v>135</v>
      </c>
      <c r="C57" s="34">
        <f t="shared" ref="C57:X57" si="212">SUM(C28:C37)</f>
        <v>465.56048478156526</v>
      </c>
      <c r="D57" s="34">
        <f t="shared" si="212"/>
        <v>12.82</v>
      </c>
      <c r="E57" s="34">
        <f t="shared" si="212"/>
        <v>6.4</v>
      </c>
      <c r="F57" s="34">
        <f t="shared" si="212"/>
        <v>92.07</v>
      </c>
      <c r="G57" s="34">
        <f t="shared" si="212"/>
        <v>111.28999999999999</v>
      </c>
      <c r="H57" s="34">
        <f t="shared" si="212"/>
        <v>97.84283604135895</v>
      </c>
      <c r="I57" s="34">
        <f t="shared" si="212"/>
        <v>42.609090718916804</v>
      </c>
      <c r="J57" s="34">
        <f t="shared" si="212"/>
        <v>18.507522803648584</v>
      </c>
      <c r="K57" s="34">
        <f t="shared" si="212"/>
        <v>158.95944956392432</v>
      </c>
      <c r="L57" s="34">
        <f t="shared" si="212"/>
        <v>27.953581979320532</v>
      </c>
      <c r="M57" s="34">
        <f t="shared" si="212"/>
        <v>68.415361890694243</v>
      </c>
      <c r="N57" s="34">
        <f t="shared" si="212"/>
        <v>70.258676186417304</v>
      </c>
      <c r="O57" s="34">
        <f t="shared" si="212"/>
        <v>166.62762005643208</v>
      </c>
      <c r="P57" s="34">
        <f t="shared" si="212"/>
        <v>79.670019699459147</v>
      </c>
      <c r="Q57" s="34">
        <f t="shared" si="212"/>
        <v>77.558593374939989</v>
      </c>
      <c r="R57" s="34">
        <f t="shared" si="212"/>
        <v>92.760139401070887</v>
      </c>
      <c r="S57" s="34">
        <f t="shared" si="212"/>
        <v>249.98875247547005</v>
      </c>
      <c r="T57" s="34">
        <f t="shared" si="212"/>
        <v>0</v>
      </c>
      <c r="U57" s="34">
        <f t="shared" si="212"/>
        <v>686.86582209582639</v>
      </c>
      <c r="V57" s="34">
        <f t="shared" si="212"/>
        <v>136.98642022264568</v>
      </c>
      <c r="W57" s="34">
        <f t="shared" si="212"/>
        <v>144.01269501734163</v>
      </c>
      <c r="X57" s="34">
        <f t="shared" si="212"/>
        <v>38.79</v>
      </c>
      <c r="Y57" s="34">
        <f t="shared" si="127"/>
        <v>319.78911523998732</v>
      </c>
      <c r="Z57" s="34">
        <f>SUM(Z28:Z37)</f>
        <v>227.11099999999999</v>
      </c>
      <c r="AA57" s="34">
        <f>SUM(AA28:AA37)</f>
        <v>55.519999999999996</v>
      </c>
      <c r="AB57" s="34">
        <f>SUM(AB28:AB37)</f>
        <v>149.69</v>
      </c>
      <c r="AC57" s="34">
        <f t="shared" si="129"/>
        <v>432.32099999999997</v>
      </c>
      <c r="AD57" s="34">
        <f>SUM(AD28:AD37)</f>
        <v>168.40072000000004</v>
      </c>
      <c r="AE57" s="34">
        <f>SUM(AE28:AE37)</f>
        <v>85.669999999999987</v>
      </c>
      <c r="AF57" s="34">
        <f>SUM(AF28:AF37)</f>
        <v>95.51</v>
      </c>
      <c r="AG57" s="34">
        <f t="shared" si="131"/>
        <v>349.58072000000004</v>
      </c>
      <c r="AH57" s="34">
        <f>SUM(AH28:AH37)</f>
        <v>131.50588000000002</v>
      </c>
      <c r="AI57" s="34">
        <f>SUM(AI28:AI37)</f>
        <v>44.820000000000007</v>
      </c>
      <c r="AJ57" s="34">
        <f>SUM(AJ28:AJ37)</f>
        <v>166.33999999999997</v>
      </c>
      <c r="AK57" s="34">
        <f t="shared" si="134"/>
        <v>342.66588000000002</v>
      </c>
      <c r="AM57" s="34">
        <f t="shared" ref="AM57" si="213">SUM(AM28:AM37)</f>
        <v>1444.3567152399874</v>
      </c>
      <c r="AO57" s="34">
        <f>SUM(AO28:AO37)</f>
        <v>164.42716000000001</v>
      </c>
      <c r="AP57" s="34">
        <f>SUM(AP28:AP37)</f>
        <v>162.19376</v>
      </c>
      <c r="AQ57" s="34">
        <f>SUM(AQ28:AQ37)</f>
        <v>99.739519999999999</v>
      </c>
      <c r="AR57" s="34">
        <f t="shared" si="138"/>
        <v>426.36044000000004</v>
      </c>
      <c r="AS57" s="34">
        <f>SUM(AS28:AS37)</f>
        <v>0</v>
      </c>
      <c r="AT57" s="34">
        <f>SUM(AT28:AT37)</f>
        <v>36.405119999999997</v>
      </c>
      <c r="AU57" s="34">
        <f>SUM(AU28:AU37)</f>
        <v>89.92</v>
      </c>
      <c r="AV57" s="34">
        <f t="shared" si="140"/>
        <v>126.32512</v>
      </c>
      <c r="AW57" s="34">
        <f>SUM(AW28:AW37)</f>
        <v>0</v>
      </c>
      <c r="AX57" s="34">
        <f>SUM(AX28:AX37)</f>
        <v>0</v>
      </c>
      <c r="AY57" s="34">
        <f>SUM(AY28:AY37)</f>
        <v>0</v>
      </c>
      <c r="AZ57" s="34">
        <f t="shared" si="143"/>
        <v>0</v>
      </c>
      <c r="BA57" s="34">
        <f>SUM(BA28:BA37)</f>
        <v>0</v>
      </c>
      <c r="BB57" s="34">
        <f>SUM(BB28:BB37)</f>
        <v>62.78</v>
      </c>
      <c r="BC57" s="34">
        <f>SUM(BC28:BC37)</f>
        <v>63.24</v>
      </c>
      <c r="BD57" s="34">
        <f t="shared" si="145"/>
        <v>126.02000000000001</v>
      </c>
      <c r="BE57" s="34">
        <f t="shared" ref="BE57" si="214">SUM(BE28:BE37)</f>
        <v>678.70555999999999</v>
      </c>
      <c r="BG57" s="34">
        <f>SUM(BG28:BG37)</f>
        <v>39.01</v>
      </c>
      <c r="BH57" s="34">
        <f>SUM(BH28:BH37)</f>
        <v>89.35</v>
      </c>
      <c r="BI57" s="34">
        <f>SUM(BI28:BI37)</f>
        <v>122.124</v>
      </c>
      <c r="BJ57" s="34">
        <f t="shared" si="149"/>
        <v>250.48399999999998</v>
      </c>
      <c r="BK57" s="34">
        <f>SUM(BK28:BK37)</f>
        <v>163.23999999999998</v>
      </c>
      <c r="BL57" s="34">
        <f>SUM(BL28:BL37)</f>
        <v>108.76</v>
      </c>
      <c r="BM57" s="34">
        <f>SUM(BM28:BM37)</f>
        <v>43.09</v>
      </c>
      <c r="BN57" s="34">
        <f t="shared" si="152"/>
        <v>315.09000000000003</v>
      </c>
      <c r="BO57" s="34">
        <f>SUM(BO28:BO37)</f>
        <v>62.6</v>
      </c>
      <c r="BP57" s="34">
        <f>SUM(BP28:BP37)</f>
        <v>61.929999999999993</v>
      </c>
      <c r="BQ57" s="34">
        <f>SUM(BQ28:BQ37)</f>
        <v>127.59100000000001</v>
      </c>
      <c r="BR57" s="34">
        <f t="shared" si="155"/>
        <v>252.12100000000001</v>
      </c>
      <c r="BS57" s="34">
        <f>SUM(BS28:BS37)</f>
        <v>116.07</v>
      </c>
      <c r="BT57" s="34">
        <f>SUM(BT28:BT37)</f>
        <v>109.57</v>
      </c>
      <c r="BU57" s="34">
        <f>SUM(BU28:BU37)</f>
        <v>133.52182857142859</v>
      </c>
      <c r="BV57" s="34">
        <f t="shared" si="157"/>
        <v>359.1618285714286</v>
      </c>
      <c r="BW57" s="34">
        <f t="shared" ref="BW57" si="215">SUM(BW28:BW37)</f>
        <v>1176.8568285714284</v>
      </c>
    </row>
    <row r="58" spans="2:75" x14ac:dyDescent="0.2">
      <c r="B58" s="4" t="s">
        <v>163</v>
      </c>
      <c r="C58" s="34">
        <f t="shared" ref="C58:X58" si="216">SUM(C40:C46)</f>
        <v>483.40585700093106</v>
      </c>
      <c r="D58" s="34">
        <f t="shared" si="216"/>
        <v>0</v>
      </c>
      <c r="E58" s="34">
        <f t="shared" si="216"/>
        <v>33.85</v>
      </c>
      <c r="F58" s="34">
        <f t="shared" si="216"/>
        <v>14.24</v>
      </c>
      <c r="G58" s="34">
        <f t="shared" si="216"/>
        <v>48.09</v>
      </c>
      <c r="H58" s="34">
        <f t="shared" si="216"/>
        <v>0</v>
      </c>
      <c r="I58" s="34">
        <f t="shared" si="216"/>
        <v>0</v>
      </c>
      <c r="J58" s="34">
        <f t="shared" si="216"/>
        <v>0</v>
      </c>
      <c r="K58" s="34">
        <f t="shared" si="216"/>
        <v>0</v>
      </c>
      <c r="L58" s="34">
        <f t="shared" si="216"/>
        <v>0</v>
      </c>
      <c r="M58" s="34">
        <f t="shared" si="216"/>
        <v>0</v>
      </c>
      <c r="N58" s="34">
        <f t="shared" si="216"/>
        <v>0</v>
      </c>
      <c r="O58" s="34">
        <f t="shared" si="216"/>
        <v>0</v>
      </c>
      <c r="P58" s="34">
        <f t="shared" si="216"/>
        <v>0</v>
      </c>
      <c r="Q58" s="34">
        <f t="shared" si="216"/>
        <v>0</v>
      </c>
      <c r="R58" s="34">
        <f t="shared" si="216"/>
        <v>0</v>
      </c>
      <c r="S58" s="34">
        <f t="shared" si="216"/>
        <v>0</v>
      </c>
      <c r="T58" s="34">
        <f t="shared" si="216"/>
        <v>0</v>
      </c>
      <c r="U58" s="34">
        <f t="shared" si="216"/>
        <v>48.09</v>
      </c>
      <c r="V58" s="34">
        <f t="shared" si="216"/>
        <v>0</v>
      </c>
      <c r="W58" s="34">
        <f t="shared" si="216"/>
        <v>0</v>
      </c>
      <c r="X58" s="34">
        <f t="shared" si="216"/>
        <v>0</v>
      </c>
      <c r="Y58" s="34">
        <f t="shared" si="127"/>
        <v>0</v>
      </c>
      <c r="Z58" s="34">
        <f>SUM(Z40:Z46)</f>
        <v>0</v>
      </c>
      <c r="AA58" s="34">
        <f>SUM(AA40:AA46)</f>
        <v>0</v>
      </c>
      <c r="AB58" s="34">
        <f>SUM(AB40:AB46)</f>
        <v>0</v>
      </c>
      <c r="AC58" s="34">
        <f t="shared" si="129"/>
        <v>0</v>
      </c>
      <c r="AD58" s="34">
        <f>SUM(AD40:AD46)</f>
        <v>0</v>
      </c>
      <c r="AE58" s="34">
        <f>SUM(AE40:AE46)</f>
        <v>0</v>
      </c>
      <c r="AF58" s="34">
        <f>SUM(AF40:AF46)</f>
        <v>0</v>
      </c>
      <c r="AG58" s="34">
        <f t="shared" si="131"/>
        <v>0</v>
      </c>
      <c r="AH58" s="34">
        <f>SUM(AH40:AH46)</f>
        <v>0</v>
      </c>
      <c r="AI58" s="34">
        <f>SUM(AI40:AI46)</f>
        <v>0</v>
      </c>
      <c r="AJ58" s="34">
        <f>SUM(AJ40:AJ46)</f>
        <v>0</v>
      </c>
      <c r="AK58" s="34">
        <f t="shared" si="134"/>
        <v>0</v>
      </c>
      <c r="AM58" s="34">
        <f t="shared" ref="AM58" si="217">SUM(AM40:AM46)</f>
        <v>0</v>
      </c>
      <c r="AO58" s="34">
        <f>SUM(AO40:AO46)</f>
        <v>0</v>
      </c>
      <c r="AP58" s="34">
        <f>SUM(AP40:AP46)</f>
        <v>0</v>
      </c>
      <c r="AQ58" s="34">
        <f>SUM(AQ40:AQ46)</f>
        <v>0</v>
      </c>
      <c r="AR58" s="34">
        <f t="shared" si="138"/>
        <v>0</v>
      </c>
      <c r="AS58" s="34">
        <f>SUM(AS40:AS46)</f>
        <v>0</v>
      </c>
      <c r="AT58" s="34">
        <f>SUM(AT40:AT46)</f>
        <v>0</v>
      </c>
      <c r="AU58" s="34">
        <f>SUM(AU40:AU46)</f>
        <v>0</v>
      </c>
      <c r="AV58" s="34">
        <f t="shared" si="140"/>
        <v>0</v>
      </c>
      <c r="AW58" s="34">
        <f>SUM(AW40:AW46)</f>
        <v>0</v>
      </c>
      <c r="AX58" s="34">
        <f>SUM(AX40:AX46)</f>
        <v>0</v>
      </c>
      <c r="AY58" s="34">
        <f>SUM(AY40:AY46)</f>
        <v>0</v>
      </c>
      <c r="AZ58" s="34">
        <f t="shared" si="143"/>
        <v>0</v>
      </c>
      <c r="BA58" s="34">
        <f>SUM(BA40:BA46)</f>
        <v>0</v>
      </c>
      <c r="BB58" s="34">
        <f>SUM(BB40:BB46)</f>
        <v>0</v>
      </c>
      <c r="BC58" s="34">
        <f>SUM(BC40:BC46)</f>
        <v>0</v>
      </c>
      <c r="BD58" s="34">
        <f t="shared" si="145"/>
        <v>0</v>
      </c>
      <c r="BE58" s="34">
        <f t="shared" ref="BE58" si="218">SUM(BE40:BE46)</f>
        <v>0</v>
      </c>
      <c r="BG58" s="34">
        <f>SUM(BG40:BG46)</f>
        <v>43.551000000000002</v>
      </c>
      <c r="BH58" s="34">
        <f>SUM(BH40:BH46)</f>
        <v>0</v>
      </c>
      <c r="BI58" s="34">
        <f>SUM(BI40:BI46)</f>
        <v>0</v>
      </c>
      <c r="BJ58" s="34">
        <f t="shared" si="149"/>
        <v>43.551000000000002</v>
      </c>
      <c r="BK58" s="34">
        <f>SUM(BK40:BK46)</f>
        <v>44.17</v>
      </c>
      <c r="BL58" s="34">
        <f>SUM(BL40:BL46)</f>
        <v>0</v>
      </c>
      <c r="BM58" s="34">
        <f>SUM(BM40:BM46)</f>
        <v>360</v>
      </c>
      <c r="BN58" s="34">
        <f t="shared" si="152"/>
        <v>404.17</v>
      </c>
      <c r="BO58" s="34">
        <f>SUM(BO40:BO46)</f>
        <v>192</v>
      </c>
      <c r="BP58" s="34">
        <f>SUM(BP40:BP46)</f>
        <v>0</v>
      </c>
      <c r="BQ58" s="34">
        <f>SUM(BQ40:BQ46)</f>
        <v>0</v>
      </c>
      <c r="BR58" s="34">
        <f t="shared" si="155"/>
        <v>192</v>
      </c>
      <c r="BS58" s="34">
        <f>SUM(BS40:BS46)</f>
        <v>0</v>
      </c>
      <c r="BT58" s="34">
        <f>SUM(BT40:BT46)</f>
        <v>0</v>
      </c>
      <c r="BU58" s="34">
        <f>SUM(BU40:BU46)</f>
        <v>0</v>
      </c>
      <c r="BV58" s="34">
        <f t="shared" si="157"/>
        <v>0</v>
      </c>
      <c r="BW58" s="34">
        <f t="shared" ref="BW58" si="219">SUM(BW40:BW46)</f>
        <v>639.72100000000012</v>
      </c>
    </row>
  </sheetData>
  <mergeCells count="5">
    <mergeCell ref="A4:B4"/>
    <mergeCell ref="A5:B5"/>
    <mergeCell ref="A21:B21"/>
    <mergeCell ref="A27:B27"/>
    <mergeCell ref="A39:B39"/>
  </mergeCells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W61"/>
  <sheetViews>
    <sheetView zoomScaleNormal="100" workbookViewId="0">
      <pane xSplit="2" ySplit="4" topLeftCell="C52" activePane="bottomRight" state="frozen"/>
      <selection pane="topRight" activeCell="C1" sqref="C1"/>
      <selection pane="bottomLeft" activeCell="A5" sqref="A5"/>
      <selection pane="bottomRight" activeCell="A62" sqref="A62:XFD158"/>
    </sheetView>
  </sheetViews>
  <sheetFormatPr defaultRowHeight="15" x14ac:dyDescent="0.2"/>
  <cols>
    <col min="1" max="1" width="9.140625" style="4"/>
    <col min="2" max="2" width="32.85546875" style="4" customWidth="1"/>
    <col min="3" max="3" width="9.7109375" style="4" customWidth="1"/>
    <col min="4" max="6" width="7.7109375" style="4" hidden="1" customWidth="1"/>
    <col min="7" max="7" width="9.5703125" style="4" hidden="1" customWidth="1"/>
    <col min="8" max="10" width="7.7109375" style="4" hidden="1" customWidth="1"/>
    <col min="11" max="11" width="9.5703125" style="4" hidden="1" customWidth="1"/>
    <col min="12" max="14" width="7.7109375" style="4" hidden="1" customWidth="1"/>
    <col min="15" max="15" width="9.5703125" style="4" hidden="1" customWidth="1"/>
    <col min="16" max="18" width="7.7109375" style="4" hidden="1" customWidth="1"/>
    <col min="19" max="19" width="9.5703125" style="4" hidden="1" customWidth="1"/>
    <col min="20" max="20" width="7.7109375" style="4" hidden="1" customWidth="1"/>
    <col min="21" max="21" width="9.7109375" style="4" bestFit="1" customWidth="1"/>
    <col min="22" max="22" width="6.85546875" style="4" hidden="1" customWidth="1"/>
    <col min="23" max="23" width="7.5703125" style="4" hidden="1" customWidth="1"/>
    <col min="24" max="24" width="6.7109375" style="4" hidden="1" customWidth="1"/>
    <col min="25" max="25" width="9.28515625" style="4" hidden="1" customWidth="1"/>
    <col min="26" max="26" width="6.140625" style="4" hidden="1" customWidth="1"/>
    <col min="27" max="27" width="7.140625" style="4" hidden="1" customWidth="1"/>
    <col min="28" max="28" width="7" style="4" hidden="1" customWidth="1"/>
    <col min="29" max="29" width="9.28515625" style="4" hidden="1" customWidth="1"/>
    <col min="30" max="30" width="6.7109375" style="4" hidden="1" customWidth="1"/>
    <col min="31" max="31" width="7.28515625" style="4" hidden="1" customWidth="1"/>
    <col min="32" max="32" width="7" style="4" hidden="1" customWidth="1"/>
    <col min="33" max="33" width="9.28515625" style="4" hidden="1" customWidth="1"/>
    <col min="34" max="34" width="11.85546875" style="4" hidden="1" customWidth="1"/>
    <col min="35" max="36" width="12.140625" style="4" hidden="1" customWidth="1"/>
    <col min="37" max="37" width="14.7109375" style="4" hidden="1" customWidth="1"/>
    <col min="38" max="38" width="3.85546875" style="4" hidden="1" customWidth="1"/>
    <col min="39" max="39" width="11" style="4" bestFit="1" customWidth="1"/>
    <col min="40" max="40" width="0" style="4" hidden="1" customWidth="1"/>
    <col min="41" max="41" width="11.85546875" style="4" hidden="1" customWidth="1"/>
    <col min="42" max="42" width="12.5703125" style="4" hidden="1" customWidth="1"/>
    <col min="43" max="43" width="11.85546875" style="4" hidden="1" customWidth="1"/>
    <col min="44" max="44" width="14.7109375" style="4" hidden="1" customWidth="1"/>
    <col min="45" max="45" width="11.28515625" style="4" hidden="1" customWidth="1"/>
    <col min="46" max="47" width="12.28515625" style="4" hidden="1" customWidth="1"/>
    <col min="48" max="48" width="14.7109375" style="4" hidden="1" customWidth="1"/>
    <col min="49" max="50" width="12" style="4" hidden="1" customWidth="1"/>
    <col min="51" max="51" width="12.28515625" style="4" hidden="1" customWidth="1"/>
    <col min="52" max="52" width="14.7109375" style="4" hidden="1" customWidth="1"/>
    <col min="53" max="53" width="11.85546875" style="4" hidden="1" customWidth="1"/>
    <col min="54" max="55" width="12.140625" style="4" hidden="1" customWidth="1"/>
    <col min="56" max="56" width="14.7109375" style="4" hidden="1" customWidth="1"/>
    <col min="57" max="57" width="11" style="4" bestFit="1" customWidth="1"/>
    <col min="58" max="58" width="9.140625" style="4"/>
    <col min="59" max="61" width="11.85546875" style="4" bestFit="1" customWidth="1"/>
    <col min="62" max="62" width="14.7109375" style="4" bestFit="1" customWidth="1"/>
    <col min="63" max="65" width="11.85546875" style="4" bestFit="1" customWidth="1"/>
    <col min="66" max="66" width="14.7109375" style="4" bestFit="1" customWidth="1"/>
    <col min="67" max="69" width="11.85546875" style="4" bestFit="1" customWidth="1"/>
    <col min="70" max="70" width="14.7109375" style="4" bestFit="1" customWidth="1"/>
    <col min="71" max="73" width="11.85546875" style="4" bestFit="1" customWidth="1"/>
    <col min="74" max="74" width="14.7109375" style="4" bestFit="1" customWidth="1"/>
    <col min="75" max="75" width="11" style="4" bestFit="1" customWidth="1"/>
    <col min="76" max="16384" width="9.140625" style="4"/>
  </cols>
  <sheetData>
    <row r="1" spans="1:75" x14ac:dyDescent="0.2">
      <c r="A1" s="52" t="s">
        <v>0</v>
      </c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75" x14ac:dyDescent="0.2">
      <c r="A2" s="55" t="s">
        <v>1</v>
      </c>
      <c r="B2" s="53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</row>
    <row r="3" spans="1:75" ht="15.75" thickBot="1" x14ac:dyDescent="0.25">
      <c r="A3" s="53"/>
      <c r="B3" s="53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  <row r="4" spans="1:75" ht="15.75" thickBot="1" x14ac:dyDescent="0.25">
      <c r="A4" s="138" t="s">
        <v>95</v>
      </c>
      <c r="B4" s="136"/>
      <c r="C4" s="57" t="s">
        <v>159</v>
      </c>
      <c r="D4" s="58">
        <v>41365</v>
      </c>
      <c r="E4" s="58">
        <v>41395</v>
      </c>
      <c r="F4" s="58">
        <v>41426</v>
      </c>
      <c r="G4" s="57" t="s">
        <v>104</v>
      </c>
      <c r="H4" s="58">
        <v>41456</v>
      </c>
      <c r="I4" s="58">
        <v>41487</v>
      </c>
      <c r="J4" s="58">
        <v>41518</v>
      </c>
      <c r="K4" s="57" t="s">
        <v>105</v>
      </c>
      <c r="L4" s="58">
        <v>41548</v>
      </c>
      <c r="M4" s="58">
        <v>41579</v>
      </c>
      <c r="N4" s="58">
        <v>41609</v>
      </c>
      <c r="O4" s="57" t="s">
        <v>106</v>
      </c>
      <c r="P4" s="58">
        <v>41640</v>
      </c>
      <c r="Q4" s="58">
        <v>41671</v>
      </c>
      <c r="R4" s="58">
        <v>41699</v>
      </c>
      <c r="S4" s="57" t="s">
        <v>107</v>
      </c>
      <c r="U4" s="6" t="s">
        <v>160</v>
      </c>
      <c r="V4" s="6">
        <v>41730</v>
      </c>
      <c r="W4" s="6">
        <v>41760</v>
      </c>
      <c r="X4" s="6">
        <v>41791</v>
      </c>
      <c r="Y4" s="6" t="s">
        <v>174</v>
      </c>
      <c r="Z4" s="6">
        <v>41821</v>
      </c>
      <c r="AA4" s="6">
        <v>41852</v>
      </c>
      <c r="AB4" s="6">
        <v>41883</v>
      </c>
      <c r="AC4" s="6" t="s">
        <v>176</v>
      </c>
      <c r="AD4" s="6">
        <v>41913</v>
      </c>
      <c r="AE4" s="6">
        <v>41944</v>
      </c>
      <c r="AF4" s="6">
        <v>41974</v>
      </c>
      <c r="AG4" s="6" t="s">
        <v>177</v>
      </c>
      <c r="AH4" s="6">
        <v>42005</v>
      </c>
      <c r="AI4" s="6">
        <v>42036</v>
      </c>
      <c r="AJ4" s="6">
        <v>42064</v>
      </c>
      <c r="AK4" s="6" t="s">
        <v>178</v>
      </c>
      <c r="AM4" s="6" t="s">
        <v>179</v>
      </c>
      <c r="AO4" s="6">
        <v>42095</v>
      </c>
      <c r="AP4" s="6">
        <v>42125</v>
      </c>
      <c r="AQ4" s="6">
        <v>42156</v>
      </c>
      <c r="AR4" s="6" t="s">
        <v>174</v>
      </c>
      <c r="AS4" s="6">
        <v>42186</v>
      </c>
      <c r="AT4" s="6">
        <v>42217</v>
      </c>
      <c r="AU4" s="6">
        <v>42248</v>
      </c>
      <c r="AV4" s="6" t="s">
        <v>176</v>
      </c>
      <c r="AW4" s="6">
        <v>42278</v>
      </c>
      <c r="AX4" s="6">
        <v>42309</v>
      </c>
      <c r="AY4" s="6">
        <v>42339</v>
      </c>
      <c r="AZ4" s="6" t="s">
        <v>177</v>
      </c>
      <c r="BA4" s="6">
        <v>42385</v>
      </c>
      <c r="BB4" s="6">
        <v>42416</v>
      </c>
      <c r="BC4" s="6">
        <v>42445</v>
      </c>
      <c r="BD4" s="6" t="s">
        <v>178</v>
      </c>
      <c r="BE4" s="6" t="s">
        <v>181</v>
      </c>
      <c r="BG4" s="6">
        <v>42476</v>
      </c>
      <c r="BH4" s="6">
        <v>42506</v>
      </c>
      <c r="BI4" s="6">
        <v>42537</v>
      </c>
      <c r="BJ4" s="6" t="s">
        <v>174</v>
      </c>
      <c r="BK4" s="6">
        <v>42567</v>
      </c>
      <c r="BL4" s="6">
        <v>42598</v>
      </c>
      <c r="BM4" s="6">
        <v>42629</v>
      </c>
      <c r="BN4" s="6" t="s">
        <v>176</v>
      </c>
      <c r="BO4" s="6">
        <v>42659</v>
      </c>
      <c r="BP4" s="6">
        <v>42690</v>
      </c>
      <c r="BQ4" s="6">
        <v>42720</v>
      </c>
      <c r="BR4" s="6" t="s">
        <v>177</v>
      </c>
      <c r="BS4" s="6">
        <v>42751</v>
      </c>
      <c r="BT4" s="6">
        <v>42782</v>
      </c>
      <c r="BU4" s="6">
        <v>42810</v>
      </c>
      <c r="BV4" s="6" t="s">
        <v>178</v>
      </c>
      <c r="BW4" s="6" t="s">
        <v>183</v>
      </c>
    </row>
    <row r="5" spans="1:75" x14ac:dyDescent="0.2">
      <c r="A5" s="139" t="s">
        <v>3</v>
      </c>
      <c r="B5" s="140"/>
      <c r="C5" s="59"/>
      <c r="D5" s="60"/>
      <c r="E5" s="60"/>
      <c r="F5" s="60"/>
      <c r="G5" s="59"/>
      <c r="H5" s="60"/>
      <c r="I5" s="60"/>
      <c r="J5" s="60"/>
      <c r="K5" s="59"/>
      <c r="L5" s="60"/>
      <c r="M5" s="60"/>
      <c r="N5" s="60"/>
      <c r="O5" s="59"/>
      <c r="P5" s="60"/>
      <c r="Q5" s="60"/>
      <c r="R5" s="60"/>
      <c r="S5" s="5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M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1:75" x14ac:dyDescent="0.2">
      <c r="A6" s="61">
        <v>1</v>
      </c>
      <c r="B6" s="62" t="s">
        <v>4</v>
      </c>
      <c r="C6" s="63">
        <v>0</v>
      </c>
      <c r="D6" s="64">
        <v>0</v>
      </c>
      <c r="E6" s="64">
        <v>0</v>
      </c>
      <c r="F6" s="64">
        <v>48</v>
      </c>
      <c r="G6" s="63">
        <f>SUM(D6:F6)</f>
        <v>48</v>
      </c>
      <c r="H6" s="64">
        <v>0</v>
      </c>
      <c r="I6" s="64">
        <v>0</v>
      </c>
      <c r="J6" s="64">
        <v>0</v>
      </c>
      <c r="K6" s="63">
        <f>SUM(H6:J6)</f>
        <v>0</v>
      </c>
      <c r="L6" s="64">
        <v>40.299999999999997</v>
      </c>
      <c r="M6" s="64">
        <v>0</v>
      </c>
      <c r="N6" s="64">
        <v>0</v>
      </c>
      <c r="O6" s="63">
        <f>SUM(L6:N6)</f>
        <v>40.299999999999997</v>
      </c>
      <c r="P6" s="64">
        <v>0</v>
      </c>
      <c r="Q6" s="66">
        <v>0</v>
      </c>
      <c r="R6" s="64">
        <v>175.16000000000003</v>
      </c>
      <c r="S6" s="63">
        <f>SUM(P6:R6)</f>
        <v>175.16000000000003</v>
      </c>
      <c r="U6" s="109">
        <v>283.97000000000003</v>
      </c>
      <c r="V6" s="109">
        <v>0</v>
      </c>
      <c r="W6" s="109">
        <v>0</v>
      </c>
      <c r="X6" s="111">
        <v>0</v>
      </c>
      <c r="Y6" s="111">
        <f>SUM(V6:X6)</f>
        <v>0</v>
      </c>
      <c r="Z6" s="111">
        <v>0</v>
      </c>
      <c r="AA6" s="111">
        <v>0</v>
      </c>
      <c r="AB6" s="111">
        <v>0</v>
      </c>
      <c r="AC6" s="111">
        <f>SUM(Z6:AB6)</f>
        <v>0</v>
      </c>
      <c r="AD6" s="111">
        <v>0</v>
      </c>
      <c r="AE6" s="111">
        <v>85.740000000000009</v>
      </c>
      <c r="AF6" s="111">
        <v>24</v>
      </c>
      <c r="AG6" s="111">
        <f>SUM(AD6:AF6)</f>
        <v>109.74000000000001</v>
      </c>
      <c r="AH6" s="111">
        <v>0</v>
      </c>
      <c r="AI6" s="111">
        <v>0</v>
      </c>
      <c r="AJ6" s="111">
        <v>0</v>
      </c>
      <c r="AK6" s="111">
        <f>SUM(AH6:AJ6)</f>
        <v>0</v>
      </c>
      <c r="AM6" s="111">
        <f>Y6+AC6+AG6+AK6</f>
        <v>109.74000000000001</v>
      </c>
      <c r="AO6" s="111">
        <v>68.63</v>
      </c>
      <c r="AP6" s="111">
        <v>0</v>
      </c>
      <c r="AQ6" s="111">
        <v>0</v>
      </c>
      <c r="AR6" s="111">
        <f>SUM(AO6:AQ6)</f>
        <v>68.63</v>
      </c>
      <c r="AS6" s="111">
        <v>42.65</v>
      </c>
      <c r="AT6" s="111">
        <v>0</v>
      </c>
      <c r="AU6" s="111">
        <v>0</v>
      </c>
      <c r="AV6" s="111">
        <f>SUM(AS6:AU6)</f>
        <v>42.65</v>
      </c>
      <c r="AW6" s="111">
        <v>14.56</v>
      </c>
      <c r="AX6" s="111">
        <v>0</v>
      </c>
      <c r="AY6" s="111">
        <v>38.65</v>
      </c>
      <c r="AZ6" s="111">
        <f>SUM(AW6:AY6)</f>
        <v>53.21</v>
      </c>
      <c r="BA6" s="111">
        <v>0</v>
      </c>
      <c r="BB6" s="111">
        <v>0</v>
      </c>
      <c r="BC6" s="111">
        <v>0</v>
      </c>
      <c r="BD6" s="111">
        <f>SUM(BA6:BC6)</f>
        <v>0</v>
      </c>
      <c r="BE6" s="111">
        <f t="shared" ref="BE6:BE48" si="0">AR6+AV6+AZ6+BD6</f>
        <v>164.49</v>
      </c>
      <c r="BG6" s="111">
        <v>0</v>
      </c>
      <c r="BH6" s="111">
        <v>0</v>
      </c>
      <c r="BI6" s="111">
        <v>0</v>
      </c>
      <c r="BJ6" s="111">
        <f>SUM(BG6:BI6)</f>
        <v>0</v>
      </c>
      <c r="BK6" s="111">
        <v>0</v>
      </c>
      <c r="BL6" s="111">
        <v>0</v>
      </c>
      <c r="BM6" s="111">
        <v>0</v>
      </c>
      <c r="BN6" s="111">
        <f>SUM(BK6:BM6)</f>
        <v>0</v>
      </c>
      <c r="BO6" s="111">
        <v>0</v>
      </c>
      <c r="BP6" s="111">
        <v>0</v>
      </c>
      <c r="BQ6" s="111">
        <v>0</v>
      </c>
      <c r="BR6" s="111">
        <f>SUM(BO6:BQ6)</f>
        <v>0</v>
      </c>
      <c r="BS6" s="111">
        <v>0</v>
      </c>
      <c r="BT6" s="111">
        <v>0</v>
      </c>
      <c r="BU6" s="111">
        <v>0</v>
      </c>
      <c r="BV6" s="111">
        <f>SUM(BS6:BU6)</f>
        <v>0</v>
      </c>
      <c r="BW6" s="111">
        <f t="shared" ref="BW6:BW48" si="1">BJ6+BN6+BR6+BV6</f>
        <v>0</v>
      </c>
    </row>
    <row r="7" spans="1:75" x14ac:dyDescent="0.2">
      <c r="A7" s="61">
        <v>2</v>
      </c>
      <c r="B7" s="62" t="s">
        <v>5</v>
      </c>
      <c r="C7" s="65">
        <v>29.080000000000002</v>
      </c>
      <c r="D7" s="66">
        <v>0</v>
      </c>
      <c r="E7" s="66">
        <v>0</v>
      </c>
      <c r="F7" s="66">
        <v>16.670000000000002</v>
      </c>
      <c r="G7" s="65">
        <f t="shared" ref="G7:G48" si="2">SUM(D7:F7)</f>
        <v>16.670000000000002</v>
      </c>
      <c r="H7" s="66">
        <v>25.506834170854265</v>
      </c>
      <c r="I7" s="66">
        <v>3</v>
      </c>
      <c r="J7" s="66">
        <v>16.25</v>
      </c>
      <c r="K7" s="65">
        <f t="shared" ref="K7:K48" si="3">SUM(H7:J7)</f>
        <v>44.756834170854262</v>
      </c>
      <c r="L7" s="66">
        <v>1.1171171171171157</v>
      </c>
      <c r="M7" s="66">
        <v>98.929009009009008</v>
      </c>
      <c r="N7" s="66">
        <v>18.312307692307694</v>
      </c>
      <c r="O7" s="65">
        <f t="shared" ref="O7:O48" si="4">SUM(L7:N7)</f>
        <v>118.35843381843382</v>
      </c>
      <c r="P7" s="66">
        <v>13.978846153846153</v>
      </c>
      <c r="Q7" s="66">
        <v>17.689999999999998</v>
      </c>
      <c r="R7" s="66">
        <v>24.819855976956308</v>
      </c>
      <c r="S7" s="65">
        <f t="shared" ref="S7:S48" si="5">SUM(P7:R7)</f>
        <v>56.488702130802459</v>
      </c>
      <c r="U7" s="109">
        <v>236.27397012009055</v>
      </c>
      <c r="V7" s="109">
        <v>10.703792606817089</v>
      </c>
      <c r="W7" s="109">
        <v>7.2011521843494952</v>
      </c>
      <c r="X7" s="111">
        <v>0</v>
      </c>
      <c r="Y7" s="111">
        <f t="shared" ref="Y7:Y61" si="6">SUM(V7:X7)</f>
        <v>17.904944791166585</v>
      </c>
      <c r="Z7" s="111">
        <v>90.5</v>
      </c>
      <c r="AA7" s="111">
        <v>7.15</v>
      </c>
      <c r="AB7" s="111">
        <v>0</v>
      </c>
      <c r="AC7" s="111">
        <f t="shared" ref="AC7:AC61" si="7">SUM(Z7:AB7)</f>
        <v>97.65</v>
      </c>
      <c r="AD7" s="111">
        <v>0</v>
      </c>
      <c r="AE7" s="111">
        <v>78.99072000000001</v>
      </c>
      <c r="AF7" s="111">
        <v>0</v>
      </c>
      <c r="AG7" s="111">
        <f t="shared" ref="AG7:AG61" si="8">SUM(AD7:AF7)</f>
        <v>78.99072000000001</v>
      </c>
      <c r="AH7" s="111">
        <v>5</v>
      </c>
      <c r="AI7" s="111">
        <v>12.92</v>
      </c>
      <c r="AJ7" s="111">
        <v>0</v>
      </c>
      <c r="AK7" s="111">
        <f t="shared" ref="AK7:AK61" si="9">SUM(AH7:AJ7)</f>
        <v>17.920000000000002</v>
      </c>
      <c r="AM7" s="111">
        <f t="shared" ref="AM7:AM18" si="10">Y7+AC7+AG7+AK7</f>
        <v>212.4656647911666</v>
      </c>
      <c r="AO7" s="111">
        <v>44.010000000000005</v>
      </c>
      <c r="AP7" s="111">
        <v>4.7700000000000005</v>
      </c>
      <c r="AQ7" s="111">
        <v>0</v>
      </c>
      <c r="AR7" s="111">
        <f t="shared" ref="AR7:AR61" si="11">SUM(AO7:AQ7)</f>
        <v>48.780000000000008</v>
      </c>
      <c r="AS7" s="111">
        <v>11</v>
      </c>
      <c r="AT7" s="111">
        <v>0</v>
      </c>
      <c r="AU7" s="111">
        <v>54.779999999999994</v>
      </c>
      <c r="AV7" s="111">
        <f t="shared" ref="AV7:AV61" si="12">SUM(AS7:AU7)</f>
        <v>65.78</v>
      </c>
      <c r="AW7" s="111">
        <v>4.2300000000000004</v>
      </c>
      <c r="AX7" s="111">
        <v>0</v>
      </c>
      <c r="AY7" s="111">
        <v>21</v>
      </c>
      <c r="AZ7" s="111">
        <f t="shared" ref="AZ7:AZ61" si="13">SUM(AW7:AY7)</f>
        <v>25.23</v>
      </c>
      <c r="BA7" s="111">
        <v>5.5</v>
      </c>
      <c r="BB7" s="111">
        <v>8.6999999999999993</v>
      </c>
      <c r="BC7" s="111">
        <v>0</v>
      </c>
      <c r="BD7" s="111">
        <f t="shared" ref="BD7:BD61" si="14">SUM(BA7:BC7)</f>
        <v>14.2</v>
      </c>
      <c r="BE7" s="111">
        <f t="shared" si="0"/>
        <v>153.98999999999998</v>
      </c>
      <c r="BG7" s="111">
        <v>0</v>
      </c>
      <c r="BH7" s="111">
        <v>14.03</v>
      </c>
      <c r="BI7" s="111">
        <v>0</v>
      </c>
      <c r="BJ7" s="111">
        <f t="shared" ref="BJ7:BJ61" si="15">SUM(BG7:BI7)</f>
        <v>14.03</v>
      </c>
      <c r="BK7" s="111">
        <v>7.34</v>
      </c>
      <c r="BL7" s="111">
        <v>0</v>
      </c>
      <c r="BM7" s="111">
        <v>10.120000000000001</v>
      </c>
      <c r="BN7" s="111">
        <f t="shared" ref="BN7:BN61" si="16">SUM(BK7:BM7)</f>
        <v>17.46</v>
      </c>
      <c r="BO7" s="111">
        <v>0</v>
      </c>
      <c r="BP7" s="111">
        <v>0</v>
      </c>
      <c r="BQ7" s="111">
        <v>0</v>
      </c>
      <c r="BR7" s="111">
        <f t="shared" ref="BR7:BR61" si="17">SUM(BO7:BQ7)</f>
        <v>0</v>
      </c>
      <c r="BS7" s="111">
        <v>0</v>
      </c>
      <c r="BT7" s="111">
        <v>8.27</v>
      </c>
      <c r="BU7" s="111">
        <v>3.64</v>
      </c>
      <c r="BV7" s="111">
        <f t="shared" ref="BV7:BV61" si="18">SUM(BS7:BU7)</f>
        <v>11.91</v>
      </c>
      <c r="BW7" s="111">
        <f t="shared" si="1"/>
        <v>43.400000000000006</v>
      </c>
    </row>
    <row r="8" spans="1:75" x14ac:dyDescent="0.2">
      <c r="A8" s="61">
        <v>3</v>
      </c>
      <c r="B8" s="62" t="s">
        <v>70</v>
      </c>
      <c r="C8" s="65">
        <v>1.87</v>
      </c>
      <c r="D8" s="66">
        <v>0</v>
      </c>
      <c r="E8" s="66">
        <v>0</v>
      </c>
      <c r="F8" s="66">
        <v>0.92</v>
      </c>
      <c r="G8" s="65">
        <f t="shared" si="2"/>
        <v>0.92</v>
      </c>
      <c r="H8" s="66">
        <v>0</v>
      </c>
      <c r="I8" s="66">
        <v>8.07</v>
      </c>
      <c r="J8" s="66">
        <v>3.5573873873873865</v>
      </c>
      <c r="K8" s="65">
        <f t="shared" si="3"/>
        <v>11.627387387387387</v>
      </c>
      <c r="L8" s="66">
        <v>0</v>
      </c>
      <c r="M8" s="66">
        <v>0</v>
      </c>
      <c r="N8" s="66">
        <v>0</v>
      </c>
      <c r="O8" s="65">
        <f t="shared" si="4"/>
        <v>0</v>
      </c>
      <c r="P8" s="66">
        <v>3.9182692307692299</v>
      </c>
      <c r="Q8" s="66">
        <v>2.0643302928468539</v>
      </c>
      <c r="R8" s="64">
        <v>0</v>
      </c>
      <c r="S8" s="65">
        <f t="shared" si="5"/>
        <v>5.9825995236160843</v>
      </c>
      <c r="U8" s="109">
        <v>37.609986911003475</v>
      </c>
      <c r="V8" s="109">
        <v>8.2759865578492562</v>
      </c>
      <c r="W8" s="109">
        <v>4.5</v>
      </c>
      <c r="X8" s="111">
        <v>0</v>
      </c>
      <c r="Y8" s="111">
        <f t="shared" si="6"/>
        <v>12.775986557849256</v>
      </c>
      <c r="Z8" s="111">
        <v>0</v>
      </c>
      <c r="AA8" s="111">
        <v>4.532</v>
      </c>
      <c r="AB8" s="111">
        <v>0</v>
      </c>
      <c r="AC8" s="111">
        <f t="shared" si="7"/>
        <v>4.532</v>
      </c>
      <c r="AD8" s="111">
        <v>0</v>
      </c>
      <c r="AE8" s="111">
        <v>0</v>
      </c>
      <c r="AF8" s="111">
        <v>0</v>
      </c>
      <c r="AG8" s="111">
        <f t="shared" si="8"/>
        <v>0</v>
      </c>
      <c r="AH8" s="111">
        <v>0</v>
      </c>
      <c r="AI8" s="111">
        <v>1</v>
      </c>
      <c r="AJ8" s="111">
        <v>0</v>
      </c>
      <c r="AK8" s="111">
        <f t="shared" si="9"/>
        <v>1</v>
      </c>
      <c r="AM8" s="111">
        <f t="shared" si="10"/>
        <v>18.307986557849254</v>
      </c>
      <c r="AO8" s="111">
        <v>0</v>
      </c>
      <c r="AP8" s="111">
        <v>0</v>
      </c>
      <c r="AQ8" s="111">
        <v>0</v>
      </c>
      <c r="AR8" s="111">
        <f t="shared" si="11"/>
        <v>0</v>
      </c>
      <c r="AS8" s="111">
        <v>0</v>
      </c>
      <c r="AT8" s="111">
        <v>0</v>
      </c>
      <c r="AU8" s="111">
        <v>0</v>
      </c>
      <c r="AV8" s="111">
        <f t="shared" si="12"/>
        <v>0</v>
      </c>
      <c r="AW8" s="111">
        <v>0</v>
      </c>
      <c r="AX8" s="111">
        <v>0</v>
      </c>
      <c r="AY8" s="111">
        <v>0</v>
      </c>
      <c r="AZ8" s="111">
        <f t="shared" si="13"/>
        <v>0</v>
      </c>
      <c r="BA8" s="111">
        <v>10.57</v>
      </c>
      <c r="BB8" s="111">
        <v>0</v>
      </c>
      <c r="BC8" s="111">
        <v>0</v>
      </c>
      <c r="BD8" s="111">
        <f t="shared" si="14"/>
        <v>10.57</v>
      </c>
      <c r="BE8" s="111">
        <f t="shared" si="0"/>
        <v>10.57</v>
      </c>
      <c r="BG8" s="111">
        <v>0</v>
      </c>
      <c r="BH8" s="111">
        <v>3.32</v>
      </c>
      <c r="BI8" s="111">
        <v>0</v>
      </c>
      <c r="BJ8" s="111">
        <f t="shared" si="15"/>
        <v>3.32</v>
      </c>
      <c r="BK8" s="111">
        <v>0</v>
      </c>
      <c r="BL8" s="111">
        <v>0</v>
      </c>
      <c r="BM8" s="111">
        <v>14.21</v>
      </c>
      <c r="BN8" s="111">
        <f t="shared" si="16"/>
        <v>14.21</v>
      </c>
      <c r="BO8" s="111">
        <v>0</v>
      </c>
      <c r="BP8" s="111">
        <v>0</v>
      </c>
      <c r="BQ8" s="111">
        <v>0</v>
      </c>
      <c r="BR8" s="111">
        <f t="shared" si="17"/>
        <v>0</v>
      </c>
      <c r="BS8" s="111">
        <v>0</v>
      </c>
      <c r="BT8" s="111">
        <v>0</v>
      </c>
      <c r="BU8" s="111">
        <v>14.432</v>
      </c>
      <c r="BV8" s="111">
        <f t="shared" si="18"/>
        <v>14.432</v>
      </c>
      <c r="BW8" s="111">
        <f t="shared" si="1"/>
        <v>31.962000000000003</v>
      </c>
    </row>
    <row r="9" spans="1:75" x14ac:dyDescent="0.2">
      <c r="A9" s="61">
        <v>4</v>
      </c>
      <c r="B9" s="62" t="s">
        <v>6</v>
      </c>
      <c r="C9" s="65">
        <v>0</v>
      </c>
      <c r="D9" s="66">
        <v>0</v>
      </c>
      <c r="E9" s="66">
        <v>0</v>
      </c>
      <c r="F9" s="66">
        <v>0</v>
      </c>
      <c r="G9" s="65">
        <f t="shared" si="2"/>
        <v>0</v>
      </c>
      <c r="H9" s="66">
        <v>0</v>
      </c>
      <c r="I9" s="66">
        <v>0</v>
      </c>
      <c r="J9" s="66">
        <v>0</v>
      </c>
      <c r="K9" s="65">
        <f t="shared" si="3"/>
        <v>0</v>
      </c>
      <c r="L9" s="66">
        <v>0</v>
      </c>
      <c r="M9" s="66">
        <v>0</v>
      </c>
      <c r="N9" s="66">
        <v>0</v>
      </c>
      <c r="O9" s="65">
        <f t="shared" si="4"/>
        <v>0</v>
      </c>
      <c r="P9" s="64">
        <v>0</v>
      </c>
      <c r="Q9" s="66">
        <v>0</v>
      </c>
      <c r="R9" s="64">
        <v>0</v>
      </c>
      <c r="S9" s="65">
        <f t="shared" si="5"/>
        <v>0</v>
      </c>
      <c r="U9" s="109">
        <v>0</v>
      </c>
      <c r="V9" s="109">
        <v>0</v>
      </c>
      <c r="W9" s="109">
        <v>0</v>
      </c>
      <c r="X9" s="111">
        <v>0</v>
      </c>
      <c r="Y9" s="111">
        <f t="shared" si="6"/>
        <v>0</v>
      </c>
      <c r="Z9" s="111">
        <v>0</v>
      </c>
      <c r="AA9" s="111">
        <v>0</v>
      </c>
      <c r="AB9" s="111">
        <v>0</v>
      </c>
      <c r="AC9" s="111">
        <f t="shared" si="7"/>
        <v>0</v>
      </c>
      <c r="AD9" s="111">
        <v>0</v>
      </c>
      <c r="AE9" s="111">
        <v>0</v>
      </c>
      <c r="AF9" s="111">
        <v>0</v>
      </c>
      <c r="AG9" s="111">
        <f t="shared" si="8"/>
        <v>0</v>
      </c>
      <c r="AH9" s="111">
        <v>0</v>
      </c>
      <c r="AI9" s="111">
        <v>0</v>
      </c>
      <c r="AJ9" s="111">
        <v>0</v>
      </c>
      <c r="AK9" s="111">
        <f t="shared" si="9"/>
        <v>0</v>
      </c>
      <c r="AM9" s="111">
        <f t="shared" si="10"/>
        <v>0</v>
      </c>
      <c r="AO9" s="111">
        <v>0</v>
      </c>
      <c r="AP9" s="111">
        <v>0</v>
      </c>
      <c r="AQ9" s="111">
        <v>0</v>
      </c>
      <c r="AR9" s="111">
        <f t="shared" si="11"/>
        <v>0</v>
      </c>
      <c r="AS9" s="111">
        <v>0</v>
      </c>
      <c r="AT9" s="111">
        <v>0</v>
      </c>
      <c r="AU9" s="111">
        <v>0</v>
      </c>
      <c r="AV9" s="111">
        <f t="shared" si="12"/>
        <v>0</v>
      </c>
      <c r="AW9" s="111">
        <v>0</v>
      </c>
      <c r="AX9" s="111">
        <v>0</v>
      </c>
      <c r="AY9" s="111">
        <v>0</v>
      </c>
      <c r="AZ9" s="111">
        <f t="shared" si="13"/>
        <v>0</v>
      </c>
      <c r="BA9" s="111">
        <v>0</v>
      </c>
      <c r="BB9" s="111">
        <v>0</v>
      </c>
      <c r="BC9" s="111">
        <v>0</v>
      </c>
      <c r="BD9" s="111">
        <f t="shared" si="14"/>
        <v>0</v>
      </c>
      <c r="BE9" s="111">
        <f t="shared" si="0"/>
        <v>0</v>
      </c>
      <c r="BG9" s="111">
        <v>0</v>
      </c>
      <c r="BH9" s="111">
        <v>0</v>
      </c>
      <c r="BI9" s="111">
        <v>0</v>
      </c>
      <c r="BJ9" s="111">
        <f t="shared" si="15"/>
        <v>0</v>
      </c>
      <c r="BK9" s="111">
        <v>0</v>
      </c>
      <c r="BL9" s="111">
        <v>0</v>
      </c>
      <c r="BM9" s="111">
        <v>0</v>
      </c>
      <c r="BN9" s="111">
        <f t="shared" si="16"/>
        <v>0</v>
      </c>
      <c r="BO9" s="111">
        <v>0</v>
      </c>
      <c r="BP9" s="111">
        <v>0</v>
      </c>
      <c r="BQ9" s="111">
        <v>0</v>
      </c>
      <c r="BR9" s="111">
        <f t="shared" si="17"/>
        <v>0</v>
      </c>
      <c r="BS9" s="111">
        <v>0</v>
      </c>
      <c r="BT9" s="111">
        <v>0</v>
      </c>
      <c r="BU9" s="111">
        <v>0</v>
      </c>
      <c r="BV9" s="111">
        <f t="shared" si="18"/>
        <v>0</v>
      </c>
      <c r="BW9" s="111">
        <f t="shared" si="1"/>
        <v>0</v>
      </c>
    </row>
    <row r="10" spans="1:75" x14ac:dyDescent="0.2">
      <c r="A10" s="61">
        <v>5</v>
      </c>
      <c r="B10" s="62" t="s">
        <v>8</v>
      </c>
      <c r="C10" s="65">
        <v>0</v>
      </c>
      <c r="D10" s="66">
        <v>0</v>
      </c>
      <c r="E10" s="66">
        <v>0</v>
      </c>
      <c r="F10" s="66">
        <v>0</v>
      </c>
      <c r="G10" s="65">
        <f t="shared" si="2"/>
        <v>0</v>
      </c>
      <c r="H10" s="66">
        <v>0</v>
      </c>
      <c r="I10" s="66">
        <v>0</v>
      </c>
      <c r="J10" s="66">
        <v>0</v>
      </c>
      <c r="K10" s="65">
        <f t="shared" si="3"/>
        <v>0</v>
      </c>
      <c r="L10" s="66">
        <v>0</v>
      </c>
      <c r="M10" s="66">
        <v>0</v>
      </c>
      <c r="N10" s="66">
        <v>0</v>
      </c>
      <c r="O10" s="65">
        <f t="shared" si="4"/>
        <v>0</v>
      </c>
      <c r="P10" s="64">
        <v>0</v>
      </c>
      <c r="Q10" s="66">
        <v>0</v>
      </c>
      <c r="R10" s="64">
        <v>0</v>
      </c>
      <c r="S10" s="65">
        <f t="shared" si="5"/>
        <v>0</v>
      </c>
      <c r="U10" s="110">
        <f t="shared" ref="U10:U48" si="19">SUM(G10,K10,O10,S10)</f>
        <v>0</v>
      </c>
      <c r="V10" s="110">
        <v>0</v>
      </c>
      <c r="W10" s="110">
        <v>0</v>
      </c>
      <c r="X10" s="24">
        <v>0</v>
      </c>
      <c r="Y10" s="24">
        <f t="shared" si="6"/>
        <v>0</v>
      </c>
      <c r="Z10" s="24">
        <v>0</v>
      </c>
      <c r="AA10" s="24">
        <v>0</v>
      </c>
      <c r="AB10" s="24">
        <v>0</v>
      </c>
      <c r="AC10" s="24">
        <f t="shared" si="7"/>
        <v>0</v>
      </c>
      <c r="AD10" s="24">
        <v>0</v>
      </c>
      <c r="AE10" s="24">
        <v>0</v>
      </c>
      <c r="AF10" s="24">
        <v>0</v>
      </c>
      <c r="AG10" s="24">
        <f t="shared" si="8"/>
        <v>0</v>
      </c>
      <c r="AH10" s="24">
        <v>0</v>
      </c>
      <c r="AI10" s="24">
        <v>0</v>
      </c>
      <c r="AJ10" s="24">
        <v>0</v>
      </c>
      <c r="AK10" s="24">
        <f t="shared" si="9"/>
        <v>0</v>
      </c>
      <c r="AM10" s="24">
        <f t="shared" si="10"/>
        <v>0</v>
      </c>
      <c r="AO10" s="24">
        <v>0</v>
      </c>
      <c r="AP10" s="24">
        <v>0</v>
      </c>
      <c r="AQ10" s="24">
        <v>0</v>
      </c>
      <c r="AR10" s="24">
        <f t="shared" si="11"/>
        <v>0</v>
      </c>
      <c r="AS10" s="24">
        <v>0</v>
      </c>
      <c r="AT10" s="24">
        <v>0</v>
      </c>
      <c r="AU10" s="24">
        <v>0</v>
      </c>
      <c r="AV10" s="24">
        <f t="shared" si="12"/>
        <v>0</v>
      </c>
      <c r="AW10" s="24">
        <v>0</v>
      </c>
      <c r="AX10" s="24">
        <v>0</v>
      </c>
      <c r="AY10" s="24">
        <v>0</v>
      </c>
      <c r="AZ10" s="24">
        <f t="shared" si="13"/>
        <v>0</v>
      </c>
      <c r="BA10" s="24">
        <v>0</v>
      </c>
      <c r="BB10" s="24">
        <v>0</v>
      </c>
      <c r="BC10" s="24">
        <v>0</v>
      </c>
      <c r="BD10" s="24">
        <f t="shared" si="14"/>
        <v>0</v>
      </c>
      <c r="BE10" s="24">
        <f t="shared" si="0"/>
        <v>0</v>
      </c>
      <c r="BG10" s="24">
        <v>0</v>
      </c>
      <c r="BH10" s="24">
        <v>0</v>
      </c>
      <c r="BI10" s="24">
        <v>0</v>
      </c>
      <c r="BJ10" s="24">
        <f t="shared" si="15"/>
        <v>0</v>
      </c>
      <c r="BK10" s="24">
        <v>0</v>
      </c>
      <c r="BL10" s="24">
        <v>0</v>
      </c>
      <c r="BM10" s="24">
        <v>0</v>
      </c>
      <c r="BN10" s="24">
        <f t="shared" si="16"/>
        <v>0</v>
      </c>
      <c r="BO10" s="24">
        <v>0</v>
      </c>
      <c r="BP10" s="24">
        <v>0</v>
      </c>
      <c r="BQ10" s="24">
        <v>0</v>
      </c>
      <c r="BR10" s="24">
        <f t="shared" si="17"/>
        <v>0</v>
      </c>
      <c r="BS10" s="24">
        <v>0</v>
      </c>
      <c r="BT10" s="24">
        <v>0</v>
      </c>
      <c r="BU10" s="24">
        <v>0</v>
      </c>
      <c r="BV10" s="24">
        <f t="shared" si="18"/>
        <v>0</v>
      </c>
      <c r="BW10" s="24">
        <f t="shared" si="1"/>
        <v>0</v>
      </c>
    </row>
    <row r="11" spans="1:75" x14ac:dyDescent="0.2">
      <c r="A11" s="61" t="s">
        <v>54</v>
      </c>
      <c r="B11" s="62" t="s">
        <v>69</v>
      </c>
      <c r="C11" s="65">
        <v>5</v>
      </c>
      <c r="D11" s="66">
        <v>0</v>
      </c>
      <c r="E11" s="66">
        <v>0</v>
      </c>
      <c r="F11" s="66">
        <v>4</v>
      </c>
      <c r="G11" s="65">
        <f t="shared" si="2"/>
        <v>4</v>
      </c>
      <c r="H11" s="66">
        <v>0.79500000000000171</v>
      </c>
      <c r="I11" s="66">
        <v>0</v>
      </c>
      <c r="J11" s="66">
        <v>0</v>
      </c>
      <c r="K11" s="65">
        <f t="shared" si="3"/>
        <v>0.79500000000000171</v>
      </c>
      <c r="L11" s="66">
        <v>0</v>
      </c>
      <c r="M11" s="66">
        <v>0</v>
      </c>
      <c r="N11" s="66">
        <v>0</v>
      </c>
      <c r="O11" s="65">
        <f t="shared" si="4"/>
        <v>0</v>
      </c>
      <c r="P11" s="66">
        <v>1.8846153846153855</v>
      </c>
      <c r="Q11" s="66">
        <v>7.4651944311089782</v>
      </c>
      <c r="R11" s="64">
        <v>0</v>
      </c>
      <c r="S11" s="65">
        <f t="shared" si="5"/>
        <v>9.3498098157243632</v>
      </c>
      <c r="U11" s="24">
        <f t="shared" si="19"/>
        <v>14.144809815724365</v>
      </c>
      <c r="V11" s="24">
        <v>0</v>
      </c>
      <c r="W11" s="24">
        <v>0</v>
      </c>
      <c r="X11" s="24">
        <v>0</v>
      </c>
      <c r="Y11" s="24">
        <f t="shared" si="6"/>
        <v>0</v>
      </c>
      <c r="Z11" s="24">
        <v>0</v>
      </c>
      <c r="AA11" s="24">
        <v>24</v>
      </c>
      <c r="AB11" s="24">
        <v>2.09</v>
      </c>
      <c r="AC11" s="24">
        <f t="shared" si="7"/>
        <v>26.09</v>
      </c>
      <c r="AD11" s="24">
        <v>0</v>
      </c>
      <c r="AE11" s="24">
        <v>10</v>
      </c>
      <c r="AF11" s="24">
        <v>0</v>
      </c>
      <c r="AG11" s="24">
        <f t="shared" si="8"/>
        <v>10</v>
      </c>
      <c r="AH11" s="24">
        <v>0</v>
      </c>
      <c r="AI11" s="24">
        <v>0</v>
      </c>
      <c r="AJ11" s="24">
        <v>0</v>
      </c>
      <c r="AK11" s="24">
        <f t="shared" si="9"/>
        <v>0</v>
      </c>
      <c r="AM11" s="24">
        <f t="shared" si="10"/>
        <v>36.090000000000003</v>
      </c>
      <c r="AO11" s="24">
        <v>2.6599999999999997</v>
      </c>
      <c r="AP11" s="24">
        <v>0</v>
      </c>
      <c r="AQ11" s="24">
        <v>0</v>
      </c>
      <c r="AR11" s="24">
        <f t="shared" si="11"/>
        <v>2.6599999999999997</v>
      </c>
      <c r="AS11" s="24">
        <v>0</v>
      </c>
      <c r="AT11" s="24">
        <v>0</v>
      </c>
      <c r="AU11" s="24">
        <v>0</v>
      </c>
      <c r="AV11" s="24">
        <f t="shared" si="12"/>
        <v>0</v>
      </c>
      <c r="AW11" s="24">
        <v>0</v>
      </c>
      <c r="AX11" s="24">
        <v>0</v>
      </c>
      <c r="AY11" s="24">
        <v>0</v>
      </c>
      <c r="AZ11" s="24">
        <f t="shared" si="13"/>
        <v>0</v>
      </c>
      <c r="BA11" s="24">
        <v>0</v>
      </c>
      <c r="BB11" s="24">
        <v>0</v>
      </c>
      <c r="BC11" s="24">
        <v>0</v>
      </c>
      <c r="BD11" s="24">
        <f t="shared" si="14"/>
        <v>0</v>
      </c>
      <c r="BE11" s="24">
        <f t="shared" si="0"/>
        <v>2.6599999999999997</v>
      </c>
      <c r="BG11" s="24">
        <v>0</v>
      </c>
      <c r="BH11" s="24">
        <v>0</v>
      </c>
      <c r="BI11" s="24">
        <v>0</v>
      </c>
      <c r="BJ11" s="24">
        <f t="shared" si="15"/>
        <v>0</v>
      </c>
      <c r="BK11" s="24">
        <v>0</v>
      </c>
      <c r="BL11" s="24">
        <v>0</v>
      </c>
      <c r="BM11" s="24">
        <v>0</v>
      </c>
      <c r="BN11" s="24">
        <f t="shared" si="16"/>
        <v>0</v>
      </c>
      <c r="BO11" s="24">
        <v>0</v>
      </c>
      <c r="BP11" s="24">
        <v>0</v>
      </c>
      <c r="BQ11" s="24">
        <v>0</v>
      </c>
      <c r="BR11" s="24">
        <f t="shared" si="17"/>
        <v>0</v>
      </c>
      <c r="BS11" s="24">
        <v>0</v>
      </c>
      <c r="BT11" s="24">
        <v>0</v>
      </c>
      <c r="BU11" s="24">
        <v>0</v>
      </c>
      <c r="BV11" s="24">
        <f t="shared" si="18"/>
        <v>0</v>
      </c>
      <c r="BW11" s="24">
        <f t="shared" si="1"/>
        <v>0</v>
      </c>
    </row>
    <row r="12" spans="1:75" x14ac:dyDescent="0.2">
      <c r="A12" s="61" t="s">
        <v>55</v>
      </c>
      <c r="B12" s="62" t="s">
        <v>9</v>
      </c>
      <c r="C12" s="65">
        <v>10.809999999999999</v>
      </c>
      <c r="D12" s="66">
        <v>0</v>
      </c>
      <c r="E12" s="66">
        <v>11</v>
      </c>
      <c r="F12" s="66">
        <v>8.5500000000000007</v>
      </c>
      <c r="G12" s="65">
        <f t="shared" si="2"/>
        <v>19.55</v>
      </c>
      <c r="H12" s="66">
        <v>0</v>
      </c>
      <c r="I12" s="66">
        <v>6.33</v>
      </c>
      <c r="J12" s="66">
        <v>0</v>
      </c>
      <c r="K12" s="65">
        <f t="shared" si="3"/>
        <v>6.33</v>
      </c>
      <c r="L12" s="66">
        <v>0</v>
      </c>
      <c r="M12" s="66">
        <v>0</v>
      </c>
      <c r="N12" s="66">
        <v>0</v>
      </c>
      <c r="O12" s="65">
        <f t="shared" si="4"/>
        <v>0</v>
      </c>
      <c r="P12" s="66">
        <v>0</v>
      </c>
      <c r="Q12" s="66">
        <v>0</v>
      </c>
      <c r="R12" s="64">
        <v>0</v>
      </c>
      <c r="S12" s="65">
        <f t="shared" si="5"/>
        <v>0</v>
      </c>
      <c r="U12" s="24">
        <f t="shared" si="19"/>
        <v>25.880000000000003</v>
      </c>
      <c r="V12" s="24">
        <v>0</v>
      </c>
      <c r="W12" s="24">
        <v>0</v>
      </c>
      <c r="X12" s="24">
        <v>0</v>
      </c>
      <c r="Y12" s="24">
        <f t="shared" si="6"/>
        <v>0</v>
      </c>
      <c r="Z12" s="24">
        <v>0</v>
      </c>
      <c r="AA12" s="24">
        <v>3.024</v>
      </c>
      <c r="AB12" s="24">
        <v>0</v>
      </c>
      <c r="AC12" s="24">
        <f t="shared" si="7"/>
        <v>3.024</v>
      </c>
      <c r="AD12" s="24">
        <v>0</v>
      </c>
      <c r="AE12" s="24">
        <v>0</v>
      </c>
      <c r="AF12" s="24">
        <v>0</v>
      </c>
      <c r="AG12" s="24">
        <f t="shared" si="8"/>
        <v>0</v>
      </c>
      <c r="AH12" s="24">
        <v>5.24</v>
      </c>
      <c r="AI12" s="24">
        <v>0</v>
      </c>
      <c r="AJ12" s="24">
        <v>0</v>
      </c>
      <c r="AK12" s="24">
        <f t="shared" si="9"/>
        <v>5.24</v>
      </c>
      <c r="AM12" s="24">
        <f t="shared" si="10"/>
        <v>8.2639999999999993</v>
      </c>
      <c r="AO12" s="24">
        <v>0</v>
      </c>
      <c r="AP12" s="24">
        <v>0</v>
      </c>
      <c r="AQ12" s="24">
        <v>0</v>
      </c>
      <c r="AR12" s="24">
        <f t="shared" si="11"/>
        <v>0</v>
      </c>
      <c r="AS12" s="24">
        <v>0</v>
      </c>
      <c r="AT12" s="24">
        <v>0</v>
      </c>
      <c r="AU12" s="24">
        <v>0</v>
      </c>
      <c r="AV12" s="24">
        <f t="shared" si="12"/>
        <v>0</v>
      </c>
      <c r="AW12" s="24">
        <v>0</v>
      </c>
      <c r="AX12" s="24">
        <v>0</v>
      </c>
      <c r="AY12" s="24">
        <v>0</v>
      </c>
      <c r="AZ12" s="24">
        <f t="shared" si="13"/>
        <v>0</v>
      </c>
      <c r="BA12" s="24">
        <v>0</v>
      </c>
      <c r="BB12" s="24">
        <v>0</v>
      </c>
      <c r="BC12" s="24">
        <v>0</v>
      </c>
      <c r="BD12" s="24">
        <f t="shared" si="14"/>
        <v>0</v>
      </c>
      <c r="BE12" s="24">
        <f t="shared" si="0"/>
        <v>0</v>
      </c>
      <c r="BG12" s="24">
        <v>4.8499999999999996</v>
      </c>
      <c r="BH12" s="24">
        <v>15.600000000000001</v>
      </c>
      <c r="BI12" s="24">
        <v>3.18</v>
      </c>
      <c r="BJ12" s="24">
        <f t="shared" si="15"/>
        <v>23.630000000000003</v>
      </c>
      <c r="BK12" s="24">
        <v>0</v>
      </c>
      <c r="BL12" s="24">
        <v>0</v>
      </c>
      <c r="BM12" s="24">
        <v>0</v>
      </c>
      <c r="BN12" s="24">
        <f t="shared" si="16"/>
        <v>0</v>
      </c>
      <c r="BO12" s="24">
        <v>0</v>
      </c>
      <c r="BP12" s="24">
        <v>0</v>
      </c>
      <c r="BQ12" s="24">
        <v>0</v>
      </c>
      <c r="BR12" s="24">
        <f t="shared" si="17"/>
        <v>0</v>
      </c>
      <c r="BS12" s="24">
        <v>0</v>
      </c>
      <c r="BT12" s="24">
        <v>0</v>
      </c>
      <c r="BU12" s="24">
        <v>0</v>
      </c>
      <c r="BV12" s="24">
        <f t="shared" si="18"/>
        <v>0</v>
      </c>
      <c r="BW12" s="24">
        <f t="shared" si="1"/>
        <v>23.630000000000003</v>
      </c>
    </row>
    <row r="13" spans="1:75" x14ac:dyDescent="0.2">
      <c r="A13" s="61" t="s">
        <v>56</v>
      </c>
      <c r="B13" s="62" t="s">
        <v>65</v>
      </c>
      <c r="C13" s="65">
        <v>0</v>
      </c>
      <c r="D13" s="66">
        <v>0</v>
      </c>
      <c r="E13" s="66">
        <v>0</v>
      </c>
      <c r="F13" s="66">
        <v>0</v>
      </c>
      <c r="G13" s="65">
        <f t="shared" si="2"/>
        <v>0</v>
      </c>
      <c r="H13" s="66">
        <v>0</v>
      </c>
      <c r="I13" s="66">
        <v>27.44</v>
      </c>
      <c r="J13" s="66">
        <v>0</v>
      </c>
      <c r="K13" s="65">
        <f t="shared" si="3"/>
        <v>27.44</v>
      </c>
      <c r="L13" s="66">
        <v>0</v>
      </c>
      <c r="M13" s="66">
        <v>0</v>
      </c>
      <c r="N13" s="66">
        <v>0</v>
      </c>
      <c r="O13" s="65">
        <f t="shared" si="4"/>
        <v>0</v>
      </c>
      <c r="P13" s="66">
        <v>0</v>
      </c>
      <c r="Q13" s="66">
        <v>0</v>
      </c>
      <c r="R13" s="64">
        <v>0</v>
      </c>
      <c r="S13" s="65">
        <f t="shared" si="5"/>
        <v>0</v>
      </c>
      <c r="U13" s="24">
        <f t="shared" si="19"/>
        <v>27.44</v>
      </c>
      <c r="V13" s="24">
        <v>0</v>
      </c>
      <c r="W13" s="24">
        <v>0</v>
      </c>
      <c r="X13" s="24">
        <v>0</v>
      </c>
      <c r="Y13" s="24">
        <f t="shared" si="6"/>
        <v>0</v>
      </c>
      <c r="Z13" s="24">
        <v>0</v>
      </c>
      <c r="AA13" s="24">
        <v>0</v>
      </c>
      <c r="AB13" s="24">
        <v>0</v>
      </c>
      <c r="AC13" s="24">
        <f t="shared" si="7"/>
        <v>0</v>
      </c>
      <c r="AD13" s="24">
        <v>0</v>
      </c>
      <c r="AE13" s="24">
        <v>0</v>
      </c>
      <c r="AF13" s="24">
        <v>1.21</v>
      </c>
      <c r="AG13" s="24">
        <f t="shared" si="8"/>
        <v>1.21</v>
      </c>
      <c r="AH13" s="24">
        <v>11.3</v>
      </c>
      <c r="AI13" s="24">
        <v>0</v>
      </c>
      <c r="AJ13" s="24">
        <v>0</v>
      </c>
      <c r="AK13" s="24">
        <f t="shared" si="9"/>
        <v>11.3</v>
      </c>
      <c r="AM13" s="24">
        <f t="shared" si="10"/>
        <v>12.510000000000002</v>
      </c>
      <c r="AO13" s="24">
        <v>0</v>
      </c>
      <c r="AP13" s="24">
        <v>0</v>
      </c>
      <c r="AQ13" s="24">
        <v>0</v>
      </c>
      <c r="AR13" s="24">
        <f t="shared" si="11"/>
        <v>0</v>
      </c>
      <c r="AS13" s="24">
        <v>0</v>
      </c>
      <c r="AT13" s="24">
        <v>0</v>
      </c>
      <c r="AU13" s="24">
        <v>0</v>
      </c>
      <c r="AV13" s="24">
        <f t="shared" si="12"/>
        <v>0</v>
      </c>
      <c r="AW13" s="24">
        <v>0</v>
      </c>
      <c r="AX13" s="24">
        <v>0</v>
      </c>
      <c r="AY13" s="24">
        <v>9.5</v>
      </c>
      <c r="AZ13" s="24">
        <f t="shared" si="13"/>
        <v>9.5</v>
      </c>
      <c r="BA13" s="24">
        <v>3.79</v>
      </c>
      <c r="BB13" s="24">
        <v>0</v>
      </c>
      <c r="BC13" s="24">
        <v>0</v>
      </c>
      <c r="BD13" s="24">
        <f t="shared" si="14"/>
        <v>3.79</v>
      </c>
      <c r="BE13" s="24">
        <f t="shared" si="0"/>
        <v>13.29</v>
      </c>
      <c r="BG13" s="24">
        <v>0</v>
      </c>
      <c r="BH13" s="24">
        <v>21.9</v>
      </c>
      <c r="BI13" s="24">
        <v>0</v>
      </c>
      <c r="BJ13" s="24">
        <f t="shared" si="15"/>
        <v>21.9</v>
      </c>
      <c r="BK13" s="24">
        <v>0</v>
      </c>
      <c r="BL13" s="24">
        <v>0</v>
      </c>
      <c r="BM13" s="24">
        <v>0</v>
      </c>
      <c r="BN13" s="24">
        <f t="shared" si="16"/>
        <v>0</v>
      </c>
      <c r="BO13" s="24">
        <v>0</v>
      </c>
      <c r="BP13" s="24">
        <v>0</v>
      </c>
      <c r="BQ13" s="24">
        <v>0</v>
      </c>
      <c r="BR13" s="24">
        <f t="shared" si="17"/>
        <v>0</v>
      </c>
      <c r="BS13" s="24">
        <v>0</v>
      </c>
      <c r="BT13" s="24">
        <v>0</v>
      </c>
      <c r="BU13" s="24">
        <v>0</v>
      </c>
      <c r="BV13" s="24">
        <f t="shared" si="18"/>
        <v>0</v>
      </c>
      <c r="BW13" s="24">
        <f t="shared" si="1"/>
        <v>21.9</v>
      </c>
    </row>
    <row r="14" spans="1:75" x14ac:dyDescent="0.2">
      <c r="A14" s="61" t="s">
        <v>57</v>
      </c>
      <c r="B14" s="62" t="s">
        <v>10</v>
      </c>
      <c r="C14" s="44">
        <v>0</v>
      </c>
      <c r="D14" s="39">
        <v>0</v>
      </c>
      <c r="E14" s="39">
        <v>0</v>
      </c>
      <c r="F14" s="39">
        <v>0</v>
      </c>
      <c r="G14" s="44">
        <f t="shared" si="2"/>
        <v>0</v>
      </c>
      <c r="H14" s="39">
        <v>0</v>
      </c>
      <c r="I14" s="39">
        <v>0</v>
      </c>
      <c r="J14" s="39">
        <v>0</v>
      </c>
      <c r="K14" s="44">
        <f t="shared" si="3"/>
        <v>0</v>
      </c>
      <c r="L14" s="39">
        <v>0</v>
      </c>
      <c r="M14" s="39">
        <v>0</v>
      </c>
      <c r="N14" s="39">
        <v>0</v>
      </c>
      <c r="O14" s="44">
        <f t="shared" si="4"/>
        <v>0</v>
      </c>
      <c r="P14" s="39">
        <v>0</v>
      </c>
      <c r="Q14" s="39">
        <v>0</v>
      </c>
      <c r="R14" s="64">
        <v>0</v>
      </c>
      <c r="S14" s="44">
        <f t="shared" si="5"/>
        <v>0</v>
      </c>
      <c r="U14" s="24">
        <f t="shared" si="19"/>
        <v>0</v>
      </c>
      <c r="V14" s="24">
        <v>0</v>
      </c>
      <c r="W14" s="24">
        <v>0</v>
      </c>
      <c r="X14" s="24">
        <v>0</v>
      </c>
      <c r="Y14" s="24">
        <f t="shared" si="6"/>
        <v>0</v>
      </c>
      <c r="Z14" s="24">
        <v>0</v>
      </c>
      <c r="AA14" s="24">
        <v>0</v>
      </c>
      <c r="AB14" s="24">
        <v>0</v>
      </c>
      <c r="AC14" s="24">
        <f t="shared" si="7"/>
        <v>0</v>
      </c>
      <c r="AD14" s="24">
        <v>0</v>
      </c>
      <c r="AE14" s="24">
        <v>0</v>
      </c>
      <c r="AF14" s="24">
        <v>0</v>
      </c>
      <c r="AG14" s="24">
        <f t="shared" si="8"/>
        <v>0</v>
      </c>
      <c r="AH14" s="24">
        <v>0</v>
      </c>
      <c r="AI14" s="24">
        <v>0</v>
      </c>
      <c r="AJ14" s="24">
        <v>0</v>
      </c>
      <c r="AK14" s="24">
        <f t="shared" si="9"/>
        <v>0</v>
      </c>
      <c r="AM14" s="24">
        <f t="shared" si="10"/>
        <v>0</v>
      </c>
      <c r="AO14" s="24">
        <v>0</v>
      </c>
      <c r="AP14" s="24">
        <v>0</v>
      </c>
      <c r="AQ14" s="24">
        <v>0</v>
      </c>
      <c r="AR14" s="24">
        <f t="shared" si="11"/>
        <v>0</v>
      </c>
      <c r="AS14" s="24">
        <v>0</v>
      </c>
      <c r="AT14" s="24">
        <v>0</v>
      </c>
      <c r="AU14" s="24">
        <v>0</v>
      </c>
      <c r="AV14" s="24">
        <f t="shared" si="12"/>
        <v>0</v>
      </c>
      <c r="AW14" s="24">
        <v>0</v>
      </c>
      <c r="AX14" s="24">
        <v>0</v>
      </c>
      <c r="AY14" s="24">
        <v>0</v>
      </c>
      <c r="AZ14" s="24">
        <f t="shared" si="13"/>
        <v>0</v>
      </c>
      <c r="BA14" s="24">
        <v>0</v>
      </c>
      <c r="BB14" s="24">
        <v>0</v>
      </c>
      <c r="BC14" s="24">
        <v>0</v>
      </c>
      <c r="BD14" s="24">
        <f t="shared" si="14"/>
        <v>0</v>
      </c>
      <c r="BE14" s="24">
        <f t="shared" si="0"/>
        <v>0</v>
      </c>
      <c r="BG14" s="24">
        <v>0</v>
      </c>
      <c r="BH14" s="24">
        <v>0</v>
      </c>
      <c r="BI14" s="24">
        <v>0</v>
      </c>
      <c r="BJ14" s="24">
        <f t="shared" si="15"/>
        <v>0</v>
      </c>
      <c r="BK14" s="24">
        <v>0</v>
      </c>
      <c r="BL14" s="24">
        <v>0</v>
      </c>
      <c r="BM14" s="24">
        <v>0</v>
      </c>
      <c r="BN14" s="24">
        <f t="shared" si="16"/>
        <v>0</v>
      </c>
      <c r="BO14" s="24">
        <v>0</v>
      </c>
      <c r="BP14" s="24">
        <v>0</v>
      </c>
      <c r="BQ14" s="24">
        <v>0</v>
      </c>
      <c r="BR14" s="24">
        <f t="shared" si="17"/>
        <v>0</v>
      </c>
      <c r="BS14" s="24">
        <v>0</v>
      </c>
      <c r="BT14" s="24">
        <v>0</v>
      </c>
      <c r="BU14" s="24">
        <v>0</v>
      </c>
      <c r="BV14" s="24">
        <f t="shared" si="18"/>
        <v>0</v>
      </c>
      <c r="BW14" s="24">
        <f t="shared" si="1"/>
        <v>0</v>
      </c>
    </row>
    <row r="15" spans="1:75" ht="18" x14ac:dyDescent="0.2">
      <c r="A15" s="61" t="s">
        <v>58</v>
      </c>
      <c r="B15" s="62" t="s">
        <v>164</v>
      </c>
      <c r="C15" s="44">
        <v>0</v>
      </c>
      <c r="D15" s="39">
        <v>0</v>
      </c>
      <c r="E15" s="39">
        <v>0</v>
      </c>
      <c r="F15" s="39">
        <v>0</v>
      </c>
      <c r="G15" s="44">
        <f t="shared" si="2"/>
        <v>0</v>
      </c>
      <c r="H15" s="39">
        <v>0</v>
      </c>
      <c r="I15" s="39">
        <v>0</v>
      </c>
      <c r="J15" s="39">
        <v>0</v>
      </c>
      <c r="K15" s="44">
        <f t="shared" si="3"/>
        <v>0</v>
      </c>
      <c r="L15" s="39">
        <v>0</v>
      </c>
      <c r="M15" s="39">
        <v>0</v>
      </c>
      <c r="N15" s="39">
        <v>0</v>
      </c>
      <c r="O15" s="44">
        <f t="shared" si="4"/>
        <v>0</v>
      </c>
      <c r="P15" s="39">
        <v>0</v>
      </c>
      <c r="Q15" s="39">
        <v>0</v>
      </c>
      <c r="R15" s="64">
        <v>0</v>
      </c>
      <c r="S15" s="44">
        <f t="shared" si="5"/>
        <v>0</v>
      </c>
      <c r="U15" s="24">
        <f t="shared" si="19"/>
        <v>0</v>
      </c>
      <c r="V15" s="24">
        <v>0</v>
      </c>
      <c r="W15" s="24">
        <v>0</v>
      </c>
      <c r="X15" s="24">
        <v>0</v>
      </c>
      <c r="Y15" s="24">
        <f t="shared" si="6"/>
        <v>0</v>
      </c>
      <c r="Z15" s="24">
        <v>0</v>
      </c>
      <c r="AA15" s="24">
        <v>0</v>
      </c>
      <c r="AB15" s="24">
        <v>0</v>
      </c>
      <c r="AC15" s="24">
        <f t="shared" si="7"/>
        <v>0</v>
      </c>
      <c r="AD15" s="24">
        <v>0</v>
      </c>
      <c r="AE15" s="24">
        <v>0</v>
      </c>
      <c r="AF15" s="24">
        <v>0</v>
      </c>
      <c r="AG15" s="24">
        <f t="shared" si="8"/>
        <v>0</v>
      </c>
      <c r="AH15" s="24">
        <v>0</v>
      </c>
      <c r="AI15" s="24">
        <v>0</v>
      </c>
      <c r="AJ15" s="24">
        <v>0</v>
      </c>
      <c r="AK15" s="24">
        <f t="shared" si="9"/>
        <v>0</v>
      </c>
      <c r="AM15" s="24">
        <f t="shared" si="10"/>
        <v>0</v>
      </c>
      <c r="AO15" s="24">
        <v>0</v>
      </c>
      <c r="AP15" s="24">
        <v>0</v>
      </c>
      <c r="AQ15" s="24">
        <v>0</v>
      </c>
      <c r="AR15" s="24">
        <f t="shared" si="11"/>
        <v>0</v>
      </c>
      <c r="AS15" s="24">
        <v>0</v>
      </c>
      <c r="AT15" s="24">
        <v>0</v>
      </c>
      <c r="AU15" s="24">
        <v>0</v>
      </c>
      <c r="AV15" s="24">
        <f t="shared" si="12"/>
        <v>0</v>
      </c>
      <c r="AW15" s="24">
        <v>0</v>
      </c>
      <c r="AX15" s="24">
        <v>0</v>
      </c>
      <c r="AY15" s="24">
        <v>0</v>
      </c>
      <c r="AZ15" s="24">
        <f t="shared" si="13"/>
        <v>0</v>
      </c>
      <c r="BA15" s="24">
        <v>0</v>
      </c>
      <c r="BB15" s="24">
        <v>0</v>
      </c>
      <c r="BC15" s="24">
        <v>0</v>
      </c>
      <c r="BD15" s="24">
        <f t="shared" si="14"/>
        <v>0</v>
      </c>
      <c r="BE15" s="24">
        <f t="shared" si="0"/>
        <v>0</v>
      </c>
      <c r="BG15" s="24">
        <v>0</v>
      </c>
      <c r="BH15" s="24">
        <v>0</v>
      </c>
      <c r="BI15" s="24">
        <v>0</v>
      </c>
      <c r="BJ15" s="24">
        <f t="shared" si="15"/>
        <v>0</v>
      </c>
      <c r="BK15" s="24">
        <v>0</v>
      </c>
      <c r="BL15" s="24">
        <v>0</v>
      </c>
      <c r="BM15" s="24">
        <v>0</v>
      </c>
      <c r="BN15" s="24">
        <f t="shared" si="16"/>
        <v>0</v>
      </c>
      <c r="BO15" s="24">
        <v>0</v>
      </c>
      <c r="BP15" s="24">
        <v>0</v>
      </c>
      <c r="BQ15" s="24">
        <v>0</v>
      </c>
      <c r="BR15" s="24">
        <f t="shared" si="17"/>
        <v>0</v>
      </c>
      <c r="BS15" s="24">
        <v>0</v>
      </c>
      <c r="BT15" s="24">
        <v>0</v>
      </c>
      <c r="BU15" s="24">
        <v>0</v>
      </c>
      <c r="BV15" s="24">
        <f t="shared" si="18"/>
        <v>0</v>
      </c>
      <c r="BW15" s="24">
        <f t="shared" si="1"/>
        <v>0</v>
      </c>
    </row>
    <row r="16" spans="1:75" x14ac:dyDescent="0.2">
      <c r="A16" s="61" t="s">
        <v>59</v>
      </c>
      <c r="B16" s="62" t="s">
        <v>101</v>
      </c>
      <c r="C16" s="44">
        <v>90.751261261261263</v>
      </c>
      <c r="D16" s="39">
        <v>33.879999999999995</v>
      </c>
      <c r="E16" s="39">
        <v>10.89</v>
      </c>
      <c r="F16" s="39">
        <v>2.97</v>
      </c>
      <c r="G16" s="44">
        <f t="shared" si="2"/>
        <v>47.739999999999995</v>
      </c>
      <c r="H16" s="39">
        <v>2.1799999999999997</v>
      </c>
      <c r="I16" s="39">
        <v>0</v>
      </c>
      <c r="J16" s="39">
        <v>0</v>
      </c>
      <c r="K16" s="44">
        <f t="shared" si="3"/>
        <v>2.1799999999999997</v>
      </c>
      <c r="L16" s="39">
        <v>0</v>
      </c>
      <c r="M16" s="39">
        <v>0</v>
      </c>
      <c r="N16" s="39">
        <v>0</v>
      </c>
      <c r="O16" s="44">
        <f t="shared" si="4"/>
        <v>0</v>
      </c>
      <c r="P16" s="39">
        <v>0</v>
      </c>
      <c r="Q16" s="39">
        <v>0</v>
      </c>
      <c r="R16" s="64">
        <v>0</v>
      </c>
      <c r="S16" s="44">
        <f t="shared" si="5"/>
        <v>0</v>
      </c>
      <c r="U16" s="24">
        <f t="shared" si="19"/>
        <v>49.919999999999995</v>
      </c>
      <c r="V16" s="24">
        <v>11.83</v>
      </c>
      <c r="W16" s="24">
        <v>0</v>
      </c>
      <c r="X16" s="24">
        <v>0</v>
      </c>
      <c r="Y16" s="24">
        <f t="shared" si="6"/>
        <v>11.83</v>
      </c>
      <c r="Z16" s="24">
        <v>0</v>
      </c>
      <c r="AA16" s="24">
        <v>0</v>
      </c>
      <c r="AB16" s="24">
        <v>0</v>
      </c>
      <c r="AC16" s="24">
        <f t="shared" si="7"/>
        <v>0</v>
      </c>
      <c r="AD16" s="24">
        <v>0</v>
      </c>
      <c r="AE16" s="24">
        <v>0</v>
      </c>
      <c r="AF16" s="24">
        <v>0</v>
      </c>
      <c r="AG16" s="24">
        <f t="shared" si="8"/>
        <v>0</v>
      </c>
      <c r="AH16" s="24">
        <v>0</v>
      </c>
      <c r="AI16" s="24">
        <v>0</v>
      </c>
      <c r="AJ16" s="24">
        <v>0</v>
      </c>
      <c r="AK16" s="24">
        <f t="shared" si="9"/>
        <v>0</v>
      </c>
      <c r="AM16" s="24">
        <f t="shared" si="10"/>
        <v>11.83</v>
      </c>
      <c r="AO16" s="24">
        <v>0</v>
      </c>
      <c r="AP16" s="24">
        <v>0</v>
      </c>
      <c r="AQ16" s="24">
        <v>4.25</v>
      </c>
      <c r="AR16" s="24">
        <f t="shared" si="11"/>
        <v>4.25</v>
      </c>
      <c r="AS16" s="24">
        <v>30.360000000000003</v>
      </c>
      <c r="AT16" s="24">
        <v>0</v>
      </c>
      <c r="AU16" s="24">
        <v>0</v>
      </c>
      <c r="AV16" s="24">
        <f t="shared" si="12"/>
        <v>30.360000000000003</v>
      </c>
      <c r="AW16" s="24">
        <v>0</v>
      </c>
      <c r="AX16" s="24">
        <v>4.0359999999999996</v>
      </c>
      <c r="AY16" s="24">
        <v>0</v>
      </c>
      <c r="AZ16" s="24">
        <f t="shared" si="13"/>
        <v>4.0359999999999996</v>
      </c>
      <c r="BA16" s="24">
        <v>0</v>
      </c>
      <c r="BB16" s="24">
        <v>0</v>
      </c>
      <c r="BC16" s="24">
        <v>0</v>
      </c>
      <c r="BD16" s="24">
        <f t="shared" si="14"/>
        <v>0</v>
      </c>
      <c r="BE16" s="24">
        <f t="shared" si="0"/>
        <v>38.646000000000001</v>
      </c>
      <c r="BG16" s="24">
        <v>0</v>
      </c>
      <c r="BH16" s="24">
        <v>0</v>
      </c>
      <c r="BI16" s="24">
        <v>7.61</v>
      </c>
      <c r="BJ16" s="24">
        <f t="shared" si="15"/>
        <v>7.61</v>
      </c>
      <c r="BK16" s="24">
        <v>0</v>
      </c>
      <c r="BL16" s="24">
        <v>0</v>
      </c>
      <c r="BM16" s="24">
        <v>0</v>
      </c>
      <c r="BN16" s="24">
        <f t="shared" si="16"/>
        <v>0</v>
      </c>
      <c r="BO16" s="24">
        <v>0</v>
      </c>
      <c r="BP16" s="24">
        <v>24.055</v>
      </c>
      <c r="BQ16" s="24">
        <v>0</v>
      </c>
      <c r="BR16" s="24">
        <f t="shared" si="17"/>
        <v>24.055</v>
      </c>
      <c r="BS16" s="24">
        <v>0</v>
      </c>
      <c r="BT16" s="24">
        <v>0</v>
      </c>
      <c r="BU16" s="24">
        <v>0</v>
      </c>
      <c r="BV16" s="24">
        <f t="shared" si="18"/>
        <v>0</v>
      </c>
      <c r="BW16" s="24">
        <f t="shared" si="1"/>
        <v>31.664999999999999</v>
      </c>
    </row>
    <row r="17" spans="1:75" x14ac:dyDescent="0.2">
      <c r="A17" s="67">
        <v>6</v>
      </c>
      <c r="B17" s="60" t="s">
        <v>12</v>
      </c>
      <c r="C17" s="44">
        <v>0</v>
      </c>
      <c r="D17" s="39">
        <v>0</v>
      </c>
      <c r="E17" s="39">
        <v>0</v>
      </c>
      <c r="F17" s="39">
        <v>0</v>
      </c>
      <c r="G17" s="44">
        <f t="shared" si="2"/>
        <v>0</v>
      </c>
      <c r="H17" s="39">
        <v>0</v>
      </c>
      <c r="I17" s="39">
        <v>0</v>
      </c>
      <c r="J17" s="39">
        <v>0</v>
      </c>
      <c r="K17" s="44">
        <f t="shared" si="3"/>
        <v>0</v>
      </c>
      <c r="L17" s="39">
        <v>0</v>
      </c>
      <c r="M17" s="39">
        <v>0</v>
      </c>
      <c r="N17" s="39">
        <v>0</v>
      </c>
      <c r="O17" s="44">
        <f t="shared" si="4"/>
        <v>0</v>
      </c>
      <c r="P17" s="39">
        <v>0</v>
      </c>
      <c r="Q17" s="39">
        <v>0</v>
      </c>
      <c r="R17" s="64">
        <v>0</v>
      </c>
      <c r="S17" s="44">
        <f t="shared" si="5"/>
        <v>0</v>
      </c>
      <c r="U17" s="24">
        <f t="shared" si="19"/>
        <v>0</v>
      </c>
      <c r="V17" s="24">
        <v>0</v>
      </c>
      <c r="W17" s="24">
        <v>0</v>
      </c>
      <c r="X17" s="24">
        <v>0</v>
      </c>
      <c r="Y17" s="24">
        <f t="shared" si="6"/>
        <v>0</v>
      </c>
      <c r="Z17" s="24">
        <v>0</v>
      </c>
      <c r="AA17" s="24">
        <v>0</v>
      </c>
      <c r="AB17" s="24">
        <v>0</v>
      </c>
      <c r="AC17" s="24">
        <f t="shared" si="7"/>
        <v>0</v>
      </c>
      <c r="AD17" s="24">
        <v>0</v>
      </c>
      <c r="AE17" s="24">
        <v>0</v>
      </c>
      <c r="AF17" s="24">
        <v>0</v>
      </c>
      <c r="AG17" s="24">
        <f t="shared" si="8"/>
        <v>0</v>
      </c>
      <c r="AH17" s="24">
        <v>0</v>
      </c>
      <c r="AI17" s="24">
        <v>0</v>
      </c>
      <c r="AJ17" s="24">
        <v>0</v>
      </c>
      <c r="AK17" s="24">
        <f t="shared" si="9"/>
        <v>0</v>
      </c>
      <c r="AM17" s="24">
        <f t="shared" si="10"/>
        <v>0</v>
      </c>
      <c r="AO17" s="24">
        <v>0</v>
      </c>
      <c r="AP17" s="24">
        <v>0</v>
      </c>
      <c r="AQ17" s="24">
        <v>0</v>
      </c>
      <c r="AR17" s="24">
        <f t="shared" si="11"/>
        <v>0</v>
      </c>
      <c r="AS17" s="24">
        <v>0</v>
      </c>
      <c r="AT17" s="24">
        <v>0</v>
      </c>
      <c r="AU17" s="24">
        <v>0</v>
      </c>
      <c r="AV17" s="24">
        <f t="shared" si="12"/>
        <v>0</v>
      </c>
      <c r="AW17" s="24">
        <v>0</v>
      </c>
      <c r="AX17" s="24">
        <v>0</v>
      </c>
      <c r="AY17" s="24">
        <v>0</v>
      </c>
      <c r="AZ17" s="24">
        <f t="shared" si="13"/>
        <v>0</v>
      </c>
      <c r="BA17" s="24">
        <v>0</v>
      </c>
      <c r="BB17" s="24">
        <v>0</v>
      </c>
      <c r="BC17" s="24">
        <v>0</v>
      </c>
      <c r="BD17" s="24">
        <f t="shared" si="14"/>
        <v>0</v>
      </c>
      <c r="BE17" s="24">
        <f t="shared" si="0"/>
        <v>0</v>
      </c>
      <c r="BG17" s="24">
        <v>0</v>
      </c>
      <c r="BH17" s="24">
        <v>0</v>
      </c>
      <c r="BI17" s="24">
        <v>0</v>
      </c>
      <c r="BJ17" s="24">
        <f t="shared" si="15"/>
        <v>0</v>
      </c>
      <c r="BK17" s="24">
        <v>0</v>
      </c>
      <c r="BL17" s="24">
        <v>0</v>
      </c>
      <c r="BM17" s="24">
        <v>0</v>
      </c>
      <c r="BN17" s="24">
        <f t="shared" si="16"/>
        <v>0</v>
      </c>
      <c r="BO17" s="24">
        <v>0</v>
      </c>
      <c r="BP17" s="24">
        <v>0</v>
      </c>
      <c r="BQ17" s="24">
        <v>0</v>
      </c>
      <c r="BR17" s="24">
        <f t="shared" si="17"/>
        <v>0</v>
      </c>
      <c r="BS17" s="24">
        <v>0</v>
      </c>
      <c r="BT17" s="24">
        <v>0</v>
      </c>
      <c r="BU17" s="24">
        <v>0</v>
      </c>
      <c r="BV17" s="24">
        <f t="shared" si="18"/>
        <v>0</v>
      </c>
      <c r="BW17" s="24">
        <f t="shared" si="1"/>
        <v>0</v>
      </c>
    </row>
    <row r="18" spans="1:75" ht="15.75" thickBot="1" x14ac:dyDescent="0.25">
      <c r="A18" s="67">
        <v>7</v>
      </c>
      <c r="B18" s="16" t="s">
        <v>13</v>
      </c>
      <c r="C18" s="44">
        <v>0</v>
      </c>
      <c r="D18" s="39">
        <v>0</v>
      </c>
      <c r="E18" s="39">
        <v>0</v>
      </c>
      <c r="F18" s="39">
        <v>0</v>
      </c>
      <c r="G18" s="44">
        <f t="shared" si="2"/>
        <v>0</v>
      </c>
      <c r="H18" s="39">
        <v>0</v>
      </c>
      <c r="I18" s="39">
        <v>0</v>
      </c>
      <c r="J18" s="39">
        <v>0</v>
      </c>
      <c r="K18" s="44">
        <f t="shared" si="3"/>
        <v>0</v>
      </c>
      <c r="L18" s="39">
        <v>0</v>
      </c>
      <c r="M18" s="39">
        <v>0</v>
      </c>
      <c r="N18" s="39">
        <v>0</v>
      </c>
      <c r="O18" s="44">
        <f t="shared" si="4"/>
        <v>0</v>
      </c>
      <c r="P18" s="39">
        <v>0</v>
      </c>
      <c r="Q18" s="39">
        <v>0</v>
      </c>
      <c r="R18" s="64">
        <v>0</v>
      </c>
      <c r="S18" s="44">
        <f t="shared" si="5"/>
        <v>0</v>
      </c>
      <c r="U18" s="24">
        <f t="shared" si="19"/>
        <v>0</v>
      </c>
      <c r="V18" s="24">
        <v>0</v>
      </c>
      <c r="W18" s="24">
        <v>0</v>
      </c>
      <c r="X18" s="24">
        <v>0</v>
      </c>
      <c r="Y18" s="24">
        <f t="shared" si="6"/>
        <v>0</v>
      </c>
      <c r="Z18" s="24">
        <v>0</v>
      </c>
      <c r="AA18" s="24">
        <v>0</v>
      </c>
      <c r="AB18" s="24">
        <v>0</v>
      </c>
      <c r="AC18" s="24">
        <f t="shared" si="7"/>
        <v>0</v>
      </c>
      <c r="AD18" s="24">
        <v>0</v>
      </c>
      <c r="AE18" s="24">
        <v>0</v>
      </c>
      <c r="AF18" s="24">
        <v>0</v>
      </c>
      <c r="AG18" s="24">
        <f t="shared" si="8"/>
        <v>0</v>
      </c>
      <c r="AH18" s="24">
        <v>0</v>
      </c>
      <c r="AI18" s="24">
        <v>0</v>
      </c>
      <c r="AJ18" s="24">
        <v>0</v>
      </c>
      <c r="AK18" s="24">
        <f t="shared" si="9"/>
        <v>0</v>
      </c>
      <c r="AM18" s="24">
        <f t="shared" si="10"/>
        <v>0</v>
      </c>
      <c r="AO18" s="24">
        <v>0</v>
      </c>
      <c r="AP18" s="24">
        <v>0</v>
      </c>
      <c r="AQ18" s="24">
        <v>0</v>
      </c>
      <c r="AR18" s="24">
        <f t="shared" si="11"/>
        <v>0</v>
      </c>
      <c r="AS18" s="24">
        <v>0</v>
      </c>
      <c r="AT18" s="24">
        <v>0</v>
      </c>
      <c r="AU18" s="24">
        <v>0</v>
      </c>
      <c r="AV18" s="24">
        <f t="shared" si="12"/>
        <v>0</v>
      </c>
      <c r="AW18" s="24">
        <v>0</v>
      </c>
      <c r="AX18" s="24">
        <v>0</v>
      </c>
      <c r="AY18" s="24">
        <v>0</v>
      </c>
      <c r="AZ18" s="24">
        <f t="shared" si="13"/>
        <v>0</v>
      </c>
      <c r="BA18" s="24">
        <v>0</v>
      </c>
      <c r="BB18" s="24">
        <v>0</v>
      </c>
      <c r="BC18" s="24">
        <v>0</v>
      </c>
      <c r="BD18" s="24">
        <f t="shared" si="14"/>
        <v>0</v>
      </c>
      <c r="BE18" s="24">
        <f t="shared" si="0"/>
        <v>0</v>
      </c>
      <c r="BG18" s="24">
        <v>0</v>
      </c>
      <c r="BH18" s="24">
        <v>0</v>
      </c>
      <c r="BI18" s="24">
        <v>0</v>
      </c>
      <c r="BJ18" s="24">
        <f t="shared" si="15"/>
        <v>0</v>
      </c>
      <c r="BK18" s="24">
        <v>0</v>
      </c>
      <c r="BL18" s="24">
        <v>0</v>
      </c>
      <c r="BM18" s="24">
        <v>0</v>
      </c>
      <c r="BN18" s="24">
        <f t="shared" si="16"/>
        <v>0</v>
      </c>
      <c r="BO18" s="24">
        <v>0</v>
      </c>
      <c r="BP18" s="24">
        <v>0</v>
      </c>
      <c r="BQ18" s="24">
        <v>0</v>
      </c>
      <c r="BR18" s="24">
        <f t="shared" si="17"/>
        <v>0</v>
      </c>
      <c r="BS18" s="24">
        <v>0</v>
      </c>
      <c r="BT18" s="24">
        <v>0</v>
      </c>
      <c r="BU18" s="24">
        <v>0</v>
      </c>
      <c r="BV18" s="24">
        <f t="shared" si="18"/>
        <v>0</v>
      </c>
      <c r="BW18" s="24">
        <f t="shared" si="1"/>
        <v>0</v>
      </c>
    </row>
    <row r="19" spans="1:75" ht="15.75" thickBot="1" x14ac:dyDescent="0.25">
      <c r="A19" s="68"/>
      <c r="B19" s="69" t="s">
        <v>14</v>
      </c>
      <c r="C19" s="70">
        <f>SUM(C6:C18)</f>
        <v>137.51126126126127</v>
      </c>
      <c r="D19" s="70">
        <f t="shared" ref="D19:X19" si="20">SUM(D6:D18)</f>
        <v>33.879999999999995</v>
      </c>
      <c r="E19" s="70">
        <f t="shared" si="20"/>
        <v>21.89</v>
      </c>
      <c r="F19" s="70">
        <f t="shared" si="20"/>
        <v>81.11</v>
      </c>
      <c r="G19" s="70">
        <f t="shared" si="20"/>
        <v>136.88</v>
      </c>
      <c r="H19" s="70">
        <f t="shared" si="20"/>
        <v>28.481834170854267</v>
      </c>
      <c r="I19" s="70">
        <f t="shared" si="20"/>
        <v>44.84</v>
      </c>
      <c r="J19" s="70">
        <f t="shared" si="20"/>
        <v>19.807387387387386</v>
      </c>
      <c r="K19" s="70">
        <f t="shared" si="20"/>
        <v>93.129221558241653</v>
      </c>
      <c r="L19" s="70">
        <f t="shared" si="20"/>
        <v>41.417117117117115</v>
      </c>
      <c r="M19" s="70">
        <f t="shared" si="20"/>
        <v>98.929009009009008</v>
      </c>
      <c r="N19" s="70">
        <f t="shared" si="20"/>
        <v>18.312307692307694</v>
      </c>
      <c r="O19" s="70">
        <f t="shared" si="20"/>
        <v>158.65843381843382</v>
      </c>
      <c r="P19" s="70">
        <f t="shared" si="20"/>
        <v>19.781730769230769</v>
      </c>
      <c r="Q19" s="70">
        <f t="shared" si="20"/>
        <v>27.219524723955828</v>
      </c>
      <c r="R19" s="70">
        <f t="shared" si="20"/>
        <v>199.97985597695634</v>
      </c>
      <c r="S19" s="70">
        <f t="shared" si="20"/>
        <v>246.98111147014293</v>
      </c>
      <c r="T19" s="70">
        <f t="shared" si="20"/>
        <v>0</v>
      </c>
      <c r="U19" s="70">
        <f t="shared" si="20"/>
        <v>675.23876684681841</v>
      </c>
      <c r="V19" s="70">
        <f t="shared" si="20"/>
        <v>30.809779164666345</v>
      </c>
      <c r="W19" s="70">
        <f t="shared" si="20"/>
        <v>11.701152184349496</v>
      </c>
      <c r="X19" s="70">
        <f t="shared" si="20"/>
        <v>0</v>
      </c>
      <c r="Y19" s="70">
        <f t="shared" si="6"/>
        <v>42.510931349015841</v>
      </c>
      <c r="Z19" s="70">
        <f t="shared" ref="Z19:AA19" si="21">SUM(Z6:Z18)</f>
        <v>90.5</v>
      </c>
      <c r="AA19" s="70">
        <f t="shared" si="21"/>
        <v>38.706000000000003</v>
      </c>
      <c r="AB19" s="70">
        <f t="shared" ref="AB19:AD19" si="22">SUM(AB6:AB18)</f>
        <v>2.09</v>
      </c>
      <c r="AC19" s="70">
        <f t="shared" si="7"/>
        <v>131.29600000000002</v>
      </c>
      <c r="AD19" s="70">
        <f t="shared" si="22"/>
        <v>0</v>
      </c>
      <c r="AE19" s="70">
        <f t="shared" ref="AE19:AF19" si="23">SUM(AE6:AE18)</f>
        <v>174.73072000000002</v>
      </c>
      <c r="AF19" s="70">
        <f t="shared" si="23"/>
        <v>25.21</v>
      </c>
      <c r="AG19" s="70">
        <f t="shared" si="8"/>
        <v>199.94072000000003</v>
      </c>
      <c r="AH19" s="70">
        <f t="shared" ref="AH19:AI19" si="24">SUM(AH6:AH18)</f>
        <v>21.54</v>
      </c>
      <c r="AI19" s="70">
        <f t="shared" si="24"/>
        <v>13.92</v>
      </c>
      <c r="AJ19" s="70">
        <f t="shared" ref="AJ19" si="25">SUM(AJ6:AJ18)</f>
        <v>0</v>
      </c>
      <c r="AK19" s="70">
        <f t="shared" si="9"/>
        <v>35.46</v>
      </c>
      <c r="AM19" s="70">
        <f>Y19+AC19+AG19+AK19</f>
        <v>409.20765134901586</v>
      </c>
      <c r="AO19" s="70">
        <f t="shared" ref="AO19:AP19" si="26">SUM(AO6:AO18)</f>
        <v>115.3</v>
      </c>
      <c r="AP19" s="70">
        <f t="shared" si="26"/>
        <v>4.7700000000000005</v>
      </c>
      <c r="AQ19" s="70">
        <f t="shared" ref="AQ19" si="27">SUM(AQ6:AQ18)</f>
        <v>4.25</v>
      </c>
      <c r="AR19" s="70">
        <f t="shared" si="11"/>
        <v>124.32</v>
      </c>
      <c r="AS19" s="70">
        <f t="shared" ref="AS19:AU19" si="28">SUM(AS6:AS18)</f>
        <v>84.01</v>
      </c>
      <c r="AT19" s="70">
        <f t="shared" si="28"/>
        <v>0</v>
      </c>
      <c r="AU19" s="70">
        <f t="shared" si="28"/>
        <v>54.779999999999994</v>
      </c>
      <c r="AV19" s="70">
        <f t="shared" si="12"/>
        <v>138.79</v>
      </c>
      <c r="AW19" s="70">
        <f t="shared" ref="AW19:AX19" si="29">SUM(AW6:AW18)</f>
        <v>18.79</v>
      </c>
      <c r="AX19" s="70">
        <f t="shared" si="29"/>
        <v>4.0359999999999996</v>
      </c>
      <c r="AY19" s="70">
        <f t="shared" ref="AY19:BA19" si="30">SUM(AY6:AY18)</f>
        <v>69.150000000000006</v>
      </c>
      <c r="AZ19" s="70">
        <f t="shared" si="13"/>
        <v>91.975999999999999</v>
      </c>
      <c r="BA19" s="70">
        <f t="shared" si="30"/>
        <v>19.86</v>
      </c>
      <c r="BB19" s="70">
        <f t="shared" ref="BB19:BC19" si="31">SUM(BB6:BB18)</f>
        <v>8.6999999999999993</v>
      </c>
      <c r="BC19" s="70">
        <f t="shared" si="31"/>
        <v>0</v>
      </c>
      <c r="BD19" s="70">
        <f t="shared" si="14"/>
        <v>28.56</v>
      </c>
      <c r="BE19" s="70">
        <f t="shared" si="0"/>
        <v>383.64600000000002</v>
      </c>
      <c r="BG19" s="70">
        <f t="shared" ref="BG19:BH19" si="32">SUM(BG6:BG18)</f>
        <v>4.8499999999999996</v>
      </c>
      <c r="BH19" s="70">
        <f t="shared" si="32"/>
        <v>54.85</v>
      </c>
      <c r="BI19" s="70">
        <f t="shared" ref="BI19" si="33">SUM(BI6:BI18)</f>
        <v>10.790000000000001</v>
      </c>
      <c r="BJ19" s="70">
        <f t="shared" si="15"/>
        <v>70.490000000000009</v>
      </c>
      <c r="BK19" s="70">
        <f t="shared" ref="BK19:BL19" si="34">SUM(BK6:BK18)</f>
        <v>7.34</v>
      </c>
      <c r="BL19" s="70">
        <f t="shared" si="34"/>
        <v>0</v>
      </c>
      <c r="BM19" s="70">
        <f t="shared" ref="BM19" si="35">SUM(BM6:BM18)</f>
        <v>24.330000000000002</v>
      </c>
      <c r="BN19" s="70">
        <f t="shared" si="16"/>
        <v>31.67</v>
      </c>
      <c r="BO19" s="70">
        <f t="shared" ref="BO19:BP19" si="36">SUM(BO6:BO18)</f>
        <v>0</v>
      </c>
      <c r="BP19" s="70">
        <f t="shared" si="36"/>
        <v>24.055</v>
      </c>
      <c r="BQ19" s="70">
        <f t="shared" ref="BQ19:BS19" si="37">SUM(BQ6:BQ18)</f>
        <v>0</v>
      </c>
      <c r="BR19" s="70">
        <f t="shared" si="17"/>
        <v>24.055</v>
      </c>
      <c r="BS19" s="70">
        <f t="shared" si="37"/>
        <v>0</v>
      </c>
      <c r="BT19" s="70">
        <f t="shared" ref="BT19:BU19" si="38">SUM(BT6:BT18)</f>
        <v>8.27</v>
      </c>
      <c r="BU19" s="70">
        <f t="shared" si="38"/>
        <v>18.071999999999999</v>
      </c>
      <c r="BV19" s="70">
        <f t="shared" si="18"/>
        <v>26.341999999999999</v>
      </c>
      <c r="BW19" s="70">
        <f t="shared" si="1"/>
        <v>152.55700000000002</v>
      </c>
    </row>
    <row r="20" spans="1:75" x14ac:dyDescent="0.2">
      <c r="A20" s="139" t="s">
        <v>15</v>
      </c>
      <c r="B20" s="140"/>
      <c r="C20" s="70"/>
      <c r="D20" s="71"/>
      <c r="E20" s="71"/>
      <c r="F20" s="71"/>
      <c r="G20" s="70"/>
      <c r="H20" s="71"/>
      <c r="I20" s="71"/>
      <c r="J20" s="71"/>
      <c r="K20" s="70"/>
      <c r="L20" s="71"/>
      <c r="M20" s="71"/>
      <c r="N20" s="71">
        <v>0</v>
      </c>
      <c r="O20" s="70">
        <f t="shared" si="4"/>
        <v>0</v>
      </c>
      <c r="P20" s="71"/>
      <c r="Q20" s="71"/>
      <c r="R20" s="71"/>
      <c r="S20" s="70">
        <f t="shared" si="5"/>
        <v>0</v>
      </c>
      <c r="U20" s="22">
        <f t="shared" si="19"/>
        <v>0</v>
      </c>
      <c r="V20" s="22"/>
      <c r="W20" s="22"/>
      <c r="X20" s="22"/>
      <c r="Y20" s="22">
        <f t="shared" si="6"/>
        <v>0</v>
      </c>
      <c r="Z20" s="22"/>
      <c r="AA20" s="22"/>
      <c r="AB20" s="22"/>
      <c r="AC20" s="22">
        <f t="shared" si="7"/>
        <v>0</v>
      </c>
      <c r="AD20" s="22"/>
      <c r="AE20" s="22"/>
      <c r="AF20" s="22"/>
      <c r="AG20" s="22">
        <f t="shared" si="8"/>
        <v>0</v>
      </c>
      <c r="AH20" s="22"/>
      <c r="AI20" s="22"/>
      <c r="AJ20" s="22"/>
      <c r="AK20" s="22">
        <f t="shared" si="9"/>
        <v>0</v>
      </c>
      <c r="AM20" s="22">
        <f t="shared" ref="AM20:AM48" si="39">Y20+AC20+AG20+AK20</f>
        <v>0</v>
      </c>
      <c r="AO20" s="22"/>
      <c r="AP20" s="22"/>
      <c r="AQ20" s="22"/>
      <c r="AR20" s="22">
        <f t="shared" si="11"/>
        <v>0</v>
      </c>
      <c r="AS20" s="22"/>
      <c r="AT20" s="22"/>
      <c r="AU20" s="22"/>
      <c r="AV20" s="22">
        <f t="shared" si="12"/>
        <v>0</v>
      </c>
      <c r="AW20" s="22"/>
      <c r="AX20" s="22"/>
      <c r="AY20" s="22"/>
      <c r="AZ20" s="22">
        <f t="shared" si="13"/>
        <v>0</v>
      </c>
      <c r="BA20" s="22"/>
      <c r="BB20" s="22"/>
      <c r="BC20" s="22"/>
      <c r="BD20" s="22">
        <f t="shared" si="14"/>
        <v>0</v>
      </c>
      <c r="BE20" s="22">
        <f t="shared" si="0"/>
        <v>0</v>
      </c>
      <c r="BG20" s="22"/>
      <c r="BH20" s="22"/>
      <c r="BI20" s="22"/>
      <c r="BJ20" s="22">
        <f t="shared" si="15"/>
        <v>0</v>
      </c>
      <c r="BK20" s="22"/>
      <c r="BL20" s="22"/>
      <c r="BM20" s="22"/>
      <c r="BN20" s="22">
        <f t="shared" si="16"/>
        <v>0</v>
      </c>
      <c r="BO20" s="22"/>
      <c r="BP20" s="22"/>
      <c r="BQ20" s="22"/>
      <c r="BR20" s="22">
        <f t="shared" si="17"/>
        <v>0</v>
      </c>
      <c r="BS20" s="22"/>
      <c r="BT20" s="22"/>
      <c r="BU20" s="22"/>
      <c r="BV20" s="22">
        <f t="shared" si="18"/>
        <v>0</v>
      </c>
      <c r="BW20" s="22">
        <f t="shared" si="1"/>
        <v>0</v>
      </c>
    </row>
    <row r="21" spans="1:75" x14ac:dyDescent="0.2">
      <c r="A21" s="61">
        <v>1</v>
      </c>
      <c r="B21" s="60" t="s">
        <v>16</v>
      </c>
      <c r="C21" s="65">
        <v>617.47</v>
      </c>
      <c r="D21" s="66">
        <v>0</v>
      </c>
      <c r="E21" s="66">
        <v>0</v>
      </c>
      <c r="F21" s="66">
        <v>0.76</v>
      </c>
      <c r="G21" s="65">
        <f t="shared" si="2"/>
        <v>0.76</v>
      </c>
      <c r="H21" s="66">
        <v>0</v>
      </c>
      <c r="I21" s="66">
        <v>0</v>
      </c>
      <c r="J21" s="66">
        <v>108.48</v>
      </c>
      <c r="K21" s="65">
        <f t="shared" si="3"/>
        <v>108.48</v>
      </c>
      <c r="L21" s="66">
        <v>0</v>
      </c>
      <c r="M21" s="66">
        <v>0</v>
      </c>
      <c r="N21" s="66">
        <v>0</v>
      </c>
      <c r="O21" s="65">
        <f t="shared" si="4"/>
        <v>0</v>
      </c>
      <c r="P21" s="66">
        <v>0</v>
      </c>
      <c r="Q21" s="66">
        <v>0</v>
      </c>
      <c r="R21" s="66">
        <v>0</v>
      </c>
      <c r="S21" s="65">
        <f t="shared" si="5"/>
        <v>0</v>
      </c>
      <c r="U21" s="24">
        <f t="shared" si="19"/>
        <v>109.24000000000001</v>
      </c>
      <c r="V21" s="24">
        <v>65.14</v>
      </c>
      <c r="W21" s="24">
        <v>308.15999999999997</v>
      </c>
      <c r="X21" s="24">
        <v>432</v>
      </c>
      <c r="Y21" s="24">
        <f t="shared" si="6"/>
        <v>805.3</v>
      </c>
      <c r="Z21" s="24">
        <v>168</v>
      </c>
      <c r="AA21" s="24">
        <v>18.86</v>
      </c>
      <c r="AB21" s="24">
        <v>0</v>
      </c>
      <c r="AC21" s="24">
        <f t="shared" si="7"/>
        <v>186.86</v>
      </c>
      <c r="AD21" s="24">
        <v>0</v>
      </c>
      <c r="AE21" s="24">
        <v>0</v>
      </c>
      <c r="AF21" s="24">
        <v>0</v>
      </c>
      <c r="AG21" s="24">
        <f t="shared" si="8"/>
        <v>0</v>
      </c>
      <c r="AH21" s="24">
        <v>0</v>
      </c>
      <c r="AI21" s="24">
        <v>0</v>
      </c>
      <c r="AJ21" s="24">
        <v>0</v>
      </c>
      <c r="AK21" s="24">
        <f t="shared" si="9"/>
        <v>0</v>
      </c>
      <c r="AM21" s="24">
        <f t="shared" si="39"/>
        <v>992.16</v>
      </c>
      <c r="AO21" s="24">
        <v>73.86</v>
      </c>
      <c r="AP21" s="24">
        <v>0</v>
      </c>
      <c r="AQ21" s="24">
        <v>0</v>
      </c>
      <c r="AR21" s="24">
        <f t="shared" si="11"/>
        <v>73.86</v>
      </c>
      <c r="AS21" s="24">
        <v>0</v>
      </c>
      <c r="AT21" s="24">
        <v>67.010000000000005</v>
      </c>
      <c r="AU21" s="24">
        <v>350.68</v>
      </c>
      <c r="AV21" s="24">
        <f t="shared" si="12"/>
        <v>417.69</v>
      </c>
      <c r="AW21" s="24">
        <v>317.22000000000003</v>
      </c>
      <c r="AX21" s="24">
        <v>0</v>
      </c>
      <c r="AY21" s="24">
        <v>0</v>
      </c>
      <c r="AZ21" s="24">
        <f t="shared" si="13"/>
        <v>317.22000000000003</v>
      </c>
      <c r="BA21" s="24">
        <v>0</v>
      </c>
      <c r="BB21" s="24">
        <v>0</v>
      </c>
      <c r="BC21" s="24">
        <v>0</v>
      </c>
      <c r="BD21" s="24">
        <f t="shared" si="14"/>
        <v>0</v>
      </c>
      <c r="BE21" s="24">
        <f t="shared" si="0"/>
        <v>808.77</v>
      </c>
      <c r="BG21" s="24">
        <v>0</v>
      </c>
      <c r="BH21" s="24">
        <v>0</v>
      </c>
      <c r="BI21" s="24">
        <v>0</v>
      </c>
      <c r="BJ21" s="24">
        <f t="shared" si="15"/>
        <v>0</v>
      </c>
      <c r="BK21" s="24">
        <v>278.45</v>
      </c>
      <c r="BL21" s="24">
        <v>216</v>
      </c>
      <c r="BM21" s="24">
        <v>72</v>
      </c>
      <c r="BN21" s="24">
        <f t="shared" si="16"/>
        <v>566.45000000000005</v>
      </c>
      <c r="BO21" s="24">
        <v>0</v>
      </c>
      <c r="BP21" s="24">
        <v>0</v>
      </c>
      <c r="BQ21" s="24">
        <v>0</v>
      </c>
      <c r="BR21" s="24">
        <f t="shared" si="17"/>
        <v>0</v>
      </c>
      <c r="BS21" s="24">
        <v>0</v>
      </c>
      <c r="BT21" s="24">
        <v>0</v>
      </c>
      <c r="BU21" s="24">
        <v>0</v>
      </c>
      <c r="BV21" s="24">
        <f t="shared" si="18"/>
        <v>0</v>
      </c>
      <c r="BW21" s="24">
        <f t="shared" si="1"/>
        <v>566.45000000000005</v>
      </c>
    </row>
    <row r="22" spans="1:75" x14ac:dyDescent="0.2">
      <c r="A22" s="61">
        <v>2</v>
      </c>
      <c r="B22" s="60" t="s">
        <v>27</v>
      </c>
      <c r="C22" s="65">
        <v>0</v>
      </c>
      <c r="D22" s="66">
        <v>0</v>
      </c>
      <c r="E22" s="66">
        <v>0</v>
      </c>
      <c r="F22" s="66">
        <v>0</v>
      </c>
      <c r="G22" s="65">
        <f t="shared" si="2"/>
        <v>0</v>
      </c>
      <c r="H22" s="66">
        <v>0</v>
      </c>
      <c r="I22" s="66">
        <v>0</v>
      </c>
      <c r="J22" s="66">
        <v>0</v>
      </c>
      <c r="K22" s="65">
        <f t="shared" si="3"/>
        <v>0</v>
      </c>
      <c r="L22" s="66">
        <v>0</v>
      </c>
      <c r="M22" s="66">
        <v>0</v>
      </c>
      <c r="N22" s="66">
        <v>0</v>
      </c>
      <c r="O22" s="65">
        <f t="shared" si="4"/>
        <v>0</v>
      </c>
      <c r="P22" s="66">
        <v>0</v>
      </c>
      <c r="Q22" s="66">
        <v>100.94479116658665</v>
      </c>
      <c r="R22" s="66">
        <v>0</v>
      </c>
      <c r="S22" s="65">
        <f t="shared" si="5"/>
        <v>100.94479116658665</v>
      </c>
      <c r="U22" s="24">
        <f t="shared" si="19"/>
        <v>100.94479116658665</v>
      </c>
      <c r="V22" s="24">
        <v>0</v>
      </c>
      <c r="W22" s="24">
        <v>9.601536245799327</v>
      </c>
      <c r="X22" s="24">
        <v>0</v>
      </c>
      <c r="Y22" s="24">
        <f t="shared" si="6"/>
        <v>9.601536245799327</v>
      </c>
      <c r="Z22" s="24">
        <v>0</v>
      </c>
      <c r="AA22" s="24">
        <v>1.06</v>
      </c>
      <c r="AB22" s="24">
        <v>85.64</v>
      </c>
      <c r="AC22" s="24">
        <f t="shared" si="7"/>
        <v>86.7</v>
      </c>
      <c r="AD22" s="24">
        <v>5.5776000000000039</v>
      </c>
      <c r="AE22" s="24">
        <v>91.539999999999992</v>
      </c>
      <c r="AF22" s="24">
        <v>0</v>
      </c>
      <c r="AG22" s="24">
        <f t="shared" si="8"/>
        <v>97.117599999999996</v>
      </c>
      <c r="AH22" s="24">
        <v>0</v>
      </c>
      <c r="AI22" s="24">
        <v>298.63</v>
      </c>
      <c r="AJ22" s="24">
        <v>122.14</v>
      </c>
      <c r="AK22" s="24">
        <f t="shared" si="9"/>
        <v>420.77</v>
      </c>
      <c r="AM22" s="24">
        <f t="shared" si="39"/>
        <v>614.18913624579932</v>
      </c>
      <c r="AO22" s="24">
        <v>5.7487272727272689</v>
      </c>
      <c r="AP22" s="24">
        <v>205.17500000000001</v>
      </c>
      <c r="AQ22" s="24">
        <v>519.21</v>
      </c>
      <c r="AR22" s="24">
        <f t="shared" si="11"/>
        <v>730.13372727272736</v>
      </c>
      <c r="AS22" s="24">
        <v>293.29783636363635</v>
      </c>
      <c r="AT22" s="24">
        <v>5.3</v>
      </c>
      <c r="AU22" s="24">
        <v>0</v>
      </c>
      <c r="AV22" s="24">
        <f t="shared" si="12"/>
        <v>298.59783636363636</v>
      </c>
      <c r="AW22" s="24">
        <v>0</v>
      </c>
      <c r="AX22" s="24">
        <v>19.5</v>
      </c>
      <c r="AY22" s="24">
        <v>105.36</v>
      </c>
      <c r="AZ22" s="24">
        <f t="shared" si="13"/>
        <v>124.86</v>
      </c>
      <c r="BA22" s="24">
        <v>0</v>
      </c>
      <c r="BB22" s="24">
        <v>8.5500000000000007</v>
      </c>
      <c r="BC22" s="24">
        <v>121.62</v>
      </c>
      <c r="BD22" s="24">
        <f t="shared" si="14"/>
        <v>130.17000000000002</v>
      </c>
      <c r="BE22" s="24">
        <f t="shared" si="0"/>
        <v>1283.7615636363637</v>
      </c>
      <c r="BG22" s="24">
        <v>379.4</v>
      </c>
      <c r="BH22" s="24">
        <v>0</v>
      </c>
      <c r="BI22" s="24">
        <v>11.45</v>
      </c>
      <c r="BJ22" s="24">
        <f t="shared" si="15"/>
        <v>390.84999999999997</v>
      </c>
      <c r="BK22" s="24">
        <v>0</v>
      </c>
      <c r="BL22" s="24">
        <v>0</v>
      </c>
      <c r="BM22" s="24">
        <v>0</v>
      </c>
      <c r="BN22" s="24">
        <f t="shared" si="16"/>
        <v>0</v>
      </c>
      <c r="BO22" s="24">
        <v>274</v>
      </c>
      <c r="BP22" s="24">
        <v>0</v>
      </c>
      <c r="BQ22" s="24">
        <v>189.45</v>
      </c>
      <c r="BR22" s="24">
        <f t="shared" si="17"/>
        <v>463.45</v>
      </c>
      <c r="BS22" s="24">
        <v>0.97499999999999998</v>
      </c>
      <c r="BT22" s="24">
        <v>10.98</v>
      </c>
      <c r="BU22" s="24">
        <v>0</v>
      </c>
      <c r="BV22" s="24">
        <f t="shared" si="18"/>
        <v>11.955</v>
      </c>
      <c r="BW22" s="24">
        <f t="shared" si="1"/>
        <v>866.255</v>
      </c>
    </row>
    <row r="23" spans="1:75" x14ac:dyDescent="0.2">
      <c r="A23" s="61">
        <v>3</v>
      </c>
      <c r="B23" s="60" t="s">
        <v>87</v>
      </c>
      <c r="C23" s="65">
        <v>0</v>
      </c>
      <c r="D23" s="66">
        <v>0</v>
      </c>
      <c r="E23" s="66">
        <v>24</v>
      </c>
      <c r="F23" s="66">
        <v>0</v>
      </c>
      <c r="G23" s="65">
        <f t="shared" si="2"/>
        <v>24</v>
      </c>
      <c r="H23" s="66">
        <v>0</v>
      </c>
      <c r="I23" s="66">
        <v>0</v>
      </c>
      <c r="J23" s="66">
        <v>48</v>
      </c>
      <c r="K23" s="65">
        <f t="shared" si="3"/>
        <v>48</v>
      </c>
      <c r="L23" s="66">
        <v>0</v>
      </c>
      <c r="M23" s="66">
        <v>0</v>
      </c>
      <c r="N23" s="66">
        <v>72</v>
      </c>
      <c r="O23" s="65">
        <f t="shared" si="4"/>
        <v>72</v>
      </c>
      <c r="P23" s="66">
        <v>0</v>
      </c>
      <c r="Q23" s="66">
        <v>0</v>
      </c>
      <c r="R23" s="66">
        <v>0</v>
      </c>
      <c r="S23" s="65">
        <f t="shared" si="5"/>
        <v>0</v>
      </c>
      <c r="U23" s="24">
        <f t="shared" si="19"/>
        <v>144</v>
      </c>
      <c r="V23" s="24">
        <v>114.38</v>
      </c>
      <c r="W23" s="24">
        <v>143</v>
      </c>
      <c r="X23" s="24">
        <v>0</v>
      </c>
      <c r="Y23" s="24">
        <f t="shared" si="6"/>
        <v>257.38</v>
      </c>
      <c r="Z23" s="24">
        <v>0</v>
      </c>
      <c r="AA23" s="24">
        <v>0</v>
      </c>
      <c r="AB23" s="24">
        <v>0</v>
      </c>
      <c r="AC23" s="24">
        <f t="shared" si="7"/>
        <v>0</v>
      </c>
      <c r="AD23" s="24">
        <v>0</v>
      </c>
      <c r="AE23" s="24">
        <v>0</v>
      </c>
      <c r="AF23" s="24">
        <v>0</v>
      </c>
      <c r="AG23" s="24">
        <f t="shared" si="8"/>
        <v>0</v>
      </c>
      <c r="AH23" s="24">
        <v>0</v>
      </c>
      <c r="AI23" s="24">
        <v>0</v>
      </c>
      <c r="AJ23" s="24">
        <v>0</v>
      </c>
      <c r="AK23" s="24">
        <f t="shared" si="9"/>
        <v>0</v>
      </c>
      <c r="AM23" s="24">
        <f t="shared" si="39"/>
        <v>257.38</v>
      </c>
      <c r="AO23" s="24">
        <v>0</v>
      </c>
      <c r="AP23" s="24">
        <v>0</v>
      </c>
      <c r="AQ23" s="24">
        <v>0</v>
      </c>
      <c r="AR23" s="24">
        <f t="shared" si="11"/>
        <v>0</v>
      </c>
      <c r="AS23" s="24">
        <v>13.9</v>
      </c>
      <c r="AT23" s="24">
        <v>432</v>
      </c>
      <c r="AU23" s="24">
        <v>0</v>
      </c>
      <c r="AV23" s="24">
        <f t="shared" si="12"/>
        <v>445.9</v>
      </c>
      <c r="AW23" s="24">
        <v>0</v>
      </c>
      <c r="AX23" s="24">
        <v>257.06</v>
      </c>
      <c r="AY23" s="24">
        <v>144</v>
      </c>
      <c r="AZ23" s="24">
        <f t="shared" si="13"/>
        <v>401.06</v>
      </c>
      <c r="BA23" s="24">
        <v>336</v>
      </c>
      <c r="BB23" s="24">
        <v>360</v>
      </c>
      <c r="BC23" s="24">
        <v>216</v>
      </c>
      <c r="BD23" s="24">
        <f t="shared" si="14"/>
        <v>912</v>
      </c>
      <c r="BE23" s="24">
        <f t="shared" si="0"/>
        <v>1758.96</v>
      </c>
      <c r="BG23" s="24">
        <v>0</v>
      </c>
      <c r="BH23" s="24">
        <v>322</v>
      </c>
      <c r="BI23" s="24">
        <v>432</v>
      </c>
      <c r="BJ23" s="24">
        <f t="shared" si="15"/>
        <v>754</v>
      </c>
      <c r="BK23" s="24">
        <v>0</v>
      </c>
      <c r="BL23" s="24">
        <v>0</v>
      </c>
      <c r="BM23" s="24">
        <v>0</v>
      </c>
      <c r="BN23" s="24">
        <f t="shared" si="16"/>
        <v>0</v>
      </c>
      <c r="BO23" s="24">
        <v>247.87</v>
      </c>
      <c r="BP23" s="24">
        <v>397.7</v>
      </c>
      <c r="BQ23" s="24">
        <v>0</v>
      </c>
      <c r="BR23" s="24">
        <f t="shared" si="17"/>
        <v>645.56999999999994</v>
      </c>
      <c r="BS23" s="24">
        <v>371.15</v>
      </c>
      <c r="BT23" s="24">
        <v>240</v>
      </c>
      <c r="BU23" s="24">
        <v>312</v>
      </c>
      <c r="BV23" s="24">
        <f t="shared" si="18"/>
        <v>923.15</v>
      </c>
      <c r="BW23" s="24">
        <f t="shared" si="1"/>
        <v>2322.7199999999998</v>
      </c>
    </row>
    <row r="24" spans="1:75" ht="15.75" thickBot="1" x14ac:dyDescent="0.25">
      <c r="A24" s="61">
        <v>4</v>
      </c>
      <c r="B24" s="62" t="s">
        <v>17</v>
      </c>
      <c r="C24" s="65">
        <v>0</v>
      </c>
      <c r="D24" s="66">
        <v>0</v>
      </c>
      <c r="E24" s="66">
        <v>0</v>
      </c>
      <c r="F24" s="66">
        <v>0</v>
      </c>
      <c r="G24" s="65">
        <f t="shared" si="2"/>
        <v>0</v>
      </c>
      <c r="H24" s="66">
        <v>0</v>
      </c>
      <c r="I24" s="66">
        <v>0</v>
      </c>
      <c r="J24" s="66">
        <v>0</v>
      </c>
      <c r="K24" s="65">
        <f t="shared" si="3"/>
        <v>0</v>
      </c>
      <c r="L24" s="66">
        <v>0</v>
      </c>
      <c r="M24" s="66">
        <v>0</v>
      </c>
      <c r="N24" s="66">
        <v>0</v>
      </c>
      <c r="O24" s="65">
        <f t="shared" si="4"/>
        <v>0</v>
      </c>
      <c r="P24" s="66">
        <v>0</v>
      </c>
      <c r="Q24" s="66">
        <v>0</v>
      </c>
      <c r="R24" s="66">
        <v>0</v>
      </c>
      <c r="S24" s="65">
        <f t="shared" si="5"/>
        <v>0</v>
      </c>
      <c r="U24" s="24">
        <f t="shared" si="19"/>
        <v>0</v>
      </c>
      <c r="V24" s="24">
        <v>0</v>
      </c>
      <c r="W24" s="24">
        <v>0</v>
      </c>
      <c r="X24" s="24">
        <v>0</v>
      </c>
      <c r="Y24" s="24">
        <f t="shared" si="6"/>
        <v>0</v>
      </c>
      <c r="Z24" s="24">
        <v>0</v>
      </c>
      <c r="AA24" s="24">
        <v>0</v>
      </c>
      <c r="AB24" s="24">
        <v>0</v>
      </c>
      <c r="AC24" s="24">
        <f t="shared" si="7"/>
        <v>0</v>
      </c>
      <c r="AD24" s="24">
        <v>0</v>
      </c>
      <c r="AE24" s="24">
        <v>0</v>
      </c>
      <c r="AF24" s="24">
        <v>0</v>
      </c>
      <c r="AG24" s="24">
        <f t="shared" si="8"/>
        <v>0</v>
      </c>
      <c r="AH24" s="24">
        <v>0</v>
      </c>
      <c r="AI24" s="24">
        <v>0</v>
      </c>
      <c r="AJ24" s="24">
        <v>0</v>
      </c>
      <c r="AK24" s="24">
        <f t="shared" si="9"/>
        <v>0</v>
      </c>
      <c r="AM24" s="24">
        <f t="shared" si="39"/>
        <v>0</v>
      </c>
      <c r="AO24" s="24">
        <v>0</v>
      </c>
      <c r="AP24" s="24">
        <v>0</v>
      </c>
      <c r="AQ24" s="24">
        <v>0</v>
      </c>
      <c r="AR24" s="24">
        <f t="shared" si="11"/>
        <v>0</v>
      </c>
      <c r="AS24" s="24">
        <v>0</v>
      </c>
      <c r="AT24" s="24">
        <v>0</v>
      </c>
      <c r="AU24" s="24">
        <v>0</v>
      </c>
      <c r="AV24" s="24">
        <f t="shared" si="12"/>
        <v>0</v>
      </c>
      <c r="AW24" s="24">
        <v>0</v>
      </c>
      <c r="AX24" s="24">
        <v>0</v>
      </c>
      <c r="AY24" s="24">
        <v>0</v>
      </c>
      <c r="AZ24" s="24">
        <f t="shared" si="13"/>
        <v>0</v>
      </c>
      <c r="BA24" s="24">
        <v>0</v>
      </c>
      <c r="BB24" s="24">
        <v>0</v>
      </c>
      <c r="BC24" s="24">
        <v>0</v>
      </c>
      <c r="BD24" s="24">
        <f t="shared" si="14"/>
        <v>0</v>
      </c>
      <c r="BE24" s="24">
        <f t="shared" si="0"/>
        <v>0</v>
      </c>
      <c r="BG24" s="24">
        <v>0</v>
      </c>
      <c r="BH24" s="24">
        <v>0</v>
      </c>
      <c r="BI24" s="24">
        <v>0</v>
      </c>
      <c r="BJ24" s="24">
        <f t="shared" si="15"/>
        <v>0</v>
      </c>
      <c r="BK24" s="24">
        <v>0</v>
      </c>
      <c r="BL24" s="24">
        <v>0</v>
      </c>
      <c r="BM24" s="24">
        <v>0</v>
      </c>
      <c r="BN24" s="24">
        <f t="shared" si="16"/>
        <v>0</v>
      </c>
      <c r="BO24" s="24">
        <v>0</v>
      </c>
      <c r="BP24" s="24">
        <v>0</v>
      </c>
      <c r="BQ24" s="24">
        <v>0</v>
      </c>
      <c r="BR24" s="24">
        <f t="shared" si="17"/>
        <v>0</v>
      </c>
      <c r="BS24" s="24">
        <v>0</v>
      </c>
      <c r="BT24" s="24">
        <v>0</v>
      </c>
      <c r="BU24" s="24">
        <v>0</v>
      </c>
      <c r="BV24" s="24">
        <f t="shared" si="18"/>
        <v>0</v>
      </c>
      <c r="BW24" s="24">
        <f t="shared" si="1"/>
        <v>0</v>
      </c>
    </row>
    <row r="25" spans="1:75" ht="15.75" thickBot="1" x14ac:dyDescent="0.25">
      <c r="A25" s="72"/>
      <c r="B25" s="69" t="s">
        <v>18</v>
      </c>
      <c r="C25" s="73">
        <f>SUM(C21:C24)</f>
        <v>617.47</v>
      </c>
      <c r="D25" s="73">
        <f t="shared" ref="D25:X25" si="40">SUM(D21:D24)</f>
        <v>0</v>
      </c>
      <c r="E25" s="73">
        <f t="shared" si="40"/>
        <v>24</v>
      </c>
      <c r="F25" s="73">
        <f t="shared" si="40"/>
        <v>0.76</v>
      </c>
      <c r="G25" s="73">
        <f t="shared" si="40"/>
        <v>24.76</v>
      </c>
      <c r="H25" s="73">
        <f t="shared" si="40"/>
        <v>0</v>
      </c>
      <c r="I25" s="73">
        <f t="shared" si="40"/>
        <v>0</v>
      </c>
      <c r="J25" s="73">
        <f t="shared" si="40"/>
        <v>156.48000000000002</v>
      </c>
      <c r="K25" s="73">
        <f t="shared" si="40"/>
        <v>156.48000000000002</v>
      </c>
      <c r="L25" s="73">
        <f t="shared" si="40"/>
        <v>0</v>
      </c>
      <c r="M25" s="73">
        <f t="shared" si="40"/>
        <v>0</v>
      </c>
      <c r="N25" s="73">
        <f t="shared" si="40"/>
        <v>72</v>
      </c>
      <c r="O25" s="73">
        <f t="shared" si="40"/>
        <v>72</v>
      </c>
      <c r="P25" s="73">
        <f t="shared" si="40"/>
        <v>0</v>
      </c>
      <c r="Q25" s="73">
        <f t="shared" si="40"/>
        <v>100.94479116658665</v>
      </c>
      <c r="R25" s="73">
        <f t="shared" si="40"/>
        <v>0</v>
      </c>
      <c r="S25" s="73">
        <f t="shared" si="40"/>
        <v>100.94479116658665</v>
      </c>
      <c r="T25" s="73">
        <f t="shared" si="40"/>
        <v>0</v>
      </c>
      <c r="U25" s="73">
        <f t="shared" si="40"/>
        <v>354.18479116658665</v>
      </c>
      <c r="V25" s="73">
        <f t="shared" si="40"/>
        <v>179.51999999999998</v>
      </c>
      <c r="W25" s="73">
        <f t="shared" si="40"/>
        <v>460.76153624579928</v>
      </c>
      <c r="X25" s="73">
        <f t="shared" si="40"/>
        <v>432</v>
      </c>
      <c r="Y25" s="73">
        <f t="shared" si="6"/>
        <v>1072.2815362457993</v>
      </c>
      <c r="Z25" s="73">
        <f t="shared" ref="Z25:AA25" si="41">SUM(Z21:Z24)</f>
        <v>168</v>
      </c>
      <c r="AA25" s="73">
        <f t="shared" si="41"/>
        <v>19.919999999999998</v>
      </c>
      <c r="AB25" s="73">
        <f t="shared" ref="AB25:AD25" si="42">SUM(AB21:AB24)</f>
        <v>85.64</v>
      </c>
      <c r="AC25" s="73">
        <f t="shared" si="7"/>
        <v>273.56</v>
      </c>
      <c r="AD25" s="73">
        <f t="shared" si="42"/>
        <v>5.5776000000000039</v>
      </c>
      <c r="AE25" s="73">
        <f t="shared" ref="AE25:AF25" si="43">SUM(AE21:AE24)</f>
        <v>91.539999999999992</v>
      </c>
      <c r="AF25" s="73">
        <f t="shared" si="43"/>
        <v>0</v>
      </c>
      <c r="AG25" s="73">
        <f t="shared" si="8"/>
        <v>97.117599999999996</v>
      </c>
      <c r="AH25" s="73">
        <f t="shared" ref="AH25:AI25" si="44">SUM(AH21:AH24)</f>
        <v>0</v>
      </c>
      <c r="AI25" s="73">
        <f t="shared" si="44"/>
        <v>298.63</v>
      </c>
      <c r="AJ25" s="73">
        <f t="shared" ref="AJ25" si="45">SUM(AJ21:AJ24)</f>
        <v>122.14</v>
      </c>
      <c r="AK25" s="73">
        <f t="shared" si="9"/>
        <v>420.77</v>
      </c>
      <c r="AM25" s="73">
        <f t="shared" si="39"/>
        <v>1863.7291362457993</v>
      </c>
      <c r="AO25" s="73">
        <f t="shared" ref="AO25:AP25" si="46">SUM(AO21:AO24)</f>
        <v>79.608727272727265</v>
      </c>
      <c r="AP25" s="73">
        <f t="shared" si="46"/>
        <v>205.17500000000001</v>
      </c>
      <c r="AQ25" s="73">
        <f t="shared" ref="AQ25" si="47">SUM(AQ21:AQ24)</f>
        <v>519.21</v>
      </c>
      <c r="AR25" s="73">
        <f t="shared" si="11"/>
        <v>803.99372727272726</v>
      </c>
      <c r="AS25" s="73">
        <f t="shared" ref="AS25:AU25" si="48">SUM(AS21:AS24)</f>
        <v>307.19783636363633</v>
      </c>
      <c r="AT25" s="73">
        <f t="shared" si="48"/>
        <v>504.31</v>
      </c>
      <c r="AU25" s="73">
        <f t="shared" si="48"/>
        <v>350.68</v>
      </c>
      <c r="AV25" s="73">
        <f t="shared" si="12"/>
        <v>1162.1878363636363</v>
      </c>
      <c r="AW25" s="73">
        <f t="shared" ref="AW25:AX25" si="49">SUM(AW21:AW24)</f>
        <v>317.22000000000003</v>
      </c>
      <c r="AX25" s="73">
        <f t="shared" si="49"/>
        <v>276.56</v>
      </c>
      <c r="AY25" s="73">
        <f t="shared" ref="AY25:BA25" si="50">SUM(AY21:AY24)</f>
        <v>249.36</v>
      </c>
      <c r="AZ25" s="73">
        <f t="shared" si="13"/>
        <v>843.14</v>
      </c>
      <c r="BA25" s="73">
        <f t="shared" si="50"/>
        <v>336</v>
      </c>
      <c r="BB25" s="73">
        <f t="shared" ref="BB25:BC25" si="51">SUM(BB21:BB24)</f>
        <v>368.55</v>
      </c>
      <c r="BC25" s="73">
        <f t="shared" si="51"/>
        <v>337.62</v>
      </c>
      <c r="BD25" s="73">
        <f t="shared" si="14"/>
        <v>1042.17</v>
      </c>
      <c r="BE25" s="73">
        <f t="shared" si="0"/>
        <v>3851.4915636363635</v>
      </c>
      <c r="BG25" s="73">
        <f t="shared" ref="BG25:BH25" si="52">SUM(BG21:BG24)</f>
        <v>379.4</v>
      </c>
      <c r="BH25" s="73">
        <f t="shared" si="52"/>
        <v>322</v>
      </c>
      <c r="BI25" s="73">
        <f t="shared" ref="BI25" si="53">SUM(BI21:BI24)</f>
        <v>443.45</v>
      </c>
      <c r="BJ25" s="73">
        <f t="shared" si="15"/>
        <v>1144.8499999999999</v>
      </c>
      <c r="BK25" s="73">
        <f t="shared" ref="BK25:BL25" si="54">SUM(BK21:BK24)</f>
        <v>278.45</v>
      </c>
      <c r="BL25" s="73">
        <f t="shared" si="54"/>
        <v>216</v>
      </c>
      <c r="BM25" s="73">
        <f t="shared" ref="BM25" si="55">SUM(BM21:BM24)</f>
        <v>72</v>
      </c>
      <c r="BN25" s="73">
        <f t="shared" si="16"/>
        <v>566.45000000000005</v>
      </c>
      <c r="BO25" s="73">
        <f t="shared" ref="BO25:BP25" si="56">SUM(BO21:BO24)</f>
        <v>521.87</v>
      </c>
      <c r="BP25" s="73">
        <f t="shared" si="56"/>
        <v>397.7</v>
      </c>
      <c r="BQ25" s="73">
        <f t="shared" ref="BQ25:BS25" si="57">SUM(BQ21:BQ24)</f>
        <v>189.45</v>
      </c>
      <c r="BR25" s="73">
        <f t="shared" si="17"/>
        <v>1109.02</v>
      </c>
      <c r="BS25" s="73">
        <f t="shared" si="57"/>
        <v>372.125</v>
      </c>
      <c r="BT25" s="73">
        <f t="shared" ref="BT25:BU25" si="58">SUM(BT21:BT24)</f>
        <v>250.98</v>
      </c>
      <c r="BU25" s="73">
        <f t="shared" si="58"/>
        <v>312</v>
      </c>
      <c r="BV25" s="73">
        <f t="shared" si="18"/>
        <v>935.10500000000002</v>
      </c>
      <c r="BW25" s="73">
        <f t="shared" si="1"/>
        <v>3755.4249999999997</v>
      </c>
    </row>
    <row r="26" spans="1:75" x14ac:dyDescent="0.2">
      <c r="A26" s="139" t="s">
        <v>19</v>
      </c>
      <c r="B26" s="140"/>
      <c r="C26" s="63"/>
      <c r="D26" s="64"/>
      <c r="E26" s="64"/>
      <c r="F26" s="64"/>
      <c r="G26" s="63"/>
      <c r="H26" s="64"/>
      <c r="I26" s="64"/>
      <c r="J26" s="64"/>
      <c r="K26" s="63"/>
      <c r="L26" s="64"/>
      <c r="M26" s="64"/>
      <c r="N26" s="64">
        <v>0</v>
      </c>
      <c r="O26" s="63">
        <f t="shared" si="4"/>
        <v>0</v>
      </c>
      <c r="P26" s="64"/>
      <c r="Q26" s="64"/>
      <c r="R26" s="64"/>
      <c r="S26" s="63">
        <f t="shared" si="5"/>
        <v>0</v>
      </c>
      <c r="U26" s="24">
        <f t="shared" si="19"/>
        <v>0</v>
      </c>
      <c r="V26" s="24"/>
      <c r="W26" s="24"/>
      <c r="X26" s="24"/>
      <c r="Y26" s="24">
        <f t="shared" si="6"/>
        <v>0</v>
      </c>
      <c r="Z26" s="24"/>
      <c r="AA26" s="24"/>
      <c r="AB26" s="24"/>
      <c r="AC26" s="24">
        <f t="shared" si="7"/>
        <v>0</v>
      </c>
      <c r="AD26" s="24"/>
      <c r="AE26" s="24"/>
      <c r="AF26" s="24"/>
      <c r="AG26" s="24">
        <f t="shared" si="8"/>
        <v>0</v>
      </c>
      <c r="AH26" s="24"/>
      <c r="AI26" s="24"/>
      <c r="AJ26" s="24"/>
      <c r="AK26" s="24">
        <f t="shared" si="9"/>
        <v>0</v>
      </c>
      <c r="AM26" s="24">
        <f t="shared" si="39"/>
        <v>0</v>
      </c>
      <c r="AO26" s="24"/>
      <c r="AP26" s="24"/>
      <c r="AQ26" s="24"/>
      <c r="AR26" s="24">
        <f t="shared" si="11"/>
        <v>0</v>
      </c>
      <c r="AS26" s="24"/>
      <c r="AT26" s="24"/>
      <c r="AU26" s="24"/>
      <c r="AV26" s="24">
        <f t="shared" si="12"/>
        <v>0</v>
      </c>
      <c r="AW26" s="24"/>
      <c r="AX26" s="24"/>
      <c r="AY26" s="24"/>
      <c r="AZ26" s="24">
        <f t="shared" si="13"/>
        <v>0</v>
      </c>
      <c r="BA26" s="24"/>
      <c r="BB26" s="24"/>
      <c r="BC26" s="24"/>
      <c r="BD26" s="24">
        <f t="shared" si="14"/>
        <v>0</v>
      </c>
      <c r="BE26" s="24">
        <f t="shared" si="0"/>
        <v>0</v>
      </c>
      <c r="BG26" s="24"/>
      <c r="BH26" s="24"/>
      <c r="BI26" s="24"/>
      <c r="BJ26" s="24">
        <f t="shared" si="15"/>
        <v>0</v>
      </c>
      <c r="BK26" s="24"/>
      <c r="BL26" s="24"/>
      <c r="BM26" s="24"/>
      <c r="BN26" s="24">
        <f t="shared" si="16"/>
        <v>0</v>
      </c>
      <c r="BO26" s="24"/>
      <c r="BP26" s="24"/>
      <c r="BQ26" s="24"/>
      <c r="BR26" s="24">
        <f t="shared" si="17"/>
        <v>0</v>
      </c>
      <c r="BS26" s="24"/>
      <c r="BT26" s="24"/>
      <c r="BU26" s="24"/>
      <c r="BV26" s="24">
        <f t="shared" si="18"/>
        <v>0</v>
      </c>
      <c r="BW26" s="24">
        <f t="shared" si="1"/>
        <v>0</v>
      </c>
    </row>
    <row r="27" spans="1:75" x14ac:dyDescent="0.2">
      <c r="A27" s="61">
        <v>1</v>
      </c>
      <c r="B27" s="62" t="s">
        <v>29</v>
      </c>
      <c r="C27" s="65">
        <v>0</v>
      </c>
      <c r="D27" s="66">
        <v>0</v>
      </c>
      <c r="E27" s="66">
        <v>0</v>
      </c>
      <c r="F27" s="66">
        <v>0</v>
      </c>
      <c r="G27" s="65">
        <f t="shared" si="2"/>
        <v>0</v>
      </c>
      <c r="H27" s="66">
        <v>0</v>
      </c>
      <c r="I27" s="66">
        <v>32.224774774774758</v>
      </c>
      <c r="J27" s="66">
        <v>22.752882882882872</v>
      </c>
      <c r="K27" s="65">
        <f t="shared" si="3"/>
        <v>54.97765765765763</v>
      </c>
      <c r="L27" s="66">
        <v>3.834234234234231</v>
      </c>
      <c r="M27" s="66">
        <v>4.4638738738738715</v>
      </c>
      <c r="N27" s="66">
        <v>17.738336995457736</v>
      </c>
      <c r="O27" s="65">
        <f t="shared" si="4"/>
        <v>26.036445103565839</v>
      </c>
      <c r="P27" s="66">
        <v>6.4330292846855492</v>
      </c>
      <c r="Q27" s="66">
        <v>3.8807057129140601</v>
      </c>
      <c r="R27" s="66">
        <v>23.463394143062889</v>
      </c>
      <c r="S27" s="65">
        <f t="shared" si="5"/>
        <v>33.777129140662495</v>
      </c>
      <c r="U27" s="24">
        <f t="shared" si="19"/>
        <v>114.79123190188596</v>
      </c>
      <c r="V27" s="24">
        <v>52.939515122419586</v>
      </c>
      <c r="W27" s="24">
        <v>23.088502160345652</v>
      </c>
      <c r="X27" s="24">
        <v>0.5</v>
      </c>
      <c r="Y27" s="24">
        <f t="shared" si="6"/>
        <v>76.528017282765234</v>
      </c>
      <c r="Z27" s="24">
        <v>36.97089230769231</v>
      </c>
      <c r="AA27" s="24">
        <v>0</v>
      </c>
      <c r="AB27" s="24">
        <v>0</v>
      </c>
      <c r="AC27" s="24">
        <f t="shared" si="7"/>
        <v>36.97089230769231</v>
      </c>
      <c r="AD27" s="24">
        <v>0</v>
      </c>
      <c r="AE27" s="24">
        <v>0</v>
      </c>
      <c r="AF27" s="24">
        <v>0</v>
      </c>
      <c r="AG27" s="24">
        <f t="shared" si="8"/>
        <v>0</v>
      </c>
      <c r="AH27" s="24">
        <v>0</v>
      </c>
      <c r="AI27" s="24">
        <v>27.1</v>
      </c>
      <c r="AJ27" s="24">
        <v>0</v>
      </c>
      <c r="AK27" s="24">
        <f t="shared" si="9"/>
        <v>27.1</v>
      </c>
      <c r="AM27" s="24">
        <f t="shared" si="39"/>
        <v>140.59890959045754</v>
      </c>
      <c r="AO27" s="24">
        <v>28.029090909090911</v>
      </c>
      <c r="AP27" s="24">
        <v>10.47</v>
      </c>
      <c r="AQ27" s="24">
        <v>0</v>
      </c>
      <c r="AR27" s="24">
        <f t="shared" si="11"/>
        <v>38.49909090909091</v>
      </c>
      <c r="AS27" s="24">
        <v>0</v>
      </c>
      <c r="AT27" s="24">
        <v>0</v>
      </c>
      <c r="AU27" s="24">
        <v>22.04</v>
      </c>
      <c r="AV27" s="24">
        <f t="shared" si="12"/>
        <v>22.04</v>
      </c>
      <c r="AW27" s="24">
        <v>0</v>
      </c>
      <c r="AX27" s="24">
        <v>18.919999999999998</v>
      </c>
      <c r="AY27" s="24">
        <v>0</v>
      </c>
      <c r="AZ27" s="24">
        <f t="shared" si="13"/>
        <v>18.919999999999998</v>
      </c>
      <c r="BA27" s="24">
        <v>0</v>
      </c>
      <c r="BB27" s="24">
        <v>0</v>
      </c>
      <c r="BC27" s="24">
        <v>0</v>
      </c>
      <c r="BD27" s="24">
        <f t="shared" si="14"/>
        <v>0</v>
      </c>
      <c r="BE27" s="24">
        <f t="shared" si="0"/>
        <v>79.459090909090904</v>
      </c>
      <c r="BG27" s="24">
        <v>0</v>
      </c>
      <c r="BH27" s="24">
        <v>0</v>
      </c>
      <c r="BI27" s="24">
        <v>0</v>
      </c>
      <c r="BJ27" s="24">
        <f t="shared" si="15"/>
        <v>0</v>
      </c>
      <c r="BK27" s="24">
        <v>0</v>
      </c>
      <c r="BL27" s="24">
        <v>17.439999999999998</v>
      </c>
      <c r="BM27" s="24">
        <v>0</v>
      </c>
      <c r="BN27" s="24">
        <f t="shared" si="16"/>
        <v>17.439999999999998</v>
      </c>
      <c r="BO27" s="24">
        <v>0</v>
      </c>
      <c r="BP27" s="24">
        <v>0</v>
      </c>
      <c r="BQ27" s="24">
        <v>0</v>
      </c>
      <c r="BR27" s="24">
        <f t="shared" si="17"/>
        <v>0</v>
      </c>
      <c r="BS27" s="24">
        <v>0</v>
      </c>
      <c r="BT27" s="24">
        <v>0</v>
      </c>
      <c r="BU27" s="24">
        <v>0</v>
      </c>
      <c r="BV27" s="24">
        <f t="shared" si="18"/>
        <v>0</v>
      </c>
      <c r="BW27" s="24">
        <f t="shared" si="1"/>
        <v>17.439999999999998</v>
      </c>
    </row>
    <row r="28" spans="1:75" x14ac:dyDescent="0.2">
      <c r="A28" s="61">
        <v>2</v>
      </c>
      <c r="B28" s="62" t="s">
        <v>30</v>
      </c>
      <c r="C28" s="65">
        <v>0</v>
      </c>
      <c r="D28" s="66">
        <v>0</v>
      </c>
      <c r="E28" s="66">
        <v>0</v>
      </c>
      <c r="F28" s="66">
        <v>0</v>
      </c>
      <c r="G28" s="65">
        <f t="shared" si="2"/>
        <v>0</v>
      </c>
      <c r="H28" s="66">
        <v>0</v>
      </c>
      <c r="I28" s="66">
        <v>0</v>
      </c>
      <c r="J28" s="66">
        <v>7.279279279279276</v>
      </c>
      <c r="K28" s="65">
        <f t="shared" si="3"/>
        <v>7.279279279279276</v>
      </c>
      <c r="L28" s="66">
        <v>0</v>
      </c>
      <c r="M28" s="66">
        <v>9.0585585585585573</v>
      </c>
      <c r="N28" s="66">
        <v>4.13</v>
      </c>
      <c r="O28" s="65">
        <f t="shared" si="4"/>
        <v>13.188558558558558</v>
      </c>
      <c r="P28" s="66">
        <v>0</v>
      </c>
      <c r="Q28" s="66">
        <v>0</v>
      </c>
      <c r="R28" s="66">
        <v>4.62</v>
      </c>
      <c r="S28" s="65">
        <f t="shared" si="5"/>
        <v>4.62</v>
      </c>
      <c r="U28" s="24">
        <f t="shared" si="19"/>
        <v>25.087837837837835</v>
      </c>
      <c r="V28" s="24">
        <v>0</v>
      </c>
      <c r="W28" s="24">
        <v>0</v>
      </c>
      <c r="X28" s="24">
        <v>0</v>
      </c>
      <c r="Y28" s="24">
        <f t="shared" si="6"/>
        <v>0</v>
      </c>
      <c r="Z28" s="24">
        <v>0</v>
      </c>
      <c r="AA28" s="24">
        <v>0</v>
      </c>
      <c r="AB28" s="24">
        <v>7.79</v>
      </c>
      <c r="AC28" s="24">
        <f t="shared" si="7"/>
        <v>7.79</v>
      </c>
      <c r="AD28" s="24">
        <v>0</v>
      </c>
      <c r="AE28" s="24">
        <v>0</v>
      </c>
      <c r="AF28" s="24">
        <v>1.51</v>
      </c>
      <c r="AG28" s="24">
        <f t="shared" si="8"/>
        <v>1.51</v>
      </c>
      <c r="AH28" s="24">
        <v>0</v>
      </c>
      <c r="AI28" s="24">
        <v>0</v>
      </c>
      <c r="AJ28" s="24">
        <v>0</v>
      </c>
      <c r="AK28" s="24">
        <f t="shared" si="9"/>
        <v>0</v>
      </c>
      <c r="AM28" s="24">
        <f t="shared" si="39"/>
        <v>9.3000000000000007</v>
      </c>
      <c r="AO28" s="24">
        <v>0</v>
      </c>
      <c r="AP28" s="24">
        <v>0</v>
      </c>
      <c r="AQ28" s="24">
        <v>0</v>
      </c>
      <c r="AR28" s="24">
        <f t="shared" si="11"/>
        <v>0</v>
      </c>
      <c r="AS28" s="24">
        <v>0</v>
      </c>
      <c r="AT28" s="24">
        <v>0</v>
      </c>
      <c r="AU28" s="24">
        <v>0</v>
      </c>
      <c r="AV28" s="24">
        <f t="shared" si="12"/>
        <v>0</v>
      </c>
      <c r="AW28" s="24">
        <v>0</v>
      </c>
      <c r="AX28" s="24">
        <v>0</v>
      </c>
      <c r="AY28" s="24">
        <v>24.872</v>
      </c>
      <c r="AZ28" s="24">
        <f t="shared" si="13"/>
        <v>24.872</v>
      </c>
      <c r="BA28" s="24">
        <v>0</v>
      </c>
      <c r="BB28" s="24">
        <v>0</v>
      </c>
      <c r="BC28" s="24">
        <v>24</v>
      </c>
      <c r="BD28" s="24">
        <f t="shared" si="14"/>
        <v>24</v>
      </c>
      <c r="BE28" s="24">
        <f t="shared" si="0"/>
        <v>48.872</v>
      </c>
      <c r="BG28" s="24">
        <v>0</v>
      </c>
      <c r="BH28" s="24">
        <v>4.46</v>
      </c>
      <c r="BI28" s="24">
        <v>0</v>
      </c>
      <c r="BJ28" s="24">
        <f t="shared" si="15"/>
        <v>4.46</v>
      </c>
      <c r="BK28" s="24">
        <v>0</v>
      </c>
      <c r="BL28" s="24">
        <v>16.100000000000001</v>
      </c>
      <c r="BM28" s="24">
        <v>0</v>
      </c>
      <c r="BN28" s="24">
        <f t="shared" si="16"/>
        <v>16.100000000000001</v>
      </c>
      <c r="BO28" s="24">
        <v>4.68</v>
      </c>
      <c r="BP28" s="24">
        <v>0</v>
      </c>
      <c r="BQ28" s="24">
        <v>0</v>
      </c>
      <c r="BR28" s="24">
        <f t="shared" si="17"/>
        <v>4.68</v>
      </c>
      <c r="BS28" s="24">
        <v>0</v>
      </c>
      <c r="BT28" s="24">
        <v>0</v>
      </c>
      <c r="BU28" s="24">
        <v>0</v>
      </c>
      <c r="BV28" s="24">
        <f t="shared" si="18"/>
        <v>0</v>
      </c>
      <c r="BW28" s="24">
        <f t="shared" si="1"/>
        <v>25.240000000000002</v>
      </c>
    </row>
    <row r="29" spans="1:75" x14ac:dyDescent="0.2">
      <c r="A29" s="61">
        <v>3</v>
      </c>
      <c r="B29" s="62" t="s">
        <v>62</v>
      </c>
      <c r="C29" s="65">
        <v>0</v>
      </c>
      <c r="D29" s="66">
        <v>0</v>
      </c>
      <c r="E29" s="66">
        <v>0</v>
      </c>
      <c r="F29" s="66">
        <v>0</v>
      </c>
      <c r="G29" s="65">
        <f t="shared" si="2"/>
        <v>0</v>
      </c>
      <c r="H29" s="66">
        <v>0</v>
      </c>
      <c r="I29" s="66">
        <v>0</v>
      </c>
      <c r="J29" s="66">
        <v>0</v>
      </c>
      <c r="K29" s="65">
        <f t="shared" si="3"/>
        <v>0</v>
      </c>
      <c r="L29" s="66">
        <v>0</v>
      </c>
      <c r="M29" s="66">
        <v>0</v>
      </c>
      <c r="N29" s="66">
        <v>0</v>
      </c>
      <c r="O29" s="65">
        <f t="shared" si="4"/>
        <v>0</v>
      </c>
      <c r="P29" s="66">
        <v>0</v>
      </c>
      <c r="Q29" s="66">
        <v>0</v>
      </c>
      <c r="R29" s="66">
        <v>0</v>
      </c>
      <c r="S29" s="65">
        <f t="shared" si="5"/>
        <v>0</v>
      </c>
      <c r="U29" s="24">
        <f t="shared" si="19"/>
        <v>0</v>
      </c>
      <c r="V29" s="24">
        <v>0</v>
      </c>
      <c r="W29" s="24">
        <v>0</v>
      </c>
      <c r="X29" s="24">
        <v>0</v>
      </c>
      <c r="Y29" s="24">
        <f t="shared" si="6"/>
        <v>0</v>
      </c>
      <c r="Z29" s="24">
        <v>0</v>
      </c>
      <c r="AA29" s="24">
        <v>0</v>
      </c>
      <c r="AB29" s="24">
        <v>0</v>
      </c>
      <c r="AC29" s="24">
        <f t="shared" si="7"/>
        <v>0</v>
      </c>
      <c r="AD29" s="24">
        <v>0</v>
      </c>
      <c r="AE29" s="24">
        <v>0</v>
      </c>
      <c r="AF29" s="24">
        <v>0</v>
      </c>
      <c r="AG29" s="24">
        <f t="shared" si="8"/>
        <v>0</v>
      </c>
      <c r="AH29" s="24">
        <v>0</v>
      </c>
      <c r="AI29" s="24">
        <v>0</v>
      </c>
      <c r="AJ29" s="24">
        <v>0</v>
      </c>
      <c r="AK29" s="24">
        <f t="shared" si="9"/>
        <v>0</v>
      </c>
      <c r="AM29" s="24">
        <f t="shared" si="39"/>
        <v>0</v>
      </c>
      <c r="AO29" s="24">
        <v>0</v>
      </c>
      <c r="AP29" s="24">
        <v>0</v>
      </c>
      <c r="AQ29" s="24">
        <v>0</v>
      </c>
      <c r="AR29" s="24">
        <f t="shared" si="11"/>
        <v>0</v>
      </c>
      <c r="AS29" s="24">
        <v>0</v>
      </c>
      <c r="AT29" s="24">
        <v>0</v>
      </c>
      <c r="AU29" s="24">
        <v>0</v>
      </c>
      <c r="AV29" s="24">
        <f t="shared" si="12"/>
        <v>0</v>
      </c>
      <c r="AW29" s="24">
        <v>0</v>
      </c>
      <c r="AX29" s="24">
        <v>0</v>
      </c>
      <c r="AY29" s="24">
        <v>0</v>
      </c>
      <c r="AZ29" s="24">
        <f t="shared" si="13"/>
        <v>0</v>
      </c>
      <c r="BA29" s="24">
        <v>0</v>
      </c>
      <c r="BB29" s="24">
        <v>0</v>
      </c>
      <c r="BC29" s="24">
        <v>0</v>
      </c>
      <c r="BD29" s="24">
        <f t="shared" si="14"/>
        <v>0</v>
      </c>
      <c r="BE29" s="24">
        <f t="shared" si="0"/>
        <v>0</v>
      </c>
      <c r="BG29" s="24">
        <v>0</v>
      </c>
      <c r="BH29" s="24">
        <v>0</v>
      </c>
      <c r="BI29" s="24">
        <v>0</v>
      </c>
      <c r="BJ29" s="24">
        <f t="shared" si="15"/>
        <v>0</v>
      </c>
      <c r="BK29" s="24">
        <v>0</v>
      </c>
      <c r="BL29" s="24">
        <v>0</v>
      </c>
      <c r="BM29" s="24">
        <v>0</v>
      </c>
      <c r="BN29" s="24">
        <f t="shared" si="16"/>
        <v>0</v>
      </c>
      <c r="BO29" s="24">
        <v>0</v>
      </c>
      <c r="BP29" s="24">
        <v>0</v>
      </c>
      <c r="BQ29" s="24">
        <v>0</v>
      </c>
      <c r="BR29" s="24">
        <f t="shared" si="17"/>
        <v>0</v>
      </c>
      <c r="BS29" s="24">
        <v>0</v>
      </c>
      <c r="BT29" s="24">
        <v>8.85</v>
      </c>
      <c r="BU29" s="24">
        <v>0</v>
      </c>
      <c r="BV29" s="24">
        <f t="shared" si="18"/>
        <v>8.85</v>
      </c>
      <c r="BW29" s="24">
        <f t="shared" si="1"/>
        <v>8.85</v>
      </c>
    </row>
    <row r="30" spans="1:75" x14ac:dyDescent="0.2">
      <c r="A30" s="61">
        <v>4</v>
      </c>
      <c r="B30" s="62" t="s">
        <v>31</v>
      </c>
      <c r="C30" s="65">
        <v>16.503603603603604</v>
      </c>
      <c r="D30" s="66">
        <v>0</v>
      </c>
      <c r="E30" s="66">
        <v>0</v>
      </c>
      <c r="F30" s="66">
        <v>6.06</v>
      </c>
      <c r="G30" s="65">
        <f t="shared" si="2"/>
        <v>6.06</v>
      </c>
      <c r="H30" s="66">
        <v>0</v>
      </c>
      <c r="I30" s="66">
        <v>0</v>
      </c>
      <c r="J30" s="66">
        <v>0</v>
      </c>
      <c r="K30" s="65">
        <f t="shared" si="3"/>
        <v>0</v>
      </c>
      <c r="L30" s="66">
        <v>6.12</v>
      </c>
      <c r="M30" s="66">
        <v>0</v>
      </c>
      <c r="N30" s="66">
        <v>0</v>
      </c>
      <c r="O30" s="65">
        <f t="shared" si="4"/>
        <v>6.12</v>
      </c>
      <c r="P30" s="66">
        <v>8.1615218434949579</v>
      </c>
      <c r="Q30" s="66">
        <v>0</v>
      </c>
      <c r="R30" s="66">
        <v>0</v>
      </c>
      <c r="S30" s="65">
        <f t="shared" si="5"/>
        <v>8.1615218434949579</v>
      </c>
      <c r="U30" s="24">
        <f t="shared" si="19"/>
        <v>20.341521843494959</v>
      </c>
      <c r="V30" s="24">
        <v>0</v>
      </c>
      <c r="W30" s="24">
        <v>0</v>
      </c>
      <c r="X30" s="24">
        <v>0</v>
      </c>
      <c r="Y30" s="24">
        <f t="shared" si="6"/>
        <v>0</v>
      </c>
      <c r="Z30" s="24">
        <v>0</v>
      </c>
      <c r="AA30" s="24">
        <v>18.82</v>
      </c>
      <c r="AB30" s="24">
        <v>72.539999999999992</v>
      </c>
      <c r="AC30" s="24">
        <f t="shared" si="7"/>
        <v>91.359999999999985</v>
      </c>
      <c r="AD30" s="24">
        <v>51.177600000000005</v>
      </c>
      <c r="AE30" s="24">
        <v>19.729680000000009</v>
      </c>
      <c r="AF30" s="24">
        <v>0</v>
      </c>
      <c r="AG30" s="24">
        <f t="shared" si="8"/>
        <v>70.907280000000014</v>
      </c>
      <c r="AH30" s="24">
        <v>45.886145454545456</v>
      </c>
      <c r="AI30" s="24">
        <v>30.368181818181814</v>
      </c>
      <c r="AJ30" s="24">
        <v>0</v>
      </c>
      <c r="AK30" s="24">
        <f t="shared" si="9"/>
        <v>76.254327272727267</v>
      </c>
      <c r="AM30" s="24">
        <f t="shared" si="39"/>
        <v>238.52160727272727</v>
      </c>
      <c r="AO30" s="24">
        <v>0</v>
      </c>
      <c r="AP30" s="24">
        <v>0</v>
      </c>
      <c r="AQ30" s="24">
        <v>0</v>
      </c>
      <c r="AR30" s="24">
        <f t="shared" si="11"/>
        <v>0</v>
      </c>
      <c r="AS30" s="24">
        <v>0</v>
      </c>
      <c r="AT30" s="24">
        <v>19.490000000000002</v>
      </c>
      <c r="AU30" s="24">
        <v>0</v>
      </c>
      <c r="AV30" s="24">
        <f t="shared" si="12"/>
        <v>19.490000000000002</v>
      </c>
      <c r="AW30" s="24">
        <v>0</v>
      </c>
      <c r="AX30" s="24">
        <v>14.772</v>
      </c>
      <c r="AY30" s="24">
        <v>0</v>
      </c>
      <c r="AZ30" s="24">
        <f t="shared" si="13"/>
        <v>14.772</v>
      </c>
      <c r="BA30" s="24">
        <v>0</v>
      </c>
      <c r="BB30" s="24">
        <v>0</v>
      </c>
      <c r="BC30" s="24">
        <v>0</v>
      </c>
      <c r="BD30" s="24">
        <f t="shared" si="14"/>
        <v>0</v>
      </c>
      <c r="BE30" s="24">
        <f t="shared" si="0"/>
        <v>34.262</v>
      </c>
      <c r="BG30" s="24">
        <v>0</v>
      </c>
      <c r="BH30" s="24">
        <v>0</v>
      </c>
      <c r="BI30" s="24">
        <v>0</v>
      </c>
      <c r="BJ30" s="24">
        <f t="shared" si="15"/>
        <v>0</v>
      </c>
      <c r="BK30" s="24">
        <v>0</v>
      </c>
      <c r="BL30" s="24">
        <v>0</v>
      </c>
      <c r="BM30" s="24">
        <v>0</v>
      </c>
      <c r="BN30" s="24">
        <f t="shared" si="16"/>
        <v>0</v>
      </c>
      <c r="BO30" s="24">
        <v>2.4</v>
      </c>
      <c r="BP30" s="24">
        <v>13.73</v>
      </c>
      <c r="BQ30" s="24">
        <v>0</v>
      </c>
      <c r="BR30" s="24">
        <f t="shared" si="17"/>
        <v>16.13</v>
      </c>
      <c r="BS30" s="24">
        <v>0</v>
      </c>
      <c r="BT30" s="24">
        <v>0</v>
      </c>
      <c r="BU30" s="24">
        <v>0</v>
      </c>
      <c r="BV30" s="24">
        <f t="shared" si="18"/>
        <v>0</v>
      </c>
      <c r="BW30" s="24">
        <f t="shared" si="1"/>
        <v>16.13</v>
      </c>
    </row>
    <row r="31" spans="1:75" x14ac:dyDescent="0.2">
      <c r="A31" s="61">
        <v>5</v>
      </c>
      <c r="B31" s="62" t="s">
        <v>96</v>
      </c>
      <c r="C31" s="65">
        <v>34.020000000000003</v>
      </c>
      <c r="D31" s="66">
        <v>0</v>
      </c>
      <c r="E31" s="66">
        <v>0</v>
      </c>
      <c r="F31" s="66">
        <v>0</v>
      </c>
      <c r="G31" s="65">
        <f t="shared" si="2"/>
        <v>0</v>
      </c>
      <c r="H31" s="66">
        <v>0</v>
      </c>
      <c r="I31" s="66">
        <v>7.7</v>
      </c>
      <c r="J31" s="66">
        <v>0</v>
      </c>
      <c r="K31" s="65">
        <f t="shared" si="3"/>
        <v>7.7</v>
      </c>
      <c r="L31" s="66">
        <v>0</v>
      </c>
      <c r="M31" s="66">
        <v>0</v>
      </c>
      <c r="N31" s="66">
        <v>0</v>
      </c>
      <c r="O31" s="65">
        <f t="shared" si="4"/>
        <v>0</v>
      </c>
      <c r="P31" s="66">
        <v>0</v>
      </c>
      <c r="Q31" s="66">
        <v>0</v>
      </c>
      <c r="R31" s="66">
        <v>0</v>
      </c>
      <c r="S31" s="65">
        <f t="shared" si="5"/>
        <v>0</v>
      </c>
      <c r="U31" s="24">
        <f t="shared" si="19"/>
        <v>7.7</v>
      </c>
      <c r="V31" s="24">
        <v>0</v>
      </c>
      <c r="W31" s="24">
        <v>0</v>
      </c>
      <c r="X31" s="24">
        <v>0</v>
      </c>
      <c r="Y31" s="24">
        <f t="shared" si="6"/>
        <v>0</v>
      </c>
      <c r="Z31" s="24">
        <v>0</v>
      </c>
      <c r="AA31" s="24">
        <v>0</v>
      </c>
      <c r="AB31" s="24">
        <v>0</v>
      </c>
      <c r="AC31" s="24">
        <f t="shared" si="7"/>
        <v>0</v>
      </c>
      <c r="AD31" s="24">
        <v>0</v>
      </c>
      <c r="AE31" s="24">
        <v>0</v>
      </c>
      <c r="AF31" s="24">
        <v>0</v>
      </c>
      <c r="AG31" s="24">
        <f t="shared" si="8"/>
        <v>0</v>
      </c>
      <c r="AH31" s="24">
        <v>0</v>
      </c>
      <c r="AI31" s="24">
        <v>0</v>
      </c>
      <c r="AJ31" s="24">
        <v>0</v>
      </c>
      <c r="AK31" s="24">
        <f t="shared" si="9"/>
        <v>0</v>
      </c>
      <c r="AM31" s="24">
        <f t="shared" si="39"/>
        <v>0</v>
      </c>
      <c r="AO31" s="24">
        <v>0</v>
      </c>
      <c r="AP31" s="24">
        <v>0</v>
      </c>
      <c r="AQ31" s="24">
        <v>0</v>
      </c>
      <c r="AR31" s="24">
        <f t="shared" si="11"/>
        <v>0</v>
      </c>
      <c r="AS31" s="24">
        <v>0</v>
      </c>
      <c r="AT31" s="24">
        <v>0</v>
      </c>
      <c r="AU31" s="24">
        <v>0</v>
      </c>
      <c r="AV31" s="24">
        <f t="shared" si="12"/>
        <v>0</v>
      </c>
      <c r="AW31" s="24">
        <v>0</v>
      </c>
      <c r="AX31" s="24">
        <v>0</v>
      </c>
      <c r="AY31" s="24">
        <v>0</v>
      </c>
      <c r="AZ31" s="24">
        <f t="shared" si="13"/>
        <v>0</v>
      </c>
      <c r="BA31" s="24">
        <v>0</v>
      </c>
      <c r="BB31" s="24">
        <v>0</v>
      </c>
      <c r="BC31" s="24">
        <v>0</v>
      </c>
      <c r="BD31" s="24">
        <f t="shared" si="14"/>
        <v>0</v>
      </c>
      <c r="BE31" s="24">
        <f t="shared" si="0"/>
        <v>0</v>
      </c>
      <c r="BG31" s="24">
        <v>0</v>
      </c>
      <c r="BH31" s="24">
        <v>0</v>
      </c>
      <c r="BI31" s="24">
        <v>0</v>
      </c>
      <c r="BJ31" s="24">
        <f t="shared" si="15"/>
        <v>0</v>
      </c>
      <c r="BK31" s="24">
        <v>0</v>
      </c>
      <c r="BL31" s="24">
        <v>0</v>
      </c>
      <c r="BM31" s="24">
        <v>0</v>
      </c>
      <c r="BN31" s="24">
        <f t="shared" si="16"/>
        <v>0</v>
      </c>
      <c r="BO31" s="24">
        <v>0</v>
      </c>
      <c r="BP31" s="24">
        <v>0</v>
      </c>
      <c r="BQ31" s="24">
        <v>0</v>
      </c>
      <c r="BR31" s="24">
        <f t="shared" si="17"/>
        <v>0</v>
      </c>
      <c r="BS31" s="24">
        <v>0</v>
      </c>
      <c r="BT31" s="24">
        <v>0</v>
      </c>
      <c r="BU31" s="24">
        <v>0</v>
      </c>
      <c r="BV31" s="24">
        <f t="shared" si="18"/>
        <v>0</v>
      </c>
      <c r="BW31" s="24">
        <f t="shared" si="1"/>
        <v>0</v>
      </c>
    </row>
    <row r="32" spans="1:75" x14ac:dyDescent="0.2">
      <c r="A32" s="61">
        <v>6</v>
      </c>
      <c r="B32" s="62" t="s">
        <v>67</v>
      </c>
      <c r="C32" s="65">
        <v>0</v>
      </c>
      <c r="D32" s="66">
        <v>0</v>
      </c>
      <c r="E32" s="66">
        <v>0</v>
      </c>
      <c r="F32" s="66">
        <v>0</v>
      </c>
      <c r="G32" s="65">
        <f t="shared" si="2"/>
        <v>0</v>
      </c>
      <c r="H32" s="66">
        <v>0</v>
      </c>
      <c r="I32" s="66">
        <v>0</v>
      </c>
      <c r="J32" s="66">
        <v>0</v>
      </c>
      <c r="K32" s="65">
        <f t="shared" si="3"/>
        <v>0</v>
      </c>
      <c r="L32" s="66">
        <v>0</v>
      </c>
      <c r="M32" s="66">
        <v>0</v>
      </c>
      <c r="N32" s="66">
        <v>0</v>
      </c>
      <c r="O32" s="65">
        <f t="shared" si="4"/>
        <v>0</v>
      </c>
      <c r="P32" s="66">
        <v>0</v>
      </c>
      <c r="Q32" s="66">
        <v>0</v>
      </c>
      <c r="R32" s="66">
        <v>0</v>
      </c>
      <c r="S32" s="65">
        <f t="shared" si="5"/>
        <v>0</v>
      </c>
      <c r="U32" s="24">
        <f t="shared" si="19"/>
        <v>0</v>
      </c>
      <c r="V32" s="24">
        <v>0</v>
      </c>
      <c r="W32" s="24">
        <v>0</v>
      </c>
      <c r="X32" s="24">
        <v>0</v>
      </c>
      <c r="Y32" s="24">
        <f t="shared" si="6"/>
        <v>0</v>
      </c>
      <c r="Z32" s="24">
        <v>0</v>
      </c>
      <c r="AA32" s="24">
        <v>0</v>
      </c>
      <c r="AB32" s="24">
        <v>0</v>
      </c>
      <c r="AC32" s="24">
        <f t="shared" si="7"/>
        <v>0</v>
      </c>
      <c r="AD32" s="24">
        <v>0</v>
      </c>
      <c r="AE32" s="24">
        <v>0</v>
      </c>
      <c r="AF32" s="24">
        <v>0</v>
      </c>
      <c r="AG32" s="24">
        <f t="shared" si="8"/>
        <v>0</v>
      </c>
      <c r="AH32" s="24">
        <v>0</v>
      </c>
      <c r="AI32" s="24">
        <v>0</v>
      </c>
      <c r="AJ32" s="24">
        <v>0</v>
      </c>
      <c r="AK32" s="24">
        <f t="shared" si="9"/>
        <v>0</v>
      </c>
      <c r="AM32" s="24">
        <f t="shared" si="39"/>
        <v>0</v>
      </c>
      <c r="AO32" s="24">
        <v>0</v>
      </c>
      <c r="AP32" s="24">
        <v>0</v>
      </c>
      <c r="AQ32" s="24">
        <v>0</v>
      </c>
      <c r="AR32" s="24">
        <f t="shared" si="11"/>
        <v>0</v>
      </c>
      <c r="AS32" s="24">
        <v>0</v>
      </c>
      <c r="AT32" s="24">
        <v>0</v>
      </c>
      <c r="AU32" s="24">
        <v>0</v>
      </c>
      <c r="AV32" s="24">
        <f t="shared" si="12"/>
        <v>0</v>
      </c>
      <c r="AW32" s="24">
        <v>0</v>
      </c>
      <c r="AX32" s="24">
        <v>0</v>
      </c>
      <c r="AY32" s="24">
        <v>0</v>
      </c>
      <c r="AZ32" s="24">
        <f t="shared" si="13"/>
        <v>0</v>
      </c>
      <c r="BA32" s="24">
        <v>0</v>
      </c>
      <c r="BB32" s="24">
        <v>0</v>
      </c>
      <c r="BC32" s="24">
        <v>9.0299999999999994</v>
      </c>
      <c r="BD32" s="24">
        <f t="shared" si="14"/>
        <v>9.0299999999999994</v>
      </c>
      <c r="BE32" s="24">
        <f t="shared" si="0"/>
        <v>9.0299999999999994</v>
      </c>
      <c r="BG32" s="24">
        <v>0</v>
      </c>
      <c r="BH32" s="24">
        <v>0</v>
      </c>
      <c r="BI32" s="24">
        <v>0</v>
      </c>
      <c r="BJ32" s="24">
        <f t="shared" si="15"/>
        <v>0</v>
      </c>
      <c r="BK32" s="24">
        <v>0</v>
      </c>
      <c r="BL32" s="24">
        <v>0</v>
      </c>
      <c r="BM32" s="24">
        <v>0</v>
      </c>
      <c r="BN32" s="24">
        <f t="shared" si="16"/>
        <v>0</v>
      </c>
      <c r="BO32" s="24">
        <v>0</v>
      </c>
      <c r="BP32" s="24">
        <v>0</v>
      </c>
      <c r="BQ32" s="24">
        <v>0</v>
      </c>
      <c r="BR32" s="24">
        <f t="shared" si="17"/>
        <v>0</v>
      </c>
      <c r="BS32" s="24">
        <v>0</v>
      </c>
      <c r="BT32" s="24">
        <v>0</v>
      </c>
      <c r="BU32" s="24">
        <v>0</v>
      </c>
      <c r="BV32" s="24">
        <f t="shared" si="18"/>
        <v>0</v>
      </c>
      <c r="BW32" s="24">
        <f t="shared" si="1"/>
        <v>0</v>
      </c>
    </row>
    <row r="33" spans="1:75" x14ac:dyDescent="0.2">
      <c r="A33" s="61">
        <v>7</v>
      </c>
      <c r="B33" s="16" t="s">
        <v>44</v>
      </c>
      <c r="C33" s="65">
        <v>0</v>
      </c>
      <c r="D33" s="66">
        <v>0</v>
      </c>
      <c r="E33" s="66">
        <v>0</v>
      </c>
      <c r="F33" s="66">
        <v>0</v>
      </c>
      <c r="G33" s="65">
        <f t="shared" si="2"/>
        <v>0</v>
      </c>
      <c r="H33" s="66">
        <v>0</v>
      </c>
      <c r="I33" s="66">
        <v>0</v>
      </c>
      <c r="J33" s="66">
        <v>0.11</v>
      </c>
      <c r="K33" s="65">
        <f t="shared" si="3"/>
        <v>0.11</v>
      </c>
      <c r="L33" s="66">
        <v>0</v>
      </c>
      <c r="M33" s="66">
        <v>0</v>
      </c>
      <c r="N33" s="66">
        <v>0</v>
      </c>
      <c r="O33" s="65">
        <f t="shared" si="4"/>
        <v>0</v>
      </c>
      <c r="P33" s="66">
        <v>0</v>
      </c>
      <c r="Q33" s="66">
        <v>0</v>
      </c>
      <c r="R33" s="66">
        <v>0</v>
      </c>
      <c r="S33" s="65">
        <f t="shared" si="5"/>
        <v>0</v>
      </c>
      <c r="U33" s="24">
        <f t="shared" si="19"/>
        <v>0.11</v>
      </c>
      <c r="V33" s="24">
        <v>0</v>
      </c>
      <c r="W33" s="24">
        <v>0</v>
      </c>
      <c r="X33" s="24">
        <v>0</v>
      </c>
      <c r="Y33" s="24">
        <f t="shared" si="6"/>
        <v>0</v>
      </c>
      <c r="Z33" s="24">
        <v>0</v>
      </c>
      <c r="AA33" s="24">
        <v>0.8</v>
      </c>
      <c r="AB33" s="24">
        <v>0</v>
      </c>
      <c r="AC33" s="24">
        <f t="shared" si="7"/>
        <v>0.8</v>
      </c>
      <c r="AD33" s="24">
        <v>0</v>
      </c>
      <c r="AE33" s="24">
        <v>0</v>
      </c>
      <c r="AF33" s="24">
        <v>0</v>
      </c>
      <c r="AG33" s="24">
        <f t="shared" si="8"/>
        <v>0</v>
      </c>
      <c r="AH33" s="24">
        <v>0</v>
      </c>
      <c r="AI33" s="24">
        <v>0</v>
      </c>
      <c r="AJ33" s="24">
        <v>0</v>
      </c>
      <c r="AK33" s="24">
        <f t="shared" si="9"/>
        <v>0</v>
      </c>
      <c r="AM33" s="24">
        <f t="shared" si="39"/>
        <v>0.8</v>
      </c>
      <c r="AO33" s="24">
        <v>0</v>
      </c>
      <c r="AP33" s="24">
        <v>0</v>
      </c>
      <c r="AQ33" s="24">
        <v>8</v>
      </c>
      <c r="AR33" s="24">
        <f t="shared" si="11"/>
        <v>8</v>
      </c>
      <c r="AS33" s="24">
        <v>0</v>
      </c>
      <c r="AT33" s="24">
        <v>0</v>
      </c>
      <c r="AU33" s="24">
        <v>0</v>
      </c>
      <c r="AV33" s="24">
        <f t="shared" si="12"/>
        <v>0</v>
      </c>
      <c r="AW33" s="24">
        <v>0</v>
      </c>
      <c r="AX33" s="24">
        <v>0</v>
      </c>
      <c r="AY33" s="24">
        <v>0</v>
      </c>
      <c r="AZ33" s="24">
        <f t="shared" si="13"/>
        <v>0</v>
      </c>
      <c r="BA33" s="24">
        <v>0</v>
      </c>
      <c r="BB33" s="24">
        <v>0</v>
      </c>
      <c r="BC33" s="24">
        <v>0</v>
      </c>
      <c r="BD33" s="24">
        <f t="shared" si="14"/>
        <v>0</v>
      </c>
      <c r="BE33" s="24">
        <f t="shared" si="0"/>
        <v>8</v>
      </c>
      <c r="BG33" s="24">
        <v>0</v>
      </c>
      <c r="BH33" s="24">
        <v>0</v>
      </c>
      <c r="BI33" s="24">
        <v>0</v>
      </c>
      <c r="BJ33" s="24">
        <f t="shared" si="15"/>
        <v>0</v>
      </c>
      <c r="BK33" s="24">
        <v>0</v>
      </c>
      <c r="BL33" s="24">
        <v>0</v>
      </c>
      <c r="BM33" s="24">
        <v>0</v>
      </c>
      <c r="BN33" s="24">
        <f t="shared" si="16"/>
        <v>0</v>
      </c>
      <c r="BO33" s="24">
        <v>0</v>
      </c>
      <c r="BP33" s="24">
        <v>0</v>
      </c>
      <c r="BQ33" s="24">
        <v>0</v>
      </c>
      <c r="BR33" s="24">
        <f t="shared" si="17"/>
        <v>0</v>
      </c>
      <c r="BS33" s="24">
        <v>0</v>
      </c>
      <c r="BT33" s="24">
        <v>0</v>
      </c>
      <c r="BU33" s="24">
        <v>0</v>
      </c>
      <c r="BV33" s="24">
        <f t="shared" si="18"/>
        <v>0</v>
      </c>
      <c r="BW33" s="24">
        <f t="shared" si="1"/>
        <v>0</v>
      </c>
    </row>
    <row r="34" spans="1:75" x14ac:dyDescent="0.2">
      <c r="A34" s="61">
        <v>8</v>
      </c>
      <c r="B34" s="25" t="s">
        <v>74</v>
      </c>
      <c r="C34" s="65">
        <v>19.829999999999998</v>
      </c>
      <c r="D34" s="66">
        <v>0</v>
      </c>
      <c r="E34" s="66">
        <v>0</v>
      </c>
      <c r="F34" s="66">
        <v>0</v>
      </c>
      <c r="G34" s="65">
        <f t="shared" si="2"/>
        <v>0</v>
      </c>
      <c r="H34" s="66">
        <v>0</v>
      </c>
      <c r="I34" s="66">
        <v>0</v>
      </c>
      <c r="J34" s="66">
        <v>0</v>
      </c>
      <c r="K34" s="65">
        <f t="shared" si="3"/>
        <v>0</v>
      </c>
      <c r="L34" s="66">
        <v>0</v>
      </c>
      <c r="M34" s="66">
        <v>0</v>
      </c>
      <c r="N34" s="66">
        <v>0</v>
      </c>
      <c r="O34" s="65">
        <f t="shared" si="4"/>
        <v>0</v>
      </c>
      <c r="P34" s="66">
        <v>0</v>
      </c>
      <c r="Q34" s="66">
        <v>0</v>
      </c>
      <c r="R34" s="66">
        <v>0</v>
      </c>
      <c r="S34" s="65">
        <f t="shared" si="5"/>
        <v>0</v>
      </c>
      <c r="U34" s="24">
        <f t="shared" si="19"/>
        <v>0</v>
      </c>
      <c r="V34" s="24">
        <v>0</v>
      </c>
      <c r="W34" s="24">
        <v>0</v>
      </c>
      <c r="X34" s="24">
        <v>0</v>
      </c>
      <c r="Y34" s="24">
        <f t="shared" si="6"/>
        <v>0</v>
      </c>
      <c r="Z34" s="24">
        <v>0</v>
      </c>
      <c r="AA34" s="24">
        <v>0</v>
      </c>
      <c r="AB34" s="24">
        <v>0</v>
      </c>
      <c r="AC34" s="24">
        <f t="shared" si="7"/>
        <v>0</v>
      </c>
      <c r="AD34" s="24">
        <v>0</v>
      </c>
      <c r="AE34" s="24">
        <v>0</v>
      </c>
      <c r="AF34" s="24">
        <v>0</v>
      </c>
      <c r="AG34" s="24">
        <f t="shared" si="8"/>
        <v>0</v>
      </c>
      <c r="AH34" s="24">
        <v>0</v>
      </c>
      <c r="AI34" s="24">
        <v>0</v>
      </c>
      <c r="AJ34" s="24">
        <v>0</v>
      </c>
      <c r="AK34" s="24">
        <f t="shared" si="9"/>
        <v>0</v>
      </c>
      <c r="AM34" s="24">
        <f t="shared" si="39"/>
        <v>0</v>
      </c>
      <c r="AO34" s="24">
        <v>0</v>
      </c>
      <c r="AP34" s="24">
        <v>0</v>
      </c>
      <c r="AQ34" s="24">
        <v>0</v>
      </c>
      <c r="AR34" s="24">
        <f t="shared" si="11"/>
        <v>0</v>
      </c>
      <c r="AS34" s="24">
        <v>0</v>
      </c>
      <c r="AT34" s="24">
        <v>0</v>
      </c>
      <c r="AU34" s="24">
        <v>0</v>
      </c>
      <c r="AV34" s="24">
        <f t="shared" si="12"/>
        <v>0</v>
      </c>
      <c r="AW34" s="24">
        <v>0</v>
      </c>
      <c r="AX34" s="24">
        <v>0</v>
      </c>
      <c r="AY34" s="24">
        <v>0</v>
      </c>
      <c r="AZ34" s="24">
        <f t="shared" si="13"/>
        <v>0</v>
      </c>
      <c r="BA34" s="24">
        <v>0</v>
      </c>
      <c r="BB34" s="24">
        <v>0</v>
      </c>
      <c r="BC34" s="24">
        <v>0</v>
      </c>
      <c r="BD34" s="24">
        <f t="shared" si="14"/>
        <v>0</v>
      </c>
      <c r="BE34" s="24">
        <f t="shared" si="0"/>
        <v>0</v>
      </c>
      <c r="BG34" s="24">
        <v>0</v>
      </c>
      <c r="BH34" s="24">
        <v>0</v>
      </c>
      <c r="BI34" s="24">
        <v>0</v>
      </c>
      <c r="BJ34" s="24">
        <f t="shared" si="15"/>
        <v>0</v>
      </c>
      <c r="BK34" s="24">
        <v>0</v>
      </c>
      <c r="BL34" s="24">
        <v>0</v>
      </c>
      <c r="BM34" s="24">
        <v>0</v>
      </c>
      <c r="BN34" s="24">
        <f t="shared" si="16"/>
        <v>0</v>
      </c>
      <c r="BO34" s="24">
        <v>0</v>
      </c>
      <c r="BP34" s="24">
        <v>0</v>
      </c>
      <c r="BQ34" s="24">
        <v>0</v>
      </c>
      <c r="BR34" s="24">
        <f t="shared" si="17"/>
        <v>0</v>
      </c>
      <c r="BS34" s="24">
        <v>0</v>
      </c>
      <c r="BT34" s="24">
        <v>0</v>
      </c>
      <c r="BU34" s="24">
        <v>0</v>
      </c>
      <c r="BV34" s="24">
        <f t="shared" si="18"/>
        <v>0</v>
      </c>
      <c r="BW34" s="24">
        <f t="shared" si="1"/>
        <v>0</v>
      </c>
    </row>
    <row r="35" spans="1:75" x14ac:dyDescent="0.2">
      <c r="A35" s="61">
        <v>9</v>
      </c>
      <c r="B35" s="16" t="s">
        <v>35</v>
      </c>
      <c r="C35" s="65">
        <v>0</v>
      </c>
      <c r="D35" s="66">
        <v>0</v>
      </c>
      <c r="E35" s="66">
        <v>0</v>
      </c>
      <c r="F35" s="66">
        <v>0</v>
      </c>
      <c r="G35" s="65">
        <f t="shared" si="2"/>
        <v>0</v>
      </c>
      <c r="H35" s="66">
        <v>0</v>
      </c>
      <c r="I35" s="66">
        <v>0</v>
      </c>
      <c r="J35" s="66">
        <v>0</v>
      </c>
      <c r="K35" s="65">
        <f t="shared" si="3"/>
        <v>0</v>
      </c>
      <c r="L35" s="66">
        <v>0</v>
      </c>
      <c r="M35" s="66">
        <v>0</v>
      </c>
      <c r="N35" s="66">
        <v>0</v>
      </c>
      <c r="O35" s="65">
        <f t="shared" si="4"/>
        <v>0</v>
      </c>
      <c r="P35" s="66">
        <v>0</v>
      </c>
      <c r="Q35" s="66">
        <v>0</v>
      </c>
      <c r="R35" s="66">
        <v>0</v>
      </c>
      <c r="S35" s="65">
        <f t="shared" si="5"/>
        <v>0</v>
      </c>
      <c r="U35" s="24">
        <f t="shared" si="19"/>
        <v>0</v>
      </c>
      <c r="V35" s="24">
        <v>0</v>
      </c>
      <c r="W35" s="24">
        <v>0</v>
      </c>
      <c r="X35" s="24">
        <v>0</v>
      </c>
      <c r="Y35" s="24">
        <f t="shared" si="6"/>
        <v>0</v>
      </c>
      <c r="Z35" s="24">
        <v>0</v>
      </c>
      <c r="AA35" s="24">
        <v>0</v>
      </c>
      <c r="AB35" s="24">
        <v>0</v>
      </c>
      <c r="AC35" s="24">
        <f t="shared" si="7"/>
        <v>0</v>
      </c>
      <c r="AD35" s="24">
        <v>0</v>
      </c>
      <c r="AE35" s="24">
        <v>0</v>
      </c>
      <c r="AF35" s="24">
        <v>0</v>
      </c>
      <c r="AG35" s="24">
        <f t="shared" si="8"/>
        <v>0</v>
      </c>
      <c r="AH35" s="24">
        <v>0</v>
      </c>
      <c r="AI35" s="24">
        <v>0</v>
      </c>
      <c r="AJ35" s="24">
        <v>0</v>
      </c>
      <c r="AK35" s="24">
        <f t="shared" si="9"/>
        <v>0</v>
      </c>
      <c r="AM35" s="24">
        <f t="shared" si="39"/>
        <v>0</v>
      </c>
      <c r="AO35" s="24">
        <v>0</v>
      </c>
      <c r="AP35" s="24">
        <v>0</v>
      </c>
      <c r="AQ35" s="24">
        <v>0</v>
      </c>
      <c r="AR35" s="24">
        <f t="shared" si="11"/>
        <v>0</v>
      </c>
      <c r="AS35" s="24">
        <v>0</v>
      </c>
      <c r="AT35" s="24">
        <v>0</v>
      </c>
      <c r="AU35" s="24">
        <v>0</v>
      </c>
      <c r="AV35" s="24">
        <f t="shared" si="12"/>
        <v>0</v>
      </c>
      <c r="AW35" s="24">
        <v>0</v>
      </c>
      <c r="AX35" s="24">
        <v>0</v>
      </c>
      <c r="AY35" s="24">
        <v>0</v>
      </c>
      <c r="AZ35" s="24">
        <f t="shared" si="13"/>
        <v>0</v>
      </c>
      <c r="BA35" s="24">
        <v>0</v>
      </c>
      <c r="BB35" s="24">
        <v>0</v>
      </c>
      <c r="BC35" s="24">
        <v>0</v>
      </c>
      <c r="BD35" s="24">
        <f t="shared" si="14"/>
        <v>0</v>
      </c>
      <c r="BE35" s="24">
        <f t="shared" si="0"/>
        <v>0</v>
      </c>
      <c r="BG35" s="24">
        <v>0</v>
      </c>
      <c r="BH35" s="24">
        <v>0</v>
      </c>
      <c r="BI35" s="24">
        <v>0</v>
      </c>
      <c r="BJ35" s="24">
        <f t="shared" si="15"/>
        <v>0</v>
      </c>
      <c r="BK35" s="24">
        <v>0</v>
      </c>
      <c r="BL35" s="24">
        <v>9.2899999999999991</v>
      </c>
      <c r="BM35" s="24">
        <v>0</v>
      </c>
      <c r="BN35" s="24">
        <f t="shared" si="16"/>
        <v>9.2899999999999991</v>
      </c>
      <c r="BO35" s="24">
        <v>0</v>
      </c>
      <c r="BP35" s="24">
        <v>0</v>
      </c>
      <c r="BQ35" s="24">
        <v>0</v>
      </c>
      <c r="BR35" s="24">
        <f t="shared" si="17"/>
        <v>0</v>
      </c>
      <c r="BS35" s="24">
        <v>0</v>
      </c>
      <c r="BT35" s="24">
        <v>0</v>
      </c>
      <c r="BU35" s="24">
        <v>12.13</v>
      </c>
      <c r="BV35" s="24">
        <f t="shared" si="18"/>
        <v>12.13</v>
      </c>
      <c r="BW35" s="24">
        <f t="shared" si="1"/>
        <v>21.42</v>
      </c>
    </row>
    <row r="36" spans="1:75" x14ac:dyDescent="0.2">
      <c r="A36" s="61">
        <v>10</v>
      </c>
      <c r="B36" s="16" t="s">
        <v>71</v>
      </c>
      <c r="C36" s="65">
        <v>0</v>
      </c>
      <c r="D36" s="66">
        <v>0</v>
      </c>
      <c r="E36" s="66">
        <v>0</v>
      </c>
      <c r="F36" s="66">
        <v>0</v>
      </c>
      <c r="G36" s="65">
        <f t="shared" si="2"/>
        <v>0</v>
      </c>
      <c r="H36" s="66">
        <v>0</v>
      </c>
      <c r="I36" s="66">
        <v>0</v>
      </c>
      <c r="J36" s="66">
        <v>0</v>
      </c>
      <c r="K36" s="65">
        <f t="shared" si="3"/>
        <v>0</v>
      </c>
      <c r="L36" s="66">
        <v>0</v>
      </c>
      <c r="M36" s="66">
        <v>0</v>
      </c>
      <c r="N36" s="66">
        <v>0</v>
      </c>
      <c r="O36" s="65">
        <f t="shared" si="4"/>
        <v>0</v>
      </c>
      <c r="P36" s="66">
        <v>0</v>
      </c>
      <c r="Q36" s="66">
        <v>2.2563610177628433</v>
      </c>
      <c r="R36" s="66">
        <v>0</v>
      </c>
      <c r="S36" s="65">
        <f t="shared" si="5"/>
        <v>2.2563610177628433</v>
      </c>
      <c r="U36" s="24">
        <f t="shared" si="19"/>
        <v>2.2563610177628433</v>
      </c>
      <c r="V36" s="24">
        <v>0</v>
      </c>
      <c r="W36" s="24">
        <v>0</v>
      </c>
      <c r="X36" s="24">
        <v>0</v>
      </c>
      <c r="Y36" s="24">
        <f t="shared" si="6"/>
        <v>0</v>
      </c>
      <c r="Z36" s="24">
        <v>8.7940000000000005</v>
      </c>
      <c r="AA36" s="24">
        <v>0</v>
      </c>
      <c r="AB36" s="24">
        <v>0</v>
      </c>
      <c r="AC36" s="24">
        <f t="shared" si="7"/>
        <v>8.7940000000000005</v>
      </c>
      <c r="AD36" s="24">
        <v>3.1920000000000002</v>
      </c>
      <c r="AE36" s="24">
        <v>0</v>
      </c>
      <c r="AF36" s="24">
        <v>0</v>
      </c>
      <c r="AG36" s="24">
        <f t="shared" si="8"/>
        <v>3.1920000000000002</v>
      </c>
      <c r="AH36" s="24">
        <v>5.16</v>
      </c>
      <c r="AI36" s="24">
        <v>4.7519999999999998</v>
      </c>
      <c r="AJ36" s="24">
        <v>9.42</v>
      </c>
      <c r="AK36" s="24">
        <f t="shared" si="9"/>
        <v>19.332000000000001</v>
      </c>
      <c r="AM36" s="24">
        <f t="shared" si="39"/>
        <v>31.318000000000001</v>
      </c>
      <c r="AO36" s="24">
        <v>0</v>
      </c>
      <c r="AP36" s="24">
        <v>0</v>
      </c>
      <c r="AQ36" s="24">
        <v>0</v>
      </c>
      <c r="AR36" s="24">
        <f t="shared" si="11"/>
        <v>0</v>
      </c>
      <c r="AS36" s="24">
        <v>4.3</v>
      </c>
      <c r="AT36" s="24">
        <v>0</v>
      </c>
      <c r="AU36" s="24">
        <v>6.5</v>
      </c>
      <c r="AV36" s="24">
        <f t="shared" si="12"/>
        <v>10.8</v>
      </c>
      <c r="AW36" s="24">
        <v>18.795000000000002</v>
      </c>
      <c r="AX36" s="24">
        <v>11.2</v>
      </c>
      <c r="AY36" s="24">
        <v>17.61</v>
      </c>
      <c r="AZ36" s="24">
        <f t="shared" si="13"/>
        <v>47.605000000000004</v>
      </c>
      <c r="BA36" s="24">
        <v>16.03</v>
      </c>
      <c r="BB36" s="24">
        <v>20.09</v>
      </c>
      <c r="BC36" s="24">
        <v>9.4600000000000009</v>
      </c>
      <c r="BD36" s="24">
        <f t="shared" si="14"/>
        <v>45.580000000000005</v>
      </c>
      <c r="BE36" s="24">
        <f t="shared" si="0"/>
        <v>103.98500000000001</v>
      </c>
      <c r="BG36" s="24">
        <v>24.200000000000003</v>
      </c>
      <c r="BH36" s="24">
        <v>2.97</v>
      </c>
      <c r="BI36" s="24">
        <v>10.830000000000002</v>
      </c>
      <c r="BJ36" s="24">
        <f t="shared" si="15"/>
        <v>38</v>
      </c>
      <c r="BK36" s="24">
        <v>3.8499999999999996</v>
      </c>
      <c r="BL36" s="24">
        <v>3.35</v>
      </c>
      <c r="BM36" s="24">
        <v>0.94</v>
      </c>
      <c r="BN36" s="24">
        <f t="shared" si="16"/>
        <v>8.1399999999999988</v>
      </c>
      <c r="BO36" s="24">
        <v>3.3239999999999998</v>
      </c>
      <c r="BP36" s="24">
        <v>8.76</v>
      </c>
      <c r="BQ36" s="24">
        <v>1.94</v>
      </c>
      <c r="BR36" s="24">
        <f t="shared" si="17"/>
        <v>14.023999999999999</v>
      </c>
      <c r="BS36" s="24">
        <v>6.1099999999999994</v>
      </c>
      <c r="BT36" s="24">
        <v>11.989999999999998</v>
      </c>
      <c r="BU36" s="24">
        <v>0</v>
      </c>
      <c r="BV36" s="24">
        <f t="shared" si="18"/>
        <v>18.099999999999998</v>
      </c>
      <c r="BW36" s="24">
        <f t="shared" si="1"/>
        <v>78.263999999999996</v>
      </c>
    </row>
    <row r="37" spans="1:75" x14ac:dyDescent="0.2">
      <c r="A37" s="61">
        <v>11</v>
      </c>
      <c r="B37" s="16" t="s">
        <v>72</v>
      </c>
      <c r="C37" s="65">
        <v>16.53</v>
      </c>
      <c r="D37" s="66">
        <v>0</v>
      </c>
      <c r="E37" s="66">
        <v>0</v>
      </c>
      <c r="F37" s="66">
        <v>0</v>
      </c>
      <c r="G37" s="65">
        <f t="shared" si="2"/>
        <v>0</v>
      </c>
      <c r="H37" s="66">
        <v>0</v>
      </c>
      <c r="I37" s="66">
        <v>0</v>
      </c>
      <c r="J37" s="66">
        <v>0</v>
      </c>
      <c r="K37" s="65">
        <f t="shared" si="3"/>
        <v>0</v>
      </c>
      <c r="L37" s="66">
        <v>0</v>
      </c>
      <c r="M37" s="66">
        <v>0</v>
      </c>
      <c r="N37" s="66">
        <v>0</v>
      </c>
      <c r="O37" s="65">
        <f t="shared" si="4"/>
        <v>0</v>
      </c>
      <c r="P37" s="66">
        <v>0</v>
      </c>
      <c r="Q37" s="66">
        <v>0.81613058089294421</v>
      </c>
      <c r="R37" s="66">
        <v>0.02</v>
      </c>
      <c r="S37" s="65">
        <f t="shared" si="5"/>
        <v>0.83613058089294423</v>
      </c>
      <c r="U37" s="24">
        <f t="shared" si="19"/>
        <v>0.83613058089294423</v>
      </c>
      <c r="V37" s="24">
        <v>4.2966874699952005</v>
      </c>
      <c r="W37" s="24">
        <v>5.66</v>
      </c>
      <c r="X37" s="24">
        <v>14.77</v>
      </c>
      <c r="Y37" s="24">
        <f t="shared" si="6"/>
        <v>24.726687469995198</v>
      </c>
      <c r="Z37" s="24">
        <v>33.049999999999997</v>
      </c>
      <c r="AA37" s="24">
        <v>13.16</v>
      </c>
      <c r="AB37" s="24">
        <v>12.49</v>
      </c>
      <c r="AC37" s="24">
        <f t="shared" si="7"/>
        <v>58.699999999999996</v>
      </c>
      <c r="AD37" s="24">
        <v>0</v>
      </c>
      <c r="AE37" s="24">
        <v>7.44</v>
      </c>
      <c r="AF37" s="24">
        <v>34.775999999999996</v>
      </c>
      <c r="AG37" s="24">
        <f t="shared" si="8"/>
        <v>42.215999999999994</v>
      </c>
      <c r="AH37" s="24">
        <v>14.727272727272725</v>
      </c>
      <c r="AI37" s="24">
        <v>24</v>
      </c>
      <c r="AJ37" s="24">
        <v>24</v>
      </c>
      <c r="AK37" s="24">
        <f t="shared" si="9"/>
        <v>62.727272727272727</v>
      </c>
      <c r="AM37" s="24">
        <f t="shared" si="39"/>
        <v>188.36996019726791</v>
      </c>
      <c r="AO37" s="24">
        <v>12.81</v>
      </c>
      <c r="AP37" s="24">
        <v>27.96</v>
      </c>
      <c r="AQ37" s="24">
        <v>18.565454545454543</v>
      </c>
      <c r="AR37" s="24">
        <f t="shared" si="11"/>
        <v>59.335454545454546</v>
      </c>
      <c r="AS37" s="24">
        <v>19.64</v>
      </c>
      <c r="AT37" s="24">
        <f>11.3+13.4</f>
        <v>24.700000000000003</v>
      </c>
      <c r="AU37" s="24">
        <v>24.32</v>
      </c>
      <c r="AV37" s="24">
        <f t="shared" si="12"/>
        <v>68.66</v>
      </c>
      <c r="AW37" s="24">
        <v>18.916999999999998</v>
      </c>
      <c r="AX37" s="24">
        <v>18.670000000000002</v>
      </c>
      <c r="AY37" s="24">
        <v>40.4</v>
      </c>
      <c r="AZ37" s="24">
        <f t="shared" si="13"/>
        <v>77.986999999999995</v>
      </c>
      <c r="BA37" s="24">
        <v>18.75</v>
      </c>
      <c r="BB37" s="24">
        <v>17.45</v>
      </c>
      <c r="BC37" s="24">
        <v>30.53</v>
      </c>
      <c r="BD37" s="24">
        <f t="shared" si="14"/>
        <v>66.73</v>
      </c>
      <c r="BE37" s="24">
        <f t="shared" si="0"/>
        <v>272.71245454545453</v>
      </c>
      <c r="BG37" s="24">
        <v>12</v>
      </c>
      <c r="BH37" s="24">
        <v>9.1999999999999993</v>
      </c>
      <c r="BI37" s="24">
        <v>5.42</v>
      </c>
      <c r="BJ37" s="24">
        <f t="shared" si="15"/>
        <v>26.619999999999997</v>
      </c>
      <c r="BK37" s="24">
        <v>8.51</v>
      </c>
      <c r="BL37" s="24">
        <v>12.87</v>
      </c>
      <c r="BM37" s="24">
        <v>0</v>
      </c>
      <c r="BN37" s="24">
        <f t="shared" si="16"/>
        <v>21.38</v>
      </c>
      <c r="BO37" s="24">
        <v>7.4</v>
      </c>
      <c r="BP37" s="24">
        <v>9</v>
      </c>
      <c r="BQ37" s="24">
        <v>15.29</v>
      </c>
      <c r="BR37" s="24">
        <f t="shared" si="17"/>
        <v>31.689999999999998</v>
      </c>
      <c r="BS37" s="24">
        <v>7.9</v>
      </c>
      <c r="BT37" s="24">
        <v>11.14</v>
      </c>
      <c r="BU37" s="24">
        <v>9.82</v>
      </c>
      <c r="BV37" s="24">
        <f t="shared" si="18"/>
        <v>28.86</v>
      </c>
      <c r="BW37" s="24">
        <f t="shared" si="1"/>
        <v>108.55</v>
      </c>
    </row>
    <row r="38" spans="1:75" x14ac:dyDescent="0.2">
      <c r="A38" s="61">
        <v>12</v>
      </c>
      <c r="B38" s="16" t="s">
        <v>43</v>
      </c>
      <c r="C38" s="65">
        <v>0</v>
      </c>
      <c r="D38" s="66">
        <v>0</v>
      </c>
      <c r="E38" s="66">
        <v>0</v>
      </c>
      <c r="F38" s="66">
        <v>0</v>
      </c>
      <c r="G38" s="65">
        <f t="shared" si="2"/>
        <v>0</v>
      </c>
      <c r="H38" s="66">
        <v>0</v>
      </c>
      <c r="I38" s="66">
        <v>0</v>
      </c>
      <c r="J38" s="66">
        <v>0</v>
      </c>
      <c r="K38" s="65">
        <f t="shared" si="3"/>
        <v>0</v>
      </c>
      <c r="L38" s="66">
        <v>0</v>
      </c>
      <c r="M38" s="66">
        <v>0</v>
      </c>
      <c r="N38" s="66">
        <v>0</v>
      </c>
      <c r="O38" s="65">
        <f t="shared" si="4"/>
        <v>0</v>
      </c>
      <c r="P38" s="66">
        <v>0</v>
      </c>
      <c r="Q38" s="66">
        <v>0</v>
      </c>
      <c r="R38" s="66">
        <v>0</v>
      </c>
      <c r="S38" s="65">
        <f t="shared" si="5"/>
        <v>0</v>
      </c>
      <c r="U38" s="24">
        <f t="shared" si="19"/>
        <v>0</v>
      </c>
      <c r="V38" s="24">
        <v>0</v>
      </c>
      <c r="W38" s="24">
        <v>0</v>
      </c>
      <c r="X38" s="24">
        <v>0</v>
      </c>
      <c r="Y38" s="24">
        <f t="shared" si="6"/>
        <v>0</v>
      </c>
      <c r="Z38" s="24">
        <v>0</v>
      </c>
      <c r="AA38" s="24">
        <v>0</v>
      </c>
      <c r="AB38" s="24">
        <v>0</v>
      </c>
      <c r="AC38" s="24">
        <f t="shared" si="7"/>
        <v>0</v>
      </c>
      <c r="AD38" s="24">
        <v>0</v>
      </c>
      <c r="AE38" s="24">
        <v>0</v>
      </c>
      <c r="AF38" s="24">
        <v>0</v>
      </c>
      <c r="AG38" s="24">
        <f t="shared" si="8"/>
        <v>0</v>
      </c>
      <c r="AH38" s="24">
        <v>0</v>
      </c>
      <c r="AI38" s="24">
        <v>0</v>
      </c>
      <c r="AJ38" s="24">
        <v>0</v>
      </c>
      <c r="AK38" s="24">
        <f t="shared" si="9"/>
        <v>0</v>
      </c>
      <c r="AM38" s="24">
        <f t="shared" si="39"/>
        <v>0</v>
      </c>
      <c r="AO38" s="24">
        <v>0</v>
      </c>
      <c r="AP38" s="24">
        <v>0</v>
      </c>
      <c r="AQ38" s="24">
        <v>0</v>
      </c>
      <c r="AR38" s="24">
        <f t="shared" si="11"/>
        <v>0</v>
      </c>
      <c r="AS38" s="24">
        <v>0</v>
      </c>
      <c r="AT38" s="24">
        <v>0</v>
      </c>
      <c r="AU38" s="24">
        <v>0</v>
      </c>
      <c r="AV38" s="24">
        <f t="shared" si="12"/>
        <v>0</v>
      </c>
      <c r="AW38" s="24">
        <v>0</v>
      </c>
      <c r="AX38" s="24">
        <v>0</v>
      </c>
      <c r="AY38" s="24">
        <v>0</v>
      </c>
      <c r="AZ38" s="24">
        <f t="shared" si="13"/>
        <v>0</v>
      </c>
      <c r="BA38" s="24">
        <v>0</v>
      </c>
      <c r="BB38" s="24">
        <v>0</v>
      </c>
      <c r="BC38" s="24">
        <v>0</v>
      </c>
      <c r="BD38" s="24">
        <f t="shared" si="14"/>
        <v>0</v>
      </c>
      <c r="BE38" s="24">
        <f t="shared" si="0"/>
        <v>0</v>
      </c>
      <c r="BG38" s="24">
        <v>0</v>
      </c>
      <c r="BH38" s="24">
        <v>0</v>
      </c>
      <c r="BI38" s="24">
        <v>9.2799999999999994</v>
      </c>
      <c r="BJ38" s="24">
        <f t="shared" si="15"/>
        <v>9.2799999999999994</v>
      </c>
      <c r="BK38" s="24">
        <v>12.32</v>
      </c>
      <c r="BL38" s="24">
        <v>0</v>
      </c>
      <c r="BM38" s="24">
        <v>12.64</v>
      </c>
      <c r="BN38" s="24">
        <f t="shared" si="16"/>
        <v>24.96</v>
      </c>
      <c r="BO38" s="24">
        <v>0</v>
      </c>
      <c r="BP38" s="24">
        <v>0</v>
      </c>
      <c r="BQ38" s="24">
        <v>0</v>
      </c>
      <c r="BR38" s="24">
        <f t="shared" si="17"/>
        <v>0</v>
      </c>
      <c r="BS38" s="24">
        <v>8.84</v>
      </c>
      <c r="BT38" s="24">
        <v>0</v>
      </c>
      <c r="BU38" s="24">
        <v>0</v>
      </c>
      <c r="BV38" s="24">
        <f t="shared" si="18"/>
        <v>8.84</v>
      </c>
      <c r="BW38" s="24">
        <f t="shared" si="1"/>
        <v>43.08</v>
      </c>
    </row>
    <row r="39" spans="1:75" ht="15.75" thickBot="1" x14ac:dyDescent="0.25">
      <c r="A39" s="61">
        <v>13</v>
      </c>
      <c r="B39" s="16" t="s">
        <v>61</v>
      </c>
      <c r="C39" s="65">
        <v>0</v>
      </c>
      <c r="D39" s="66">
        <v>3.02</v>
      </c>
      <c r="E39" s="66">
        <v>0</v>
      </c>
      <c r="F39" s="66">
        <v>0</v>
      </c>
      <c r="G39" s="65">
        <f t="shared" si="2"/>
        <v>3.02</v>
      </c>
      <c r="H39" s="66">
        <v>15.625</v>
      </c>
      <c r="I39" s="66">
        <v>0</v>
      </c>
      <c r="J39" s="66">
        <v>4</v>
      </c>
      <c r="K39" s="65">
        <f t="shared" si="3"/>
        <v>19.625</v>
      </c>
      <c r="L39" s="66">
        <v>0</v>
      </c>
      <c r="M39" s="66">
        <v>6.0450450450450433</v>
      </c>
      <c r="N39" s="66">
        <v>55.237776505779387</v>
      </c>
      <c r="O39" s="65">
        <f t="shared" si="4"/>
        <v>61.28282155082443</v>
      </c>
      <c r="P39" s="66">
        <v>2.13</v>
      </c>
      <c r="Q39" s="66">
        <v>0</v>
      </c>
      <c r="R39" s="66">
        <v>0</v>
      </c>
      <c r="S39" s="65">
        <f t="shared" si="5"/>
        <v>2.13</v>
      </c>
      <c r="U39" s="24">
        <f t="shared" si="19"/>
        <v>86.057821550824428</v>
      </c>
      <c r="V39" s="24">
        <v>0</v>
      </c>
      <c r="W39" s="24">
        <v>0</v>
      </c>
      <c r="X39" s="24">
        <v>0</v>
      </c>
      <c r="Y39" s="24">
        <f t="shared" si="6"/>
        <v>0</v>
      </c>
      <c r="Z39" s="24">
        <v>0</v>
      </c>
      <c r="AA39" s="24">
        <v>6</v>
      </c>
      <c r="AB39" s="24">
        <v>0</v>
      </c>
      <c r="AC39" s="24">
        <f t="shared" si="7"/>
        <v>6</v>
      </c>
      <c r="AD39" s="24">
        <v>0</v>
      </c>
      <c r="AE39" s="24">
        <v>33.552699999999994</v>
      </c>
      <c r="AF39" s="24">
        <v>35.76</v>
      </c>
      <c r="AG39" s="24">
        <f t="shared" si="8"/>
        <v>69.312699999999992</v>
      </c>
      <c r="AH39" s="24">
        <v>158.4</v>
      </c>
      <c r="AI39" s="24">
        <v>0</v>
      </c>
      <c r="AJ39" s="24">
        <v>0</v>
      </c>
      <c r="AK39" s="24">
        <f t="shared" si="9"/>
        <v>158.4</v>
      </c>
      <c r="AM39" s="24">
        <f t="shared" si="39"/>
        <v>233.71269999999998</v>
      </c>
      <c r="AO39" s="24">
        <v>24.92</v>
      </c>
      <c r="AP39" s="24">
        <v>4.3</v>
      </c>
      <c r="AQ39" s="24">
        <v>3.4</v>
      </c>
      <c r="AR39" s="24">
        <f t="shared" si="11"/>
        <v>32.620000000000005</v>
      </c>
      <c r="AS39" s="24">
        <v>0</v>
      </c>
      <c r="AT39" s="24">
        <v>0</v>
      </c>
      <c r="AU39" s="24">
        <v>0</v>
      </c>
      <c r="AV39" s="24">
        <f t="shared" si="12"/>
        <v>0</v>
      </c>
      <c r="AW39" s="24">
        <v>0</v>
      </c>
      <c r="AX39" s="24">
        <v>15.135</v>
      </c>
      <c r="AY39" s="24">
        <v>16.225999999999999</v>
      </c>
      <c r="AZ39" s="24">
        <f t="shared" si="13"/>
        <v>31.360999999999997</v>
      </c>
      <c r="BA39" s="24">
        <v>48.900000000000006</v>
      </c>
      <c r="BB39" s="24">
        <v>31.465000000000003</v>
      </c>
      <c r="BC39" s="24">
        <v>41.41</v>
      </c>
      <c r="BD39" s="24">
        <f t="shared" si="14"/>
        <v>121.77500000000001</v>
      </c>
      <c r="BE39" s="24">
        <f t="shared" si="0"/>
        <v>185.756</v>
      </c>
      <c r="BG39" s="24">
        <v>29.43</v>
      </c>
      <c r="BH39" s="24">
        <v>51.832999999999998</v>
      </c>
      <c r="BI39" s="24">
        <v>24</v>
      </c>
      <c r="BJ39" s="24">
        <f t="shared" si="15"/>
        <v>105.26300000000001</v>
      </c>
      <c r="BK39" s="24">
        <v>78.373999999999995</v>
      </c>
      <c r="BL39" s="24">
        <v>2.71</v>
      </c>
      <c r="BM39" s="24">
        <v>3.05</v>
      </c>
      <c r="BN39" s="24">
        <f t="shared" si="16"/>
        <v>84.133999999999986</v>
      </c>
      <c r="BO39" s="24">
        <v>1.89</v>
      </c>
      <c r="BP39" s="24">
        <v>0</v>
      </c>
      <c r="BQ39" s="24">
        <v>22.560000000000002</v>
      </c>
      <c r="BR39" s="24">
        <f t="shared" si="17"/>
        <v>24.450000000000003</v>
      </c>
      <c r="BS39" s="24">
        <v>4.5</v>
      </c>
      <c r="BT39" s="24">
        <v>48.849999999999994</v>
      </c>
      <c r="BU39" s="24">
        <v>24.886000000000003</v>
      </c>
      <c r="BV39" s="24">
        <f t="shared" si="18"/>
        <v>78.23599999999999</v>
      </c>
      <c r="BW39" s="24">
        <f t="shared" si="1"/>
        <v>292.08299999999997</v>
      </c>
    </row>
    <row r="40" spans="1:75" ht="15.75" thickBot="1" x14ac:dyDescent="0.25">
      <c r="A40" s="74" t="s">
        <v>20</v>
      </c>
      <c r="B40" s="69" t="s">
        <v>21</v>
      </c>
      <c r="C40" s="73">
        <f>SUM(C27:C39)</f>
        <v>86.883603603603603</v>
      </c>
      <c r="D40" s="73">
        <f t="shared" ref="D40:X40" si="59">SUM(D27:D39)</f>
        <v>3.02</v>
      </c>
      <c r="E40" s="73">
        <f t="shared" si="59"/>
        <v>0</v>
      </c>
      <c r="F40" s="73">
        <f t="shared" si="59"/>
        <v>6.06</v>
      </c>
      <c r="G40" s="73">
        <f t="shared" si="59"/>
        <v>9.08</v>
      </c>
      <c r="H40" s="73">
        <f t="shared" si="59"/>
        <v>15.625</v>
      </c>
      <c r="I40" s="73">
        <f t="shared" si="59"/>
        <v>39.924774774774761</v>
      </c>
      <c r="J40" s="73">
        <f t="shared" si="59"/>
        <v>34.142162162162151</v>
      </c>
      <c r="K40" s="73">
        <f t="shared" si="59"/>
        <v>89.691936936936912</v>
      </c>
      <c r="L40" s="73">
        <f t="shared" si="59"/>
        <v>9.9542342342342316</v>
      </c>
      <c r="M40" s="73">
        <f t="shared" si="59"/>
        <v>19.567477477477471</v>
      </c>
      <c r="N40" s="73">
        <f t="shared" si="59"/>
        <v>77.106113501237118</v>
      </c>
      <c r="O40" s="73">
        <f t="shared" si="59"/>
        <v>106.62782521294882</v>
      </c>
      <c r="P40" s="73">
        <f t="shared" si="59"/>
        <v>16.724551128180508</v>
      </c>
      <c r="Q40" s="73">
        <f t="shared" si="59"/>
        <v>6.9531973115698467</v>
      </c>
      <c r="R40" s="73">
        <f t="shared" si="59"/>
        <v>28.103394143062889</v>
      </c>
      <c r="S40" s="73">
        <f t="shared" si="59"/>
        <v>51.781142582813239</v>
      </c>
      <c r="T40" s="73">
        <f t="shared" si="59"/>
        <v>0</v>
      </c>
      <c r="U40" s="73">
        <f t="shared" si="59"/>
        <v>257.18090473269899</v>
      </c>
      <c r="V40" s="73">
        <f t="shared" si="59"/>
        <v>57.236202592414784</v>
      </c>
      <c r="W40" s="73">
        <f t="shared" si="59"/>
        <v>28.748502160345652</v>
      </c>
      <c r="X40" s="73">
        <f t="shared" si="59"/>
        <v>15.27</v>
      </c>
      <c r="Y40" s="73">
        <f t="shared" si="6"/>
        <v>101.25470475276043</v>
      </c>
      <c r="Z40" s="73">
        <f t="shared" ref="Z40:AA40" si="60">SUM(Z27:Z39)</f>
        <v>78.814892307692304</v>
      </c>
      <c r="AA40" s="73">
        <f t="shared" si="60"/>
        <v>38.78</v>
      </c>
      <c r="AB40" s="73">
        <f t="shared" ref="AB40:AD40" si="61">SUM(AB27:AB39)</f>
        <v>92.82</v>
      </c>
      <c r="AC40" s="73">
        <f t="shared" si="7"/>
        <v>210.4148923076923</v>
      </c>
      <c r="AD40" s="73">
        <f t="shared" si="61"/>
        <v>54.369600000000005</v>
      </c>
      <c r="AE40" s="73">
        <f t="shared" ref="AE40:AF40" si="62">SUM(AE27:AE39)</f>
        <v>60.722380000000001</v>
      </c>
      <c r="AF40" s="73">
        <f t="shared" si="62"/>
        <v>72.045999999999992</v>
      </c>
      <c r="AG40" s="73">
        <f t="shared" si="8"/>
        <v>187.13798</v>
      </c>
      <c r="AH40" s="73">
        <f t="shared" ref="AH40:AI40" si="63">SUM(AH27:AH39)</f>
        <v>224.17341818181819</v>
      </c>
      <c r="AI40" s="73">
        <f t="shared" si="63"/>
        <v>86.220181818181828</v>
      </c>
      <c r="AJ40" s="73">
        <f t="shared" ref="AJ40" si="64">SUM(AJ27:AJ39)</f>
        <v>33.42</v>
      </c>
      <c r="AK40" s="73">
        <f t="shared" si="9"/>
        <v>343.81360000000001</v>
      </c>
      <c r="AM40" s="73">
        <f t="shared" si="39"/>
        <v>842.62117706045274</v>
      </c>
      <c r="AO40" s="73">
        <f t="shared" ref="AO40:AP40" si="65">SUM(AO27:AO39)</f>
        <v>65.759090909090915</v>
      </c>
      <c r="AP40" s="73">
        <f t="shared" si="65"/>
        <v>42.73</v>
      </c>
      <c r="AQ40" s="73">
        <f t="shared" ref="AQ40" si="66">SUM(AQ27:AQ39)</f>
        <v>29.965454545454541</v>
      </c>
      <c r="AR40" s="73">
        <f t="shared" si="11"/>
        <v>138.45454545454547</v>
      </c>
      <c r="AS40" s="73">
        <f t="shared" ref="AS40:AU40" si="67">SUM(AS27:AS39)</f>
        <v>23.94</v>
      </c>
      <c r="AT40" s="73">
        <f t="shared" si="67"/>
        <v>44.190000000000005</v>
      </c>
      <c r="AU40" s="73">
        <f t="shared" si="67"/>
        <v>52.86</v>
      </c>
      <c r="AV40" s="73">
        <f t="shared" si="12"/>
        <v>120.99000000000001</v>
      </c>
      <c r="AW40" s="73">
        <f t="shared" ref="AW40:AX40" si="68">SUM(AW27:AW39)</f>
        <v>37.712000000000003</v>
      </c>
      <c r="AX40" s="73">
        <f t="shared" si="68"/>
        <v>78.697000000000003</v>
      </c>
      <c r="AY40" s="73">
        <f t="shared" ref="AY40:BA40" si="69">SUM(AY27:AY39)</f>
        <v>99.108000000000004</v>
      </c>
      <c r="AZ40" s="73">
        <f t="shared" si="13"/>
        <v>215.517</v>
      </c>
      <c r="BA40" s="73">
        <f t="shared" si="69"/>
        <v>83.68</v>
      </c>
      <c r="BB40" s="73">
        <f t="shared" ref="BB40:BC40" si="70">SUM(BB27:BB39)</f>
        <v>69.004999999999995</v>
      </c>
      <c r="BC40" s="73">
        <f t="shared" si="70"/>
        <v>114.43</v>
      </c>
      <c r="BD40" s="73">
        <f t="shared" si="14"/>
        <v>267.11500000000001</v>
      </c>
      <c r="BE40" s="73">
        <f t="shared" si="0"/>
        <v>742.07654545454557</v>
      </c>
      <c r="BG40" s="73">
        <f t="shared" ref="BG40:BH40" si="71">SUM(BG27:BG39)</f>
        <v>65.63</v>
      </c>
      <c r="BH40" s="73">
        <f t="shared" si="71"/>
        <v>68.462999999999994</v>
      </c>
      <c r="BI40" s="73">
        <f t="shared" ref="BI40" si="72">SUM(BI27:BI39)</f>
        <v>49.53</v>
      </c>
      <c r="BJ40" s="73">
        <f t="shared" si="15"/>
        <v>183.62299999999999</v>
      </c>
      <c r="BK40" s="73">
        <f t="shared" ref="BK40:BL40" si="73">SUM(BK27:BK39)</f>
        <v>103.054</v>
      </c>
      <c r="BL40" s="73">
        <f t="shared" si="73"/>
        <v>61.76</v>
      </c>
      <c r="BM40" s="73">
        <f t="shared" ref="BM40" si="74">SUM(BM27:BM39)</f>
        <v>16.63</v>
      </c>
      <c r="BN40" s="73">
        <f t="shared" si="16"/>
        <v>181.44399999999999</v>
      </c>
      <c r="BO40" s="73">
        <f t="shared" ref="BO40:BP40" si="75">SUM(BO27:BO39)</f>
        <v>19.694000000000003</v>
      </c>
      <c r="BP40" s="73">
        <f t="shared" si="75"/>
        <v>31.490000000000002</v>
      </c>
      <c r="BQ40" s="73">
        <f t="shared" ref="BQ40:BS40" si="76">SUM(BQ27:BQ39)</f>
        <v>39.790000000000006</v>
      </c>
      <c r="BR40" s="73">
        <f t="shared" si="17"/>
        <v>90.974000000000018</v>
      </c>
      <c r="BS40" s="73">
        <f t="shared" si="76"/>
        <v>27.35</v>
      </c>
      <c r="BT40" s="73">
        <f t="shared" ref="BT40:BU40" si="77">SUM(BT27:BT39)</f>
        <v>80.829999999999984</v>
      </c>
      <c r="BU40" s="73">
        <f t="shared" si="77"/>
        <v>46.836000000000006</v>
      </c>
      <c r="BV40" s="73">
        <f t="shared" si="18"/>
        <v>155.01599999999999</v>
      </c>
      <c r="BW40" s="73">
        <f t="shared" si="1"/>
        <v>611.05700000000002</v>
      </c>
    </row>
    <row r="41" spans="1:75" x14ac:dyDescent="0.2">
      <c r="A41" s="139" t="s">
        <v>77</v>
      </c>
      <c r="B41" s="134"/>
      <c r="C41" s="63"/>
      <c r="D41" s="64"/>
      <c r="E41" s="64"/>
      <c r="F41" s="64"/>
      <c r="G41" s="63"/>
      <c r="H41" s="64"/>
      <c r="I41" s="64"/>
      <c r="J41" s="64"/>
      <c r="K41" s="63"/>
      <c r="L41" s="64"/>
      <c r="M41" s="64"/>
      <c r="N41" s="64">
        <v>0</v>
      </c>
      <c r="O41" s="63">
        <f t="shared" si="4"/>
        <v>0</v>
      </c>
      <c r="P41" s="64"/>
      <c r="Q41" s="64"/>
      <c r="R41" s="64"/>
      <c r="S41" s="63">
        <f t="shared" si="5"/>
        <v>0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M41" s="24">
        <f t="shared" si="39"/>
        <v>0</v>
      </c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>
        <f t="shared" si="0"/>
        <v>0</v>
      </c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>
        <f t="shared" si="1"/>
        <v>0</v>
      </c>
    </row>
    <row r="42" spans="1:75" x14ac:dyDescent="0.2">
      <c r="A42" s="61">
        <v>1</v>
      </c>
      <c r="B42" s="62" t="s">
        <v>37</v>
      </c>
      <c r="C42" s="65">
        <v>45.98</v>
      </c>
      <c r="D42" s="66">
        <v>0</v>
      </c>
      <c r="E42" s="66">
        <v>0</v>
      </c>
      <c r="F42" s="66">
        <v>0</v>
      </c>
      <c r="G42" s="65">
        <f t="shared" si="2"/>
        <v>0</v>
      </c>
      <c r="H42" s="66">
        <v>0</v>
      </c>
      <c r="I42" s="66">
        <v>0</v>
      </c>
      <c r="J42" s="66">
        <v>0</v>
      </c>
      <c r="K42" s="65">
        <f t="shared" si="3"/>
        <v>0</v>
      </c>
      <c r="L42" s="66">
        <v>0</v>
      </c>
      <c r="M42" s="66">
        <v>0</v>
      </c>
      <c r="N42" s="66">
        <v>52.793269230769226</v>
      </c>
      <c r="O42" s="65">
        <f t="shared" si="4"/>
        <v>52.793269230769226</v>
      </c>
      <c r="P42" s="66">
        <v>0</v>
      </c>
      <c r="Q42" s="66">
        <v>32.982237157945271</v>
      </c>
      <c r="R42" s="66">
        <v>0</v>
      </c>
      <c r="S42" s="65">
        <f t="shared" si="5"/>
        <v>32.982237157945271</v>
      </c>
      <c r="U42" s="24">
        <f t="shared" si="19"/>
        <v>85.77550638871449</v>
      </c>
      <c r="V42" s="24">
        <v>0</v>
      </c>
      <c r="W42" s="24">
        <v>0</v>
      </c>
      <c r="X42" s="24">
        <v>0</v>
      </c>
      <c r="Y42" s="24">
        <f t="shared" si="6"/>
        <v>0</v>
      </c>
      <c r="Z42" s="24">
        <v>0</v>
      </c>
      <c r="AA42" s="24">
        <v>130</v>
      </c>
      <c r="AB42" s="24">
        <v>72</v>
      </c>
      <c r="AC42" s="24">
        <f t="shared" si="7"/>
        <v>202</v>
      </c>
      <c r="AD42" s="24">
        <v>0</v>
      </c>
      <c r="AE42" s="24">
        <v>0</v>
      </c>
      <c r="AF42" s="24">
        <v>0</v>
      </c>
      <c r="AG42" s="24">
        <f t="shared" si="8"/>
        <v>0</v>
      </c>
      <c r="AH42" s="24">
        <v>0</v>
      </c>
      <c r="AI42" s="24">
        <v>0</v>
      </c>
      <c r="AJ42" s="24">
        <v>0</v>
      </c>
      <c r="AK42" s="24">
        <f t="shared" si="9"/>
        <v>0</v>
      </c>
      <c r="AM42" s="24">
        <f t="shared" si="39"/>
        <v>202</v>
      </c>
      <c r="AO42" s="24">
        <v>0</v>
      </c>
      <c r="AP42" s="24">
        <v>0</v>
      </c>
      <c r="AQ42" s="24">
        <v>0</v>
      </c>
      <c r="AR42" s="24">
        <f t="shared" si="11"/>
        <v>0</v>
      </c>
      <c r="AS42" s="24">
        <v>0</v>
      </c>
      <c r="AT42" s="24">
        <v>0</v>
      </c>
      <c r="AU42" s="24">
        <v>0</v>
      </c>
      <c r="AV42" s="24">
        <f t="shared" si="12"/>
        <v>0</v>
      </c>
      <c r="AW42" s="24">
        <v>0</v>
      </c>
      <c r="AX42" s="24">
        <v>0</v>
      </c>
      <c r="AY42" s="24">
        <v>0</v>
      </c>
      <c r="AZ42" s="24">
        <f t="shared" si="13"/>
        <v>0</v>
      </c>
      <c r="BA42" s="24">
        <v>0</v>
      </c>
      <c r="BB42" s="24">
        <v>0</v>
      </c>
      <c r="BC42" s="24">
        <v>0</v>
      </c>
      <c r="BD42" s="24">
        <f t="shared" si="14"/>
        <v>0</v>
      </c>
      <c r="BE42" s="24">
        <f t="shared" si="0"/>
        <v>0</v>
      </c>
      <c r="BG42" s="24">
        <v>0</v>
      </c>
      <c r="BH42" s="24">
        <v>0</v>
      </c>
      <c r="BI42" s="24">
        <v>0</v>
      </c>
      <c r="BJ42" s="24">
        <f t="shared" si="15"/>
        <v>0</v>
      </c>
      <c r="BK42" s="24">
        <v>0</v>
      </c>
      <c r="BL42" s="24">
        <v>0</v>
      </c>
      <c r="BM42" s="24">
        <v>0</v>
      </c>
      <c r="BN42" s="24">
        <f t="shared" si="16"/>
        <v>0</v>
      </c>
      <c r="BO42" s="24">
        <v>0</v>
      </c>
      <c r="BP42" s="24">
        <v>0</v>
      </c>
      <c r="BQ42" s="24">
        <v>0</v>
      </c>
      <c r="BR42" s="24">
        <f t="shared" si="17"/>
        <v>0</v>
      </c>
      <c r="BS42" s="24">
        <v>0</v>
      </c>
      <c r="BT42" s="24">
        <v>0</v>
      </c>
      <c r="BU42" s="24">
        <v>0</v>
      </c>
      <c r="BV42" s="24">
        <f t="shared" si="18"/>
        <v>0</v>
      </c>
      <c r="BW42" s="24">
        <f t="shared" si="1"/>
        <v>0</v>
      </c>
    </row>
    <row r="43" spans="1:75" x14ac:dyDescent="0.2">
      <c r="A43" s="61">
        <f t="shared" ref="A43:A48" si="78">A42+1</f>
        <v>2</v>
      </c>
      <c r="B43" s="62" t="s">
        <v>75</v>
      </c>
      <c r="C43" s="65">
        <v>0</v>
      </c>
      <c r="D43" s="66">
        <v>0</v>
      </c>
      <c r="E43" s="66">
        <v>0</v>
      </c>
      <c r="F43" s="66">
        <v>0</v>
      </c>
      <c r="G43" s="65">
        <f t="shared" si="2"/>
        <v>0</v>
      </c>
      <c r="H43" s="66">
        <v>0</v>
      </c>
      <c r="I43" s="66">
        <v>0</v>
      </c>
      <c r="J43" s="66">
        <v>0</v>
      </c>
      <c r="K43" s="65">
        <f t="shared" si="3"/>
        <v>0</v>
      </c>
      <c r="L43" s="66">
        <v>0</v>
      </c>
      <c r="M43" s="66">
        <v>0</v>
      </c>
      <c r="N43" s="66">
        <v>0</v>
      </c>
      <c r="O43" s="65">
        <f t="shared" si="4"/>
        <v>0</v>
      </c>
      <c r="P43" s="66">
        <v>0</v>
      </c>
      <c r="Q43" s="66">
        <v>0</v>
      </c>
      <c r="R43" s="66">
        <v>0</v>
      </c>
      <c r="S43" s="65">
        <f t="shared" si="5"/>
        <v>0</v>
      </c>
      <c r="U43" s="24">
        <f t="shared" si="19"/>
        <v>0</v>
      </c>
      <c r="V43" s="24">
        <v>0</v>
      </c>
      <c r="W43" s="24">
        <v>0</v>
      </c>
      <c r="X43" s="24">
        <v>0</v>
      </c>
      <c r="Y43" s="24">
        <f t="shared" si="6"/>
        <v>0</v>
      </c>
      <c r="Z43" s="24">
        <v>0</v>
      </c>
      <c r="AA43" s="24">
        <v>0</v>
      </c>
      <c r="AB43" s="24">
        <v>0</v>
      </c>
      <c r="AC43" s="24">
        <f t="shared" si="7"/>
        <v>0</v>
      </c>
      <c r="AD43" s="24">
        <v>0</v>
      </c>
      <c r="AE43" s="24">
        <v>0</v>
      </c>
      <c r="AF43" s="24">
        <v>0</v>
      </c>
      <c r="AG43" s="24">
        <f t="shared" si="8"/>
        <v>0</v>
      </c>
      <c r="AH43" s="24">
        <v>0</v>
      </c>
      <c r="AI43" s="24">
        <v>0</v>
      </c>
      <c r="AJ43" s="24">
        <v>0</v>
      </c>
      <c r="AK43" s="24">
        <f t="shared" si="9"/>
        <v>0</v>
      </c>
      <c r="AM43" s="24">
        <f t="shared" si="39"/>
        <v>0</v>
      </c>
      <c r="AO43" s="24">
        <v>0</v>
      </c>
      <c r="AP43" s="24">
        <v>0</v>
      </c>
      <c r="AQ43" s="24">
        <v>0</v>
      </c>
      <c r="AR43" s="24">
        <f t="shared" si="11"/>
        <v>0</v>
      </c>
      <c r="AS43" s="24">
        <v>0</v>
      </c>
      <c r="AT43" s="24">
        <v>0</v>
      </c>
      <c r="AU43" s="24">
        <v>0</v>
      </c>
      <c r="AV43" s="24">
        <f t="shared" si="12"/>
        <v>0</v>
      </c>
      <c r="AW43" s="24">
        <v>0</v>
      </c>
      <c r="AX43" s="24">
        <v>0</v>
      </c>
      <c r="AY43" s="24">
        <v>0</v>
      </c>
      <c r="AZ43" s="24">
        <f t="shared" si="13"/>
        <v>0</v>
      </c>
      <c r="BA43" s="24">
        <v>0</v>
      </c>
      <c r="BB43" s="24">
        <v>0</v>
      </c>
      <c r="BC43" s="24">
        <v>0</v>
      </c>
      <c r="BD43" s="24">
        <f t="shared" si="14"/>
        <v>0</v>
      </c>
      <c r="BE43" s="24">
        <f t="shared" si="0"/>
        <v>0</v>
      </c>
      <c r="BG43" s="24">
        <v>0</v>
      </c>
      <c r="BH43" s="24">
        <v>0</v>
      </c>
      <c r="BI43" s="24">
        <v>0</v>
      </c>
      <c r="BJ43" s="24">
        <f t="shared" si="15"/>
        <v>0</v>
      </c>
      <c r="BK43" s="24">
        <v>0</v>
      </c>
      <c r="BL43" s="24">
        <v>0</v>
      </c>
      <c r="BM43" s="24">
        <v>0</v>
      </c>
      <c r="BN43" s="24">
        <f t="shared" si="16"/>
        <v>0</v>
      </c>
      <c r="BO43" s="24">
        <v>0</v>
      </c>
      <c r="BP43" s="24">
        <v>0</v>
      </c>
      <c r="BQ43" s="24">
        <v>0</v>
      </c>
      <c r="BR43" s="24">
        <f t="shared" si="17"/>
        <v>0</v>
      </c>
      <c r="BS43" s="24">
        <v>0</v>
      </c>
      <c r="BT43" s="24">
        <v>0</v>
      </c>
      <c r="BU43" s="24">
        <v>0</v>
      </c>
      <c r="BV43" s="24">
        <f t="shared" si="18"/>
        <v>0</v>
      </c>
      <c r="BW43" s="24">
        <f t="shared" si="1"/>
        <v>0</v>
      </c>
    </row>
    <row r="44" spans="1:75" x14ac:dyDescent="0.2">
      <c r="A44" s="61">
        <f t="shared" si="78"/>
        <v>3</v>
      </c>
      <c r="B44" s="62" t="s">
        <v>38</v>
      </c>
      <c r="C44" s="65">
        <v>0</v>
      </c>
      <c r="D44" s="66">
        <v>0</v>
      </c>
      <c r="E44" s="66">
        <v>0</v>
      </c>
      <c r="F44" s="66">
        <v>0</v>
      </c>
      <c r="G44" s="65">
        <f t="shared" si="2"/>
        <v>0</v>
      </c>
      <c r="H44" s="66">
        <v>0</v>
      </c>
      <c r="I44" s="66">
        <v>0</v>
      </c>
      <c r="J44" s="66">
        <v>0</v>
      </c>
      <c r="K44" s="65">
        <f t="shared" si="3"/>
        <v>0</v>
      </c>
      <c r="L44" s="66">
        <v>0</v>
      </c>
      <c r="M44" s="66">
        <v>0</v>
      </c>
      <c r="N44" s="66">
        <v>0</v>
      </c>
      <c r="O44" s="65">
        <f t="shared" si="4"/>
        <v>0</v>
      </c>
      <c r="P44" s="66">
        <v>0</v>
      </c>
      <c r="Q44" s="66">
        <v>0</v>
      </c>
      <c r="R44" s="66">
        <v>0</v>
      </c>
      <c r="S44" s="65">
        <f t="shared" si="5"/>
        <v>0</v>
      </c>
      <c r="U44" s="24">
        <f t="shared" si="19"/>
        <v>0</v>
      </c>
      <c r="V44" s="24">
        <v>0</v>
      </c>
      <c r="W44" s="24">
        <v>0</v>
      </c>
      <c r="X44" s="24">
        <v>0</v>
      </c>
      <c r="Y44" s="24">
        <f t="shared" si="6"/>
        <v>0</v>
      </c>
      <c r="Z44" s="24">
        <v>0</v>
      </c>
      <c r="AA44" s="24">
        <v>0</v>
      </c>
      <c r="AB44" s="24">
        <v>0</v>
      </c>
      <c r="AC44" s="24">
        <f t="shared" si="7"/>
        <v>0</v>
      </c>
      <c r="AD44" s="24">
        <v>0</v>
      </c>
      <c r="AE44" s="24">
        <v>0</v>
      </c>
      <c r="AF44" s="24">
        <v>0</v>
      </c>
      <c r="AG44" s="24">
        <f t="shared" si="8"/>
        <v>0</v>
      </c>
      <c r="AH44" s="24">
        <v>0</v>
      </c>
      <c r="AI44" s="24">
        <v>0</v>
      </c>
      <c r="AJ44" s="24">
        <v>0</v>
      </c>
      <c r="AK44" s="24">
        <f t="shared" si="9"/>
        <v>0</v>
      </c>
      <c r="AM44" s="24">
        <f t="shared" si="39"/>
        <v>0</v>
      </c>
      <c r="AO44" s="24">
        <v>0</v>
      </c>
      <c r="AP44" s="24">
        <v>0</v>
      </c>
      <c r="AQ44" s="24">
        <v>0</v>
      </c>
      <c r="AR44" s="24">
        <f t="shared" si="11"/>
        <v>0</v>
      </c>
      <c r="AS44" s="24">
        <v>0</v>
      </c>
      <c r="AT44" s="24">
        <v>0</v>
      </c>
      <c r="AU44" s="24">
        <v>0</v>
      </c>
      <c r="AV44" s="24">
        <f t="shared" si="12"/>
        <v>0</v>
      </c>
      <c r="AW44" s="24">
        <v>0</v>
      </c>
      <c r="AX44" s="24">
        <v>0</v>
      </c>
      <c r="AY44" s="24">
        <v>0</v>
      </c>
      <c r="AZ44" s="24">
        <f t="shared" si="13"/>
        <v>0</v>
      </c>
      <c r="BA44" s="24">
        <v>0</v>
      </c>
      <c r="BB44" s="24">
        <v>0</v>
      </c>
      <c r="BC44" s="24">
        <v>0</v>
      </c>
      <c r="BD44" s="24">
        <f t="shared" si="14"/>
        <v>0</v>
      </c>
      <c r="BE44" s="24">
        <f t="shared" si="0"/>
        <v>0</v>
      </c>
      <c r="BG44" s="24">
        <v>0</v>
      </c>
      <c r="BH44" s="24">
        <v>0</v>
      </c>
      <c r="BI44" s="24">
        <v>0</v>
      </c>
      <c r="BJ44" s="24">
        <f t="shared" si="15"/>
        <v>0</v>
      </c>
      <c r="BK44" s="24">
        <v>0</v>
      </c>
      <c r="BL44" s="24">
        <v>0</v>
      </c>
      <c r="BM44" s="24">
        <v>0</v>
      </c>
      <c r="BN44" s="24">
        <f t="shared" si="16"/>
        <v>0</v>
      </c>
      <c r="BO44" s="24">
        <v>0</v>
      </c>
      <c r="BP44" s="24">
        <v>0</v>
      </c>
      <c r="BQ44" s="24">
        <v>0</v>
      </c>
      <c r="BR44" s="24">
        <f t="shared" si="17"/>
        <v>0</v>
      </c>
      <c r="BS44" s="24">
        <v>0</v>
      </c>
      <c r="BT44" s="24">
        <v>0</v>
      </c>
      <c r="BU44" s="24">
        <v>0</v>
      </c>
      <c r="BV44" s="24">
        <f t="shared" si="18"/>
        <v>0</v>
      </c>
      <c r="BW44" s="24">
        <f t="shared" si="1"/>
        <v>0</v>
      </c>
    </row>
    <row r="45" spans="1:75" x14ac:dyDescent="0.2">
      <c r="A45" s="61">
        <f t="shared" si="78"/>
        <v>4</v>
      </c>
      <c r="B45" s="62" t="s">
        <v>180</v>
      </c>
      <c r="C45" s="65">
        <v>0</v>
      </c>
      <c r="D45" s="66">
        <v>0</v>
      </c>
      <c r="E45" s="66">
        <v>0</v>
      </c>
      <c r="F45" s="66">
        <v>0</v>
      </c>
      <c r="G45" s="65">
        <f t="shared" si="2"/>
        <v>0</v>
      </c>
      <c r="H45" s="66">
        <v>0</v>
      </c>
      <c r="I45" s="66">
        <v>0</v>
      </c>
      <c r="J45" s="66">
        <v>0</v>
      </c>
      <c r="K45" s="65">
        <f t="shared" si="3"/>
        <v>0</v>
      </c>
      <c r="L45" s="66">
        <v>0</v>
      </c>
      <c r="M45" s="66">
        <v>0</v>
      </c>
      <c r="N45" s="66">
        <v>0</v>
      </c>
      <c r="O45" s="65">
        <f t="shared" si="4"/>
        <v>0</v>
      </c>
      <c r="P45" s="66">
        <v>0</v>
      </c>
      <c r="Q45" s="66">
        <v>0</v>
      </c>
      <c r="R45" s="66">
        <v>0</v>
      </c>
      <c r="S45" s="65">
        <f t="shared" si="5"/>
        <v>0</v>
      </c>
      <c r="U45" s="24">
        <f t="shared" si="19"/>
        <v>0</v>
      </c>
      <c r="V45" s="24">
        <v>0</v>
      </c>
      <c r="W45" s="24">
        <v>0</v>
      </c>
      <c r="X45" s="24">
        <v>0</v>
      </c>
      <c r="Y45" s="24">
        <f t="shared" si="6"/>
        <v>0</v>
      </c>
      <c r="Z45" s="24">
        <v>0</v>
      </c>
      <c r="AA45" s="24">
        <v>0</v>
      </c>
      <c r="AB45" s="24">
        <v>0</v>
      </c>
      <c r="AC45" s="24">
        <f t="shared" si="7"/>
        <v>0</v>
      </c>
      <c r="AD45" s="24">
        <v>0</v>
      </c>
      <c r="AE45" s="24">
        <v>0</v>
      </c>
      <c r="AF45" s="24">
        <v>0</v>
      </c>
      <c r="AG45" s="24">
        <f t="shared" si="8"/>
        <v>0</v>
      </c>
      <c r="AH45" s="24">
        <v>0</v>
      </c>
      <c r="AI45" s="24">
        <v>0</v>
      </c>
      <c r="AJ45" s="24">
        <v>0</v>
      </c>
      <c r="AK45" s="24">
        <f t="shared" si="9"/>
        <v>0</v>
      </c>
      <c r="AM45" s="24">
        <f t="shared" si="39"/>
        <v>0</v>
      </c>
      <c r="AO45" s="24">
        <v>0</v>
      </c>
      <c r="AP45" s="24">
        <v>0</v>
      </c>
      <c r="AQ45" s="24">
        <v>0</v>
      </c>
      <c r="AR45" s="24">
        <f t="shared" si="11"/>
        <v>0</v>
      </c>
      <c r="AS45" s="24">
        <v>0</v>
      </c>
      <c r="AT45" s="24">
        <v>0</v>
      </c>
      <c r="AU45" s="24">
        <v>0</v>
      </c>
      <c r="AV45" s="24">
        <f t="shared" si="12"/>
        <v>0</v>
      </c>
      <c r="AW45" s="24">
        <v>0</v>
      </c>
      <c r="AX45" s="24">
        <v>0</v>
      </c>
      <c r="AY45" s="24">
        <v>0</v>
      </c>
      <c r="AZ45" s="24">
        <f t="shared" si="13"/>
        <v>0</v>
      </c>
      <c r="BA45" s="24">
        <v>0</v>
      </c>
      <c r="BB45" s="24">
        <v>0</v>
      </c>
      <c r="BC45" s="24">
        <v>0</v>
      </c>
      <c r="BD45" s="24">
        <f t="shared" si="14"/>
        <v>0</v>
      </c>
      <c r="BE45" s="24">
        <f t="shared" si="0"/>
        <v>0</v>
      </c>
      <c r="BG45" s="24">
        <v>0</v>
      </c>
      <c r="BH45" s="24">
        <v>0</v>
      </c>
      <c r="BI45" s="24">
        <v>0</v>
      </c>
      <c r="BJ45" s="24">
        <f t="shared" si="15"/>
        <v>0</v>
      </c>
      <c r="BK45" s="24">
        <v>0</v>
      </c>
      <c r="BL45" s="24">
        <v>0</v>
      </c>
      <c r="BM45" s="24">
        <v>0</v>
      </c>
      <c r="BN45" s="24">
        <f t="shared" si="16"/>
        <v>0</v>
      </c>
      <c r="BO45" s="24">
        <v>0</v>
      </c>
      <c r="BP45" s="24">
        <v>0</v>
      </c>
      <c r="BQ45" s="24">
        <v>0</v>
      </c>
      <c r="BR45" s="24">
        <f t="shared" si="17"/>
        <v>0</v>
      </c>
      <c r="BS45" s="24">
        <v>0</v>
      </c>
      <c r="BT45" s="24">
        <v>0</v>
      </c>
      <c r="BU45" s="24">
        <v>0</v>
      </c>
      <c r="BV45" s="24">
        <f t="shared" si="18"/>
        <v>0</v>
      </c>
      <c r="BW45" s="24">
        <f t="shared" si="1"/>
        <v>0</v>
      </c>
    </row>
    <row r="46" spans="1:75" x14ac:dyDescent="0.2">
      <c r="A46" s="61">
        <f t="shared" si="78"/>
        <v>5</v>
      </c>
      <c r="B46" s="62" t="s">
        <v>40</v>
      </c>
      <c r="C46" s="44">
        <v>0</v>
      </c>
      <c r="D46" s="39">
        <v>0</v>
      </c>
      <c r="E46" s="39">
        <v>0</v>
      </c>
      <c r="F46" s="39">
        <v>0</v>
      </c>
      <c r="G46" s="44">
        <f t="shared" si="2"/>
        <v>0</v>
      </c>
      <c r="H46" s="39">
        <v>0</v>
      </c>
      <c r="I46" s="39">
        <v>0</v>
      </c>
      <c r="J46" s="39">
        <v>0</v>
      </c>
      <c r="K46" s="44">
        <f t="shared" si="3"/>
        <v>0</v>
      </c>
      <c r="L46" s="39">
        <v>0</v>
      </c>
      <c r="M46" s="39">
        <v>0</v>
      </c>
      <c r="N46" s="39">
        <v>0</v>
      </c>
      <c r="O46" s="44">
        <f t="shared" si="4"/>
        <v>0</v>
      </c>
      <c r="P46" s="39">
        <v>0</v>
      </c>
      <c r="Q46" s="39">
        <v>0</v>
      </c>
      <c r="R46" s="39">
        <v>0</v>
      </c>
      <c r="S46" s="44">
        <f t="shared" si="5"/>
        <v>0</v>
      </c>
      <c r="U46" s="24">
        <f t="shared" si="19"/>
        <v>0</v>
      </c>
      <c r="V46" s="24">
        <v>0</v>
      </c>
      <c r="W46" s="24">
        <v>0</v>
      </c>
      <c r="X46" s="24">
        <v>0</v>
      </c>
      <c r="Y46" s="24">
        <f t="shared" si="6"/>
        <v>0</v>
      </c>
      <c r="Z46" s="24">
        <v>0</v>
      </c>
      <c r="AA46" s="24">
        <v>0</v>
      </c>
      <c r="AB46" s="24">
        <v>0</v>
      </c>
      <c r="AC46" s="24">
        <f t="shared" si="7"/>
        <v>0</v>
      </c>
      <c r="AD46" s="24">
        <v>0</v>
      </c>
      <c r="AE46" s="24">
        <v>0</v>
      </c>
      <c r="AF46" s="24">
        <v>0</v>
      </c>
      <c r="AG46" s="24">
        <f t="shared" si="8"/>
        <v>0</v>
      </c>
      <c r="AH46" s="24">
        <v>0</v>
      </c>
      <c r="AI46" s="24">
        <v>0</v>
      </c>
      <c r="AJ46" s="24">
        <v>0</v>
      </c>
      <c r="AK46" s="24">
        <f t="shared" si="9"/>
        <v>0</v>
      </c>
      <c r="AM46" s="24">
        <f t="shared" si="39"/>
        <v>0</v>
      </c>
      <c r="AO46" s="24">
        <v>0</v>
      </c>
      <c r="AP46" s="24">
        <v>0</v>
      </c>
      <c r="AQ46" s="24">
        <v>0</v>
      </c>
      <c r="AR46" s="24">
        <f t="shared" si="11"/>
        <v>0</v>
      </c>
      <c r="AS46" s="24">
        <v>0</v>
      </c>
      <c r="AT46" s="24">
        <v>0</v>
      </c>
      <c r="AU46" s="24">
        <v>0</v>
      </c>
      <c r="AV46" s="24">
        <f t="shared" si="12"/>
        <v>0</v>
      </c>
      <c r="AW46" s="24">
        <v>0</v>
      </c>
      <c r="AX46" s="24">
        <v>0</v>
      </c>
      <c r="AY46" s="24">
        <v>0</v>
      </c>
      <c r="AZ46" s="24">
        <f t="shared" si="13"/>
        <v>0</v>
      </c>
      <c r="BA46" s="24">
        <v>0</v>
      </c>
      <c r="BB46" s="24">
        <v>0</v>
      </c>
      <c r="BC46" s="24">
        <v>0</v>
      </c>
      <c r="BD46" s="24">
        <f t="shared" si="14"/>
        <v>0</v>
      </c>
      <c r="BE46" s="24">
        <f t="shared" si="0"/>
        <v>0</v>
      </c>
      <c r="BG46" s="24">
        <v>0</v>
      </c>
      <c r="BH46" s="24">
        <v>0</v>
      </c>
      <c r="BI46" s="24">
        <v>0</v>
      </c>
      <c r="BJ46" s="24">
        <f t="shared" si="15"/>
        <v>0</v>
      </c>
      <c r="BK46" s="24">
        <v>0</v>
      </c>
      <c r="BL46" s="24">
        <v>0</v>
      </c>
      <c r="BM46" s="24">
        <v>0</v>
      </c>
      <c r="BN46" s="24">
        <f t="shared" si="16"/>
        <v>0</v>
      </c>
      <c r="BO46" s="24">
        <v>0</v>
      </c>
      <c r="BP46" s="24">
        <v>0</v>
      </c>
      <c r="BQ46" s="24">
        <v>0</v>
      </c>
      <c r="BR46" s="24">
        <f t="shared" si="17"/>
        <v>0</v>
      </c>
      <c r="BS46" s="24">
        <v>0</v>
      </c>
      <c r="BT46" s="24">
        <v>0</v>
      </c>
      <c r="BU46" s="24">
        <v>0</v>
      </c>
      <c r="BV46" s="24">
        <f t="shared" si="18"/>
        <v>0</v>
      </c>
      <c r="BW46" s="24">
        <f t="shared" si="1"/>
        <v>0</v>
      </c>
    </row>
    <row r="47" spans="1:75" x14ac:dyDescent="0.2">
      <c r="A47" s="61">
        <f t="shared" si="78"/>
        <v>6</v>
      </c>
      <c r="B47" s="62" t="s">
        <v>76</v>
      </c>
      <c r="C47" s="65">
        <v>0</v>
      </c>
      <c r="D47" s="75">
        <v>0</v>
      </c>
      <c r="E47" s="75">
        <v>0</v>
      </c>
      <c r="F47" s="75">
        <v>0</v>
      </c>
      <c r="G47" s="65">
        <f t="shared" si="2"/>
        <v>0</v>
      </c>
      <c r="H47" s="75">
        <v>0</v>
      </c>
      <c r="I47" s="75">
        <v>0</v>
      </c>
      <c r="J47" s="75">
        <v>0</v>
      </c>
      <c r="K47" s="65">
        <f t="shared" si="3"/>
        <v>0</v>
      </c>
      <c r="L47" s="75">
        <v>0</v>
      </c>
      <c r="M47" s="75">
        <v>0</v>
      </c>
      <c r="N47" s="75">
        <v>0</v>
      </c>
      <c r="O47" s="65">
        <f t="shared" si="4"/>
        <v>0</v>
      </c>
      <c r="P47" s="75">
        <v>0</v>
      </c>
      <c r="Q47" s="75">
        <v>0</v>
      </c>
      <c r="R47" s="75">
        <v>0</v>
      </c>
      <c r="S47" s="65">
        <f t="shared" si="5"/>
        <v>0</v>
      </c>
      <c r="U47" s="24">
        <f t="shared" si="19"/>
        <v>0</v>
      </c>
      <c r="V47" s="24">
        <v>0</v>
      </c>
      <c r="W47" s="24">
        <v>0</v>
      </c>
      <c r="X47" s="24">
        <v>0</v>
      </c>
      <c r="Y47" s="24">
        <f t="shared" si="6"/>
        <v>0</v>
      </c>
      <c r="Z47" s="24">
        <v>0</v>
      </c>
      <c r="AA47" s="24">
        <v>0</v>
      </c>
      <c r="AB47" s="24">
        <v>0</v>
      </c>
      <c r="AC47" s="24">
        <f t="shared" si="7"/>
        <v>0</v>
      </c>
      <c r="AD47" s="24">
        <v>0</v>
      </c>
      <c r="AE47" s="24">
        <v>0</v>
      </c>
      <c r="AF47" s="24">
        <v>0</v>
      </c>
      <c r="AG47" s="24">
        <f t="shared" si="8"/>
        <v>0</v>
      </c>
      <c r="AH47" s="24">
        <v>0</v>
      </c>
      <c r="AI47" s="24">
        <v>0</v>
      </c>
      <c r="AJ47" s="24">
        <v>0</v>
      </c>
      <c r="AK47" s="24">
        <f t="shared" si="9"/>
        <v>0</v>
      </c>
      <c r="AM47" s="24">
        <f t="shared" si="39"/>
        <v>0</v>
      </c>
      <c r="AO47" s="24">
        <v>0</v>
      </c>
      <c r="AP47" s="24">
        <v>0</v>
      </c>
      <c r="AQ47" s="24">
        <v>0</v>
      </c>
      <c r="AR47" s="24">
        <f t="shared" si="11"/>
        <v>0</v>
      </c>
      <c r="AS47" s="24">
        <v>0</v>
      </c>
      <c r="AT47" s="24">
        <v>0</v>
      </c>
      <c r="AU47" s="24">
        <v>0</v>
      </c>
      <c r="AV47" s="24">
        <f t="shared" si="12"/>
        <v>0</v>
      </c>
      <c r="AW47" s="24">
        <v>0</v>
      </c>
      <c r="AX47" s="24">
        <v>0</v>
      </c>
      <c r="AY47" s="24">
        <v>0</v>
      </c>
      <c r="AZ47" s="24">
        <f t="shared" si="13"/>
        <v>0</v>
      </c>
      <c r="BA47" s="24">
        <v>0</v>
      </c>
      <c r="BB47" s="24">
        <v>0</v>
      </c>
      <c r="BC47" s="24">
        <v>0</v>
      </c>
      <c r="BD47" s="24">
        <f t="shared" si="14"/>
        <v>0</v>
      </c>
      <c r="BE47" s="24">
        <f t="shared" si="0"/>
        <v>0</v>
      </c>
      <c r="BG47" s="24">
        <v>0</v>
      </c>
      <c r="BH47" s="24">
        <v>0</v>
      </c>
      <c r="BI47" s="24">
        <v>0</v>
      </c>
      <c r="BJ47" s="24">
        <f t="shared" si="15"/>
        <v>0</v>
      </c>
      <c r="BK47" s="24">
        <v>0</v>
      </c>
      <c r="BL47" s="24">
        <v>0</v>
      </c>
      <c r="BM47" s="24">
        <v>0</v>
      </c>
      <c r="BN47" s="24">
        <f t="shared" si="16"/>
        <v>0</v>
      </c>
      <c r="BO47" s="24">
        <v>0</v>
      </c>
      <c r="BP47" s="24">
        <v>0</v>
      </c>
      <c r="BQ47" s="24">
        <v>0</v>
      </c>
      <c r="BR47" s="24">
        <f t="shared" si="17"/>
        <v>0</v>
      </c>
      <c r="BS47" s="24">
        <v>0</v>
      </c>
      <c r="BT47" s="24">
        <v>0</v>
      </c>
      <c r="BU47" s="24">
        <v>0</v>
      </c>
      <c r="BV47" s="24">
        <f t="shared" si="18"/>
        <v>0</v>
      </c>
      <c r="BW47" s="24">
        <f t="shared" si="1"/>
        <v>0</v>
      </c>
    </row>
    <row r="48" spans="1:75" ht="15.75" thickBot="1" x14ac:dyDescent="0.25">
      <c r="A48" s="61">
        <f t="shared" si="78"/>
        <v>7</v>
      </c>
      <c r="B48" s="76" t="s">
        <v>61</v>
      </c>
      <c r="C48" s="65">
        <v>0</v>
      </c>
      <c r="D48" s="75">
        <v>0</v>
      </c>
      <c r="E48" s="75">
        <v>0</v>
      </c>
      <c r="F48" s="75">
        <v>0</v>
      </c>
      <c r="G48" s="65">
        <f t="shared" si="2"/>
        <v>0</v>
      </c>
      <c r="H48" s="75">
        <v>0</v>
      </c>
      <c r="I48" s="75">
        <v>0</v>
      </c>
      <c r="J48" s="75">
        <v>0</v>
      </c>
      <c r="K48" s="65">
        <f t="shared" si="3"/>
        <v>0</v>
      </c>
      <c r="L48" s="75">
        <v>0</v>
      </c>
      <c r="M48" s="75">
        <v>0</v>
      </c>
      <c r="N48" s="75">
        <v>0</v>
      </c>
      <c r="O48" s="65">
        <f t="shared" si="4"/>
        <v>0</v>
      </c>
      <c r="P48" s="75">
        <v>0</v>
      </c>
      <c r="Q48" s="75">
        <v>121.27104176668267</v>
      </c>
      <c r="R48" s="75">
        <v>0</v>
      </c>
      <c r="S48" s="65">
        <f t="shared" si="5"/>
        <v>121.27104176668267</v>
      </c>
      <c r="U48" s="24">
        <f t="shared" si="19"/>
        <v>121.27104176668267</v>
      </c>
      <c r="V48" s="24">
        <v>0</v>
      </c>
      <c r="W48" s="24">
        <v>0</v>
      </c>
      <c r="X48" s="24">
        <v>0</v>
      </c>
      <c r="Y48" s="24">
        <f t="shared" si="6"/>
        <v>0</v>
      </c>
      <c r="Z48" s="24">
        <v>0</v>
      </c>
      <c r="AA48" s="24">
        <v>0</v>
      </c>
      <c r="AB48" s="24">
        <v>0</v>
      </c>
      <c r="AC48" s="24">
        <f t="shared" si="7"/>
        <v>0</v>
      </c>
      <c r="AD48" s="24">
        <v>0</v>
      </c>
      <c r="AE48" s="24">
        <v>0</v>
      </c>
      <c r="AF48" s="24">
        <v>0</v>
      </c>
      <c r="AG48" s="24">
        <f t="shared" si="8"/>
        <v>0</v>
      </c>
      <c r="AH48" s="24">
        <v>0</v>
      </c>
      <c r="AI48" s="24">
        <v>0</v>
      </c>
      <c r="AJ48" s="24">
        <v>0</v>
      </c>
      <c r="AK48" s="24">
        <f t="shared" si="9"/>
        <v>0</v>
      </c>
      <c r="AM48" s="24">
        <f t="shared" si="39"/>
        <v>0</v>
      </c>
      <c r="AO48" s="24">
        <v>0</v>
      </c>
      <c r="AP48" s="24">
        <v>0</v>
      </c>
      <c r="AQ48" s="24">
        <v>0</v>
      </c>
      <c r="AR48" s="24">
        <f t="shared" si="11"/>
        <v>0</v>
      </c>
      <c r="AS48" s="24">
        <v>0</v>
      </c>
      <c r="AT48" s="24">
        <v>0</v>
      </c>
      <c r="AU48" s="24">
        <v>0</v>
      </c>
      <c r="AV48" s="24">
        <f t="shared" si="12"/>
        <v>0</v>
      </c>
      <c r="AW48" s="24">
        <v>0</v>
      </c>
      <c r="AX48" s="24">
        <v>9.879999999999999</v>
      </c>
      <c r="AY48" s="24">
        <v>0</v>
      </c>
      <c r="AZ48" s="24">
        <f t="shared" si="13"/>
        <v>9.879999999999999</v>
      </c>
      <c r="BA48" s="24">
        <v>0</v>
      </c>
      <c r="BB48" s="24">
        <v>0</v>
      </c>
      <c r="BC48" s="24">
        <v>0</v>
      </c>
      <c r="BD48" s="24">
        <f t="shared" si="14"/>
        <v>0</v>
      </c>
      <c r="BE48" s="24">
        <f t="shared" si="0"/>
        <v>9.879999999999999</v>
      </c>
      <c r="BG48" s="24">
        <v>4.46</v>
      </c>
      <c r="BH48" s="24">
        <v>0</v>
      </c>
      <c r="BI48" s="24">
        <v>4.46</v>
      </c>
      <c r="BJ48" s="24">
        <f t="shared" si="15"/>
        <v>8.92</v>
      </c>
      <c r="BK48" s="24">
        <v>0</v>
      </c>
      <c r="BL48" s="24">
        <v>0</v>
      </c>
      <c r="BM48" s="24">
        <v>0</v>
      </c>
      <c r="BN48" s="24">
        <f t="shared" si="16"/>
        <v>0</v>
      </c>
      <c r="BO48" s="24">
        <v>0</v>
      </c>
      <c r="BP48" s="24">
        <v>0</v>
      </c>
      <c r="BQ48" s="24">
        <v>0</v>
      </c>
      <c r="BR48" s="24">
        <f t="shared" si="17"/>
        <v>0</v>
      </c>
      <c r="BS48" s="24">
        <v>0</v>
      </c>
      <c r="BT48" s="24">
        <v>0</v>
      </c>
      <c r="BU48" s="24">
        <v>0</v>
      </c>
      <c r="BV48" s="24">
        <f t="shared" si="18"/>
        <v>0</v>
      </c>
      <c r="BW48" s="24">
        <f t="shared" si="1"/>
        <v>8.92</v>
      </c>
    </row>
    <row r="49" spans="1:75" ht="15.75" thickBot="1" x14ac:dyDescent="0.25">
      <c r="A49" s="74" t="s">
        <v>20</v>
      </c>
      <c r="B49" s="69" t="s">
        <v>23</v>
      </c>
      <c r="C49" s="73">
        <f>SUM(C42:C48)</f>
        <v>45.98</v>
      </c>
      <c r="D49" s="73">
        <f t="shared" ref="D49:V49" si="79">SUM(D42:D48)</f>
        <v>0</v>
      </c>
      <c r="E49" s="73">
        <f t="shared" si="79"/>
        <v>0</v>
      </c>
      <c r="F49" s="73">
        <f t="shared" si="79"/>
        <v>0</v>
      </c>
      <c r="G49" s="73">
        <f t="shared" si="79"/>
        <v>0</v>
      </c>
      <c r="H49" s="73">
        <f t="shared" si="79"/>
        <v>0</v>
      </c>
      <c r="I49" s="73">
        <f t="shared" si="79"/>
        <v>0</v>
      </c>
      <c r="J49" s="73">
        <f t="shared" si="79"/>
        <v>0</v>
      </c>
      <c r="K49" s="73">
        <f t="shared" si="79"/>
        <v>0</v>
      </c>
      <c r="L49" s="73">
        <f t="shared" si="79"/>
        <v>0</v>
      </c>
      <c r="M49" s="73">
        <f t="shared" si="79"/>
        <v>0</v>
      </c>
      <c r="N49" s="73">
        <f t="shared" si="79"/>
        <v>52.793269230769226</v>
      </c>
      <c r="O49" s="73">
        <f t="shared" si="79"/>
        <v>52.793269230769226</v>
      </c>
      <c r="P49" s="73">
        <f t="shared" si="79"/>
        <v>0</v>
      </c>
      <c r="Q49" s="73">
        <f t="shared" si="79"/>
        <v>154.25327892462795</v>
      </c>
      <c r="R49" s="73">
        <f t="shared" si="79"/>
        <v>0</v>
      </c>
      <c r="S49" s="73">
        <f t="shared" si="79"/>
        <v>154.25327892462795</v>
      </c>
      <c r="T49" s="73">
        <f t="shared" si="79"/>
        <v>0</v>
      </c>
      <c r="U49" s="73">
        <f t="shared" si="79"/>
        <v>207.04654815539715</v>
      </c>
      <c r="V49" s="73">
        <f t="shared" si="79"/>
        <v>0</v>
      </c>
      <c r="W49" s="73">
        <f t="shared" ref="W49:X49" si="80">SUM(W42:W48)</f>
        <v>0</v>
      </c>
      <c r="X49" s="73">
        <f t="shared" si="80"/>
        <v>0</v>
      </c>
      <c r="Y49" s="73">
        <f t="shared" si="6"/>
        <v>0</v>
      </c>
      <c r="Z49" s="73">
        <f t="shared" ref="Z49:AA49" si="81">SUM(Z42:Z48)</f>
        <v>0</v>
      </c>
      <c r="AA49" s="73">
        <f t="shared" si="81"/>
        <v>130</v>
      </c>
      <c r="AB49" s="73">
        <f t="shared" ref="AB49:AD49" si="82">SUM(AB42:AB48)</f>
        <v>72</v>
      </c>
      <c r="AC49" s="73">
        <f t="shared" si="7"/>
        <v>202</v>
      </c>
      <c r="AD49" s="73">
        <f t="shared" si="82"/>
        <v>0</v>
      </c>
      <c r="AE49" s="73">
        <f t="shared" ref="AE49:AF49" si="83">SUM(AE42:AE48)</f>
        <v>0</v>
      </c>
      <c r="AF49" s="73">
        <f t="shared" si="83"/>
        <v>0</v>
      </c>
      <c r="AG49" s="73">
        <f t="shared" si="8"/>
        <v>0</v>
      </c>
      <c r="AH49" s="73">
        <f t="shared" ref="AH49:AI49" si="84">SUM(AH42:AH48)</f>
        <v>0</v>
      </c>
      <c r="AI49" s="73">
        <f t="shared" si="84"/>
        <v>0</v>
      </c>
      <c r="AJ49" s="73">
        <f t="shared" ref="AJ49" si="85">SUM(AJ42:AJ48)</f>
        <v>0</v>
      </c>
      <c r="AK49" s="73">
        <f t="shared" si="9"/>
        <v>0</v>
      </c>
      <c r="AM49" s="73">
        <f t="shared" ref="AM49" si="86">SUM(AM42:AM48)</f>
        <v>202</v>
      </c>
      <c r="AO49" s="73">
        <f t="shared" ref="AO49:AP49" si="87">SUM(AO42:AO48)</f>
        <v>0</v>
      </c>
      <c r="AP49" s="73">
        <f t="shared" si="87"/>
        <v>0</v>
      </c>
      <c r="AQ49" s="73">
        <f t="shared" ref="AQ49" si="88">SUM(AQ42:AQ48)</f>
        <v>0</v>
      </c>
      <c r="AR49" s="73">
        <f t="shared" si="11"/>
        <v>0</v>
      </c>
      <c r="AS49" s="73">
        <f t="shared" ref="AS49:AU49" si="89">SUM(AS42:AS48)</f>
        <v>0</v>
      </c>
      <c r="AT49" s="73">
        <f t="shared" si="89"/>
        <v>0</v>
      </c>
      <c r="AU49" s="73">
        <f t="shared" si="89"/>
        <v>0</v>
      </c>
      <c r="AV49" s="73">
        <f t="shared" si="12"/>
        <v>0</v>
      </c>
      <c r="AW49" s="73">
        <f t="shared" ref="AW49:AX49" si="90">SUM(AW42:AW48)</f>
        <v>0</v>
      </c>
      <c r="AX49" s="73">
        <f t="shared" si="90"/>
        <v>9.879999999999999</v>
      </c>
      <c r="AY49" s="73">
        <f t="shared" ref="AY49:BA49" si="91">SUM(AY42:AY48)</f>
        <v>0</v>
      </c>
      <c r="AZ49" s="73">
        <f t="shared" si="13"/>
        <v>9.879999999999999</v>
      </c>
      <c r="BA49" s="73">
        <f t="shared" si="91"/>
        <v>0</v>
      </c>
      <c r="BB49" s="73">
        <f t="shared" ref="BB49:BC49" si="92">SUM(BB42:BB48)</f>
        <v>0</v>
      </c>
      <c r="BC49" s="73">
        <f t="shared" si="92"/>
        <v>0</v>
      </c>
      <c r="BD49" s="73">
        <f t="shared" si="14"/>
        <v>0</v>
      </c>
      <c r="BE49" s="73">
        <f t="shared" ref="BE49" si="93">SUM(BE42:BE48)</f>
        <v>9.879999999999999</v>
      </c>
      <c r="BG49" s="73">
        <f t="shared" ref="BG49:BH49" si="94">SUM(BG42:BG48)</f>
        <v>4.46</v>
      </c>
      <c r="BH49" s="73">
        <f t="shared" si="94"/>
        <v>0</v>
      </c>
      <c r="BI49" s="73">
        <f t="shared" ref="BI49" si="95">SUM(BI42:BI48)</f>
        <v>4.46</v>
      </c>
      <c r="BJ49" s="73">
        <f t="shared" si="15"/>
        <v>8.92</v>
      </c>
      <c r="BK49" s="73">
        <f t="shared" ref="BK49:BL49" si="96">SUM(BK42:BK48)</f>
        <v>0</v>
      </c>
      <c r="BL49" s="73">
        <f t="shared" si="96"/>
        <v>0</v>
      </c>
      <c r="BM49" s="73">
        <f t="shared" ref="BM49" si="97">SUM(BM42:BM48)</f>
        <v>0</v>
      </c>
      <c r="BN49" s="73">
        <f t="shared" si="16"/>
        <v>0</v>
      </c>
      <c r="BO49" s="73">
        <f t="shared" ref="BO49:BP49" si="98">SUM(BO42:BO48)</f>
        <v>0</v>
      </c>
      <c r="BP49" s="73">
        <f t="shared" si="98"/>
        <v>0</v>
      </c>
      <c r="BQ49" s="73">
        <f t="shared" ref="BQ49:BS49" si="99">SUM(BQ42:BQ48)</f>
        <v>0</v>
      </c>
      <c r="BR49" s="73">
        <f t="shared" si="17"/>
        <v>0</v>
      </c>
      <c r="BS49" s="73">
        <f t="shared" si="99"/>
        <v>0</v>
      </c>
      <c r="BT49" s="73">
        <f t="shared" ref="BT49:BU49" si="100">SUM(BT42:BT48)</f>
        <v>0</v>
      </c>
      <c r="BU49" s="73">
        <f t="shared" si="100"/>
        <v>0</v>
      </c>
      <c r="BV49" s="73">
        <f t="shared" si="18"/>
        <v>0</v>
      </c>
      <c r="BW49" s="73">
        <f t="shared" ref="BW49" si="101">SUM(BW42:BW48)</f>
        <v>8.92</v>
      </c>
    </row>
    <row r="50" spans="1:75" ht="15.75" thickBot="1" x14ac:dyDescent="0.25">
      <c r="A50" s="72"/>
      <c r="B50" s="77" t="s">
        <v>24</v>
      </c>
      <c r="C50" s="78">
        <f>SUM(C19,C25,C40,C49)</f>
        <v>887.84486486486503</v>
      </c>
      <c r="D50" s="78">
        <f t="shared" ref="D50:V50" si="102">SUM(D19,D25,D40,D49)</f>
        <v>36.9</v>
      </c>
      <c r="E50" s="78">
        <f t="shared" si="102"/>
        <v>45.89</v>
      </c>
      <c r="F50" s="78">
        <f t="shared" si="102"/>
        <v>87.93</v>
      </c>
      <c r="G50" s="78">
        <f t="shared" si="102"/>
        <v>170.72</v>
      </c>
      <c r="H50" s="78">
        <f t="shared" si="102"/>
        <v>44.10683417085427</v>
      </c>
      <c r="I50" s="78">
        <f t="shared" si="102"/>
        <v>84.764774774774764</v>
      </c>
      <c r="J50" s="78">
        <f t="shared" si="102"/>
        <v>210.42954954954956</v>
      </c>
      <c r="K50" s="78">
        <f t="shared" si="102"/>
        <v>339.30115849517858</v>
      </c>
      <c r="L50" s="78">
        <f t="shared" si="102"/>
        <v>51.37135135135135</v>
      </c>
      <c r="M50" s="78">
        <f t="shared" si="102"/>
        <v>118.49648648648648</v>
      </c>
      <c r="N50" s="78">
        <f t="shared" si="102"/>
        <v>220.21169042431404</v>
      </c>
      <c r="O50" s="78">
        <f t="shared" si="102"/>
        <v>390.07952826215188</v>
      </c>
      <c r="P50" s="78">
        <f t="shared" si="102"/>
        <v>36.506281897411277</v>
      </c>
      <c r="Q50" s="78">
        <f t="shared" si="102"/>
        <v>289.3707921267403</v>
      </c>
      <c r="R50" s="78">
        <f t="shared" si="102"/>
        <v>228.08325012001924</v>
      </c>
      <c r="S50" s="78">
        <f t="shared" si="102"/>
        <v>553.96032414417073</v>
      </c>
      <c r="T50" s="78">
        <f t="shared" si="102"/>
        <v>0</v>
      </c>
      <c r="U50" s="78">
        <f t="shared" si="102"/>
        <v>1493.6510109015012</v>
      </c>
      <c r="V50" s="78">
        <f t="shared" si="102"/>
        <v>267.56598175708109</v>
      </c>
      <c r="W50" s="78">
        <f t="shared" ref="W50:X50" si="103">SUM(W19,W25,W40,W49)</f>
        <v>501.21119059049443</v>
      </c>
      <c r="X50" s="78">
        <f t="shared" si="103"/>
        <v>447.27</v>
      </c>
      <c r="Y50" s="78">
        <f t="shared" si="6"/>
        <v>1216.0471723475755</v>
      </c>
      <c r="Z50" s="78">
        <f t="shared" ref="Z50:AA50" si="104">SUM(Z19,Z25,Z40,Z49)</f>
        <v>337.31489230769228</v>
      </c>
      <c r="AA50" s="78">
        <f t="shared" si="104"/>
        <v>227.40600000000001</v>
      </c>
      <c r="AB50" s="78">
        <f t="shared" ref="AB50:AD50" si="105">SUM(AB19,AB25,AB40,AB49)</f>
        <v>252.55</v>
      </c>
      <c r="AC50" s="78">
        <f t="shared" si="7"/>
        <v>817.27089230769229</v>
      </c>
      <c r="AD50" s="78">
        <f t="shared" si="105"/>
        <v>59.947200000000009</v>
      </c>
      <c r="AE50" s="78">
        <f t="shared" ref="AE50:AF50" si="106">SUM(AE19,AE25,AE40,AE49)</f>
        <v>326.99309999999997</v>
      </c>
      <c r="AF50" s="78">
        <f t="shared" si="106"/>
        <v>97.256</v>
      </c>
      <c r="AG50" s="78">
        <f t="shared" si="8"/>
        <v>484.19629999999995</v>
      </c>
      <c r="AH50" s="78">
        <f t="shared" ref="AH50:AI50" si="107">SUM(AH19,AH25,AH40,AH49)</f>
        <v>245.71341818181818</v>
      </c>
      <c r="AI50" s="78">
        <f t="shared" si="107"/>
        <v>398.77018181818187</v>
      </c>
      <c r="AJ50" s="78">
        <f t="shared" ref="AJ50" si="108">SUM(AJ19,AJ25,AJ40,AJ49)</f>
        <v>155.56</v>
      </c>
      <c r="AK50" s="78">
        <f t="shared" si="9"/>
        <v>800.04359999999997</v>
      </c>
      <c r="AM50" s="78">
        <f t="shared" ref="AM50" si="109">SUM(AM19,AM25,AM40,AM49)</f>
        <v>3317.5579646552678</v>
      </c>
      <c r="AO50" s="78">
        <f t="shared" ref="AO50:AP50" si="110">SUM(AO19,AO25,AO40,AO49)</f>
        <v>260.66781818181818</v>
      </c>
      <c r="AP50" s="78">
        <f t="shared" si="110"/>
        <v>252.67500000000001</v>
      </c>
      <c r="AQ50" s="78">
        <f t="shared" ref="AQ50" si="111">SUM(AQ19,AQ25,AQ40,AQ49)</f>
        <v>553.42545454545461</v>
      </c>
      <c r="AR50" s="78">
        <f t="shared" si="11"/>
        <v>1066.7682727272727</v>
      </c>
      <c r="AS50" s="78">
        <f t="shared" ref="AS50:AU50" si="112">SUM(AS19,AS25,AS40,AS49)</f>
        <v>415.14783636363632</v>
      </c>
      <c r="AT50" s="78">
        <f t="shared" si="112"/>
        <v>548.5</v>
      </c>
      <c r="AU50" s="78">
        <f t="shared" si="112"/>
        <v>458.32</v>
      </c>
      <c r="AV50" s="78">
        <f t="shared" si="12"/>
        <v>1421.9678363636363</v>
      </c>
      <c r="AW50" s="78">
        <f t="shared" ref="AW50:AX50" si="113">SUM(AW19,AW25,AW40,AW49)</f>
        <v>373.72200000000004</v>
      </c>
      <c r="AX50" s="78">
        <f t="shared" si="113"/>
        <v>369.173</v>
      </c>
      <c r="AY50" s="78">
        <f t="shared" ref="AY50:BA50" si="114">SUM(AY19,AY25,AY40,AY49)</f>
        <v>417.61799999999999</v>
      </c>
      <c r="AZ50" s="78">
        <f t="shared" si="13"/>
        <v>1160.5129999999999</v>
      </c>
      <c r="BA50" s="78">
        <f t="shared" si="114"/>
        <v>439.54</v>
      </c>
      <c r="BB50" s="78">
        <f t="shared" ref="BB50:BC50" si="115">SUM(BB19,BB25,BB40,BB49)</f>
        <v>446.255</v>
      </c>
      <c r="BC50" s="78">
        <f t="shared" si="115"/>
        <v>452.05</v>
      </c>
      <c r="BD50" s="78">
        <f t="shared" si="14"/>
        <v>1337.845</v>
      </c>
      <c r="BE50" s="78">
        <f t="shared" ref="BE50" si="116">SUM(BE19,BE25,BE40,BE49)</f>
        <v>4987.0941090909091</v>
      </c>
      <c r="BG50" s="78">
        <f t="shared" ref="BG50:BH50" si="117">SUM(BG19,BG25,BG40,BG49)</f>
        <v>454.34</v>
      </c>
      <c r="BH50" s="78">
        <f t="shared" si="117"/>
        <v>445.31299999999999</v>
      </c>
      <c r="BI50" s="78">
        <f t="shared" ref="BI50" si="118">SUM(BI19,BI25,BI40,BI49)</f>
        <v>508.22999999999996</v>
      </c>
      <c r="BJ50" s="78">
        <f t="shared" si="15"/>
        <v>1407.883</v>
      </c>
      <c r="BK50" s="78">
        <f t="shared" ref="BK50:BL50" si="119">SUM(BK19,BK25,BK40,BK49)</f>
        <v>388.84399999999994</v>
      </c>
      <c r="BL50" s="78">
        <f t="shared" si="119"/>
        <v>277.76</v>
      </c>
      <c r="BM50" s="78">
        <f t="shared" ref="BM50" si="120">SUM(BM19,BM25,BM40,BM49)</f>
        <v>112.96</v>
      </c>
      <c r="BN50" s="78">
        <f t="shared" si="16"/>
        <v>779.56399999999996</v>
      </c>
      <c r="BO50" s="78">
        <f t="shared" ref="BO50:BP50" si="121">SUM(BO19,BO25,BO40,BO49)</f>
        <v>541.56399999999996</v>
      </c>
      <c r="BP50" s="78">
        <f t="shared" si="121"/>
        <v>453.245</v>
      </c>
      <c r="BQ50" s="78">
        <f t="shared" ref="BQ50:BS50" si="122">SUM(BQ19,BQ25,BQ40,BQ49)</f>
        <v>229.24</v>
      </c>
      <c r="BR50" s="78">
        <f t="shared" si="17"/>
        <v>1224.049</v>
      </c>
      <c r="BS50" s="78">
        <f t="shared" si="122"/>
        <v>399.47500000000002</v>
      </c>
      <c r="BT50" s="78">
        <f t="shared" ref="BT50:BU50" si="123">SUM(BT19,BT25,BT40,BT49)</f>
        <v>340.08</v>
      </c>
      <c r="BU50" s="78">
        <f t="shared" si="123"/>
        <v>376.90800000000002</v>
      </c>
      <c r="BV50" s="78">
        <f t="shared" si="18"/>
        <v>1116.4630000000002</v>
      </c>
      <c r="BW50" s="78">
        <f t="shared" ref="BW50" si="124">SUM(BW19,BW25,BW40,BW49)</f>
        <v>4527.9589999999998</v>
      </c>
    </row>
    <row r="51" spans="1:75" ht="15.75" thickBot="1" x14ac:dyDescent="0.25">
      <c r="Y51" s="4">
        <f t="shared" si="6"/>
        <v>0</v>
      </c>
      <c r="AC51" s="4">
        <f t="shared" si="7"/>
        <v>0</v>
      </c>
      <c r="AG51" s="4">
        <f t="shared" si="8"/>
        <v>0</v>
      </c>
      <c r="AK51" s="4">
        <f t="shared" si="9"/>
        <v>0</v>
      </c>
      <c r="AR51" s="4">
        <f t="shared" si="11"/>
        <v>0</v>
      </c>
      <c r="AV51" s="4">
        <f t="shared" si="12"/>
        <v>0</v>
      </c>
      <c r="AZ51" s="4">
        <f t="shared" si="13"/>
        <v>0</v>
      </c>
      <c r="BD51" s="4">
        <f t="shared" si="14"/>
        <v>0</v>
      </c>
      <c r="BJ51" s="4">
        <f t="shared" si="15"/>
        <v>0</v>
      </c>
      <c r="BN51" s="4">
        <f t="shared" si="16"/>
        <v>0</v>
      </c>
      <c r="BR51" s="4">
        <f t="shared" si="17"/>
        <v>0</v>
      </c>
      <c r="BV51" s="4">
        <f t="shared" si="18"/>
        <v>0</v>
      </c>
    </row>
    <row r="52" spans="1:75" ht="15.75" thickBot="1" x14ac:dyDescent="0.25">
      <c r="C52" s="6" t="str">
        <f t="shared" ref="C52:AI52" si="125">C4</f>
        <v>2012-2013</v>
      </c>
      <c r="D52" s="6">
        <f t="shared" si="125"/>
        <v>41365</v>
      </c>
      <c r="E52" s="6">
        <f t="shared" si="125"/>
        <v>41395</v>
      </c>
      <c r="F52" s="6">
        <f t="shared" si="125"/>
        <v>41426</v>
      </c>
      <c r="G52" s="6" t="str">
        <f t="shared" si="125"/>
        <v>Quarter-1</v>
      </c>
      <c r="H52" s="6">
        <f t="shared" si="125"/>
        <v>41456</v>
      </c>
      <c r="I52" s="6">
        <f t="shared" si="125"/>
        <v>41487</v>
      </c>
      <c r="J52" s="6">
        <f t="shared" si="125"/>
        <v>41518</v>
      </c>
      <c r="K52" s="6" t="str">
        <f t="shared" si="125"/>
        <v>Quarter-2</v>
      </c>
      <c r="L52" s="6">
        <f t="shared" si="125"/>
        <v>41548</v>
      </c>
      <c r="M52" s="6">
        <f t="shared" si="125"/>
        <v>41579</v>
      </c>
      <c r="N52" s="6">
        <f t="shared" si="125"/>
        <v>41609</v>
      </c>
      <c r="O52" s="6" t="str">
        <f t="shared" si="125"/>
        <v>Quarter-3</v>
      </c>
      <c r="P52" s="6">
        <f t="shared" si="125"/>
        <v>41640</v>
      </c>
      <c r="Q52" s="6">
        <f t="shared" si="125"/>
        <v>41671</v>
      </c>
      <c r="R52" s="6">
        <f t="shared" si="125"/>
        <v>41699</v>
      </c>
      <c r="S52" s="6" t="str">
        <f t="shared" si="125"/>
        <v>Quarter-4</v>
      </c>
      <c r="T52" s="6">
        <f t="shared" si="125"/>
        <v>0</v>
      </c>
      <c r="U52" s="6" t="str">
        <f t="shared" si="125"/>
        <v>2013-2014</v>
      </c>
      <c r="V52" s="6">
        <f t="shared" si="125"/>
        <v>41730</v>
      </c>
      <c r="W52" s="6">
        <f t="shared" si="125"/>
        <v>41760</v>
      </c>
      <c r="X52" s="6">
        <f t="shared" si="125"/>
        <v>41791</v>
      </c>
      <c r="Y52" s="6" t="str">
        <f t="shared" si="125"/>
        <v>Quarter 1</v>
      </c>
      <c r="Z52" s="6">
        <f t="shared" si="125"/>
        <v>41821</v>
      </c>
      <c r="AA52" s="6">
        <f t="shared" si="125"/>
        <v>41852</v>
      </c>
      <c r="AB52" s="6">
        <f t="shared" si="125"/>
        <v>41883</v>
      </c>
      <c r="AC52" s="6" t="str">
        <f t="shared" si="125"/>
        <v>Quarter 2</v>
      </c>
      <c r="AD52" s="6">
        <f t="shared" si="125"/>
        <v>41913</v>
      </c>
      <c r="AE52" s="6">
        <f t="shared" si="125"/>
        <v>41944</v>
      </c>
      <c r="AF52" s="6">
        <f t="shared" si="125"/>
        <v>41974</v>
      </c>
      <c r="AG52" s="6" t="str">
        <f t="shared" si="125"/>
        <v>Quarter 3</v>
      </c>
      <c r="AH52" s="6">
        <f t="shared" si="125"/>
        <v>42005</v>
      </c>
      <c r="AI52" s="6">
        <f t="shared" si="125"/>
        <v>42036</v>
      </c>
      <c r="AJ52" s="6">
        <f t="shared" ref="AJ52:AK52" si="126">AJ4</f>
        <v>42064</v>
      </c>
      <c r="AK52" s="6" t="str">
        <f t="shared" si="126"/>
        <v>Quarter 4</v>
      </c>
      <c r="AM52" s="6" t="str">
        <f t="shared" ref="AM52" si="127">AM4</f>
        <v>2014-2015</v>
      </c>
      <c r="AO52" s="6">
        <f t="shared" ref="AO52:AP52" si="128">AO4</f>
        <v>42095</v>
      </c>
      <c r="AP52" s="6">
        <f t="shared" si="128"/>
        <v>42125</v>
      </c>
      <c r="AQ52" s="6">
        <f t="shared" ref="AQ52:AS52" si="129">AQ4</f>
        <v>42156</v>
      </c>
      <c r="AR52" s="6" t="str">
        <f t="shared" si="129"/>
        <v>Quarter 1</v>
      </c>
      <c r="AS52" s="6">
        <f t="shared" si="129"/>
        <v>42186</v>
      </c>
      <c r="AT52" s="6">
        <f t="shared" ref="AT52:AV52" si="130">AT4</f>
        <v>42217</v>
      </c>
      <c r="AU52" s="6">
        <f t="shared" si="130"/>
        <v>42248</v>
      </c>
      <c r="AV52" s="6" t="str">
        <f t="shared" si="130"/>
        <v>Quarter 2</v>
      </c>
      <c r="AW52" s="6">
        <f t="shared" ref="AW52:AX52" si="131">AW4</f>
        <v>42278</v>
      </c>
      <c r="AX52" s="6">
        <f t="shared" si="131"/>
        <v>42309</v>
      </c>
      <c r="AY52" s="6">
        <f t="shared" ref="AY52:AZ52" si="132">AY4</f>
        <v>42339</v>
      </c>
      <c r="AZ52" s="6" t="str">
        <f t="shared" si="132"/>
        <v>Quarter 3</v>
      </c>
      <c r="BA52" s="6">
        <f t="shared" ref="BA52:BB52" si="133">BA4</f>
        <v>42385</v>
      </c>
      <c r="BB52" s="6">
        <f t="shared" si="133"/>
        <v>42416</v>
      </c>
      <c r="BC52" s="6">
        <f t="shared" ref="BC52:BD52" si="134">BC4</f>
        <v>42445</v>
      </c>
      <c r="BD52" s="6" t="str">
        <f t="shared" si="134"/>
        <v>Quarter 4</v>
      </c>
      <c r="BE52" s="6" t="str">
        <f t="shared" ref="BE52" si="135">BE4</f>
        <v>2015-2016</v>
      </c>
      <c r="BG52" s="6">
        <f t="shared" ref="BG52:BH52" si="136">BG4</f>
        <v>42476</v>
      </c>
      <c r="BH52" s="6">
        <f t="shared" si="136"/>
        <v>42506</v>
      </c>
      <c r="BI52" s="6">
        <f t="shared" ref="BI52:BK52" si="137">BI4</f>
        <v>42537</v>
      </c>
      <c r="BJ52" s="6" t="str">
        <f t="shared" si="137"/>
        <v>Quarter 1</v>
      </c>
      <c r="BK52" s="6">
        <f t="shared" si="137"/>
        <v>42567</v>
      </c>
      <c r="BL52" s="6">
        <f t="shared" ref="BL52:BN52" si="138">BL4</f>
        <v>42598</v>
      </c>
      <c r="BM52" s="6">
        <f t="shared" si="138"/>
        <v>42629</v>
      </c>
      <c r="BN52" s="6" t="str">
        <f t="shared" si="138"/>
        <v>Quarter 2</v>
      </c>
      <c r="BO52" s="6">
        <f t="shared" ref="BO52:BP52" si="139">BO4</f>
        <v>42659</v>
      </c>
      <c r="BP52" s="6">
        <f t="shared" si="139"/>
        <v>42690</v>
      </c>
      <c r="BQ52" s="6">
        <f t="shared" ref="BQ52:BR52" si="140">BQ4</f>
        <v>42720</v>
      </c>
      <c r="BR52" s="6" t="str">
        <f t="shared" si="140"/>
        <v>Quarter 3</v>
      </c>
      <c r="BS52" s="6">
        <f t="shared" ref="BS52:BT52" si="141">BS4</f>
        <v>42751</v>
      </c>
      <c r="BT52" s="6">
        <f t="shared" si="141"/>
        <v>42782</v>
      </c>
      <c r="BU52" s="6">
        <f t="shared" ref="BU52:BW52" si="142">BU4</f>
        <v>42810</v>
      </c>
      <c r="BV52" s="6" t="str">
        <f t="shared" si="142"/>
        <v>Quarter 4</v>
      </c>
      <c r="BW52" s="6" t="str">
        <f t="shared" si="142"/>
        <v>2016-2017</v>
      </c>
    </row>
    <row r="53" spans="1:75" x14ac:dyDescent="0.2">
      <c r="B53" s="4" t="s">
        <v>4</v>
      </c>
      <c r="C53" s="34">
        <f t="shared" ref="C53:X53" si="143">SUM(C6:C6)</f>
        <v>0</v>
      </c>
      <c r="D53" s="34">
        <f t="shared" si="143"/>
        <v>0</v>
      </c>
      <c r="E53" s="34">
        <f t="shared" si="143"/>
        <v>0</v>
      </c>
      <c r="F53" s="34">
        <f t="shared" si="143"/>
        <v>48</v>
      </c>
      <c r="G53" s="34">
        <f t="shared" si="143"/>
        <v>48</v>
      </c>
      <c r="H53" s="34">
        <f t="shared" si="143"/>
        <v>0</v>
      </c>
      <c r="I53" s="34">
        <f t="shared" si="143"/>
        <v>0</v>
      </c>
      <c r="J53" s="34">
        <f t="shared" si="143"/>
        <v>0</v>
      </c>
      <c r="K53" s="34">
        <f t="shared" si="143"/>
        <v>0</v>
      </c>
      <c r="L53" s="34">
        <f t="shared" si="143"/>
        <v>40.299999999999997</v>
      </c>
      <c r="M53" s="34">
        <f t="shared" si="143"/>
        <v>0</v>
      </c>
      <c r="N53" s="34">
        <f t="shared" si="143"/>
        <v>0</v>
      </c>
      <c r="O53" s="34">
        <f t="shared" si="143"/>
        <v>40.299999999999997</v>
      </c>
      <c r="P53" s="34">
        <f t="shared" si="143"/>
        <v>0</v>
      </c>
      <c r="Q53" s="34">
        <f t="shared" si="143"/>
        <v>0</v>
      </c>
      <c r="R53" s="34">
        <f t="shared" si="143"/>
        <v>175.16000000000003</v>
      </c>
      <c r="S53" s="34">
        <f t="shared" si="143"/>
        <v>175.16000000000003</v>
      </c>
      <c r="T53" s="34">
        <f t="shared" si="143"/>
        <v>0</v>
      </c>
      <c r="U53" s="34">
        <f t="shared" si="143"/>
        <v>283.97000000000003</v>
      </c>
      <c r="V53" s="34">
        <f t="shared" si="143"/>
        <v>0</v>
      </c>
      <c r="W53" s="34">
        <f t="shared" si="143"/>
        <v>0</v>
      </c>
      <c r="X53" s="34">
        <f t="shared" si="143"/>
        <v>0</v>
      </c>
      <c r="Y53" s="34">
        <f t="shared" si="6"/>
        <v>0</v>
      </c>
      <c r="Z53" s="34">
        <f t="shared" ref="Z53:AB56" si="144">SUM(Z6:Z6)</f>
        <v>0</v>
      </c>
      <c r="AA53" s="34">
        <f t="shared" si="144"/>
        <v>0</v>
      </c>
      <c r="AB53" s="34">
        <f t="shared" si="144"/>
        <v>0</v>
      </c>
      <c r="AC53" s="34">
        <f t="shared" si="7"/>
        <v>0</v>
      </c>
      <c r="AD53" s="34">
        <f t="shared" ref="AD53:AF56" si="145">SUM(AD6:AD6)</f>
        <v>0</v>
      </c>
      <c r="AE53" s="34">
        <f t="shared" si="145"/>
        <v>85.740000000000009</v>
      </c>
      <c r="AF53" s="34">
        <f t="shared" si="145"/>
        <v>24</v>
      </c>
      <c r="AG53" s="34">
        <f t="shared" si="8"/>
        <v>109.74000000000001</v>
      </c>
      <c r="AH53" s="34">
        <f t="shared" ref="AH53:AI56" si="146">SUM(AH6:AH6)</f>
        <v>0</v>
      </c>
      <c r="AI53" s="34">
        <f t="shared" si="146"/>
        <v>0</v>
      </c>
      <c r="AJ53" s="34">
        <f t="shared" ref="AJ53" si="147">SUM(AJ6:AJ6)</f>
        <v>0</v>
      </c>
      <c r="AK53" s="34">
        <f t="shared" si="9"/>
        <v>0</v>
      </c>
      <c r="AM53" s="34">
        <f t="shared" ref="AM53" si="148">SUM(AM6:AM6)</f>
        <v>109.74000000000001</v>
      </c>
      <c r="AO53" s="34">
        <f t="shared" ref="AO53:AP56" si="149">SUM(AO6:AO6)</f>
        <v>68.63</v>
      </c>
      <c r="AP53" s="34">
        <f t="shared" si="149"/>
        <v>0</v>
      </c>
      <c r="AQ53" s="34">
        <f t="shared" ref="AQ53" si="150">SUM(AQ6:AQ6)</f>
        <v>0</v>
      </c>
      <c r="AR53" s="34">
        <f t="shared" si="11"/>
        <v>68.63</v>
      </c>
      <c r="AS53" s="34">
        <f t="shared" ref="AS53:AU56" si="151">SUM(AS6:AS6)</f>
        <v>42.65</v>
      </c>
      <c r="AT53" s="34">
        <f t="shared" si="151"/>
        <v>0</v>
      </c>
      <c r="AU53" s="34">
        <f t="shared" si="151"/>
        <v>0</v>
      </c>
      <c r="AV53" s="34">
        <f t="shared" si="12"/>
        <v>42.65</v>
      </c>
      <c r="AW53" s="34">
        <f t="shared" ref="AW53:AX53" si="152">SUM(AW6:AW6)</f>
        <v>14.56</v>
      </c>
      <c r="AX53" s="34">
        <f t="shared" si="152"/>
        <v>0</v>
      </c>
      <c r="AY53" s="34">
        <f t="shared" ref="AY53:BA53" si="153">SUM(AY6:AY6)</f>
        <v>38.65</v>
      </c>
      <c r="AZ53" s="34">
        <f t="shared" si="13"/>
        <v>53.21</v>
      </c>
      <c r="BA53" s="34">
        <f t="shared" si="153"/>
        <v>0</v>
      </c>
      <c r="BB53" s="34">
        <f t="shared" ref="BB53:BC53" si="154">SUM(BB6:BB6)</f>
        <v>0</v>
      </c>
      <c r="BC53" s="34">
        <f t="shared" si="154"/>
        <v>0</v>
      </c>
      <c r="BD53" s="34">
        <f t="shared" si="14"/>
        <v>0</v>
      </c>
      <c r="BE53" s="34">
        <f t="shared" ref="BE53:BE56" si="155">SUM(BE6:BE6)</f>
        <v>164.49</v>
      </c>
      <c r="BG53" s="34">
        <f t="shared" ref="BG53:BH53" si="156">SUM(BG6:BG6)</f>
        <v>0</v>
      </c>
      <c r="BH53" s="34">
        <f t="shared" si="156"/>
        <v>0</v>
      </c>
      <c r="BI53" s="34">
        <f t="shared" ref="BI53" si="157">SUM(BI6:BI6)</f>
        <v>0</v>
      </c>
      <c r="BJ53" s="34">
        <f t="shared" si="15"/>
        <v>0</v>
      </c>
      <c r="BK53" s="34">
        <f t="shared" ref="BK53:BL53" si="158">SUM(BK6:BK6)</f>
        <v>0</v>
      </c>
      <c r="BL53" s="34">
        <f t="shared" si="158"/>
        <v>0</v>
      </c>
      <c r="BM53" s="34">
        <f t="shared" ref="BM53" si="159">SUM(BM6:BM6)</f>
        <v>0</v>
      </c>
      <c r="BN53" s="34">
        <f t="shared" si="16"/>
        <v>0</v>
      </c>
      <c r="BO53" s="34">
        <f t="shared" ref="BO53:BP56" si="160">SUM(BO6:BO6)</f>
        <v>0</v>
      </c>
      <c r="BP53" s="34">
        <f t="shared" si="160"/>
        <v>0</v>
      </c>
      <c r="BQ53" s="34">
        <f t="shared" ref="BQ53:BS53" si="161">SUM(BQ6:BQ6)</f>
        <v>0</v>
      </c>
      <c r="BR53" s="34">
        <f t="shared" si="17"/>
        <v>0</v>
      </c>
      <c r="BS53" s="34">
        <f t="shared" si="161"/>
        <v>0</v>
      </c>
      <c r="BT53" s="34">
        <f t="shared" ref="BT53:BU53" si="162">SUM(BT6:BT6)</f>
        <v>0</v>
      </c>
      <c r="BU53" s="34">
        <f t="shared" si="162"/>
        <v>0</v>
      </c>
      <c r="BV53" s="34">
        <f t="shared" si="18"/>
        <v>0</v>
      </c>
      <c r="BW53" s="34">
        <f t="shared" ref="BW53:BW56" si="163">SUM(BW6:BW6)</f>
        <v>0</v>
      </c>
    </row>
    <row r="54" spans="1:75" x14ac:dyDescent="0.2">
      <c r="B54" s="4" t="s">
        <v>5</v>
      </c>
      <c r="C54" s="34">
        <f t="shared" ref="C54:X54" si="164">SUM(C7:C7)</f>
        <v>29.080000000000002</v>
      </c>
      <c r="D54" s="34">
        <f t="shared" si="164"/>
        <v>0</v>
      </c>
      <c r="E54" s="34">
        <f t="shared" si="164"/>
        <v>0</v>
      </c>
      <c r="F54" s="34">
        <f t="shared" si="164"/>
        <v>16.670000000000002</v>
      </c>
      <c r="G54" s="34">
        <f t="shared" si="164"/>
        <v>16.670000000000002</v>
      </c>
      <c r="H54" s="34">
        <f t="shared" si="164"/>
        <v>25.506834170854265</v>
      </c>
      <c r="I54" s="34">
        <f t="shared" si="164"/>
        <v>3</v>
      </c>
      <c r="J54" s="34">
        <f t="shared" si="164"/>
        <v>16.25</v>
      </c>
      <c r="K54" s="34">
        <f t="shared" si="164"/>
        <v>44.756834170854262</v>
      </c>
      <c r="L54" s="34">
        <f t="shared" si="164"/>
        <v>1.1171171171171157</v>
      </c>
      <c r="M54" s="34">
        <f t="shared" si="164"/>
        <v>98.929009009009008</v>
      </c>
      <c r="N54" s="34">
        <f t="shared" si="164"/>
        <v>18.312307692307694</v>
      </c>
      <c r="O54" s="34">
        <f t="shared" si="164"/>
        <v>118.35843381843382</v>
      </c>
      <c r="P54" s="34">
        <f t="shared" si="164"/>
        <v>13.978846153846153</v>
      </c>
      <c r="Q54" s="34">
        <f t="shared" si="164"/>
        <v>17.689999999999998</v>
      </c>
      <c r="R54" s="34">
        <f t="shared" si="164"/>
        <v>24.819855976956308</v>
      </c>
      <c r="S54" s="34">
        <f t="shared" si="164"/>
        <v>56.488702130802459</v>
      </c>
      <c r="T54" s="34">
        <f t="shared" si="164"/>
        <v>0</v>
      </c>
      <c r="U54" s="34">
        <f t="shared" si="164"/>
        <v>236.27397012009055</v>
      </c>
      <c r="V54" s="34">
        <f t="shared" si="164"/>
        <v>10.703792606817089</v>
      </c>
      <c r="W54" s="34">
        <f t="shared" si="164"/>
        <v>7.2011521843494952</v>
      </c>
      <c r="X54" s="34">
        <f t="shared" si="164"/>
        <v>0</v>
      </c>
      <c r="Y54" s="34">
        <f t="shared" si="6"/>
        <v>17.904944791166585</v>
      </c>
      <c r="Z54" s="34">
        <f t="shared" si="144"/>
        <v>90.5</v>
      </c>
      <c r="AA54" s="34">
        <f t="shared" si="144"/>
        <v>7.15</v>
      </c>
      <c r="AB54" s="34">
        <f t="shared" si="144"/>
        <v>0</v>
      </c>
      <c r="AC54" s="34">
        <f t="shared" si="7"/>
        <v>97.65</v>
      </c>
      <c r="AD54" s="34">
        <f t="shared" si="145"/>
        <v>0</v>
      </c>
      <c r="AE54" s="34">
        <f t="shared" si="145"/>
        <v>78.99072000000001</v>
      </c>
      <c r="AF54" s="34">
        <f t="shared" si="145"/>
        <v>0</v>
      </c>
      <c r="AG54" s="34">
        <f t="shared" si="8"/>
        <v>78.99072000000001</v>
      </c>
      <c r="AH54" s="34">
        <f t="shared" si="146"/>
        <v>5</v>
      </c>
      <c r="AI54" s="34">
        <f t="shared" si="146"/>
        <v>12.92</v>
      </c>
      <c r="AJ54" s="34">
        <f t="shared" ref="AJ54" si="165">SUM(AJ7:AJ7)</f>
        <v>0</v>
      </c>
      <c r="AK54" s="34">
        <f t="shared" si="9"/>
        <v>17.920000000000002</v>
      </c>
      <c r="AM54" s="34">
        <f t="shared" ref="AM54" si="166">SUM(AM7:AM7)</f>
        <v>212.4656647911666</v>
      </c>
      <c r="AO54" s="34">
        <f t="shared" si="149"/>
        <v>44.010000000000005</v>
      </c>
      <c r="AP54" s="34">
        <f t="shared" si="149"/>
        <v>4.7700000000000005</v>
      </c>
      <c r="AQ54" s="34">
        <f t="shared" ref="AQ54" si="167">SUM(AQ7:AQ7)</f>
        <v>0</v>
      </c>
      <c r="AR54" s="34">
        <f t="shared" si="11"/>
        <v>48.780000000000008</v>
      </c>
      <c r="AS54" s="34">
        <f t="shared" ref="AS54:AT54" si="168">SUM(AS7:AS7)</f>
        <v>11</v>
      </c>
      <c r="AT54" s="34">
        <f t="shared" si="168"/>
        <v>0</v>
      </c>
      <c r="AU54" s="34">
        <f t="shared" si="151"/>
        <v>54.779999999999994</v>
      </c>
      <c r="AV54" s="34">
        <f t="shared" si="12"/>
        <v>65.78</v>
      </c>
      <c r="AW54" s="34">
        <f t="shared" ref="AW54:AX54" si="169">SUM(AW7:AW7)</f>
        <v>4.2300000000000004</v>
      </c>
      <c r="AX54" s="34">
        <f t="shared" si="169"/>
        <v>0</v>
      </c>
      <c r="AY54" s="34">
        <f t="shared" ref="AY54:BA54" si="170">SUM(AY7:AY7)</f>
        <v>21</v>
      </c>
      <c r="AZ54" s="34">
        <f t="shared" si="13"/>
        <v>25.23</v>
      </c>
      <c r="BA54" s="34">
        <f t="shared" si="170"/>
        <v>5.5</v>
      </c>
      <c r="BB54" s="34">
        <f t="shared" ref="BB54:BC54" si="171">SUM(BB7:BB7)</f>
        <v>8.6999999999999993</v>
      </c>
      <c r="BC54" s="34">
        <f t="shared" si="171"/>
        <v>0</v>
      </c>
      <c r="BD54" s="34">
        <f t="shared" si="14"/>
        <v>14.2</v>
      </c>
      <c r="BE54" s="34">
        <f t="shared" si="155"/>
        <v>153.98999999999998</v>
      </c>
      <c r="BG54" s="34">
        <f t="shared" ref="BG54:BH54" si="172">SUM(BG7:BG7)</f>
        <v>0</v>
      </c>
      <c r="BH54" s="34">
        <f t="shared" si="172"/>
        <v>14.03</v>
      </c>
      <c r="BI54" s="34">
        <f t="shared" ref="BI54" si="173">SUM(BI7:BI7)</f>
        <v>0</v>
      </c>
      <c r="BJ54" s="34">
        <f t="shared" si="15"/>
        <v>14.03</v>
      </c>
      <c r="BK54" s="34">
        <f t="shared" ref="BK54:BL54" si="174">SUM(BK7:BK7)</f>
        <v>7.34</v>
      </c>
      <c r="BL54" s="34">
        <f t="shared" si="174"/>
        <v>0</v>
      </c>
      <c r="BM54" s="34">
        <f t="shared" ref="BM54" si="175">SUM(BM7:BM7)</f>
        <v>10.120000000000001</v>
      </c>
      <c r="BN54" s="34">
        <f t="shared" si="16"/>
        <v>17.46</v>
      </c>
      <c r="BO54" s="34">
        <f t="shared" ref="BO54:BQ54" si="176">SUM(BO7:BO7)</f>
        <v>0</v>
      </c>
      <c r="BP54" s="34">
        <f t="shared" si="160"/>
        <v>0</v>
      </c>
      <c r="BQ54" s="34">
        <f t="shared" si="176"/>
        <v>0</v>
      </c>
      <c r="BR54" s="34">
        <f t="shared" si="17"/>
        <v>0</v>
      </c>
      <c r="BS54" s="34">
        <f t="shared" ref="BS54:BT54" si="177">SUM(BS7:BS7)</f>
        <v>0</v>
      </c>
      <c r="BT54" s="34">
        <f t="shared" si="177"/>
        <v>8.27</v>
      </c>
      <c r="BU54" s="34">
        <f t="shared" ref="BU54" si="178">SUM(BU7:BU7)</f>
        <v>3.64</v>
      </c>
      <c r="BV54" s="34">
        <f t="shared" si="18"/>
        <v>11.91</v>
      </c>
      <c r="BW54" s="34">
        <f t="shared" si="163"/>
        <v>43.400000000000006</v>
      </c>
    </row>
    <row r="55" spans="1:75" x14ac:dyDescent="0.2">
      <c r="B55" s="4" t="s">
        <v>161</v>
      </c>
      <c r="C55" s="34">
        <f t="shared" ref="C55:X55" si="179">SUM(C8:C8)</f>
        <v>1.87</v>
      </c>
      <c r="D55" s="34">
        <f t="shared" si="179"/>
        <v>0</v>
      </c>
      <c r="E55" s="34">
        <f t="shared" si="179"/>
        <v>0</v>
      </c>
      <c r="F55" s="34">
        <f t="shared" si="179"/>
        <v>0.92</v>
      </c>
      <c r="G55" s="34">
        <f t="shared" si="179"/>
        <v>0.92</v>
      </c>
      <c r="H55" s="34">
        <f t="shared" si="179"/>
        <v>0</v>
      </c>
      <c r="I55" s="34">
        <f t="shared" si="179"/>
        <v>8.07</v>
      </c>
      <c r="J55" s="34">
        <f t="shared" si="179"/>
        <v>3.5573873873873865</v>
      </c>
      <c r="K55" s="34">
        <f t="shared" si="179"/>
        <v>11.627387387387387</v>
      </c>
      <c r="L55" s="34">
        <f t="shared" si="179"/>
        <v>0</v>
      </c>
      <c r="M55" s="34">
        <f t="shared" si="179"/>
        <v>0</v>
      </c>
      <c r="N55" s="34">
        <f t="shared" si="179"/>
        <v>0</v>
      </c>
      <c r="O55" s="34">
        <f t="shared" si="179"/>
        <v>0</v>
      </c>
      <c r="P55" s="34">
        <f t="shared" si="179"/>
        <v>3.9182692307692299</v>
      </c>
      <c r="Q55" s="34">
        <f t="shared" si="179"/>
        <v>2.0643302928468539</v>
      </c>
      <c r="R55" s="34">
        <f t="shared" si="179"/>
        <v>0</v>
      </c>
      <c r="S55" s="34">
        <f t="shared" si="179"/>
        <v>5.9825995236160843</v>
      </c>
      <c r="T55" s="34">
        <f t="shared" si="179"/>
        <v>0</v>
      </c>
      <c r="U55" s="34">
        <f t="shared" si="179"/>
        <v>37.609986911003475</v>
      </c>
      <c r="V55" s="34">
        <f t="shared" si="179"/>
        <v>8.2759865578492562</v>
      </c>
      <c r="W55" s="34">
        <f t="shared" si="179"/>
        <v>4.5</v>
      </c>
      <c r="X55" s="34">
        <f t="shared" si="179"/>
        <v>0</v>
      </c>
      <c r="Y55" s="34">
        <f t="shared" si="6"/>
        <v>12.775986557849256</v>
      </c>
      <c r="Z55" s="34">
        <f t="shared" si="144"/>
        <v>0</v>
      </c>
      <c r="AA55" s="34">
        <f t="shared" si="144"/>
        <v>4.532</v>
      </c>
      <c r="AB55" s="34">
        <f t="shared" si="144"/>
        <v>0</v>
      </c>
      <c r="AC55" s="34">
        <f t="shared" si="7"/>
        <v>4.532</v>
      </c>
      <c r="AD55" s="34">
        <f t="shared" si="145"/>
        <v>0</v>
      </c>
      <c r="AE55" s="34">
        <f t="shared" si="145"/>
        <v>0</v>
      </c>
      <c r="AF55" s="34">
        <f t="shared" si="145"/>
        <v>0</v>
      </c>
      <c r="AG55" s="34">
        <f t="shared" si="8"/>
        <v>0</v>
      </c>
      <c r="AH55" s="34">
        <f t="shared" si="146"/>
        <v>0</v>
      </c>
      <c r="AI55" s="34">
        <f t="shared" si="146"/>
        <v>1</v>
      </c>
      <c r="AJ55" s="34">
        <f t="shared" ref="AJ55" si="180">SUM(AJ8:AJ8)</f>
        <v>0</v>
      </c>
      <c r="AK55" s="34">
        <f t="shared" si="9"/>
        <v>1</v>
      </c>
      <c r="AM55" s="34">
        <f t="shared" ref="AM55" si="181">SUM(AM8:AM8)</f>
        <v>18.307986557849254</v>
      </c>
      <c r="AO55" s="34">
        <f t="shared" si="149"/>
        <v>0</v>
      </c>
      <c r="AP55" s="34">
        <f t="shared" si="149"/>
        <v>0</v>
      </c>
      <c r="AQ55" s="34">
        <f t="shared" ref="AQ55" si="182">SUM(AQ8:AQ8)</f>
        <v>0</v>
      </c>
      <c r="AR55" s="34">
        <f t="shared" si="11"/>
        <v>0</v>
      </c>
      <c r="AS55" s="34">
        <f t="shared" ref="AS55:AT55" si="183">SUM(AS8:AS8)</f>
        <v>0</v>
      </c>
      <c r="AT55" s="34">
        <f t="shared" si="183"/>
        <v>0</v>
      </c>
      <c r="AU55" s="34">
        <f t="shared" si="151"/>
        <v>0</v>
      </c>
      <c r="AV55" s="34">
        <f t="shared" si="12"/>
        <v>0</v>
      </c>
      <c r="AW55" s="34">
        <f t="shared" ref="AW55:AX55" si="184">SUM(AW8:AW8)</f>
        <v>0</v>
      </c>
      <c r="AX55" s="34">
        <f t="shared" si="184"/>
        <v>0</v>
      </c>
      <c r="AY55" s="34">
        <f t="shared" ref="AY55:BA55" si="185">SUM(AY8:AY8)</f>
        <v>0</v>
      </c>
      <c r="AZ55" s="34">
        <f t="shared" si="13"/>
        <v>0</v>
      </c>
      <c r="BA55" s="34">
        <f t="shared" si="185"/>
        <v>10.57</v>
      </c>
      <c r="BB55" s="34">
        <f t="shared" ref="BB55:BC55" si="186">SUM(BB8:BB8)</f>
        <v>0</v>
      </c>
      <c r="BC55" s="34">
        <f t="shared" si="186"/>
        <v>0</v>
      </c>
      <c r="BD55" s="34">
        <f t="shared" si="14"/>
        <v>10.57</v>
      </c>
      <c r="BE55" s="34">
        <f t="shared" si="155"/>
        <v>10.57</v>
      </c>
      <c r="BG55" s="34">
        <f t="shared" ref="BG55:BH55" si="187">SUM(BG8:BG8)</f>
        <v>0</v>
      </c>
      <c r="BH55" s="34">
        <f t="shared" si="187"/>
        <v>3.32</v>
      </c>
      <c r="BI55" s="34">
        <f t="shared" ref="BI55" si="188">SUM(BI8:BI8)</f>
        <v>0</v>
      </c>
      <c r="BJ55" s="34">
        <f t="shared" si="15"/>
        <v>3.32</v>
      </c>
      <c r="BK55" s="34">
        <f t="shared" ref="BK55:BL55" si="189">SUM(BK8:BK8)</f>
        <v>0</v>
      </c>
      <c r="BL55" s="34">
        <f t="shared" si="189"/>
        <v>0</v>
      </c>
      <c r="BM55" s="34">
        <f t="shared" ref="BM55" si="190">SUM(BM8:BM8)</f>
        <v>14.21</v>
      </c>
      <c r="BN55" s="34">
        <f t="shared" si="16"/>
        <v>14.21</v>
      </c>
      <c r="BO55" s="34">
        <f t="shared" ref="BO55:BQ55" si="191">SUM(BO8:BO8)</f>
        <v>0</v>
      </c>
      <c r="BP55" s="34">
        <f t="shared" si="160"/>
        <v>0</v>
      </c>
      <c r="BQ55" s="34">
        <f t="shared" si="191"/>
        <v>0</v>
      </c>
      <c r="BR55" s="34">
        <f t="shared" si="17"/>
        <v>0</v>
      </c>
      <c r="BS55" s="34">
        <f t="shared" ref="BS55:BT55" si="192">SUM(BS8:BS8)</f>
        <v>0</v>
      </c>
      <c r="BT55" s="34">
        <f t="shared" si="192"/>
        <v>0</v>
      </c>
      <c r="BU55" s="34">
        <f t="shared" ref="BU55" si="193">SUM(BU8:BU8)</f>
        <v>14.432</v>
      </c>
      <c r="BV55" s="34">
        <f t="shared" si="18"/>
        <v>14.432</v>
      </c>
      <c r="BW55" s="34">
        <f t="shared" si="163"/>
        <v>31.962000000000003</v>
      </c>
    </row>
    <row r="56" spans="1:75" x14ac:dyDescent="0.2">
      <c r="B56" s="4" t="s">
        <v>6</v>
      </c>
      <c r="C56" s="34">
        <f t="shared" ref="C56:X56" si="194">SUM(C9:C9)</f>
        <v>0</v>
      </c>
      <c r="D56" s="34">
        <f t="shared" si="194"/>
        <v>0</v>
      </c>
      <c r="E56" s="34">
        <f t="shared" si="194"/>
        <v>0</v>
      </c>
      <c r="F56" s="34">
        <f t="shared" si="194"/>
        <v>0</v>
      </c>
      <c r="G56" s="34">
        <f t="shared" si="194"/>
        <v>0</v>
      </c>
      <c r="H56" s="34">
        <f t="shared" si="194"/>
        <v>0</v>
      </c>
      <c r="I56" s="34">
        <f t="shared" si="194"/>
        <v>0</v>
      </c>
      <c r="J56" s="34">
        <f t="shared" si="194"/>
        <v>0</v>
      </c>
      <c r="K56" s="34">
        <f t="shared" si="194"/>
        <v>0</v>
      </c>
      <c r="L56" s="34">
        <f t="shared" si="194"/>
        <v>0</v>
      </c>
      <c r="M56" s="34">
        <f t="shared" si="194"/>
        <v>0</v>
      </c>
      <c r="N56" s="34">
        <f t="shared" si="194"/>
        <v>0</v>
      </c>
      <c r="O56" s="34">
        <f t="shared" si="194"/>
        <v>0</v>
      </c>
      <c r="P56" s="34">
        <f t="shared" si="194"/>
        <v>0</v>
      </c>
      <c r="Q56" s="34">
        <f t="shared" si="194"/>
        <v>0</v>
      </c>
      <c r="R56" s="34">
        <f t="shared" si="194"/>
        <v>0</v>
      </c>
      <c r="S56" s="34">
        <f t="shared" si="194"/>
        <v>0</v>
      </c>
      <c r="T56" s="34">
        <f t="shared" si="194"/>
        <v>0</v>
      </c>
      <c r="U56" s="34">
        <f t="shared" si="194"/>
        <v>0</v>
      </c>
      <c r="V56" s="34">
        <f t="shared" si="194"/>
        <v>0</v>
      </c>
      <c r="W56" s="34">
        <f t="shared" si="194"/>
        <v>0</v>
      </c>
      <c r="X56" s="34">
        <f t="shared" si="194"/>
        <v>0</v>
      </c>
      <c r="Y56" s="34">
        <f t="shared" si="6"/>
        <v>0</v>
      </c>
      <c r="Z56" s="34">
        <f t="shared" si="144"/>
        <v>0</v>
      </c>
      <c r="AA56" s="34">
        <f t="shared" si="144"/>
        <v>0</v>
      </c>
      <c r="AB56" s="34">
        <f t="shared" si="144"/>
        <v>0</v>
      </c>
      <c r="AC56" s="34">
        <f t="shared" si="7"/>
        <v>0</v>
      </c>
      <c r="AD56" s="34">
        <f t="shared" si="145"/>
        <v>0</v>
      </c>
      <c r="AE56" s="34">
        <f t="shared" si="145"/>
        <v>0</v>
      </c>
      <c r="AF56" s="34">
        <f t="shared" si="145"/>
        <v>0</v>
      </c>
      <c r="AG56" s="34">
        <f t="shared" si="8"/>
        <v>0</v>
      </c>
      <c r="AH56" s="34">
        <f t="shared" si="146"/>
        <v>0</v>
      </c>
      <c r="AI56" s="34">
        <f t="shared" si="146"/>
        <v>0</v>
      </c>
      <c r="AJ56" s="34">
        <f t="shared" ref="AJ56" si="195">SUM(AJ9:AJ9)</f>
        <v>0</v>
      </c>
      <c r="AK56" s="34">
        <f t="shared" si="9"/>
        <v>0</v>
      </c>
      <c r="AM56" s="34">
        <f t="shared" ref="AM56" si="196">SUM(AM9:AM9)</f>
        <v>0</v>
      </c>
      <c r="AO56" s="34">
        <f t="shared" si="149"/>
        <v>0</v>
      </c>
      <c r="AP56" s="34">
        <f t="shared" si="149"/>
        <v>0</v>
      </c>
      <c r="AQ56" s="34">
        <f t="shared" ref="AQ56" si="197">SUM(AQ9:AQ9)</f>
        <v>0</v>
      </c>
      <c r="AR56" s="34">
        <f t="shared" si="11"/>
        <v>0</v>
      </c>
      <c r="AS56" s="34">
        <f t="shared" ref="AS56:AT56" si="198">SUM(AS9:AS9)</f>
        <v>0</v>
      </c>
      <c r="AT56" s="34">
        <f t="shared" si="198"/>
        <v>0</v>
      </c>
      <c r="AU56" s="34">
        <f t="shared" si="151"/>
        <v>0</v>
      </c>
      <c r="AV56" s="34">
        <f t="shared" si="12"/>
        <v>0</v>
      </c>
      <c r="AW56" s="34">
        <f t="shared" ref="AW56:AX56" si="199">SUM(AW9:AW9)</f>
        <v>0</v>
      </c>
      <c r="AX56" s="34">
        <f t="shared" si="199"/>
        <v>0</v>
      </c>
      <c r="AY56" s="34">
        <f t="shared" ref="AY56:BA56" si="200">SUM(AY9:AY9)</f>
        <v>0</v>
      </c>
      <c r="AZ56" s="34">
        <f t="shared" si="13"/>
        <v>0</v>
      </c>
      <c r="BA56" s="34">
        <f t="shared" si="200"/>
        <v>0</v>
      </c>
      <c r="BB56" s="34">
        <f t="shared" ref="BB56:BC56" si="201">SUM(BB9:BB9)</f>
        <v>0</v>
      </c>
      <c r="BC56" s="34">
        <f t="shared" si="201"/>
        <v>0</v>
      </c>
      <c r="BD56" s="34">
        <f t="shared" si="14"/>
        <v>0</v>
      </c>
      <c r="BE56" s="34">
        <f t="shared" si="155"/>
        <v>0</v>
      </c>
      <c r="BG56" s="34">
        <f t="shared" ref="BG56:BH56" si="202">SUM(BG9:BG9)</f>
        <v>0</v>
      </c>
      <c r="BH56" s="34">
        <f t="shared" si="202"/>
        <v>0</v>
      </c>
      <c r="BI56" s="34">
        <f t="shared" ref="BI56" si="203">SUM(BI9:BI9)</f>
        <v>0</v>
      </c>
      <c r="BJ56" s="34">
        <f t="shared" si="15"/>
        <v>0</v>
      </c>
      <c r="BK56" s="34">
        <f t="shared" ref="BK56:BL56" si="204">SUM(BK9:BK9)</f>
        <v>0</v>
      </c>
      <c r="BL56" s="34">
        <f t="shared" si="204"/>
        <v>0</v>
      </c>
      <c r="BM56" s="34">
        <f t="shared" ref="BM56" si="205">SUM(BM9:BM9)</f>
        <v>0</v>
      </c>
      <c r="BN56" s="34">
        <f t="shared" si="16"/>
        <v>0</v>
      </c>
      <c r="BO56" s="34">
        <f t="shared" ref="BO56:BQ56" si="206">SUM(BO9:BO9)</f>
        <v>0</v>
      </c>
      <c r="BP56" s="34">
        <f t="shared" si="160"/>
        <v>0</v>
      </c>
      <c r="BQ56" s="34">
        <f t="shared" si="206"/>
        <v>0</v>
      </c>
      <c r="BR56" s="34">
        <f t="shared" si="17"/>
        <v>0</v>
      </c>
      <c r="BS56" s="34">
        <f t="shared" ref="BS56:BT56" si="207">SUM(BS9:BS9)</f>
        <v>0</v>
      </c>
      <c r="BT56" s="34">
        <f t="shared" si="207"/>
        <v>0</v>
      </c>
      <c r="BU56" s="34">
        <f t="shared" ref="BU56" si="208">SUM(BU9:BU9)</f>
        <v>0</v>
      </c>
      <c r="BV56" s="34">
        <f t="shared" si="18"/>
        <v>0</v>
      </c>
      <c r="BW56" s="34">
        <f t="shared" si="163"/>
        <v>0</v>
      </c>
    </row>
    <row r="57" spans="1:75" x14ac:dyDescent="0.2">
      <c r="B57" s="4" t="s">
        <v>8</v>
      </c>
      <c r="C57" s="34">
        <f t="shared" ref="C57:X57" si="209">SUM(C10:C18)</f>
        <v>106.56126126126127</v>
      </c>
      <c r="D57" s="34">
        <f t="shared" si="209"/>
        <v>33.879999999999995</v>
      </c>
      <c r="E57" s="34">
        <f t="shared" si="209"/>
        <v>21.89</v>
      </c>
      <c r="F57" s="34">
        <f t="shared" si="209"/>
        <v>15.520000000000001</v>
      </c>
      <c r="G57" s="34">
        <f t="shared" si="209"/>
        <v>71.289999999999992</v>
      </c>
      <c r="H57" s="34">
        <f t="shared" si="209"/>
        <v>2.9750000000000014</v>
      </c>
      <c r="I57" s="34">
        <f t="shared" si="209"/>
        <v>33.770000000000003</v>
      </c>
      <c r="J57" s="34">
        <f t="shared" si="209"/>
        <v>0</v>
      </c>
      <c r="K57" s="34">
        <f t="shared" si="209"/>
        <v>36.745000000000005</v>
      </c>
      <c r="L57" s="34">
        <f t="shared" si="209"/>
        <v>0</v>
      </c>
      <c r="M57" s="34">
        <f t="shared" si="209"/>
        <v>0</v>
      </c>
      <c r="N57" s="34">
        <f t="shared" si="209"/>
        <v>0</v>
      </c>
      <c r="O57" s="34">
        <f t="shared" si="209"/>
        <v>0</v>
      </c>
      <c r="P57" s="34">
        <f t="shared" si="209"/>
        <v>1.8846153846153855</v>
      </c>
      <c r="Q57" s="34">
        <f t="shared" si="209"/>
        <v>7.4651944311089782</v>
      </c>
      <c r="R57" s="34">
        <f t="shared" si="209"/>
        <v>0</v>
      </c>
      <c r="S57" s="34">
        <f t="shared" si="209"/>
        <v>9.3498098157243632</v>
      </c>
      <c r="T57" s="34">
        <f t="shared" si="209"/>
        <v>0</v>
      </c>
      <c r="U57" s="34">
        <f t="shared" si="209"/>
        <v>117.38480981572437</v>
      </c>
      <c r="V57" s="34">
        <f t="shared" si="209"/>
        <v>11.83</v>
      </c>
      <c r="W57" s="34">
        <f t="shared" si="209"/>
        <v>0</v>
      </c>
      <c r="X57" s="34">
        <f t="shared" si="209"/>
        <v>0</v>
      </c>
      <c r="Y57" s="34">
        <f t="shared" si="6"/>
        <v>11.83</v>
      </c>
      <c r="Z57" s="34">
        <f>SUM(Z10:Z18)</f>
        <v>0</v>
      </c>
      <c r="AA57" s="34">
        <f>SUM(AA10:AA18)</f>
        <v>27.024000000000001</v>
      </c>
      <c r="AB57" s="34">
        <f>SUM(AB10:AB18)</f>
        <v>2.09</v>
      </c>
      <c r="AC57" s="34">
        <f t="shared" si="7"/>
        <v>29.114000000000001</v>
      </c>
      <c r="AD57" s="34">
        <f>SUM(AD10:AD18)</f>
        <v>0</v>
      </c>
      <c r="AE57" s="34">
        <f>SUM(AE10:AE18)</f>
        <v>10</v>
      </c>
      <c r="AF57" s="34">
        <f>SUM(AF10:AF18)</f>
        <v>1.21</v>
      </c>
      <c r="AG57" s="34">
        <f t="shared" si="8"/>
        <v>11.21</v>
      </c>
      <c r="AH57" s="34">
        <f>SUM(AH10:AH18)</f>
        <v>16.54</v>
      </c>
      <c r="AI57" s="34">
        <f>SUM(AI10:AI18)</f>
        <v>0</v>
      </c>
      <c r="AJ57" s="34">
        <f>SUM(AJ10:AJ18)</f>
        <v>0</v>
      </c>
      <c r="AK57" s="34">
        <f t="shared" si="9"/>
        <v>16.54</v>
      </c>
      <c r="AM57" s="34">
        <f t="shared" ref="AM57" si="210">SUM(AM10:AM18)</f>
        <v>68.694000000000003</v>
      </c>
      <c r="AO57" s="34">
        <f>SUM(AO10:AO18)</f>
        <v>2.6599999999999997</v>
      </c>
      <c r="AP57" s="34">
        <f>SUM(AP10:AP18)</f>
        <v>0</v>
      </c>
      <c r="AQ57" s="34">
        <f>SUM(AQ10:AQ18)</f>
        <v>4.25</v>
      </c>
      <c r="AR57" s="34">
        <f t="shared" si="11"/>
        <v>6.91</v>
      </c>
      <c r="AS57" s="34">
        <f>SUM(AS10:AS18)</f>
        <v>30.360000000000003</v>
      </c>
      <c r="AT57" s="34">
        <f>SUM(AT10:AT18)</f>
        <v>0</v>
      </c>
      <c r="AU57" s="34">
        <f>SUM(AU10:AU18)</f>
        <v>0</v>
      </c>
      <c r="AV57" s="34">
        <f t="shared" si="12"/>
        <v>30.360000000000003</v>
      </c>
      <c r="AW57" s="34">
        <f>SUM(AW10:AW18)</f>
        <v>0</v>
      </c>
      <c r="AX57" s="34">
        <f>SUM(AX10:AX18)</f>
        <v>4.0359999999999996</v>
      </c>
      <c r="AY57" s="34">
        <f>SUM(AY10:AY18)</f>
        <v>9.5</v>
      </c>
      <c r="AZ57" s="34">
        <f t="shared" si="13"/>
        <v>13.536</v>
      </c>
      <c r="BA57" s="34">
        <f>SUM(BA10:BA18)</f>
        <v>3.79</v>
      </c>
      <c r="BB57" s="34">
        <f>SUM(BB10:BB18)</f>
        <v>0</v>
      </c>
      <c r="BC57" s="34">
        <f>SUM(BC10:BC18)</f>
        <v>0</v>
      </c>
      <c r="BD57" s="34">
        <f t="shared" si="14"/>
        <v>3.79</v>
      </c>
      <c r="BE57" s="34">
        <f t="shared" ref="BE57" si="211">SUM(BE10:BE18)</f>
        <v>54.596000000000004</v>
      </c>
      <c r="BG57" s="34">
        <f>SUM(BG10:BG18)</f>
        <v>4.8499999999999996</v>
      </c>
      <c r="BH57" s="34">
        <f>SUM(BH10:BH18)</f>
        <v>37.5</v>
      </c>
      <c r="BI57" s="34">
        <f>SUM(BI10:BI18)</f>
        <v>10.790000000000001</v>
      </c>
      <c r="BJ57" s="34">
        <f t="shared" si="15"/>
        <v>53.14</v>
      </c>
      <c r="BK57" s="34">
        <f>SUM(BK10:BK18)</f>
        <v>0</v>
      </c>
      <c r="BL57" s="34">
        <f>SUM(BL10:BL18)</f>
        <v>0</v>
      </c>
      <c r="BM57" s="34">
        <f>SUM(BM10:BM18)</f>
        <v>0</v>
      </c>
      <c r="BN57" s="34">
        <f t="shared" si="16"/>
        <v>0</v>
      </c>
      <c r="BO57" s="34">
        <f>SUM(BO10:BO18)</f>
        <v>0</v>
      </c>
      <c r="BP57" s="34">
        <f>SUM(BP10:BP18)</f>
        <v>24.055</v>
      </c>
      <c r="BQ57" s="34">
        <f>SUM(BQ10:BQ18)</f>
        <v>0</v>
      </c>
      <c r="BR57" s="34">
        <f t="shared" si="17"/>
        <v>24.055</v>
      </c>
      <c r="BS57" s="34">
        <f>SUM(BS10:BS18)</f>
        <v>0</v>
      </c>
      <c r="BT57" s="34">
        <f>SUM(BT10:BT18)</f>
        <v>0</v>
      </c>
      <c r="BU57" s="34">
        <f>SUM(BU10:BU18)</f>
        <v>0</v>
      </c>
      <c r="BV57" s="34">
        <f t="shared" si="18"/>
        <v>0</v>
      </c>
      <c r="BW57" s="34">
        <f t="shared" ref="BW57" si="212">SUM(BW10:BW18)</f>
        <v>77.194999999999993</v>
      </c>
    </row>
    <row r="58" spans="1:75" x14ac:dyDescent="0.2">
      <c r="B58" s="4" t="s">
        <v>162</v>
      </c>
      <c r="C58" s="34">
        <f t="shared" ref="C58:X58" si="213">SUM(C21:C24)</f>
        <v>617.47</v>
      </c>
      <c r="D58" s="34">
        <f t="shared" si="213"/>
        <v>0</v>
      </c>
      <c r="E58" s="34">
        <f t="shared" si="213"/>
        <v>24</v>
      </c>
      <c r="F58" s="34">
        <f t="shared" si="213"/>
        <v>0.76</v>
      </c>
      <c r="G58" s="34">
        <f t="shared" si="213"/>
        <v>24.76</v>
      </c>
      <c r="H58" s="34">
        <f t="shared" si="213"/>
        <v>0</v>
      </c>
      <c r="I58" s="34">
        <f t="shared" si="213"/>
        <v>0</v>
      </c>
      <c r="J58" s="34">
        <f t="shared" si="213"/>
        <v>156.48000000000002</v>
      </c>
      <c r="K58" s="34">
        <f t="shared" si="213"/>
        <v>156.48000000000002</v>
      </c>
      <c r="L58" s="34">
        <f t="shared" si="213"/>
        <v>0</v>
      </c>
      <c r="M58" s="34">
        <f t="shared" si="213"/>
        <v>0</v>
      </c>
      <c r="N58" s="34">
        <f t="shared" si="213"/>
        <v>72</v>
      </c>
      <c r="O58" s="34">
        <f t="shared" si="213"/>
        <v>72</v>
      </c>
      <c r="P58" s="34">
        <f t="shared" si="213"/>
        <v>0</v>
      </c>
      <c r="Q58" s="34">
        <f t="shared" si="213"/>
        <v>100.94479116658665</v>
      </c>
      <c r="R58" s="34">
        <f t="shared" si="213"/>
        <v>0</v>
      </c>
      <c r="S58" s="34">
        <f t="shared" si="213"/>
        <v>100.94479116658665</v>
      </c>
      <c r="T58" s="34">
        <f t="shared" si="213"/>
        <v>0</v>
      </c>
      <c r="U58" s="34">
        <f t="shared" si="213"/>
        <v>354.18479116658665</v>
      </c>
      <c r="V58" s="34">
        <f t="shared" si="213"/>
        <v>179.51999999999998</v>
      </c>
      <c r="W58" s="34">
        <f t="shared" si="213"/>
        <v>460.76153624579928</v>
      </c>
      <c r="X58" s="34">
        <f t="shared" si="213"/>
        <v>432</v>
      </c>
      <c r="Y58" s="34">
        <f t="shared" si="6"/>
        <v>1072.2815362457993</v>
      </c>
      <c r="Z58" s="34">
        <f>SUM(Z21:Z24)</f>
        <v>168</v>
      </c>
      <c r="AA58" s="34">
        <f>SUM(AA21:AA24)</f>
        <v>19.919999999999998</v>
      </c>
      <c r="AB58" s="34">
        <f>SUM(AB21:AB24)</f>
        <v>85.64</v>
      </c>
      <c r="AC58" s="34">
        <f t="shared" si="7"/>
        <v>273.56</v>
      </c>
      <c r="AD58" s="34">
        <f>SUM(AD21:AD24)</f>
        <v>5.5776000000000039</v>
      </c>
      <c r="AE58" s="34">
        <f>SUM(AE21:AE24)</f>
        <v>91.539999999999992</v>
      </c>
      <c r="AF58" s="34">
        <f>SUM(AF21:AF24)</f>
        <v>0</v>
      </c>
      <c r="AG58" s="34">
        <f t="shared" si="8"/>
        <v>97.117599999999996</v>
      </c>
      <c r="AH58" s="34">
        <f>SUM(AH21:AH24)</f>
        <v>0</v>
      </c>
      <c r="AI58" s="34">
        <f>SUM(AI21:AI24)</f>
        <v>298.63</v>
      </c>
      <c r="AJ58" s="34">
        <f>SUM(AJ21:AJ24)</f>
        <v>122.14</v>
      </c>
      <c r="AK58" s="34">
        <f t="shared" si="9"/>
        <v>420.77</v>
      </c>
      <c r="AM58" s="34">
        <f t="shared" ref="AM58" si="214">SUM(AM21:AM24)</f>
        <v>1863.7291362457995</v>
      </c>
      <c r="AO58" s="34">
        <f>SUM(AO21:AO24)</f>
        <v>79.608727272727265</v>
      </c>
      <c r="AP58" s="34">
        <f>SUM(AP21:AP24)</f>
        <v>205.17500000000001</v>
      </c>
      <c r="AQ58" s="34">
        <f>SUM(AQ21:AQ24)</f>
        <v>519.21</v>
      </c>
      <c r="AR58" s="34">
        <f t="shared" si="11"/>
        <v>803.99372727272726</v>
      </c>
      <c r="AS58" s="34">
        <f>SUM(AS21:AS24)</f>
        <v>307.19783636363633</v>
      </c>
      <c r="AT58" s="34">
        <f>SUM(AT21:AT24)</f>
        <v>504.31</v>
      </c>
      <c r="AU58" s="34">
        <f>SUM(AU21:AU24)</f>
        <v>350.68</v>
      </c>
      <c r="AV58" s="34">
        <f t="shared" si="12"/>
        <v>1162.1878363636363</v>
      </c>
      <c r="AW58" s="34">
        <f>SUM(AW21:AW24)</f>
        <v>317.22000000000003</v>
      </c>
      <c r="AX58" s="34">
        <f>SUM(AX21:AX24)</f>
        <v>276.56</v>
      </c>
      <c r="AY58" s="34">
        <f>SUM(AY21:AY24)</f>
        <v>249.36</v>
      </c>
      <c r="AZ58" s="34">
        <f t="shared" si="13"/>
        <v>843.14</v>
      </c>
      <c r="BA58" s="34">
        <f>SUM(BA21:BA24)</f>
        <v>336</v>
      </c>
      <c r="BB58" s="34">
        <f>SUM(BB21:BB24)</f>
        <v>368.55</v>
      </c>
      <c r="BC58" s="34">
        <f>SUM(BC21:BC24)</f>
        <v>337.62</v>
      </c>
      <c r="BD58" s="34">
        <f t="shared" si="14"/>
        <v>1042.17</v>
      </c>
      <c r="BE58" s="34">
        <f t="shared" ref="BE58" si="215">SUM(BE21:BE24)</f>
        <v>3851.4915636363639</v>
      </c>
      <c r="BG58" s="34">
        <f>SUM(BG21:BG24)</f>
        <v>379.4</v>
      </c>
      <c r="BH58" s="34">
        <f>SUM(BH21:BH24)</f>
        <v>322</v>
      </c>
      <c r="BI58" s="34">
        <f>SUM(BI21:BI24)</f>
        <v>443.45</v>
      </c>
      <c r="BJ58" s="34">
        <f t="shared" si="15"/>
        <v>1144.8499999999999</v>
      </c>
      <c r="BK58" s="34">
        <f>SUM(BK21:BK24)</f>
        <v>278.45</v>
      </c>
      <c r="BL58" s="34">
        <f>SUM(BL21:BL24)</f>
        <v>216</v>
      </c>
      <c r="BM58" s="34">
        <f>SUM(BM21:BM24)</f>
        <v>72</v>
      </c>
      <c r="BN58" s="34">
        <f t="shared" si="16"/>
        <v>566.45000000000005</v>
      </c>
      <c r="BO58" s="34">
        <f>SUM(BO21:BO24)</f>
        <v>521.87</v>
      </c>
      <c r="BP58" s="34">
        <f>SUM(BP21:BP24)</f>
        <v>397.7</v>
      </c>
      <c r="BQ58" s="34">
        <f>SUM(BQ21:BQ24)</f>
        <v>189.45</v>
      </c>
      <c r="BR58" s="34">
        <f t="shared" si="17"/>
        <v>1109.02</v>
      </c>
      <c r="BS58" s="34">
        <f>SUM(BS21:BS24)</f>
        <v>372.125</v>
      </c>
      <c r="BT58" s="34">
        <f>SUM(BT21:BT24)</f>
        <v>250.98</v>
      </c>
      <c r="BU58" s="34">
        <f>SUM(BU21:BU24)</f>
        <v>312</v>
      </c>
      <c r="BV58" s="34">
        <f t="shared" si="18"/>
        <v>935.10500000000002</v>
      </c>
      <c r="BW58" s="34">
        <f t="shared" ref="BW58" si="216">SUM(BW21:BW24)</f>
        <v>3755.4249999999997</v>
      </c>
    </row>
    <row r="59" spans="1:75" x14ac:dyDescent="0.2">
      <c r="B59" s="4" t="s">
        <v>135</v>
      </c>
      <c r="C59" s="34">
        <f t="shared" ref="C59:X59" si="217">SUM(C27:C39)</f>
        <v>86.883603603603603</v>
      </c>
      <c r="D59" s="34">
        <f t="shared" si="217"/>
        <v>3.02</v>
      </c>
      <c r="E59" s="34">
        <f t="shared" si="217"/>
        <v>0</v>
      </c>
      <c r="F59" s="34">
        <f t="shared" si="217"/>
        <v>6.06</v>
      </c>
      <c r="G59" s="34">
        <f t="shared" si="217"/>
        <v>9.08</v>
      </c>
      <c r="H59" s="34">
        <f t="shared" si="217"/>
        <v>15.625</v>
      </c>
      <c r="I59" s="34">
        <f t="shared" si="217"/>
        <v>39.924774774774761</v>
      </c>
      <c r="J59" s="34">
        <f t="shared" si="217"/>
        <v>34.142162162162151</v>
      </c>
      <c r="K59" s="34">
        <f t="shared" si="217"/>
        <v>89.691936936936912</v>
      </c>
      <c r="L59" s="34">
        <f t="shared" si="217"/>
        <v>9.9542342342342316</v>
      </c>
      <c r="M59" s="34">
        <f t="shared" si="217"/>
        <v>19.567477477477471</v>
      </c>
      <c r="N59" s="34">
        <f t="shared" si="217"/>
        <v>77.106113501237118</v>
      </c>
      <c r="O59" s="34">
        <f t="shared" si="217"/>
        <v>106.62782521294882</v>
      </c>
      <c r="P59" s="34">
        <f t="shared" si="217"/>
        <v>16.724551128180508</v>
      </c>
      <c r="Q59" s="34">
        <f t="shared" si="217"/>
        <v>6.9531973115698467</v>
      </c>
      <c r="R59" s="34">
        <f t="shared" si="217"/>
        <v>28.103394143062889</v>
      </c>
      <c r="S59" s="34">
        <f t="shared" si="217"/>
        <v>51.781142582813239</v>
      </c>
      <c r="T59" s="34">
        <f t="shared" si="217"/>
        <v>0</v>
      </c>
      <c r="U59" s="34">
        <f t="shared" si="217"/>
        <v>257.18090473269899</v>
      </c>
      <c r="V59" s="34">
        <f t="shared" si="217"/>
        <v>57.236202592414784</v>
      </c>
      <c r="W59" s="34">
        <f t="shared" si="217"/>
        <v>28.748502160345652</v>
      </c>
      <c r="X59" s="34">
        <f t="shared" si="217"/>
        <v>15.27</v>
      </c>
      <c r="Y59" s="34">
        <f t="shared" si="6"/>
        <v>101.25470475276043</v>
      </c>
      <c r="Z59" s="34">
        <f>SUM(Z27:Z39)</f>
        <v>78.814892307692304</v>
      </c>
      <c r="AA59" s="34">
        <f>SUM(AA27:AA39)</f>
        <v>38.78</v>
      </c>
      <c r="AB59" s="34">
        <f>SUM(AB27:AB39)</f>
        <v>92.82</v>
      </c>
      <c r="AC59" s="34">
        <f t="shared" si="7"/>
        <v>210.4148923076923</v>
      </c>
      <c r="AD59" s="34">
        <f>SUM(AD27:AD39)</f>
        <v>54.369600000000005</v>
      </c>
      <c r="AE59" s="34">
        <f>SUM(AE27:AE39)</f>
        <v>60.722380000000001</v>
      </c>
      <c r="AF59" s="34">
        <f>SUM(AF27:AF39)</f>
        <v>72.045999999999992</v>
      </c>
      <c r="AG59" s="34">
        <f t="shared" si="8"/>
        <v>187.13798</v>
      </c>
      <c r="AH59" s="34">
        <f>SUM(AH27:AH39)</f>
        <v>224.17341818181819</v>
      </c>
      <c r="AI59" s="34">
        <f>SUM(AI27:AI39)</f>
        <v>86.220181818181828</v>
      </c>
      <c r="AJ59" s="34">
        <f>SUM(AJ27:AJ39)</f>
        <v>33.42</v>
      </c>
      <c r="AK59" s="34">
        <f t="shared" si="9"/>
        <v>343.81360000000001</v>
      </c>
      <c r="AM59" s="34">
        <f t="shared" ref="AM59" si="218">SUM(AM27:AM39)</f>
        <v>842.62117706045274</v>
      </c>
      <c r="AO59" s="34">
        <f>SUM(AO27:AO39)</f>
        <v>65.759090909090915</v>
      </c>
      <c r="AP59" s="34">
        <f>SUM(AP27:AP39)</f>
        <v>42.73</v>
      </c>
      <c r="AQ59" s="34">
        <f>SUM(AQ27:AQ39)</f>
        <v>29.965454545454541</v>
      </c>
      <c r="AR59" s="34">
        <f t="shared" si="11"/>
        <v>138.45454545454547</v>
      </c>
      <c r="AS59" s="34">
        <f>SUM(AS27:AS39)</f>
        <v>23.94</v>
      </c>
      <c r="AT59" s="34">
        <f>SUM(AT27:AT39)</f>
        <v>44.190000000000005</v>
      </c>
      <c r="AU59" s="34">
        <f>SUM(AU27:AU39)</f>
        <v>52.86</v>
      </c>
      <c r="AV59" s="34">
        <f t="shared" si="12"/>
        <v>120.99000000000001</v>
      </c>
      <c r="AW59" s="34">
        <f>SUM(AW27:AW39)</f>
        <v>37.712000000000003</v>
      </c>
      <c r="AX59" s="34">
        <f>SUM(AX27:AX39)</f>
        <v>78.697000000000003</v>
      </c>
      <c r="AY59" s="34">
        <f>SUM(AY27:AY39)</f>
        <v>99.108000000000004</v>
      </c>
      <c r="AZ59" s="34">
        <f t="shared" si="13"/>
        <v>215.517</v>
      </c>
      <c r="BA59" s="34">
        <f>SUM(BA27:BA39)</f>
        <v>83.68</v>
      </c>
      <c r="BB59" s="34">
        <f>SUM(BB27:BB39)</f>
        <v>69.004999999999995</v>
      </c>
      <c r="BC59" s="34">
        <f>SUM(BC27:BC39)</f>
        <v>114.43</v>
      </c>
      <c r="BD59" s="34">
        <f t="shared" si="14"/>
        <v>267.11500000000001</v>
      </c>
      <c r="BE59" s="34">
        <f t="shared" ref="BE59" si="219">SUM(BE27:BE39)</f>
        <v>742.07654545454545</v>
      </c>
      <c r="BG59" s="34">
        <f>SUM(BG27:BG39)</f>
        <v>65.63</v>
      </c>
      <c r="BH59" s="34">
        <f>SUM(BH27:BH39)</f>
        <v>68.462999999999994</v>
      </c>
      <c r="BI59" s="34">
        <f>SUM(BI27:BI39)</f>
        <v>49.53</v>
      </c>
      <c r="BJ59" s="34">
        <f t="shared" si="15"/>
        <v>183.62299999999999</v>
      </c>
      <c r="BK59" s="34">
        <f>SUM(BK27:BK39)</f>
        <v>103.054</v>
      </c>
      <c r="BL59" s="34">
        <f>SUM(BL27:BL39)</f>
        <v>61.76</v>
      </c>
      <c r="BM59" s="34">
        <f>SUM(BM27:BM39)</f>
        <v>16.63</v>
      </c>
      <c r="BN59" s="34">
        <f t="shared" si="16"/>
        <v>181.44399999999999</v>
      </c>
      <c r="BO59" s="34">
        <f>SUM(BO27:BO39)</f>
        <v>19.694000000000003</v>
      </c>
      <c r="BP59" s="34">
        <f>SUM(BP27:BP39)</f>
        <v>31.490000000000002</v>
      </c>
      <c r="BQ59" s="34">
        <f>SUM(BQ27:BQ39)</f>
        <v>39.790000000000006</v>
      </c>
      <c r="BR59" s="34">
        <f t="shared" si="17"/>
        <v>90.974000000000018</v>
      </c>
      <c r="BS59" s="34">
        <f>SUM(BS27:BS39)</f>
        <v>27.35</v>
      </c>
      <c r="BT59" s="34">
        <f>SUM(BT27:BT39)</f>
        <v>80.829999999999984</v>
      </c>
      <c r="BU59" s="34">
        <f>SUM(BU27:BU39)</f>
        <v>46.836000000000006</v>
      </c>
      <c r="BV59" s="34">
        <f t="shared" si="18"/>
        <v>155.01599999999999</v>
      </c>
      <c r="BW59" s="34">
        <f t="shared" ref="BW59" si="220">SUM(BW27:BW39)</f>
        <v>611.05700000000002</v>
      </c>
    </row>
    <row r="60" spans="1:75" x14ac:dyDescent="0.2">
      <c r="B60" s="4" t="s">
        <v>163</v>
      </c>
      <c r="C60" s="34">
        <f t="shared" ref="C60:X60" si="221">SUM(C42:C48)</f>
        <v>45.98</v>
      </c>
      <c r="D60" s="34">
        <f t="shared" si="221"/>
        <v>0</v>
      </c>
      <c r="E60" s="34">
        <f t="shared" si="221"/>
        <v>0</v>
      </c>
      <c r="F60" s="34">
        <f t="shared" si="221"/>
        <v>0</v>
      </c>
      <c r="G60" s="34">
        <f t="shared" si="221"/>
        <v>0</v>
      </c>
      <c r="H60" s="34">
        <f t="shared" si="221"/>
        <v>0</v>
      </c>
      <c r="I60" s="34">
        <f t="shared" si="221"/>
        <v>0</v>
      </c>
      <c r="J60" s="34">
        <f t="shared" si="221"/>
        <v>0</v>
      </c>
      <c r="K60" s="34">
        <f t="shared" si="221"/>
        <v>0</v>
      </c>
      <c r="L60" s="34">
        <f t="shared" si="221"/>
        <v>0</v>
      </c>
      <c r="M60" s="34">
        <f t="shared" si="221"/>
        <v>0</v>
      </c>
      <c r="N60" s="34">
        <f t="shared" si="221"/>
        <v>52.793269230769226</v>
      </c>
      <c r="O60" s="34">
        <f t="shared" si="221"/>
        <v>52.793269230769226</v>
      </c>
      <c r="P60" s="34">
        <f t="shared" si="221"/>
        <v>0</v>
      </c>
      <c r="Q60" s="34">
        <f t="shared" si="221"/>
        <v>154.25327892462795</v>
      </c>
      <c r="R60" s="34">
        <f t="shared" si="221"/>
        <v>0</v>
      </c>
      <c r="S60" s="34">
        <f t="shared" si="221"/>
        <v>154.25327892462795</v>
      </c>
      <c r="T60" s="34">
        <f t="shared" si="221"/>
        <v>0</v>
      </c>
      <c r="U60" s="34">
        <f t="shared" si="221"/>
        <v>207.04654815539715</v>
      </c>
      <c r="V60" s="34">
        <f t="shared" si="221"/>
        <v>0</v>
      </c>
      <c r="W60" s="34">
        <f t="shared" si="221"/>
        <v>0</v>
      </c>
      <c r="X60" s="34">
        <f t="shared" si="221"/>
        <v>0</v>
      </c>
      <c r="Y60" s="34">
        <f t="shared" si="6"/>
        <v>0</v>
      </c>
      <c r="Z60" s="34">
        <f>SUM(Z42:Z48)</f>
        <v>0</v>
      </c>
      <c r="AA60" s="34">
        <f>SUM(AA42:AA48)</f>
        <v>130</v>
      </c>
      <c r="AB60" s="34">
        <f>SUM(AB42:AB48)</f>
        <v>72</v>
      </c>
      <c r="AC60" s="34">
        <f t="shared" si="7"/>
        <v>202</v>
      </c>
      <c r="AD60" s="34">
        <f>SUM(AD42:AD48)</f>
        <v>0</v>
      </c>
      <c r="AE60" s="34">
        <f>SUM(AE42:AE48)</f>
        <v>0</v>
      </c>
      <c r="AF60" s="34">
        <f>SUM(AF42:AF48)</f>
        <v>0</v>
      </c>
      <c r="AG60" s="34">
        <f t="shared" si="8"/>
        <v>0</v>
      </c>
      <c r="AH60" s="34">
        <f>SUM(AH42:AH48)</f>
        <v>0</v>
      </c>
      <c r="AI60" s="34">
        <f>SUM(AI42:AI48)</f>
        <v>0</v>
      </c>
      <c r="AJ60" s="34">
        <f>SUM(AJ42:AJ48)</f>
        <v>0</v>
      </c>
      <c r="AK60" s="34">
        <f t="shared" si="9"/>
        <v>0</v>
      </c>
      <c r="AM60" s="34">
        <f t="shared" ref="AM60" si="222">SUM(AM42:AM48)</f>
        <v>202</v>
      </c>
      <c r="AO60" s="34">
        <f>SUM(AO42:AO48)</f>
        <v>0</v>
      </c>
      <c r="AP60" s="34">
        <f>SUM(AP42:AP48)</f>
        <v>0</v>
      </c>
      <c r="AQ60" s="34">
        <f>SUM(AQ42:AQ48)</f>
        <v>0</v>
      </c>
      <c r="AR60" s="34">
        <f t="shared" si="11"/>
        <v>0</v>
      </c>
      <c r="AS60" s="34">
        <f>SUM(AS42:AS48)</f>
        <v>0</v>
      </c>
      <c r="AT60" s="34">
        <f>SUM(AT42:AT48)</f>
        <v>0</v>
      </c>
      <c r="AU60" s="34">
        <f>SUM(AU42:AU48)</f>
        <v>0</v>
      </c>
      <c r="AV60" s="34">
        <f t="shared" si="12"/>
        <v>0</v>
      </c>
      <c r="AW60" s="34">
        <f>SUM(AW42:AW48)</f>
        <v>0</v>
      </c>
      <c r="AX60" s="34">
        <f>SUM(AX42:AX48)</f>
        <v>9.879999999999999</v>
      </c>
      <c r="AY60" s="34">
        <f>SUM(AY42:AY48)</f>
        <v>0</v>
      </c>
      <c r="AZ60" s="34">
        <f t="shared" si="13"/>
        <v>9.879999999999999</v>
      </c>
      <c r="BA60" s="34">
        <f>SUM(BA42:BA48)</f>
        <v>0</v>
      </c>
      <c r="BB60" s="34">
        <f>SUM(BB42:BB48)</f>
        <v>0</v>
      </c>
      <c r="BC60" s="34">
        <f>SUM(BC42:BC48)</f>
        <v>0</v>
      </c>
      <c r="BD60" s="34">
        <f t="shared" si="14"/>
        <v>0</v>
      </c>
      <c r="BE60" s="34">
        <f t="shared" ref="BE60" si="223">SUM(BE42:BE48)</f>
        <v>9.879999999999999</v>
      </c>
      <c r="BG60" s="34">
        <f>SUM(BG42:BG48)</f>
        <v>4.46</v>
      </c>
      <c r="BH60" s="34">
        <f>SUM(BH42:BH48)</f>
        <v>0</v>
      </c>
      <c r="BI60" s="34">
        <f>SUM(BI42:BI48)</f>
        <v>4.46</v>
      </c>
      <c r="BJ60" s="34">
        <f t="shared" si="15"/>
        <v>8.92</v>
      </c>
      <c r="BK60" s="34">
        <f>SUM(BK42:BK48)</f>
        <v>0</v>
      </c>
      <c r="BL60" s="34">
        <f>SUM(BL42:BL48)</f>
        <v>0</v>
      </c>
      <c r="BM60" s="34">
        <f>SUM(BM42:BM48)</f>
        <v>0</v>
      </c>
      <c r="BN60" s="34">
        <f t="shared" si="16"/>
        <v>0</v>
      </c>
      <c r="BO60" s="34">
        <f>SUM(BO42:BO48)</f>
        <v>0</v>
      </c>
      <c r="BP60" s="34">
        <f>SUM(BP42:BP48)</f>
        <v>0</v>
      </c>
      <c r="BQ60" s="34">
        <f>SUM(BQ42:BQ48)</f>
        <v>0</v>
      </c>
      <c r="BR60" s="34">
        <f t="shared" si="17"/>
        <v>0</v>
      </c>
      <c r="BS60" s="34">
        <f>SUM(BS42:BS48)</f>
        <v>0</v>
      </c>
      <c r="BT60" s="34">
        <f>SUM(BT42:BT48)</f>
        <v>0</v>
      </c>
      <c r="BU60" s="34">
        <f>SUM(BU42:BU48)</f>
        <v>0</v>
      </c>
      <c r="BV60" s="34">
        <f t="shared" si="18"/>
        <v>0</v>
      </c>
      <c r="BW60" s="34">
        <f t="shared" ref="BW60" si="224">SUM(BW42:BW48)</f>
        <v>8.92</v>
      </c>
    </row>
    <row r="61" spans="1:75" x14ac:dyDescent="0.2">
      <c r="Y61" s="4">
        <f t="shared" si="6"/>
        <v>0</v>
      </c>
      <c r="AC61" s="4">
        <f t="shared" si="7"/>
        <v>0</v>
      </c>
      <c r="AG61" s="4">
        <f t="shared" si="8"/>
        <v>0</v>
      </c>
      <c r="AK61" s="4">
        <f t="shared" si="9"/>
        <v>0</v>
      </c>
      <c r="AR61" s="4">
        <f t="shared" si="11"/>
        <v>0</v>
      </c>
      <c r="AV61" s="4">
        <f t="shared" si="12"/>
        <v>0</v>
      </c>
      <c r="AZ61" s="4">
        <f t="shared" si="13"/>
        <v>0</v>
      </c>
      <c r="BD61" s="4">
        <f t="shared" si="14"/>
        <v>0</v>
      </c>
      <c r="BJ61" s="4">
        <f t="shared" si="15"/>
        <v>0</v>
      </c>
      <c r="BN61" s="4">
        <f t="shared" si="16"/>
        <v>0</v>
      </c>
      <c r="BR61" s="4">
        <f t="shared" si="17"/>
        <v>0</v>
      </c>
      <c r="BV61" s="4">
        <f t="shared" si="18"/>
        <v>0</v>
      </c>
    </row>
  </sheetData>
  <mergeCells count="5">
    <mergeCell ref="A4:B4"/>
    <mergeCell ref="A5:B5"/>
    <mergeCell ref="A20:B20"/>
    <mergeCell ref="A26:B26"/>
    <mergeCell ref="A41:B41"/>
  </mergeCells>
  <pageMargins left="0.75" right="0.75" top="1" bottom="1" header="0.5" footer="0.5"/>
  <pageSetup orientation="portrait" verticalDpi="0" r:id="rId1"/>
  <headerFooter alignWithMargins="0"/>
  <ignoredErrors>
    <ignoredError sqref="G6" formulaRange="1"/>
    <ignoredError sqref="G7 G21:G24 G27:G39 G42:G48 G8 G9 G10:G18" formulaRange="1" unlockedFormula="1"/>
    <ignoredError sqref="K21:K24 O21:O24 S21:S24 K27:K39 O27:O39 S27:S39 K42:K48 O42:O48 S42:S48 K7:K18 S7:S18 O7:O18" unlockedFormula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H73"/>
  <sheetViews>
    <sheetView tabSelected="1" zoomScaleNormal="100" workbookViewId="0">
      <pane xSplit="13" ySplit="4" topLeftCell="N64" activePane="bottomRight" state="frozen"/>
      <selection pane="topRight" activeCell="N1" sqref="N1"/>
      <selection pane="bottomLeft" activeCell="A5" sqref="A5"/>
      <selection pane="bottomRight" activeCell="AX78" sqref="AX78"/>
    </sheetView>
  </sheetViews>
  <sheetFormatPr defaultRowHeight="15" x14ac:dyDescent="0.25"/>
  <cols>
    <col min="1" max="1" width="31.5703125" style="81" customWidth="1"/>
    <col min="2" max="2" width="6.7109375" style="81" hidden="1" customWidth="1"/>
    <col min="3" max="3" width="7.28515625" style="81" hidden="1" customWidth="1"/>
    <col min="4" max="4" width="6.85546875" style="81" hidden="1" customWidth="1"/>
    <col min="5" max="5" width="6.28515625" style="81" hidden="1" customWidth="1"/>
    <col min="6" max="7" width="7.140625" style="81" hidden="1" customWidth="1"/>
    <col min="8" max="8" width="6.5703125" style="81" hidden="1" customWidth="1"/>
    <col min="9" max="10" width="7" style="81" hidden="1" customWidth="1"/>
    <col min="11" max="11" width="6.85546875" style="81" hidden="1" customWidth="1"/>
    <col min="12" max="13" width="7" style="81" hidden="1" customWidth="1"/>
    <col min="14" max="14" width="9.7109375" style="81" bestFit="1" customWidth="1"/>
    <col min="15" max="15" width="6.85546875" style="81" hidden="1" customWidth="1"/>
    <col min="16" max="16" width="7.42578125" style="81" hidden="1" customWidth="1"/>
    <col min="17" max="17" width="6.7109375" style="81" hidden="1" customWidth="1"/>
    <col min="18" max="18" width="9.5703125" style="81" hidden="1" customWidth="1"/>
    <col min="19" max="19" width="6.140625" style="81" hidden="1" customWidth="1"/>
    <col min="20" max="20" width="7.140625" style="81" hidden="1" customWidth="1"/>
    <col min="21" max="21" width="7" style="81" hidden="1" customWidth="1"/>
    <col min="22" max="22" width="9.5703125" style="81" hidden="1" customWidth="1"/>
    <col min="23" max="23" width="6.7109375" style="81" hidden="1" customWidth="1"/>
    <col min="24" max="25" width="7.7109375" style="81" hidden="1" customWidth="1"/>
    <col min="26" max="26" width="9.5703125" style="81" hidden="1" customWidth="1"/>
    <col min="27" max="29" width="7.7109375" style="81" hidden="1" customWidth="1"/>
    <col min="30" max="30" width="9.5703125" style="81" hidden="1" customWidth="1"/>
    <col min="31" max="31" width="9.5703125" hidden="1" customWidth="1"/>
    <col min="32" max="32" width="9.7109375" style="81" bestFit="1" customWidth="1"/>
    <col min="33" max="33" width="6.85546875" style="81" hidden="1" customWidth="1"/>
    <col min="34" max="34" width="7.42578125" style="81" hidden="1" customWidth="1"/>
    <col min="35" max="35" width="6.7109375" style="81" hidden="1" customWidth="1"/>
    <col min="36" max="36" width="9.28515625" style="81" hidden="1" customWidth="1"/>
    <col min="37" max="37" width="6.140625" style="81" hidden="1" customWidth="1"/>
    <col min="38" max="38" width="7.140625" style="81" hidden="1" customWidth="1"/>
    <col min="39" max="39" width="7" style="81" hidden="1" customWidth="1"/>
    <col min="40" max="40" width="9.28515625" style="81" hidden="1" customWidth="1"/>
    <col min="41" max="41" width="6.7109375" style="81" hidden="1" customWidth="1"/>
    <col min="42" max="42" width="7.28515625" style="81" hidden="1" customWidth="1"/>
    <col min="43" max="43" width="7" style="81" hidden="1" customWidth="1"/>
    <col min="44" max="44" width="9.28515625" style="81" hidden="1" customWidth="1"/>
    <col min="45" max="45" width="6.5703125" style="81" hidden="1" customWidth="1"/>
    <col min="46" max="47" width="12.140625" style="81" hidden="1" customWidth="1"/>
    <col min="48" max="48" width="14.7109375" style="81" hidden="1" customWidth="1"/>
    <col min="49" max="49" width="3.85546875" style="81" hidden="1" customWidth="1"/>
    <col min="50" max="50" width="11" style="81" bestFit="1" customWidth="1"/>
    <col min="51" max="51" width="0" style="81" hidden="1" customWidth="1"/>
    <col min="52" max="52" width="11.85546875" style="81" hidden="1" customWidth="1"/>
    <col min="53" max="53" width="12.5703125" style="81" hidden="1" customWidth="1"/>
    <col min="54" max="54" width="11.85546875" style="81" hidden="1" customWidth="1"/>
    <col min="55" max="55" width="14.7109375" style="81" hidden="1" customWidth="1"/>
    <col min="56" max="56" width="11.28515625" style="81" hidden="1" customWidth="1"/>
    <col min="57" max="58" width="12.28515625" style="81" hidden="1" customWidth="1"/>
    <col min="59" max="59" width="14.7109375" style="81" hidden="1" customWidth="1"/>
    <col min="60" max="61" width="12" style="81" hidden="1" customWidth="1"/>
    <col min="62" max="62" width="12.28515625" style="81" hidden="1" customWidth="1"/>
    <col min="63" max="63" width="14.7109375" style="81" hidden="1" customWidth="1"/>
    <col min="64" max="64" width="11.85546875" style="81" hidden="1" customWidth="1"/>
    <col min="65" max="66" width="12.140625" style="81" hidden="1" customWidth="1"/>
    <col min="67" max="67" width="14.7109375" style="81" hidden="1" customWidth="1"/>
    <col min="68" max="68" width="11" style="81" bestFit="1" customWidth="1"/>
    <col min="69" max="69" width="9.140625" style="81"/>
    <col min="70" max="71" width="12.140625" style="81" bestFit="1" customWidth="1"/>
    <col min="72" max="72" width="11.85546875" style="81" bestFit="1" customWidth="1"/>
    <col min="73" max="73" width="14.7109375" style="81" bestFit="1" customWidth="1"/>
    <col min="74" max="76" width="12.140625" style="81" bestFit="1" customWidth="1"/>
    <col min="77" max="77" width="14.7109375" style="81" bestFit="1" customWidth="1"/>
    <col min="78" max="80" width="12.140625" style="81" bestFit="1" customWidth="1"/>
    <col min="81" max="81" width="14.7109375" style="81" bestFit="1" customWidth="1"/>
    <col min="82" max="84" width="12.140625" style="81" bestFit="1" customWidth="1"/>
    <col min="85" max="85" width="14.7109375" style="81" bestFit="1" customWidth="1"/>
    <col min="86" max="86" width="11" style="81" bestFit="1" customWidth="1"/>
    <col min="87" max="16384" width="9.140625" style="81"/>
  </cols>
  <sheetData>
    <row r="1" spans="1:86" ht="15.75" thickBot="1" x14ac:dyDescent="0.3">
      <c r="A1" s="52" t="s">
        <v>0</v>
      </c>
    </row>
    <row r="2" spans="1:86" ht="15.75" thickBot="1" x14ac:dyDescent="0.3">
      <c r="A2" s="55" t="s">
        <v>1</v>
      </c>
      <c r="R2" s="143" t="s">
        <v>171</v>
      </c>
      <c r="S2" s="144"/>
    </row>
    <row r="3" spans="1:86" ht="15.75" thickBot="1" x14ac:dyDescent="0.3"/>
    <row r="4" spans="1:86" ht="15.75" thickBot="1" x14ac:dyDescent="0.3">
      <c r="A4" s="141" t="s">
        <v>170</v>
      </c>
      <c r="B4" s="142">
        <v>41000</v>
      </c>
      <c r="C4" s="79">
        <v>41030</v>
      </c>
      <c r="D4" s="79">
        <v>41061</v>
      </c>
      <c r="E4" s="79">
        <v>41091</v>
      </c>
      <c r="F4" s="79">
        <v>41122</v>
      </c>
      <c r="G4" s="79">
        <v>41153</v>
      </c>
      <c r="H4" s="79">
        <v>41183</v>
      </c>
      <c r="I4" s="79">
        <v>41214</v>
      </c>
      <c r="J4" s="79">
        <v>41244</v>
      </c>
      <c r="K4" s="79">
        <v>41275</v>
      </c>
      <c r="L4" s="79">
        <v>41306</v>
      </c>
      <c r="M4" s="79">
        <v>41334</v>
      </c>
      <c r="N4" s="6" t="s">
        <v>159</v>
      </c>
      <c r="O4" s="7">
        <v>41365</v>
      </c>
      <c r="P4" s="7">
        <v>41395</v>
      </c>
      <c r="Q4" s="7">
        <v>41426</v>
      </c>
      <c r="R4" s="6" t="s">
        <v>104</v>
      </c>
      <c r="S4" s="7">
        <v>41456</v>
      </c>
      <c r="T4" s="7">
        <v>41487</v>
      </c>
      <c r="U4" s="7">
        <v>41518</v>
      </c>
      <c r="V4" s="6" t="s">
        <v>105</v>
      </c>
      <c r="W4" s="7">
        <v>41548</v>
      </c>
      <c r="X4" s="7">
        <v>41579</v>
      </c>
      <c r="Y4" s="7">
        <v>41609</v>
      </c>
      <c r="Z4" s="6" t="s">
        <v>106</v>
      </c>
      <c r="AA4" s="7">
        <v>41640</v>
      </c>
      <c r="AB4" s="7">
        <v>41671</v>
      </c>
      <c r="AC4" s="8">
        <v>41699</v>
      </c>
      <c r="AD4" s="6" t="s">
        <v>107</v>
      </c>
      <c r="AF4" s="99" t="s">
        <v>160</v>
      </c>
      <c r="AG4" s="112">
        <v>41730</v>
      </c>
      <c r="AH4" s="112">
        <v>41760</v>
      </c>
      <c r="AI4" s="112">
        <v>41791</v>
      </c>
      <c r="AJ4" s="112" t="s">
        <v>174</v>
      </c>
      <c r="AK4" s="112">
        <v>41821</v>
      </c>
      <c r="AL4" s="112">
        <v>41852</v>
      </c>
      <c r="AM4" s="112">
        <v>41883</v>
      </c>
      <c r="AN4" s="113" t="s">
        <v>176</v>
      </c>
      <c r="AO4" s="112">
        <v>41913</v>
      </c>
      <c r="AP4" s="112">
        <v>41944</v>
      </c>
      <c r="AQ4" s="112">
        <v>41974</v>
      </c>
      <c r="AR4" s="114" t="s">
        <v>177</v>
      </c>
      <c r="AS4" s="112">
        <v>42005</v>
      </c>
      <c r="AT4" s="112">
        <v>42036</v>
      </c>
      <c r="AU4" s="112">
        <v>42064</v>
      </c>
      <c r="AV4" s="117" t="s">
        <v>178</v>
      </c>
      <c r="AX4" s="99" t="s">
        <v>179</v>
      </c>
      <c r="AZ4" s="112">
        <v>42095</v>
      </c>
      <c r="BA4" s="112">
        <v>42125</v>
      </c>
      <c r="BB4" s="112">
        <v>42156</v>
      </c>
      <c r="BC4" s="118" t="s">
        <v>174</v>
      </c>
      <c r="BD4" s="112">
        <v>42186</v>
      </c>
      <c r="BE4" s="112">
        <v>42217</v>
      </c>
      <c r="BF4" s="112">
        <v>42248</v>
      </c>
      <c r="BG4" s="119" t="s">
        <v>176</v>
      </c>
      <c r="BH4" s="112">
        <v>42278</v>
      </c>
      <c r="BI4" s="112">
        <v>42309</v>
      </c>
      <c r="BJ4" s="112">
        <v>42339</v>
      </c>
      <c r="BK4" s="120" t="s">
        <v>177</v>
      </c>
      <c r="BL4" s="112">
        <v>42385</v>
      </c>
      <c r="BM4" s="112">
        <v>42416</v>
      </c>
      <c r="BN4" s="112">
        <v>42445</v>
      </c>
      <c r="BO4" s="121" t="s">
        <v>178</v>
      </c>
      <c r="BP4" s="99" t="s">
        <v>181</v>
      </c>
      <c r="BR4" s="112">
        <v>42476</v>
      </c>
      <c r="BS4" s="112">
        <v>42506</v>
      </c>
      <c r="BT4" s="112">
        <v>42537</v>
      </c>
      <c r="BU4" s="118" t="s">
        <v>174</v>
      </c>
      <c r="BV4" s="112">
        <v>42567</v>
      </c>
      <c r="BW4" s="112">
        <v>42598</v>
      </c>
      <c r="BX4" s="112">
        <v>42629</v>
      </c>
      <c r="BY4" s="122" t="s">
        <v>176</v>
      </c>
      <c r="BZ4" s="112">
        <v>42659</v>
      </c>
      <c r="CA4" s="112">
        <v>42690</v>
      </c>
      <c r="CB4" s="112">
        <v>42720</v>
      </c>
      <c r="CC4" s="123" t="s">
        <v>177</v>
      </c>
      <c r="CD4" s="112">
        <v>42751</v>
      </c>
      <c r="CE4" s="112">
        <v>42782</v>
      </c>
      <c r="CF4" s="112">
        <v>42810</v>
      </c>
      <c r="CG4" s="124" t="s">
        <v>178</v>
      </c>
      <c r="CH4" s="99" t="s">
        <v>183</v>
      </c>
    </row>
    <row r="5" spans="1:86" ht="15.75" thickBot="1" x14ac:dyDescent="0.3">
      <c r="A5" s="100" t="s">
        <v>5</v>
      </c>
      <c r="B5" s="96">
        <f>SUM(B6:B16)</f>
        <v>0</v>
      </c>
      <c r="C5" s="96">
        <f t="shared" ref="C5:AD5" si="0">SUM(C6:C16)</f>
        <v>2.52</v>
      </c>
      <c r="D5" s="96">
        <f t="shared" si="0"/>
        <v>0</v>
      </c>
      <c r="E5" s="96">
        <f t="shared" si="0"/>
        <v>44.04</v>
      </c>
      <c r="F5" s="96">
        <f t="shared" si="0"/>
        <v>12.370000000000001</v>
      </c>
      <c r="G5" s="96">
        <f t="shared" si="0"/>
        <v>31.150000000000002</v>
      </c>
      <c r="H5" s="96">
        <f t="shared" si="0"/>
        <v>0.56000000000000005</v>
      </c>
      <c r="I5" s="96">
        <f t="shared" si="0"/>
        <v>42.7</v>
      </c>
      <c r="J5" s="96">
        <f t="shared" si="0"/>
        <v>34.090000000000003</v>
      </c>
      <c r="K5" s="96">
        <f t="shared" si="0"/>
        <v>0</v>
      </c>
      <c r="L5" s="96">
        <f t="shared" si="0"/>
        <v>0</v>
      </c>
      <c r="M5" s="96">
        <f t="shared" si="0"/>
        <v>12.1</v>
      </c>
      <c r="N5" s="96">
        <f>SUM(N6:N16)</f>
        <v>179.53000000000003</v>
      </c>
      <c r="O5" s="97">
        <f t="shared" si="0"/>
        <v>0</v>
      </c>
      <c r="P5" s="97">
        <f t="shared" si="0"/>
        <v>3.35</v>
      </c>
      <c r="Q5" s="97">
        <f t="shared" si="0"/>
        <v>28.84</v>
      </c>
      <c r="R5" s="96">
        <f t="shared" si="0"/>
        <v>32.19</v>
      </c>
      <c r="S5" s="97">
        <f t="shared" si="0"/>
        <v>8.02</v>
      </c>
      <c r="T5" s="97">
        <f t="shared" si="0"/>
        <v>11.452999999999999</v>
      </c>
      <c r="U5" s="97">
        <f t="shared" si="0"/>
        <v>0</v>
      </c>
      <c r="V5" s="96">
        <f t="shared" si="0"/>
        <v>19.472999999999999</v>
      </c>
      <c r="W5" s="97">
        <f t="shared" si="0"/>
        <v>66.7</v>
      </c>
      <c r="X5" s="97">
        <f t="shared" si="0"/>
        <v>17.22</v>
      </c>
      <c r="Y5" s="97">
        <f t="shared" si="0"/>
        <v>4.2799999999999994</v>
      </c>
      <c r="Z5" s="96">
        <f t="shared" si="0"/>
        <v>88.2</v>
      </c>
      <c r="AA5" s="97">
        <f t="shared" si="0"/>
        <v>22.999999999999996</v>
      </c>
      <c r="AB5" s="97">
        <f t="shared" si="0"/>
        <v>4.92</v>
      </c>
      <c r="AC5" s="97">
        <f t="shared" si="0"/>
        <v>3.3</v>
      </c>
      <c r="AD5" s="96">
        <f t="shared" si="0"/>
        <v>31.219999999999995</v>
      </c>
      <c r="AF5" s="98">
        <f>R5+V5+Z5+AD5</f>
        <v>171.083</v>
      </c>
      <c r="AG5" s="98">
        <f>SUM(AG6:AG16)</f>
        <v>2.2519999999999998</v>
      </c>
      <c r="AH5" s="98">
        <f>SUM(AH6:AH16)</f>
        <v>14.010000000000002</v>
      </c>
      <c r="AI5" s="98">
        <f>SUM(AI6:AI16)</f>
        <v>0</v>
      </c>
      <c r="AJ5" s="98">
        <f>SUM(AG5:AI5)</f>
        <v>16.262</v>
      </c>
      <c r="AK5" s="98">
        <f>SUM(AK6:AK16)</f>
        <v>0</v>
      </c>
      <c r="AL5" s="98">
        <f>SUM(AL6:AL16)</f>
        <v>0</v>
      </c>
      <c r="AM5" s="98">
        <f>SUM(AM6:AM16)</f>
        <v>34.480000000000004</v>
      </c>
      <c r="AN5" s="98">
        <f>SUM(AK5:AM5)</f>
        <v>34.480000000000004</v>
      </c>
      <c r="AO5" s="98">
        <f>SUM(AO6:AO16)</f>
        <v>0</v>
      </c>
      <c r="AP5" s="98">
        <f>SUM(AP6:AP16)</f>
        <v>9.9410000000000007</v>
      </c>
      <c r="AQ5" s="98">
        <f>SUM(AQ6:AQ16)</f>
        <v>0</v>
      </c>
      <c r="AR5" s="98">
        <f>SUM(AO5:AQ5)</f>
        <v>9.9410000000000007</v>
      </c>
      <c r="AS5" s="98">
        <f>SUM(AS6:AS16)</f>
        <v>0</v>
      </c>
      <c r="AT5" s="98">
        <f>SUM(AT6:AT16)</f>
        <v>0</v>
      </c>
      <c r="AU5" s="98">
        <f>SUM(AU6:AU16)</f>
        <v>1.72</v>
      </c>
      <c r="AV5" s="98">
        <f>SUM(AS5:AU5)</f>
        <v>1.72</v>
      </c>
      <c r="AX5" s="98">
        <f>AJ5+AN5+AR5+AV5</f>
        <v>62.403000000000006</v>
      </c>
      <c r="AZ5" s="98">
        <f>SUM(AZ6:AZ16)</f>
        <v>0</v>
      </c>
      <c r="BA5" s="98">
        <f>SUM(BA6:BA16)</f>
        <v>0</v>
      </c>
      <c r="BB5" s="98">
        <f>SUM(BB6:BB16)</f>
        <v>0</v>
      </c>
      <c r="BC5" s="98">
        <f>SUM(AZ5:BB5)</f>
        <v>0</v>
      </c>
      <c r="BD5" s="98">
        <f>SUM(BD6:BD16)</f>
        <v>0</v>
      </c>
      <c r="BE5" s="98">
        <f>SUM(BE6:BE16)</f>
        <v>6.5</v>
      </c>
      <c r="BF5" s="98">
        <f>SUM(BF6:BF16)</f>
        <v>7.66</v>
      </c>
      <c r="BG5" s="98">
        <f>SUM(BD5:BF5)</f>
        <v>14.16</v>
      </c>
      <c r="BH5" s="98">
        <f>SUM(BH6:BH16)</f>
        <v>0</v>
      </c>
      <c r="BI5" s="98">
        <f>SUM(BI6:BI16)</f>
        <v>0</v>
      </c>
      <c r="BJ5" s="98">
        <f>SUM(BJ6:BJ16)</f>
        <v>0</v>
      </c>
      <c r="BK5" s="98">
        <f>SUM(BH5:BJ5)</f>
        <v>0</v>
      </c>
      <c r="BL5" s="98">
        <f>SUM(BL6:BL16)</f>
        <v>0</v>
      </c>
      <c r="BM5" s="98">
        <f>SUM(BM6:BM16)</f>
        <v>0</v>
      </c>
      <c r="BN5" s="98">
        <f>SUM(BN6:BN16)</f>
        <v>0</v>
      </c>
      <c r="BO5" s="98">
        <f>SUM(BL5:BN5)</f>
        <v>0</v>
      </c>
      <c r="BP5" s="98">
        <f t="shared" ref="BP5:BP36" si="1">BC5+BG5+BK5+BO5</f>
        <v>14.16</v>
      </c>
      <c r="BR5" s="98">
        <f>SUM(BR6:BR16)</f>
        <v>2.5</v>
      </c>
      <c r="BS5" s="98">
        <f>SUM(BS6:BS16)</f>
        <v>69</v>
      </c>
      <c r="BT5" s="98">
        <f>SUM(BT6:BT16)</f>
        <v>0</v>
      </c>
      <c r="BU5" s="98">
        <f>SUM(BR5:BT5)</f>
        <v>71.5</v>
      </c>
      <c r="BV5" s="98">
        <f>SUM(BV6:BV16)</f>
        <v>15.79</v>
      </c>
      <c r="BW5" s="98">
        <f>SUM(BW6:BW16)</f>
        <v>0</v>
      </c>
      <c r="BX5" s="98">
        <f>SUM(BX6:BX16)</f>
        <v>0</v>
      </c>
      <c r="BY5" s="98">
        <f>SUM(BV5:BX5)</f>
        <v>15.79</v>
      </c>
      <c r="BZ5" s="98">
        <f>SUM(BZ6:BZ16)</f>
        <v>0</v>
      </c>
      <c r="CA5" s="98">
        <f>SUM(CA6:CA16)</f>
        <v>36.68</v>
      </c>
      <c r="CB5" s="98">
        <f>SUM(CB6:CB16)</f>
        <v>6.25</v>
      </c>
      <c r="CC5" s="98">
        <f>SUM(BZ5:CB5)</f>
        <v>42.93</v>
      </c>
      <c r="CD5" s="98">
        <f>SUM(CD6:CD16)</f>
        <v>7</v>
      </c>
      <c r="CE5" s="98">
        <f>SUM(CE6:CE16)</f>
        <v>0</v>
      </c>
      <c r="CF5" s="98">
        <f>SUM(CF6:CF16)</f>
        <v>6.36</v>
      </c>
      <c r="CG5" s="98">
        <f>SUM(CD5:CF5)</f>
        <v>13.36</v>
      </c>
      <c r="CH5" s="98">
        <f t="shared" ref="CH5:CH62" si="2">BU5+BY5+CC5+CG5</f>
        <v>143.57999999999998</v>
      </c>
    </row>
    <row r="6" spans="1:86" x14ac:dyDescent="0.25">
      <c r="A6" s="95" t="s">
        <v>109</v>
      </c>
      <c r="B6" s="91">
        <v>0</v>
      </c>
      <c r="C6" s="91">
        <v>0</v>
      </c>
      <c r="D6" s="91">
        <v>0</v>
      </c>
      <c r="E6" s="91">
        <v>0.23</v>
      </c>
      <c r="F6" s="91">
        <v>0</v>
      </c>
      <c r="G6" s="91">
        <v>31.150000000000002</v>
      </c>
      <c r="H6" s="91">
        <v>0.26</v>
      </c>
      <c r="I6" s="91">
        <v>0</v>
      </c>
      <c r="J6" s="91">
        <v>0</v>
      </c>
      <c r="K6" s="91">
        <v>0</v>
      </c>
      <c r="L6" s="91">
        <v>0</v>
      </c>
      <c r="M6" s="91">
        <v>1.92</v>
      </c>
      <c r="N6" s="107">
        <f t="shared" ref="N6:N16" si="3">SUM(B6:M6)</f>
        <v>33.56</v>
      </c>
      <c r="O6" s="93">
        <v>0</v>
      </c>
      <c r="P6" s="93">
        <v>3.35</v>
      </c>
      <c r="Q6" s="93">
        <v>0.5</v>
      </c>
      <c r="R6" s="107">
        <f>SUM(O6:Q6)</f>
        <v>3.85</v>
      </c>
      <c r="S6" s="93">
        <v>0.15</v>
      </c>
      <c r="T6" s="93">
        <v>11.452999999999999</v>
      </c>
      <c r="U6" s="93">
        <v>0</v>
      </c>
      <c r="V6" s="107">
        <f>SUM(S6:U6)</f>
        <v>11.603</v>
      </c>
      <c r="W6" s="93">
        <v>66.7</v>
      </c>
      <c r="X6" s="93">
        <v>0</v>
      </c>
      <c r="Y6" s="93">
        <v>0</v>
      </c>
      <c r="Z6" s="107">
        <f>SUM(W6:Y6)</f>
        <v>66.7</v>
      </c>
      <c r="AA6" s="93">
        <v>0</v>
      </c>
      <c r="AB6" s="93">
        <v>4.92</v>
      </c>
      <c r="AC6" s="93">
        <v>1.3</v>
      </c>
      <c r="AD6" s="107">
        <f t="shared" ref="AD6:AD16" si="4">SUM(AA6:AC6)</f>
        <v>6.22</v>
      </c>
      <c r="AE6" s="92"/>
      <c r="AF6" s="94">
        <f>R6+V6+Z6+AD6</f>
        <v>88.373000000000005</v>
      </c>
      <c r="AG6" s="94">
        <v>0.752</v>
      </c>
      <c r="AH6" s="94">
        <v>11.89</v>
      </c>
      <c r="AI6" s="94">
        <v>0</v>
      </c>
      <c r="AJ6" s="94">
        <f t="shared" ref="AJ6:AJ69" si="5">SUM(AG6:AI6)</f>
        <v>12.642000000000001</v>
      </c>
      <c r="AK6" s="94">
        <v>0</v>
      </c>
      <c r="AL6" s="94">
        <v>0</v>
      </c>
      <c r="AM6" s="94">
        <v>0</v>
      </c>
      <c r="AN6" s="94">
        <f t="shared" ref="AN6:AN69" si="6">SUM(AK6:AM6)</f>
        <v>0</v>
      </c>
      <c r="AO6" s="94">
        <v>0</v>
      </c>
      <c r="AP6" s="94">
        <v>9.9410000000000007</v>
      </c>
      <c r="AQ6" s="94">
        <v>0</v>
      </c>
      <c r="AR6" s="94">
        <f t="shared" ref="AR6:AR69" si="7">SUM(AO6:AQ6)</f>
        <v>9.9410000000000007</v>
      </c>
      <c r="AS6" s="94">
        <v>0</v>
      </c>
      <c r="AT6" s="94">
        <v>0</v>
      </c>
      <c r="AU6" s="94">
        <v>1.72</v>
      </c>
      <c r="AV6" s="94">
        <f t="shared" ref="AV6:AV69" si="8">SUM(AS6:AU6)</f>
        <v>1.72</v>
      </c>
      <c r="AX6" s="94">
        <f>AJ6+AN6+AR6+AV6</f>
        <v>24.303000000000001</v>
      </c>
      <c r="AZ6" s="94">
        <v>0</v>
      </c>
      <c r="BA6" s="94">
        <v>0</v>
      </c>
      <c r="BB6" s="94">
        <v>0</v>
      </c>
      <c r="BC6" s="94">
        <f t="shared" ref="BC6:BC69" si="9">SUM(AZ6:BB6)</f>
        <v>0</v>
      </c>
      <c r="BD6" s="94">
        <v>0</v>
      </c>
      <c r="BE6" s="94">
        <v>0</v>
      </c>
      <c r="BF6" s="94">
        <v>7.66</v>
      </c>
      <c r="BG6" s="94">
        <f t="shared" ref="BG6:BG69" si="10">SUM(BD6:BF6)</f>
        <v>7.66</v>
      </c>
      <c r="BH6" s="94">
        <v>0</v>
      </c>
      <c r="BI6" s="94">
        <v>0</v>
      </c>
      <c r="BJ6" s="94">
        <v>0</v>
      </c>
      <c r="BK6" s="94">
        <f t="shared" ref="BK6:BK69" si="11">SUM(BH6:BJ6)</f>
        <v>0</v>
      </c>
      <c r="BL6" s="94">
        <v>0</v>
      </c>
      <c r="BM6" s="94">
        <v>0</v>
      </c>
      <c r="BN6" s="94">
        <v>0</v>
      </c>
      <c r="BO6" s="94">
        <f t="shared" ref="BO6:BO69" si="12">SUM(BL6:BN6)</f>
        <v>0</v>
      </c>
      <c r="BP6" s="94">
        <f t="shared" si="1"/>
        <v>7.66</v>
      </c>
      <c r="BR6" s="94">
        <v>0</v>
      </c>
      <c r="BS6" s="94">
        <v>0</v>
      </c>
      <c r="BT6" s="94">
        <v>0</v>
      </c>
      <c r="BU6" s="94">
        <f t="shared" ref="BU6:BU69" si="13">SUM(BR6:BT6)</f>
        <v>0</v>
      </c>
      <c r="BV6" s="94">
        <v>0</v>
      </c>
      <c r="BW6" s="94">
        <v>0</v>
      </c>
      <c r="BX6" s="94">
        <v>0</v>
      </c>
      <c r="BY6" s="94">
        <f t="shared" ref="BY6:BY69" si="14">SUM(BV6:BX6)</f>
        <v>0</v>
      </c>
      <c r="BZ6" s="94">
        <v>0</v>
      </c>
      <c r="CA6" s="94">
        <v>0</v>
      </c>
      <c r="CB6" s="94">
        <v>0</v>
      </c>
      <c r="CC6" s="94">
        <f t="shared" ref="CC6:CC69" si="15">SUM(BZ6:CB6)</f>
        <v>0</v>
      </c>
      <c r="CD6" s="94">
        <v>0</v>
      </c>
      <c r="CE6" s="94">
        <v>0</v>
      </c>
      <c r="CF6" s="94">
        <v>0</v>
      </c>
      <c r="CG6" s="94">
        <f t="shared" ref="CG6:CG69" si="16">SUM(CD6:CF6)</f>
        <v>0</v>
      </c>
      <c r="CH6" s="94">
        <f t="shared" si="2"/>
        <v>0</v>
      </c>
    </row>
    <row r="7" spans="1:86" x14ac:dyDescent="0.25">
      <c r="A7" s="95" t="s">
        <v>110</v>
      </c>
      <c r="B7" s="83">
        <v>0</v>
      </c>
      <c r="C7" s="83">
        <v>0</v>
      </c>
      <c r="D7" s="83">
        <v>0</v>
      </c>
      <c r="E7" s="83">
        <v>36.81</v>
      </c>
      <c r="F7" s="83">
        <v>12.370000000000001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107">
        <f t="shared" si="3"/>
        <v>49.180000000000007</v>
      </c>
      <c r="O7" s="93">
        <v>0</v>
      </c>
      <c r="P7" s="93">
        <v>0</v>
      </c>
      <c r="Q7" s="93">
        <v>0</v>
      </c>
      <c r="R7" s="107">
        <f t="shared" ref="R7:R16" si="17">SUM(O7:Q7)</f>
        <v>0</v>
      </c>
      <c r="S7" s="93">
        <v>0</v>
      </c>
      <c r="T7" s="93">
        <v>0</v>
      </c>
      <c r="U7" s="93">
        <v>0</v>
      </c>
      <c r="V7" s="107">
        <f t="shared" ref="V7:V16" si="18">SUM(S7:U7)</f>
        <v>0</v>
      </c>
      <c r="W7" s="93">
        <v>0</v>
      </c>
      <c r="X7" s="93">
        <v>0</v>
      </c>
      <c r="Y7" s="93">
        <v>0</v>
      </c>
      <c r="Z7" s="107">
        <f t="shared" ref="Z7:Z62" si="19">SUM(W7:Y7)</f>
        <v>0</v>
      </c>
      <c r="AA7" s="93">
        <v>0</v>
      </c>
      <c r="AB7" s="93">
        <v>0</v>
      </c>
      <c r="AC7" s="93">
        <v>0</v>
      </c>
      <c r="AD7" s="107">
        <f t="shared" si="4"/>
        <v>0</v>
      </c>
      <c r="AE7" s="92"/>
      <c r="AF7" s="94">
        <f t="shared" ref="AF7:AF16" si="20">R7+V7+Z7+AD7</f>
        <v>0</v>
      </c>
      <c r="AG7" s="94">
        <v>0</v>
      </c>
      <c r="AH7" s="94">
        <v>0</v>
      </c>
      <c r="AI7" s="94">
        <v>0</v>
      </c>
      <c r="AJ7" s="94">
        <f t="shared" si="5"/>
        <v>0</v>
      </c>
      <c r="AK7" s="94">
        <v>0</v>
      </c>
      <c r="AL7" s="94">
        <v>0</v>
      </c>
      <c r="AM7" s="94">
        <v>0</v>
      </c>
      <c r="AN7" s="94">
        <f t="shared" si="6"/>
        <v>0</v>
      </c>
      <c r="AO7" s="94">
        <v>0</v>
      </c>
      <c r="AP7" s="94">
        <v>0</v>
      </c>
      <c r="AQ7" s="94">
        <v>0</v>
      </c>
      <c r="AR7" s="94">
        <f t="shared" si="7"/>
        <v>0</v>
      </c>
      <c r="AS7" s="94">
        <v>0</v>
      </c>
      <c r="AT7" s="94">
        <v>0</v>
      </c>
      <c r="AU7" s="94">
        <v>0</v>
      </c>
      <c r="AV7" s="94">
        <f t="shared" si="8"/>
        <v>0</v>
      </c>
      <c r="AX7" s="94">
        <f t="shared" ref="AX7:AX16" si="21">AJ7+AN7+AR7+AV7</f>
        <v>0</v>
      </c>
      <c r="AZ7" s="94">
        <v>0</v>
      </c>
      <c r="BA7" s="94">
        <v>0</v>
      </c>
      <c r="BB7" s="94">
        <v>0</v>
      </c>
      <c r="BC7" s="94">
        <f t="shared" si="9"/>
        <v>0</v>
      </c>
      <c r="BD7" s="94">
        <v>0</v>
      </c>
      <c r="BE7" s="94">
        <v>0</v>
      </c>
      <c r="BF7" s="94">
        <v>0</v>
      </c>
      <c r="BG7" s="94">
        <f t="shared" si="10"/>
        <v>0</v>
      </c>
      <c r="BH7" s="94">
        <v>0</v>
      </c>
      <c r="BI7" s="94">
        <v>0</v>
      </c>
      <c r="BJ7" s="94">
        <v>0</v>
      </c>
      <c r="BK7" s="94">
        <f t="shared" si="11"/>
        <v>0</v>
      </c>
      <c r="BL7" s="94">
        <v>0</v>
      </c>
      <c r="BM7" s="94">
        <v>0</v>
      </c>
      <c r="BN7" s="94">
        <v>0</v>
      </c>
      <c r="BO7" s="94">
        <f t="shared" si="12"/>
        <v>0</v>
      </c>
      <c r="BP7" s="94">
        <f t="shared" si="1"/>
        <v>0</v>
      </c>
      <c r="BR7" s="94">
        <v>2.5</v>
      </c>
      <c r="BS7" s="94">
        <v>0</v>
      </c>
      <c r="BT7" s="94">
        <v>0</v>
      </c>
      <c r="BU7" s="94">
        <f t="shared" si="13"/>
        <v>2.5</v>
      </c>
      <c r="BV7" s="94">
        <v>0</v>
      </c>
      <c r="BW7" s="94">
        <v>0</v>
      </c>
      <c r="BX7" s="94">
        <v>0</v>
      </c>
      <c r="BY7" s="94">
        <f>SUM(BV7:BX7)</f>
        <v>0</v>
      </c>
      <c r="BZ7" s="94">
        <v>0</v>
      </c>
      <c r="CA7" s="94">
        <v>0</v>
      </c>
      <c r="CB7" s="94">
        <v>0</v>
      </c>
      <c r="CC7" s="94">
        <f>SUM(BZ7:CB7)</f>
        <v>0</v>
      </c>
      <c r="CD7" s="94">
        <v>0</v>
      </c>
      <c r="CE7" s="94">
        <v>0</v>
      </c>
      <c r="CF7" s="94">
        <v>6.36</v>
      </c>
      <c r="CG7" s="94">
        <f>SUM(CD7:CF7)</f>
        <v>6.36</v>
      </c>
      <c r="CH7" s="94">
        <f t="shared" si="2"/>
        <v>8.86</v>
      </c>
    </row>
    <row r="8" spans="1:86" x14ac:dyDescent="0.25">
      <c r="A8" s="95" t="s">
        <v>111</v>
      </c>
      <c r="B8" s="90">
        <v>0</v>
      </c>
      <c r="C8" s="90">
        <v>2.52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10.18</v>
      </c>
      <c r="N8" s="107">
        <f t="shared" si="3"/>
        <v>12.7</v>
      </c>
      <c r="O8" s="93">
        <v>0</v>
      </c>
      <c r="P8" s="93">
        <v>0</v>
      </c>
      <c r="Q8" s="93">
        <v>0</v>
      </c>
      <c r="R8" s="107">
        <f t="shared" si="17"/>
        <v>0</v>
      </c>
      <c r="S8" s="93">
        <v>7.87</v>
      </c>
      <c r="T8" s="93">
        <v>0</v>
      </c>
      <c r="U8" s="93">
        <v>0</v>
      </c>
      <c r="V8" s="107">
        <f t="shared" si="18"/>
        <v>7.87</v>
      </c>
      <c r="W8" s="93">
        <v>0</v>
      </c>
      <c r="X8" s="93">
        <v>0</v>
      </c>
      <c r="Y8" s="93">
        <v>4.2799999999999994</v>
      </c>
      <c r="Z8" s="107">
        <f t="shared" si="19"/>
        <v>4.2799999999999994</v>
      </c>
      <c r="AA8" s="93">
        <v>22.999999999999996</v>
      </c>
      <c r="AB8" s="93">
        <v>0</v>
      </c>
      <c r="AC8" s="93">
        <v>2</v>
      </c>
      <c r="AD8" s="107">
        <f t="shared" si="4"/>
        <v>24.999999999999996</v>
      </c>
      <c r="AE8" s="92"/>
      <c r="AF8" s="94">
        <f t="shared" si="20"/>
        <v>37.149999999999991</v>
      </c>
      <c r="AG8" s="94">
        <v>0</v>
      </c>
      <c r="AH8" s="94">
        <v>2.12</v>
      </c>
      <c r="AI8" s="94">
        <v>0</v>
      </c>
      <c r="AJ8" s="94">
        <f t="shared" si="5"/>
        <v>2.12</v>
      </c>
      <c r="AK8" s="94">
        <v>0</v>
      </c>
      <c r="AL8" s="94">
        <v>0</v>
      </c>
      <c r="AM8" s="94">
        <v>0</v>
      </c>
      <c r="AN8" s="94">
        <f t="shared" si="6"/>
        <v>0</v>
      </c>
      <c r="AO8" s="94">
        <v>0</v>
      </c>
      <c r="AP8" s="94">
        <v>0</v>
      </c>
      <c r="AQ8" s="94">
        <v>0</v>
      </c>
      <c r="AR8" s="94">
        <f t="shared" si="7"/>
        <v>0</v>
      </c>
      <c r="AS8" s="94">
        <v>0</v>
      </c>
      <c r="AT8" s="94">
        <v>0</v>
      </c>
      <c r="AU8" s="94">
        <v>0</v>
      </c>
      <c r="AV8" s="94">
        <f t="shared" si="8"/>
        <v>0</v>
      </c>
      <c r="AX8" s="94">
        <f t="shared" si="21"/>
        <v>2.12</v>
      </c>
      <c r="AZ8" s="94">
        <v>0</v>
      </c>
      <c r="BA8" s="94">
        <v>0</v>
      </c>
      <c r="BB8" s="94">
        <v>0</v>
      </c>
      <c r="BC8" s="94">
        <f t="shared" si="9"/>
        <v>0</v>
      </c>
      <c r="BD8" s="94">
        <v>0</v>
      </c>
      <c r="BE8" s="94">
        <v>0</v>
      </c>
      <c r="BF8" s="94">
        <v>0</v>
      </c>
      <c r="BG8" s="94">
        <f t="shared" si="10"/>
        <v>0</v>
      </c>
      <c r="BH8" s="94">
        <v>0</v>
      </c>
      <c r="BI8" s="94">
        <v>0</v>
      </c>
      <c r="BJ8" s="94">
        <v>0</v>
      </c>
      <c r="BK8" s="94">
        <f t="shared" si="11"/>
        <v>0</v>
      </c>
      <c r="BL8" s="94">
        <v>0</v>
      </c>
      <c r="BM8" s="94">
        <v>0</v>
      </c>
      <c r="BN8" s="94">
        <v>0</v>
      </c>
      <c r="BO8" s="94">
        <f t="shared" si="12"/>
        <v>0</v>
      </c>
      <c r="BP8" s="94">
        <f t="shared" si="1"/>
        <v>0</v>
      </c>
      <c r="BR8" s="94">
        <v>0</v>
      </c>
      <c r="BS8" s="94">
        <v>0</v>
      </c>
      <c r="BT8" s="94">
        <v>0</v>
      </c>
      <c r="BU8" s="94">
        <f t="shared" si="13"/>
        <v>0</v>
      </c>
      <c r="BV8" s="94">
        <v>5.79</v>
      </c>
      <c r="BW8" s="94">
        <v>0</v>
      </c>
      <c r="BX8" s="94">
        <v>0</v>
      </c>
      <c r="BY8" s="94">
        <f t="shared" si="14"/>
        <v>5.79</v>
      </c>
      <c r="BZ8" s="94">
        <v>0</v>
      </c>
      <c r="CA8" s="94">
        <v>0</v>
      </c>
      <c r="CB8" s="94">
        <v>0</v>
      </c>
      <c r="CC8" s="94">
        <f t="shared" si="15"/>
        <v>0</v>
      </c>
      <c r="CD8" s="94">
        <v>0</v>
      </c>
      <c r="CE8" s="94">
        <v>0</v>
      </c>
      <c r="CF8" s="94">
        <v>0</v>
      </c>
      <c r="CG8" s="94">
        <f t="shared" si="16"/>
        <v>0</v>
      </c>
      <c r="CH8" s="94">
        <f t="shared" si="2"/>
        <v>5.79</v>
      </c>
    </row>
    <row r="9" spans="1:86" x14ac:dyDescent="0.25">
      <c r="A9" s="95" t="s">
        <v>112</v>
      </c>
      <c r="B9" s="90">
        <v>0</v>
      </c>
      <c r="C9" s="90">
        <v>0</v>
      </c>
      <c r="D9" s="90">
        <v>0</v>
      </c>
      <c r="E9" s="90">
        <v>0</v>
      </c>
      <c r="F9" s="90">
        <v>0</v>
      </c>
      <c r="G9" s="90">
        <v>0</v>
      </c>
      <c r="H9" s="90">
        <v>0.3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107">
        <f t="shared" si="3"/>
        <v>0.3</v>
      </c>
      <c r="O9" s="93">
        <v>0</v>
      </c>
      <c r="P9" s="93">
        <v>0</v>
      </c>
      <c r="Q9" s="93">
        <v>0</v>
      </c>
      <c r="R9" s="107">
        <f t="shared" si="17"/>
        <v>0</v>
      </c>
      <c r="S9" s="93">
        <v>0</v>
      </c>
      <c r="T9" s="93">
        <v>0</v>
      </c>
      <c r="U9" s="93">
        <v>0</v>
      </c>
      <c r="V9" s="107">
        <f t="shared" si="18"/>
        <v>0</v>
      </c>
      <c r="W9" s="93">
        <v>0</v>
      </c>
      <c r="X9" s="93">
        <v>11.22</v>
      </c>
      <c r="Y9" s="93">
        <v>0</v>
      </c>
      <c r="Z9" s="107">
        <f t="shared" si="19"/>
        <v>11.22</v>
      </c>
      <c r="AA9" s="93">
        <v>0</v>
      </c>
      <c r="AB9" s="93">
        <v>0</v>
      </c>
      <c r="AC9" s="93">
        <v>0</v>
      </c>
      <c r="AD9" s="107">
        <f t="shared" si="4"/>
        <v>0</v>
      </c>
      <c r="AE9" s="92"/>
      <c r="AF9" s="94">
        <f t="shared" si="20"/>
        <v>11.22</v>
      </c>
      <c r="AG9" s="94">
        <v>0</v>
      </c>
      <c r="AH9" s="94">
        <v>0</v>
      </c>
      <c r="AI9" s="94">
        <v>0</v>
      </c>
      <c r="AJ9" s="94">
        <f t="shared" si="5"/>
        <v>0</v>
      </c>
      <c r="AK9" s="94">
        <v>0</v>
      </c>
      <c r="AL9" s="94">
        <v>0</v>
      </c>
      <c r="AM9" s="94">
        <v>0</v>
      </c>
      <c r="AN9" s="94">
        <f t="shared" si="6"/>
        <v>0</v>
      </c>
      <c r="AO9" s="94">
        <v>0</v>
      </c>
      <c r="AP9" s="94">
        <v>0</v>
      </c>
      <c r="AQ9" s="94">
        <v>0</v>
      </c>
      <c r="AR9" s="94">
        <f t="shared" si="7"/>
        <v>0</v>
      </c>
      <c r="AS9" s="94">
        <v>0</v>
      </c>
      <c r="AT9" s="94">
        <v>0</v>
      </c>
      <c r="AU9" s="94">
        <v>0</v>
      </c>
      <c r="AV9" s="94">
        <f t="shared" si="8"/>
        <v>0</v>
      </c>
      <c r="AX9" s="94">
        <f t="shared" si="21"/>
        <v>0</v>
      </c>
      <c r="AZ9" s="94">
        <v>0</v>
      </c>
      <c r="BA9" s="94">
        <v>0</v>
      </c>
      <c r="BB9" s="94">
        <v>0</v>
      </c>
      <c r="BC9" s="94">
        <f t="shared" si="9"/>
        <v>0</v>
      </c>
      <c r="BD9" s="94">
        <v>0</v>
      </c>
      <c r="BE9" s="94">
        <v>0</v>
      </c>
      <c r="BF9" s="94">
        <v>0</v>
      </c>
      <c r="BG9" s="94">
        <f t="shared" si="10"/>
        <v>0</v>
      </c>
      <c r="BH9" s="94">
        <v>0</v>
      </c>
      <c r="BI9" s="94">
        <v>0</v>
      </c>
      <c r="BJ9" s="94">
        <v>0</v>
      </c>
      <c r="BK9" s="94">
        <f t="shared" si="11"/>
        <v>0</v>
      </c>
      <c r="BL9" s="94">
        <v>0</v>
      </c>
      <c r="BM9" s="94">
        <v>0</v>
      </c>
      <c r="BN9" s="94">
        <v>0</v>
      </c>
      <c r="BO9" s="94">
        <f t="shared" si="12"/>
        <v>0</v>
      </c>
      <c r="BP9" s="94">
        <f t="shared" si="1"/>
        <v>0</v>
      </c>
      <c r="BR9" s="94">
        <v>0</v>
      </c>
      <c r="BS9" s="94">
        <v>0</v>
      </c>
      <c r="BT9" s="94">
        <v>0</v>
      </c>
      <c r="BU9" s="94">
        <f t="shared" si="13"/>
        <v>0</v>
      </c>
      <c r="BV9" s="94">
        <v>2</v>
      </c>
      <c r="BW9" s="94">
        <v>0</v>
      </c>
      <c r="BX9" s="94">
        <v>0</v>
      </c>
      <c r="BY9" s="94">
        <f t="shared" si="14"/>
        <v>2</v>
      </c>
      <c r="BZ9" s="94">
        <v>0</v>
      </c>
      <c r="CA9" s="94">
        <v>0</v>
      </c>
      <c r="CB9" s="94">
        <v>0</v>
      </c>
      <c r="CC9" s="94">
        <f t="shared" si="15"/>
        <v>0</v>
      </c>
      <c r="CD9" s="94">
        <v>7</v>
      </c>
      <c r="CE9" s="94">
        <v>0</v>
      </c>
      <c r="CF9" s="94">
        <v>0</v>
      </c>
      <c r="CG9" s="94">
        <f t="shared" si="16"/>
        <v>7</v>
      </c>
      <c r="CH9" s="94">
        <f t="shared" si="2"/>
        <v>9</v>
      </c>
    </row>
    <row r="10" spans="1:86" x14ac:dyDescent="0.25">
      <c r="A10" s="95" t="s">
        <v>113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107">
        <f t="shared" si="3"/>
        <v>0</v>
      </c>
      <c r="O10" s="93">
        <v>0</v>
      </c>
      <c r="P10" s="93">
        <v>0</v>
      </c>
      <c r="Q10" s="93">
        <v>23.65</v>
      </c>
      <c r="R10" s="107">
        <f t="shared" si="17"/>
        <v>23.65</v>
      </c>
      <c r="S10" s="93">
        <v>0</v>
      </c>
      <c r="T10" s="93">
        <v>0</v>
      </c>
      <c r="U10" s="93">
        <v>0</v>
      </c>
      <c r="V10" s="107">
        <f t="shared" si="18"/>
        <v>0</v>
      </c>
      <c r="W10" s="93">
        <v>0</v>
      </c>
      <c r="X10" s="93">
        <v>6</v>
      </c>
      <c r="Y10" s="93">
        <v>0</v>
      </c>
      <c r="Z10" s="107">
        <f t="shared" si="19"/>
        <v>6</v>
      </c>
      <c r="AA10" s="93">
        <v>0</v>
      </c>
      <c r="AB10" s="93">
        <v>0</v>
      </c>
      <c r="AC10" s="93">
        <v>0</v>
      </c>
      <c r="AD10" s="107">
        <f t="shared" si="4"/>
        <v>0</v>
      </c>
      <c r="AE10" s="92"/>
      <c r="AF10" s="94">
        <f t="shared" si="20"/>
        <v>29.65</v>
      </c>
      <c r="AG10" s="94">
        <v>0</v>
      </c>
      <c r="AH10" s="94">
        <v>0</v>
      </c>
      <c r="AI10" s="94">
        <v>0</v>
      </c>
      <c r="AJ10" s="94">
        <f t="shared" si="5"/>
        <v>0</v>
      </c>
      <c r="AK10" s="94">
        <v>0</v>
      </c>
      <c r="AL10" s="94">
        <v>0</v>
      </c>
      <c r="AM10" s="94">
        <v>0</v>
      </c>
      <c r="AN10" s="94">
        <f t="shared" si="6"/>
        <v>0</v>
      </c>
      <c r="AO10" s="94">
        <v>0</v>
      </c>
      <c r="AP10" s="94">
        <v>0</v>
      </c>
      <c r="AQ10" s="94">
        <v>0</v>
      </c>
      <c r="AR10" s="94">
        <f t="shared" si="7"/>
        <v>0</v>
      </c>
      <c r="AS10" s="94">
        <v>0</v>
      </c>
      <c r="AT10" s="94">
        <v>0</v>
      </c>
      <c r="AU10" s="94">
        <v>0</v>
      </c>
      <c r="AV10" s="94">
        <f t="shared" si="8"/>
        <v>0</v>
      </c>
      <c r="AX10" s="94">
        <f t="shared" si="21"/>
        <v>0</v>
      </c>
      <c r="AZ10" s="94">
        <v>0</v>
      </c>
      <c r="BA10" s="94">
        <v>0</v>
      </c>
      <c r="BB10" s="94">
        <v>0</v>
      </c>
      <c r="BC10" s="94">
        <f t="shared" si="9"/>
        <v>0</v>
      </c>
      <c r="BD10" s="94">
        <v>0</v>
      </c>
      <c r="BE10" s="94">
        <v>6.5</v>
      </c>
      <c r="BF10" s="94">
        <v>0</v>
      </c>
      <c r="BG10" s="94">
        <f t="shared" si="10"/>
        <v>6.5</v>
      </c>
      <c r="BH10" s="94">
        <v>0</v>
      </c>
      <c r="BI10" s="94">
        <v>0</v>
      </c>
      <c r="BJ10" s="94">
        <v>0</v>
      </c>
      <c r="BK10" s="94">
        <f t="shared" si="11"/>
        <v>0</v>
      </c>
      <c r="BL10" s="94">
        <v>0</v>
      </c>
      <c r="BM10" s="94">
        <v>0</v>
      </c>
      <c r="BN10" s="94">
        <v>0</v>
      </c>
      <c r="BO10" s="94">
        <f t="shared" si="12"/>
        <v>0</v>
      </c>
      <c r="BP10" s="94">
        <f t="shared" si="1"/>
        <v>6.5</v>
      </c>
      <c r="BR10" s="94">
        <v>0</v>
      </c>
      <c r="BS10" s="94">
        <v>0</v>
      </c>
      <c r="BT10" s="94">
        <v>0</v>
      </c>
      <c r="BU10" s="94">
        <f t="shared" si="13"/>
        <v>0</v>
      </c>
      <c r="BV10" s="94">
        <v>0</v>
      </c>
      <c r="BW10" s="94">
        <v>0</v>
      </c>
      <c r="BX10" s="94">
        <v>0</v>
      </c>
      <c r="BY10" s="94">
        <f t="shared" si="14"/>
        <v>0</v>
      </c>
      <c r="BZ10" s="94">
        <v>0</v>
      </c>
      <c r="CA10" s="94">
        <v>7.43</v>
      </c>
      <c r="CB10" s="94">
        <v>0</v>
      </c>
      <c r="CC10" s="94">
        <f t="shared" si="15"/>
        <v>7.43</v>
      </c>
      <c r="CD10" s="94">
        <v>0</v>
      </c>
      <c r="CE10" s="94">
        <v>0</v>
      </c>
      <c r="CF10" s="94">
        <v>0</v>
      </c>
      <c r="CG10" s="94">
        <f t="shared" si="16"/>
        <v>0</v>
      </c>
      <c r="CH10" s="94">
        <f t="shared" si="2"/>
        <v>7.43</v>
      </c>
    </row>
    <row r="11" spans="1:86" x14ac:dyDescent="0.25">
      <c r="A11" s="95" t="s">
        <v>114</v>
      </c>
      <c r="B11" s="90">
        <v>0</v>
      </c>
      <c r="C11" s="90">
        <v>0</v>
      </c>
      <c r="D11" s="90">
        <v>0</v>
      </c>
      <c r="E11" s="90">
        <v>7</v>
      </c>
      <c r="F11" s="90">
        <v>0</v>
      </c>
      <c r="G11" s="90">
        <v>0</v>
      </c>
      <c r="H11" s="90">
        <v>0</v>
      </c>
      <c r="I11" s="90">
        <v>42.7</v>
      </c>
      <c r="J11" s="90">
        <v>34.090000000000003</v>
      </c>
      <c r="K11" s="90">
        <v>0</v>
      </c>
      <c r="L11" s="90">
        <v>0</v>
      </c>
      <c r="M11" s="90">
        <v>0</v>
      </c>
      <c r="N11" s="107">
        <f t="shared" si="3"/>
        <v>83.79</v>
      </c>
      <c r="O11" s="93">
        <v>0</v>
      </c>
      <c r="P11" s="93">
        <v>0</v>
      </c>
      <c r="Q11" s="93">
        <v>1.69</v>
      </c>
      <c r="R11" s="107">
        <f t="shared" si="17"/>
        <v>1.69</v>
      </c>
      <c r="S11" s="93">
        <v>0</v>
      </c>
      <c r="T11" s="93">
        <v>0</v>
      </c>
      <c r="U11" s="93">
        <v>0</v>
      </c>
      <c r="V11" s="107">
        <f t="shared" si="18"/>
        <v>0</v>
      </c>
      <c r="W11" s="93">
        <v>0</v>
      </c>
      <c r="X11" s="93">
        <v>0</v>
      </c>
      <c r="Y11" s="93">
        <v>0</v>
      </c>
      <c r="Z11" s="107">
        <f t="shared" si="19"/>
        <v>0</v>
      </c>
      <c r="AA11" s="93">
        <v>0</v>
      </c>
      <c r="AB11" s="93">
        <v>0</v>
      </c>
      <c r="AC11" s="93">
        <v>0</v>
      </c>
      <c r="AD11" s="107">
        <f t="shared" si="4"/>
        <v>0</v>
      </c>
      <c r="AE11" s="92"/>
      <c r="AF11" s="94">
        <f t="shared" si="20"/>
        <v>1.69</v>
      </c>
      <c r="AG11" s="94">
        <v>1.5</v>
      </c>
      <c r="AH11" s="94">
        <v>0</v>
      </c>
      <c r="AI11" s="94">
        <v>0</v>
      </c>
      <c r="AJ11" s="94">
        <f t="shared" si="5"/>
        <v>1.5</v>
      </c>
      <c r="AK11" s="94">
        <v>0</v>
      </c>
      <c r="AL11" s="94">
        <v>0</v>
      </c>
      <c r="AM11" s="94">
        <v>34.480000000000004</v>
      </c>
      <c r="AN11" s="94">
        <f t="shared" si="6"/>
        <v>34.480000000000004</v>
      </c>
      <c r="AO11" s="94">
        <v>0</v>
      </c>
      <c r="AP11" s="94">
        <v>0</v>
      </c>
      <c r="AQ11" s="94">
        <v>0</v>
      </c>
      <c r="AR11" s="94">
        <f t="shared" si="7"/>
        <v>0</v>
      </c>
      <c r="AS11" s="94">
        <v>0</v>
      </c>
      <c r="AT11" s="94">
        <v>0</v>
      </c>
      <c r="AU11" s="94">
        <v>0</v>
      </c>
      <c r="AV11" s="94">
        <f t="shared" si="8"/>
        <v>0</v>
      </c>
      <c r="AX11" s="94">
        <f t="shared" si="21"/>
        <v>35.980000000000004</v>
      </c>
      <c r="AZ11" s="94">
        <v>0</v>
      </c>
      <c r="BA11" s="94">
        <v>0</v>
      </c>
      <c r="BB11" s="94">
        <v>0</v>
      </c>
      <c r="BC11" s="94">
        <f t="shared" si="9"/>
        <v>0</v>
      </c>
      <c r="BD11" s="94">
        <v>0</v>
      </c>
      <c r="BE11" s="94">
        <v>0</v>
      </c>
      <c r="BF11" s="94">
        <v>0</v>
      </c>
      <c r="BG11" s="94">
        <f t="shared" si="10"/>
        <v>0</v>
      </c>
      <c r="BH11" s="94">
        <v>0</v>
      </c>
      <c r="BI11" s="94">
        <v>0</v>
      </c>
      <c r="BJ11" s="94">
        <v>0</v>
      </c>
      <c r="BK11" s="94">
        <f t="shared" si="11"/>
        <v>0</v>
      </c>
      <c r="BL11" s="94">
        <v>0</v>
      </c>
      <c r="BM11" s="94">
        <v>0</v>
      </c>
      <c r="BN11" s="94">
        <v>0</v>
      </c>
      <c r="BO11" s="94">
        <f t="shared" si="12"/>
        <v>0</v>
      </c>
      <c r="BP11" s="94">
        <f t="shared" si="1"/>
        <v>0</v>
      </c>
      <c r="BR11" s="94">
        <v>0</v>
      </c>
      <c r="BS11" s="94">
        <v>69</v>
      </c>
      <c r="BT11" s="94">
        <v>0</v>
      </c>
      <c r="BU11" s="94">
        <f t="shared" si="13"/>
        <v>69</v>
      </c>
      <c r="BV11" s="94">
        <v>0</v>
      </c>
      <c r="BW11" s="94">
        <v>0</v>
      </c>
      <c r="BX11" s="94">
        <v>0</v>
      </c>
      <c r="BY11" s="94">
        <f t="shared" si="14"/>
        <v>0</v>
      </c>
      <c r="BZ11" s="94">
        <v>0</v>
      </c>
      <c r="CA11" s="94">
        <v>29.25</v>
      </c>
      <c r="CB11" s="94">
        <v>6.25</v>
      </c>
      <c r="CC11" s="94">
        <f t="shared" si="15"/>
        <v>35.5</v>
      </c>
      <c r="CD11" s="94">
        <v>0</v>
      </c>
      <c r="CE11" s="94">
        <v>0</v>
      </c>
      <c r="CF11" s="94">
        <v>0</v>
      </c>
      <c r="CG11" s="94">
        <f t="shared" si="16"/>
        <v>0</v>
      </c>
      <c r="CH11" s="94">
        <f t="shared" si="2"/>
        <v>104.5</v>
      </c>
    </row>
    <row r="12" spans="1:86" x14ac:dyDescent="0.25">
      <c r="A12" s="95" t="s">
        <v>115</v>
      </c>
      <c r="B12" s="90">
        <v>0</v>
      </c>
      <c r="C12" s="90">
        <v>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107">
        <f t="shared" si="3"/>
        <v>0</v>
      </c>
      <c r="O12" s="93">
        <v>0</v>
      </c>
      <c r="P12" s="93">
        <v>0</v>
      </c>
      <c r="Q12" s="93">
        <v>0</v>
      </c>
      <c r="R12" s="107">
        <f t="shared" si="17"/>
        <v>0</v>
      </c>
      <c r="S12" s="93">
        <v>0</v>
      </c>
      <c r="T12" s="93">
        <v>0</v>
      </c>
      <c r="U12" s="93">
        <v>0</v>
      </c>
      <c r="V12" s="107">
        <f t="shared" si="18"/>
        <v>0</v>
      </c>
      <c r="W12" s="93">
        <v>0</v>
      </c>
      <c r="X12" s="93">
        <v>0</v>
      </c>
      <c r="Y12" s="93">
        <v>0</v>
      </c>
      <c r="Z12" s="107">
        <f t="shared" si="19"/>
        <v>0</v>
      </c>
      <c r="AA12" s="93">
        <v>0</v>
      </c>
      <c r="AB12" s="93">
        <v>0</v>
      </c>
      <c r="AC12" s="93">
        <v>0</v>
      </c>
      <c r="AD12" s="107">
        <f t="shared" si="4"/>
        <v>0</v>
      </c>
      <c r="AE12" s="92"/>
      <c r="AF12" s="94">
        <f t="shared" si="20"/>
        <v>0</v>
      </c>
      <c r="AG12" s="94">
        <v>0</v>
      </c>
      <c r="AH12" s="94">
        <v>0</v>
      </c>
      <c r="AI12" s="94">
        <v>0</v>
      </c>
      <c r="AJ12" s="94">
        <f t="shared" si="5"/>
        <v>0</v>
      </c>
      <c r="AK12" s="94">
        <v>0</v>
      </c>
      <c r="AL12" s="94">
        <v>0</v>
      </c>
      <c r="AM12" s="94">
        <v>0</v>
      </c>
      <c r="AN12" s="94">
        <f t="shared" si="6"/>
        <v>0</v>
      </c>
      <c r="AO12" s="94">
        <v>0</v>
      </c>
      <c r="AP12" s="94">
        <v>0</v>
      </c>
      <c r="AQ12" s="94">
        <v>0</v>
      </c>
      <c r="AR12" s="94">
        <f t="shared" si="7"/>
        <v>0</v>
      </c>
      <c r="AS12" s="94">
        <v>0</v>
      </c>
      <c r="AT12" s="94">
        <v>0</v>
      </c>
      <c r="AU12" s="94">
        <v>0</v>
      </c>
      <c r="AV12" s="94">
        <f t="shared" si="8"/>
        <v>0</v>
      </c>
      <c r="AX12" s="94">
        <f t="shared" si="21"/>
        <v>0</v>
      </c>
      <c r="AZ12" s="94">
        <v>0</v>
      </c>
      <c r="BA12" s="94">
        <v>0</v>
      </c>
      <c r="BB12" s="94">
        <v>0</v>
      </c>
      <c r="BC12" s="94">
        <f t="shared" si="9"/>
        <v>0</v>
      </c>
      <c r="BD12" s="94">
        <v>0</v>
      </c>
      <c r="BE12" s="94">
        <v>0</v>
      </c>
      <c r="BF12" s="94">
        <v>0</v>
      </c>
      <c r="BG12" s="94">
        <f t="shared" si="10"/>
        <v>0</v>
      </c>
      <c r="BH12" s="94">
        <v>0</v>
      </c>
      <c r="BI12" s="94">
        <v>0</v>
      </c>
      <c r="BJ12" s="94">
        <v>0</v>
      </c>
      <c r="BK12" s="94">
        <f t="shared" si="11"/>
        <v>0</v>
      </c>
      <c r="BL12" s="94">
        <v>0</v>
      </c>
      <c r="BM12" s="94">
        <v>0</v>
      </c>
      <c r="BN12" s="94">
        <v>0</v>
      </c>
      <c r="BO12" s="94">
        <f t="shared" si="12"/>
        <v>0</v>
      </c>
      <c r="BP12" s="94">
        <f t="shared" si="1"/>
        <v>0</v>
      </c>
      <c r="BR12" s="94">
        <v>0</v>
      </c>
      <c r="BS12" s="94">
        <v>0</v>
      </c>
      <c r="BT12" s="94">
        <v>0</v>
      </c>
      <c r="BU12" s="94">
        <f t="shared" si="13"/>
        <v>0</v>
      </c>
      <c r="BV12" s="94">
        <v>0</v>
      </c>
      <c r="BW12" s="94">
        <v>0</v>
      </c>
      <c r="BX12" s="94">
        <v>0</v>
      </c>
      <c r="BY12" s="94">
        <f t="shared" si="14"/>
        <v>0</v>
      </c>
      <c r="BZ12" s="94">
        <v>0</v>
      </c>
      <c r="CA12" s="94">
        <v>0</v>
      </c>
      <c r="CB12" s="94">
        <v>0</v>
      </c>
      <c r="CC12" s="94">
        <f t="shared" si="15"/>
        <v>0</v>
      </c>
      <c r="CD12" s="94">
        <v>0</v>
      </c>
      <c r="CE12" s="94">
        <v>0</v>
      </c>
      <c r="CF12" s="94">
        <v>0</v>
      </c>
      <c r="CG12" s="94">
        <f t="shared" si="16"/>
        <v>0</v>
      </c>
      <c r="CH12" s="94">
        <f t="shared" si="2"/>
        <v>0</v>
      </c>
    </row>
    <row r="13" spans="1:86" x14ac:dyDescent="0.25">
      <c r="A13" s="95" t="s">
        <v>116</v>
      </c>
      <c r="B13" s="90">
        <v>0</v>
      </c>
      <c r="C13" s="90">
        <v>0</v>
      </c>
      <c r="D13" s="90">
        <v>0</v>
      </c>
      <c r="E13" s="90">
        <v>0</v>
      </c>
      <c r="F13" s="90">
        <v>0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107">
        <f t="shared" si="3"/>
        <v>0</v>
      </c>
      <c r="O13" s="93">
        <v>0</v>
      </c>
      <c r="P13" s="93">
        <v>0</v>
      </c>
      <c r="Q13" s="93">
        <v>3</v>
      </c>
      <c r="R13" s="107">
        <f t="shared" si="17"/>
        <v>3</v>
      </c>
      <c r="S13" s="93">
        <v>0</v>
      </c>
      <c r="T13" s="93">
        <v>0</v>
      </c>
      <c r="U13" s="93">
        <v>0</v>
      </c>
      <c r="V13" s="107">
        <f t="shared" si="18"/>
        <v>0</v>
      </c>
      <c r="W13" s="93">
        <v>0</v>
      </c>
      <c r="X13" s="93">
        <v>0</v>
      </c>
      <c r="Y13" s="93">
        <v>0</v>
      </c>
      <c r="Z13" s="107">
        <f t="shared" si="19"/>
        <v>0</v>
      </c>
      <c r="AA13" s="93">
        <v>0</v>
      </c>
      <c r="AB13" s="93">
        <v>0</v>
      </c>
      <c r="AC13" s="93">
        <v>0</v>
      </c>
      <c r="AD13" s="107">
        <f t="shared" si="4"/>
        <v>0</v>
      </c>
      <c r="AE13" s="92"/>
      <c r="AF13" s="94">
        <f t="shared" si="20"/>
        <v>3</v>
      </c>
      <c r="AG13" s="94">
        <v>0</v>
      </c>
      <c r="AH13" s="94">
        <v>0</v>
      </c>
      <c r="AI13" s="94">
        <v>0</v>
      </c>
      <c r="AJ13" s="94">
        <f t="shared" si="5"/>
        <v>0</v>
      </c>
      <c r="AK13" s="94">
        <v>0</v>
      </c>
      <c r="AL13" s="94">
        <v>0</v>
      </c>
      <c r="AM13" s="94">
        <v>0</v>
      </c>
      <c r="AN13" s="94">
        <f t="shared" si="6"/>
        <v>0</v>
      </c>
      <c r="AO13" s="94">
        <v>0</v>
      </c>
      <c r="AP13" s="94">
        <v>0</v>
      </c>
      <c r="AQ13" s="94">
        <v>0</v>
      </c>
      <c r="AR13" s="94">
        <f t="shared" si="7"/>
        <v>0</v>
      </c>
      <c r="AS13" s="94">
        <v>0</v>
      </c>
      <c r="AT13" s="94">
        <v>0</v>
      </c>
      <c r="AU13" s="94">
        <v>0</v>
      </c>
      <c r="AV13" s="94">
        <f t="shared" si="8"/>
        <v>0</v>
      </c>
      <c r="AX13" s="94">
        <f t="shared" si="21"/>
        <v>0</v>
      </c>
      <c r="AZ13" s="94">
        <v>0</v>
      </c>
      <c r="BA13" s="94">
        <v>0</v>
      </c>
      <c r="BB13" s="94">
        <v>0</v>
      </c>
      <c r="BC13" s="94">
        <f t="shared" si="9"/>
        <v>0</v>
      </c>
      <c r="BD13" s="94">
        <v>0</v>
      </c>
      <c r="BE13" s="94">
        <v>0</v>
      </c>
      <c r="BF13" s="94">
        <v>0</v>
      </c>
      <c r="BG13" s="94">
        <f t="shared" si="10"/>
        <v>0</v>
      </c>
      <c r="BH13" s="94">
        <v>0</v>
      </c>
      <c r="BI13" s="94">
        <v>0</v>
      </c>
      <c r="BJ13" s="94">
        <v>0</v>
      </c>
      <c r="BK13" s="94">
        <f t="shared" si="11"/>
        <v>0</v>
      </c>
      <c r="BL13" s="94">
        <v>0</v>
      </c>
      <c r="BM13" s="94">
        <v>0</v>
      </c>
      <c r="BN13" s="94">
        <v>0</v>
      </c>
      <c r="BO13" s="94">
        <f t="shared" si="12"/>
        <v>0</v>
      </c>
      <c r="BP13" s="94">
        <f t="shared" si="1"/>
        <v>0</v>
      </c>
      <c r="BR13" s="94">
        <v>0</v>
      </c>
      <c r="BS13" s="94">
        <v>0</v>
      </c>
      <c r="BT13" s="94">
        <v>0</v>
      </c>
      <c r="BU13" s="94">
        <f t="shared" si="13"/>
        <v>0</v>
      </c>
      <c r="BV13" s="94">
        <v>8</v>
      </c>
      <c r="BW13" s="94">
        <v>0</v>
      </c>
      <c r="BX13" s="94">
        <v>0</v>
      </c>
      <c r="BY13" s="94">
        <f t="shared" si="14"/>
        <v>8</v>
      </c>
      <c r="BZ13" s="94">
        <v>0</v>
      </c>
      <c r="CA13" s="94">
        <v>0</v>
      </c>
      <c r="CB13" s="94">
        <v>0</v>
      </c>
      <c r="CC13" s="94">
        <f t="shared" si="15"/>
        <v>0</v>
      </c>
      <c r="CD13" s="94">
        <v>0</v>
      </c>
      <c r="CE13" s="94">
        <v>0</v>
      </c>
      <c r="CF13" s="94">
        <v>0</v>
      </c>
      <c r="CG13" s="94">
        <f t="shared" si="16"/>
        <v>0</v>
      </c>
      <c r="CH13" s="94">
        <f t="shared" si="2"/>
        <v>8</v>
      </c>
    </row>
    <row r="14" spans="1:86" x14ac:dyDescent="0.25">
      <c r="A14" s="95" t="s">
        <v>117</v>
      </c>
      <c r="B14" s="90">
        <v>0</v>
      </c>
      <c r="C14" s="90">
        <v>0</v>
      </c>
      <c r="D14" s="90">
        <v>0</v>
      </c>
      <c r="E14" s="90">
        <v>0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107">
        <f t="shared" si="3"/>
        <v>0</v>
      </c>
      <c r="O14" s="93">
        <v>0</v>
      </c>
      <c r="P14" s="93">
        <v>0</v>
      </c>
      <c r="Q14" s="93">
        <v>0</v>
      </c>
      <c r="R14" s="107">
        <f t="shared" si="17"/>
        <v>0</v>
      </c>
      <c r="S14" s="93">
        <v>0</v>
      </c>
      <c r="T14" s="93">
        <v>0</v>
      </c>
      <c r="U14" s="93">
        <v>0</v>
      </c>
      <c r="V14" s="107">
        <f t="shared" si="18"/>
        <v>0</v>
      </c>
      <c r="W14" s="93">
        <v>0</v>
      </c>
      <c r="X14" s="93">
        <v>0</v>
      </c>
      <c r="Y14" s="93">
        <v>0</v>
      </c>
      <c r="Z14" s="107">
        <f t="shared" si="19"/>
        <v>0</v>
      </c>
      <c r="AA14" s="93">
        <v>0</v>
      </c>
      <c r="AB14" s="93">
        <v>0</v>
      </c>
      <c r="AC14" s="93">
        <v>0</v>
      </c>
      <c r="AD14" s="107">
        <f t="shared" si="4"/>
        <v>0</v>
      </c>
      <c r="AE14" s="92"/>
      <c r="AF14" s="94">
        <f t="shared" si="20"/>
        <v>0</v>
      </c>
      <c r="AG14" s="94">
        <v>0</v>
      </c>
      <c r="AH14" s="94">
        <v>0</v>
      </c>
      <c r="AI14" s="94">
        <v>0</v>
      </c>
      <c r="AJ14" s="94">
        <f t="shared" si="5"/>
        <v>0</v>
      </c>
      <c r="AK14" s="94">
        <v>0</v>
      </c>
      <c r="AL14" s="94">
        <v>0</v>
      </c>
      <c r="AM14" s="94">
        <v>0</v>
      </c>
      <c r="AN14" s="94">
        <f t="shared" si="6"/>
        <v>0</v>
      </c>
      <c r="AO14" s="94">
        <v>0</v>
      </c>
      <c r="AP14" s="94">
        <v>0</v>
      </c>
      <c r="AQ14" s="94">
        <v>0</v>
      </c>
      <c r="AR14" s="94">
        <f t="shared" si="7"/>
        <v>0</v>
      </c>
      <c r="AS14" s="94">
        <v>0</v>
      </c>
      <c r="AT14" s="94">
        <v>0</v>
      </c>
      <c r="AU14" s="94">
        <v>0</v>
      </c>
      <c r="AV14" s="94">
        <f t="shared" si="8"/>
        <v>0</v>
      </c>
      <c r="AX14" s="94">
        <f t="shared" si="21"/>
        <v>0</v>
      </c>
      <c r="AZ14" s="94">
        <v>0</v>
      </c>
      <c r="BA14" s="94">
        <v>0</v>
      </c>
      <c r="BB14" s="94">
        <v>0</v>
      </c>
      <c r="BC14" s="94">
        <f t="shared" si="9"/>
        <v>0</v>
      </c>
      <c r="BD14" s="94">
        <v>0</v>
      </c>
      <c r="BE14" s="94">
        <v>0</v>
      </c>
      <c r="BF14" s="94">
        <v>0</v>
      </c>
      <c r="BG14" s="94">
        <f t="shared" si="10"/>
        <v>0</v>
      </c>
      <c r="BH14" s="94">
        <v>0</v>
      </c>
      <c r="BI14" s="94">
        <v>0</v>
      </c>
      <c r="BJ14" s="94">
        <v>0</v>
      </c>
      <c r="BK14" s="94">
        <f t="shared" si="11"/>
        <v>0</v>
      </c>
      <c r="BL14" s="94">
        <v>0</v>
      </c>
      <c r="BM14" s="94">
        <v>0</v>
      </c>
      <c r="BN14" s="94">
        <v>0</v>
      </c>
      <c r="BO14" s="94">
        <f t="shared" si="12"/>
        <v>0</v>
      </c>
      <c r="BP14" s="94">
        <f t="shared" si="1"/>
        <v>0</v>
      </c>
      <c r="BR14" s="94">
        <v>0</v>
      </c>
      <c r="BS14" s="94">
        <v>0</v>
      </c>
      <c r="BT14" s="94">
        <v>0</v>
      </c>
      <c r="BU14" s="94">
        <f t="shared" si="13"/>
        <v>0</v>
      </c>
      <c r="BV14" s="94">
        <v>0</v>
      </c>
      <c r="BW14" s="94">
        <v>0</v>
      </c>
      <c r="BX14" s="94">
        <v>0</v>
      </c>
      <c r="BY14" s="94">
        <f t="shared" si="14"/>
        <v>0</v>
      </c>
      <c r="BZ14" s="94">
        <v>0</v>
      </c>
      <c r="CA14" s="94">
        <v>0</v>
      </c>
      <c r="CB14" s="94">
        <v>0</v>
      </c>
      <c r="CC14" s="94">
        <f t="shared" si="15"/>
        <v>0</v>
      </c>
      <c r="CD14" s="94">
        <v>0</v>
      </c>
      <c r="CE14" s="94">
        <v>0</v>
      </c>
      <c r="CF14" s="94">
        <v>0</v>
      </c>
      <c r="CG14" s="94">
        <f t="shared" si="16"/>
        <v>0</v>
      </c>
      <c r="CH14" s="94">
        <f t="shared" si="2"/>
        <v>0</v>
      </c>
    </row>
    <row r="15" spans="1:86" x14ac:dyDescent="0.25">
      <c r="A15" s="95" t="s">
        <v>118</v>
      </c>
      <c r="B15" s="90">
        <v>0</v>
      </c>
      <c r="C15" s="90">
        <v>0</v>
      </c>
      <c r="D15" s="90">
        <v>0</v>
      </c>
      <c r="E15" s="90">
        <v>0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107">
        <f t="shared" si="3"/>
        <v>0</v>
      </c>
      <c r="O15" s="93">
        <v>0</v>
      </c>
      <c r="P15" s="93">
        <v>0</v>
      </c>
      <c r="Q15" s="93">
        <v>0</v>
      </c>
      <c r="R15" s="107">
        <f t="shared" si="17"/>
        <v>0</v>
      </c>
      <c r="S15" s="93">
        <v>0</v>
      </c>
      <c r="T15" s="93">
        <v>0</v>
      </c>
      <c r="U15" s="93">
        <v>0</v>
      </c>
      <c r="V15" s="107">
        <f t="shared" si="18"/>
        <v>0</v>
      </c>
      <c r="W15" s="93">
        <v>0</v>
      </c>
      <c r="X15" s="93">
        <v>0</v>
      </c>
      <c r="Y15" s="93">
        <v>0</v>
      </c>
      <c r="Z15" s="107">
        <f t="shared" si="19"/>
        <v>0</v>
      </c>
      <c r="AA15" s="93">
        <v>0</v>
      </c>
      <c r="AB15" s="93">
        <v>0</v>
      </c>
      <c r="AC15" s="93">
        <v>0</v>
      </c>
      <c r="AD15" s="107">
        <f t="shared" si="4"/>
        <v>0</v>
      </c>
      <c r="AE15" s="92"/>
      <c r="AF15" s="94">
        <f t="shared" si="20"/>
        <v>0</v>
      </c>
      <c r="AG15" s="94">
        <v>0</v>
      </c>
      <c r="AH15" s="94">
        <v>0</v>
      </c>
      <c r="AI15" s="94">
        <v>0</v>
      </c>
      <c r="AJ15" s="94">
        <f t="shared" si="5"/>
        <v>0</v>
      </c>
      <c r="AK15" s="94">
        <v>0</v>
      </c>
      <c r="AL15" s="94">
        <v>0</v>
      </c>
      <c r="AM15" s="94">
        <v>0</v>
      </c>
      <c r="AN15" s="94">
        <f t="shared" si="6"/>
        <v>0</v>
      </c>
      <c r="AO15" s="94">
        <v>0</v>
      </c>
      <c r="AP15" s="94">
        <v>0</v>
      </c>
      <c r="AQ15" s="94">
        <v>0</v>
      </c>
      <c r="AR15" s="94">
        <f t="shared" si="7"/>
        <v>0</v>
      </c>
      <c r="AS15" s="94">
        <v>0</v>
      </c>
      <c r="AT15" s="94">
        <v>0</v>
      </c>
      <c r="AU15" s="94">
        <v>0</v>
      </c>
      <c r="AV15" s="94">
        <f t="shared" si="8"/>
        <v>0</v>
      </c>
      <c r="AX15" s="94">
        <f t="shared" si="21"/>
        <v>0</v>
      </c>
      <c r="AZ15" s="94">
        <v>0</v>
      </c>
      <c r="BA15" s="94">
        <v>0</v>
      </c>
      <c r="BB15" s="94">
        <v>0</v>
      </c>
      <c r="BC15" s="94">
        <f t="shared" si="9"/>
        <v>0</v>
      </c>
      <c r="BD15" s="94">
        <v>0</v>
      </c>
      <c r="BE15" s="94">
        <v>0</v>
      </c>
      <c r="BF15" s="94">
        <v>0</v>
      </c>
      <c r="BG15" s="94">
        <f t="shared" si="10"/>
        <v>0</v>
      </c>
      <c r="BH15" s="94">
        <v>0</v>
      </c>
      <c r="BI15" s="94">
        <v>0</v>
      </c>
      <c r="BJ15" s="94">
        <v>0</v>
      </c>
      <c r="BK15" s="94">
        <f t="shared" si="11"/>
        <v>0</v>
      </c>
      <c r="BL15" s="94">
        <v>0</v>
      </c>
      <c r="BM15" s="94">
        <v>0</v>
      </c>
      <c r="BN15" s="94">
        <v>0</v>
      </c>
      <c r="BO15" s="94">
        <f t="shared" si="12"/>
        <v>0</v>
      </c>
      <c r="BP15" s="94">
        <f t="shared" si="1"/>
        <v>0</v>
      </c>
      <c r="BR15" s="94">
        <v>0</v>
      </c>
      <c r="BS15" s="94">
        <v>0</v>
      </c>
      <c r="BT15" s="94">
        <v>0</v>
      </c>
      <c r="BU15" s="94">
        <f t="shared" si="13"/>
        <v>0</v>
      </c>
      <c r="BV15" s="94">
        <v>0</v>
      </c>
      <c r="BW15" s="94">
        <v>0</v>
      </c>
      <c r="BX15" s="94">
        <v>0</v>
      </c>
      <c r="BY15" s="94">
        <f t="shared" si="14"/>
        <v>0</v>
      </c>
      <c r="BZ15" s="94">
        <v>0</v>
      </c>
      <c r="CA15" s="94">
        <v>0</v>
      </c>
      <c r="CB15" s="94">
        <v>0</v>
      </c>
      <c r="CC15" s="94">
        <f t="shared" si="15"/>
        <v>0</v>
      </c>
      <c r="CD15" s="94">
        <v>0</v>
      </c>
      <c r="CE15" s="94">
        <v>0</v>
      </c>
      <c r="CF15" s="94">
        <v>0</v>
      </c>
      <c r="CG15" s="94">
        <f t="shared" si="16"/>
        <v>0</v>
      </c>
      <c r="CH15" s="94">
        <f t="shared" si="2"/>
        <v>0</v>
      </c>
    </row>
    <row r="16" spans="1:86" ht="15.75" thickBot="1" x14ac:dyDescent="0.3">
      <c r="A16" s="103" t="s">
        <v>45</v>
      </c>
      <c r="B16" s="104">
        <v>0</v>
      </c>
      <c r="C16" s="104">
        <v>0</v>
      </c>
      <c r="D16" s="104">
        <v>0</v>
      </c>
      <c r="E16" s="104">
        <v>0</v>
      </c>
      <c r="F16" s="104">
        <v>0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8">
        <f t="shared" si="3"/>
        <v>0</v>
      </c>
      <c r="O16" s="105">
        <v>0</v>
      </c>
      <c r="P16" s="105">
        <v>0</v>
      </c>
      <c r="Q16" s="105">
        <v>0</v>
      </c>
      <c r="R16" s="108">
        <f t="shared" si="17"/>
        <v>0</v>
      </c>
      <c r="S16" s="105">
        <v>0</v>
      </c>
      <c r="T16" s="105">
        <v>0</v>
      </c>
      <c r="U16" s="105">
        <v>0</v>
      </c>
      <c r="V16" s="108">
        <f t="shared" si="18"/>
        <v>0</v>
      </c>
      <c r="W16" s="105">
        <v>0</v>
      </c>
      <c r="X16" s="105">
        <v>0</v>
      </c>
      <c r="Y16" s="105">
        <v>0</v>
      </c>
      <c r="Z16" s="108">
        <f t="shared" si="19"/>
        <v>0</v>
      </c>
      <c r="AA16" s="105">
        <v>0</v>
      </c>
      <c r="AB16" s="105">
        <v>0</v>
      </c>
      <c r="AC16" s="105">
        <v>0</v>
      </c>
      <c r="AD16" s="108">
        <f t="shared" si="4"/>
        <v>0</v>
      </c>
      <c r="AE16" s="92"/>
      <c r="AF16" s="106">
        <f t="shared" si="20"/>
        <v>0</v>
      </c>
      <c r="AG16" s="106">
        <v>0</v>
      </c>
      <c r="AH16" s="106">
        <v>0</v>
      </c>
      <c r="AI16" s="106">
        <v>0</v>
      </c>
      <c r="AJ16" s="106">
        <f t="shared" si="5"/>
        <v>0</v>
      </c>
      <c r="AK16" s="106">
        <v>0</v>
      </c>
      <c r="AL16" s="106">
        <v>0</v>
      </c>
      <c r="AM16" s="106">
        <v>0</v>
      </c>
      <c r="AN16" s="106">
        <f t="shared" si="6"/>
        <v>0</v>
      </c>
      <c r="AO16" s="106">
        <v>0</v>
      </c>
      <c r="AP16" s="106">
        <v>0</v>
      </c>
      <c r="AQ16" s="106">
        <v>0</v>
      </c>
      <c r="AR16" s="106">
        <f t="shared" si="7"/>
        <v>0</v>
      </c>
      <c r="AS16" s="106">
        <v>0</v>
      </c>
      <c r="AT16" s="106">
        <v>0</v>
      </c>
      <c r="AU16" s="106">
        <v>0</v>
      </c>
      <c r="AV16" s="106">
        <f t="shared" si="8"/>
        <v>0</v>
      </c>
      <c r="AX16" s="106">
        <f t="shared" si="21"/>
        <v>0</v>
      </c>
      <c r="AZ16" s="106">
        <v>0</v>
      </c>
      <c r="BA16" s="106">
        <v>0</v>
      </c>
      <c r="BB16" s="106">
        <v>0</v>
      </c>
      <c r="BC16" s="106">
        <f t="shared" si="9"/>
        <v>0</v>
      </c>
      <c r="BD16" s="106">
        <v>0</v>
      </c>
      <c r="BE16" s="106">
        <v>0</v>
      </c>
      <c r="BF16" s="106">
        <v>0</v>
      </c>
      <c r="BG16" s="106">
        <f t="shared" si="10"/>
        <v>0</v>
      </c>
      <c r="BH16" s="106">
        <v>0</v>
      </c>
      <c r="BI16" s="106">
        <v>0</v>
      </c>
      <c r="BJ16" s="106">
        <v>0</v>
      </c>
      <c r="BK16" s="106">
        <f t="shared" si="11"/>
        <v>0</v>
      </c>
      <c r="BL16" s="106">
        <v>0</v>
      </c>
      <c r="BM16" s="106">
        <v>0</v>
      </c>
      <c r="BN16" s="106">
        <v>0</v>
      </c>
      <c r="BO16" s="106">
        <f t="shared" si="12"/>
        <v>0</v>
      </c>
      <c r="BP16" s="106">
        <f t="shared" si="1"/>
        <v>0</v>
      </c>
      <c r="BR16" s="106">
        <v>0</v>
      </c>
      <c r="BS16" s="106">
        <v>0</v>
      </c>
      <c r="BT16" s="106">
        <v>0</v>
      </c>
      <c r="BU16" s="106">
        <f t="shared" si="13"/>
        <v>0</v>
      </c>
      <c r="BV16" s="106">
        <v>0</v>
      </c>
      <c r="BW16" s="106">
        <v>0</v>
      </c>
      <c r="BX16" s="106">
        <v>0</v>
      </c>
      <c r="BY16" s="106">
        <f t="shared" si="14"/>
        <v>0</v>
      </c>
      <c r="BZ16" s="106">
        <v>0</v>
      </c>
      <c r="CA16" s="106">
        <v>0</v>
      </c>
      <c r="CB16" s="106">
        <v>0</v>
      </c>
      <c r="CC16" s="106">
        <f t="shared" si="15"/>
        <v>0</v>
      </c>
      <c r="CD16" s="106">
        <v>0</v>
      </c>
      <c r="CE16" s="106">
        <v>0</v>
      </c>
      <c r="CF16" s="106">
        <v>0</v>
      </c>
      <c r="CG16" s="106">
        <f t="shared" si="16"/>
        <v>0</v>
      </c>
      <c r="CH16" s="106">
        <f t="shared" si="2"/>
        <v>0</v>
      </c>
    </row>
    <row r="17" spans="1:86" ht="15.75" thickBot="1" x14ac:dyDescent="0.3">
      <c r="A17" s="101" t="s">
        <v>119</v>
      </c>
      <c r="B17" s="98">
        <f>SUM(B18:B23)</f>
        <v>8.1</v>
      </c>
      <c r="C17" s="98">
        <f t="shared" ref="C17:AD17" si="22">SUM(C18:C23)</f>
        <v>22.77</v>
      </c>
      <c r="D17" s="98">
        <f t="shared" si="22"/>
        <v>8.23</v>
      </c>
      <c r="E17" s="98">
        <f t="shared" si="22"/>
        <v>2</v>
      </c>
      <c r="F17" s="98">
        <f t="shared" si="22"/>
        <v>0</v>
      </c>
      <c r="G17" s="98">
        <f t="shared" si="22"/>
        <v>0</v>
      </c>
      <c r="H17" s="98">
        <f t="shared" si="22"/>
        <v>9.3800000000000008</v>
      </c>
      <c r="I17" s="98">
        <f t="shared" si="22"/>
        <v>0.87</v>
      </c>
      <c r="J17" s="98">
        <f t="shared" si="22"/>
        <v>0</v>
      </c>
      <c r="K17" s="98">
        <f t="shared" si="22"/>
        <v>4.18</v>
      </c>
      <c r="L17" s="98">
        <f t="shared" si="22"/>
        <v>0</v>
      </c>
      <c r="M17" s="98">
        <f t="shared" si="22"/>
        <v>10.76</v>
      </c>
      <c r="N17" s="98">
        <f>SUM(N18:N23)</f>
        <v>66.290000000000006</v>
      </c>
      <c r="O17" s="102">
        <f t="shared" si="22"/>
        <v>12.8</v>
      </c>
      <c r="P17" s="102">
        <f t="shared" si="22"/>
        <v>51.33</v>
      </c>
      <c r="Q17" s="102">
        <f t="shared" si="22"/>
        <v>23.1</v>
      </c>
      <c r="R17" s="98">
        <f t="shared" si="22"/>
        <v>87.22999999999999</v>
      </c>
      <c r="S17" s="102">
        <f t="shared" si="22"/>
        <v>0</v>
      </c>
      <c r="T17" s="102">
        <f t="shared" si="22"/>
        <v>13.663</v>
      </c>
      <c r="U17" s="102">
        <f t="shared" si="22"/>
        <v>40.040000000000006</v>
      </c>
      <c r="V17" s="98">
        <f t="shared" si="22"/>
        <v>53.703000000000003</v>
      </c>
      <c r="W17" s="102">
        <f t="shared" si="22"/>
        <v>0</v>
      </c>
      <c r="X17" s="102">
        <f t="shared" si="22"/>
        <v>0</v>
      </c>
      <c r="Y17" s="102">
        <f t="shared" si="22"/>
        <v>6.87</v>
      </c>
      <c r="Z17" s="98">
        <f t="shared" si="22"/>
        <v>6.87</v>
      </c>
      <c r="AA17" s="102">
        <f t="shared" si="22"/>
        <v>7.66</v>
      </c>
      <c r="AB17" s="102">
        <f t="shared" si="22"/>
        <v>2</v>
      </c>
      <c r="AC17" s="102">
        <f t="shared" si="22"/>
        <v>8</v>
      </c>
      <c r="AD17" s="98">
        <f t="shared" si="22"/>
        <v>17.66</v>
      </c>
      <c r="AF17" s="98">
        <f>R17+V17+Z17+AD17</f>
        <v>165.46299999999999</v>
      </c>
      <c r="AG17" s="98">
        <f>SUM(AG18:AG23)</f>
        <v>9.19</v>
      </c>
      <c r="AH17" s="98">
        <f>SUM(AH18:AH23)</f>
        <v>11.3</v>
      </c>
      <c r="AI17" s="98">
        <f>SUM(AI18:AI23)</f>
        <v>0</v>
      </c>
      <c r="AJ17" s="98">
        <f t="shared" si="5"/>
        <v>20.490000000000002</v>
      </c>
      <c r="AK17" s="98">
        <f>SUM(AK18:AK23)</f>
        <v>0.75</v>
      </c>
      <c r="AL17" s="98">
        <f>SUM(AL18:AL23)</f>
        <v>22.66</v>
      </c>
      <c r="AM17" s="98">
        <f>SUM(AM18:AM23)</f>
        <v>0</v>
      </c>
      <c r="AN17" s="98">
        <f t="shared" si="6"/>
        <v>23.41</v>
      </c>
      <c r="AO17" s="98">
        <f>SUM(AO18:AO23)</f>
        <v>6</v>
      </c>
      <c r="AP17" s="98">
        <f>SUM(AP18:AP23)</f>
        <v>0</v>
      </c>
      <c r="AQ17" s="98">
        <f>SUM(AQ18:AQ23)</f>
        <v>3.35</v>
      </c>
      <c r="AR17" s="98">
        <f t="shared" si="7"/>
        <v>9.35</v>
      </c>
      <c r="AS17" s="98">
        <f>SUM(AS18:AS23)</f>
        <v>0</v>
      </c>
      <c r="AT17" s="98">
        <f>SUM(AT18:AT23)</f>
        <v>0</v>
      </c>
      <c r="AU17" s="98">
        <f>SUM(AU18:AU23)</f>
        <v>0</v>
      </c>
      <c r="AV17" s="98">
        <f t="shared" si="8"/>
        <v>0</v>
      </c>
      <c r="AX17" s="98">
        <f>AJ17+AN17+AR17+AV17</f>
        <v>53.250000000000007</v>
      </c>
      <c r="AZ17" s="98">
        <f>SUM(AZ18:AZ23)</f>
        <v>0</v>
      </c>
      <c r="BA17" s="98">
        <f>SUM(BA18:BA23)</f>
        <v>0</v>
      </c>
      <c r="BB17" s="98">
        <f>SUM(BB18:BB23)</f>
        <v>18.920000000000002</v>
      </c>
      <c r="BC17" s="98">
        <f t="shared" si="9"/>
        <v>18.920000000000002</v>
      </c>
      <c r="BD17" s="98">
        <f>SUM(BD18:BD23)</f>
        <v>0</v>
      </c>
      <c r="BE17" s="98">
        <f>SUM(BE18:BE23)</f>
        <v>0</v>
      </c>
      <c r="BF17" s="98">
        <f>SUM(BF18:BF23)</f>
        <v>1</v>
      </c>
      <c r="BG17" s="98">
        <f t="shared" si="10"/>
        <v>1</v>
      </c>
      <c r="BH17" s="98">
        <f>SUM(BH18:BH23)</f>
        <v>152.69</v>
      </c>
      <c r="BI17" s="98">
        <f>SUM(BI18:BI23)</f>
        <v>21.13</v>
      </c>
      <c r="BJ17" s="98">
        <f>SUM(BJ18:BJ23)</f>
        <v>0</v>
      </c>
      <c r="BK17" s="98">
        <f t="shared" si="11"/>
        <v>173.82</v>
      </c>
      <c r="BL17" s="98">
        <f>SUM(BL18:BL23)</f>
        <v>0</v>
      </c>
      <c r="BM17" s="98">
        <f>SUM(BM18:BM23)</f>
        <v>0</v>
      </c>
      <c r="BN17" s="98">
        <f>SUM(BN18:BN23)</f>
        <v>0</v>
      </c>
      <c r="BO17" s="98">
        <f t="shared" si="12"/>
        <v>0</v>
      </c>
      <c r="BP17" s="98">
        <f t="shared" si="1"/>
        <v>193.74</v>
      </c>
      <c r="BR17" s="98">
        <f>SUM(BR18:BR23)</f>
        <v>0</v>
      </c>
      <c r="BS17" s="98">
        <f>SUM(BS18:BS23)</f>
        <v>16.2</v>
      </c>
      <c r="BT17" s="98">
        <f>SUM(BT18:BT23)</f>
        <v>75.900000000000006</v>
      </c>
      <c r="BU17" s="98">
        <f t="shared" si="13"/>
        <v>92.100000000000009</v>
      </c>
      <c r="BV17" s="98">
        <f>SUM(BV18:BV23)</f>
        <v>0</v>
      </c>
      <c r="BW17" s="98">
        <f>SUM(BW18:BW23)</f>
        <v>9.5500000000000007</v>
      </c>
      <c r="BX17" s="98">
        <f>SUM(BX18:BX23)</f>
        <v>24.509999999999998</v>
      </c>
      <c r="BY17" s="98">
        <f t="shared" si="14"/>
        <v>34.06</v>
      </c>
      <c r="BZ17" s="98">
        <f>SUM(BZ18:BZ23)</f>
        <v>7.2</v>
      </c>
      <c r="CA17" s="98">
        <f>SUM(CA18:CA23)</f>
        <v>0</v>
      </c>
      <c r="CB17" s="98">
        <f>SUM(CB18:CB23)</f>
        <v>0</v>
      </c>
      <c r="CC17" s="98">
        <f>SUM(BZ17:CB17)</f>
        <v>7.2</v>
      </c>
      <c r="CD17" s="98">
        <f>SUM(CD18:CD23)</f>
        <v>0</v>
      </c>
      <c r="CE17" s="98">
        <f>SUM(CE18:CE23)</f>
        <v>5.19</v>
      </c>
      <c r="CF17" s="98">
        <f>SUM(CF18:CF23)</f>
        <v>8.4600000000000009</v>
      </c>
      <c r="CG17" s="98">
        <f>SUM(CD17:CF17)</f>
        <v>13.650000000000002</v>
      </c>
      <c r="CH17" s="98">
        <f t="shared" si="2"/>
        <v>147.01000000000002</v>
      </c>
    </row>
    <row r="18" spans="1:86" x14ac:dyDescent="0.25">
      <c r="A18" s="95" t="s">
        <v>120</v>
      </c>
      <c r="B18" s="90">
        <v>8.1</v>
      </c>
      <c r="C18" s="90">
        <v>18.14</v>
      </c>
      <c r="D18" s="90">
        <v>3.83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4.18</v>
      </c>
      <c r="L18" s="90">
        <v>0</v>
      </c>
      <c r="M18" s="90">
        <v>10.76</v>
      </c>
      <c r="N18" s="107">
        <f t="shared" ref="N18:N23" si="23">SUM(B18:M18)</f>
        <v>45.01</v>
      </c>
      <c r="O18" s="93">
        <v>6.86</v>
      </c>
      <c r="P18" s="93">
        <v>39.44</v>
      </c>
      <c r="Q18" s="93">
        <v>12.5</v>
      </c>
      <c r="R18" s="107">
        <f t="shared" ref="R18:R23" si="24">SUM(O18:Q18)</f>
        <v>58.8</v>
      </c>
      <c r="S18" s="93">
        <v>0</v>
      </c>
      <c r="T18" s="93">
        <v>12.663</v>
      </c>
      <c r="U18" s="93">
        <v>12.3</v>
      </c>
      <c r="V18" s="107">
        <f t="shared" ref="V18:V23" si="25">SUM(S18:U18)</f>
        <v>24.963000000000001</v>
      </c>
      <c r="W18" s="93">
        <v>0</v>
      </c>
      <c r="X18" s="93">
        <v>0</v>
      </c>
      <c r="Y18" s="93">
        <v>6.87</v>
      </c>
      <c r="Z18" s="107">
        <f t="shared" si="19"/>
        <v>6.87</v>
      </c>
      <c r="AA18" s="93">
        <v>4.75</v>
      </c>
      <c r="AB18" s="93">
        <v>2</v>
      </c>
      <c r="AC18" s="93">
        <v>8</v>
      </c>
      <c r="AD18" s="107">
        <f t="shared" ref="AD18:AD23" si="26">SUM(AA18:AC18)</f>
        <v>14.75</v>
      </c>
      <c r="AE18" s="92"/>
      <c r="AF18" s="94">
        <f t="shared" ref="AF18:AF23" si="27">R18+V18+Z18+AD18</f>
        <v>105.38300000000001</v>
      </c>
      <c r="AG18" s="94">
        <v>5.77</v>
      </c>
      <c r="AH18" s="94">
        <v>8.59</v>
      </c>
      <c r="AI18" s="94">
        <v>0</v>
      </c>
      <c r="AJ18" s="94">
        <f t="shared" si="5"/>
        <v>14.36</v>
      </c>
      <c r="AK18" s="94">
        <v>0.75</v>
      </c>
      <c r="AL18" s="94">
        <v>22.66</v>
      </c>
      <c r="AM18" s="94">
        <v>0</v>
      </c>
      <c r="AN18" s="94">
        <f t="shared" si="6"/>
        <v>23.41</v>
      </c>
      <c r="AO18" s="94">
        <v>6</v>
      </c>
      <c r="AP18" s="94">
        <v>0</v>
      </c>
      <c r="AQ18" s="94">
        <v>0</v>
      </c>
      <c r="AR18" s="94">
        <f t="shared" si="7"/>
        <v>6</v>
      </c>
      <c r="AS18" s="94">
        <v>0</v>
      </c>
      <c r="AT18" s="94">
        <v>0</v>
      </c>
      <c r="AU18" s="94">
        <v>0</v>
      </c>
      <c r="AV18" s="94">
        <f t="shared" si="8"/>
        <v>0</v>
      </c>
      <c r="AX18" s="94">
        <f t="shared" ref="AX18:AX23" si="28">AJ18+AN18+AR18+AV18</f>
        <v>43.769999999999996</v>
      </c>
      <c r="AZ18" s="94">
        <v>0</v>
      </c>
      <c r="BA18" s="94">
        <v>0</v>
      </c>
      <c r="BB18" s="94">
        <v>0</v>
      </c>
      <c r="BC18" s="94">
        <f t="shared" si="9"/>
        <v>0</v>
      </c>
      <c r="BD18" s="94">
        <v>0</v>
      </c>
      <c r="BE18" s="94">
        <v>0</v>
      </c>
      <c r="BF18" s="94">
        <v>0</v>
      </c>
      <c r="BG18" s="94">
        <f t="shared" si="10"/>
        <v>0</v>
      </c>
      <c r="BH18" s="94">
        <v>0</v>
      </c>
      <c r="BI18" s="94">
        <v>5.63</v>
      </c>
      <c r="BJ18" s="94">
        <v>0</v>
      </c>
      <c r="BK18" s="94">
        <f t="shared" si="11"/>
        <v>5.63</v>
      </c>
      <c r="BL18" s="94">
        <v>0</v>
      </c>
      <c r="BM18" s="94">
        <v>0</v>
      </c>
      <c r="BN18" s="94">
        <v>0</v>
      </c>
      <c r="BO18" s="94">
        <f t="shared" si="12"/>
        <v>0</v>
      </c>
      <c r="BP18" s="94">
        <f t="shared" si="1"/>
        <v>5.63</v>
      </c>
      <c r="BR18" s="94">
        <v>0</v>
      </c>
      <c r="BS18" s="94">
        <v>0</v>
      </c>
      <c r="BT18" s="94">
        <v>0</v>
      </c>
      <c r="BU18" s="94">
        <f t="shared" si="13"/>
        <v>0</v>
      </c>
      <c r="BV18" s="94">
        <v>0</v>
      </c>
      <c r="BW18" s="94">
        <v>0</v>
      </c>
      <c r="BX18" s="94">
        <v>24.509999999999998</v>
      </c>
      <c r="BY18" s="94">
        <f t="shared" si="14"/>
        <v>24.509999999999998</v>
      </c>
      <c r="BZ18" s="94">
        <v>7.2</v>
      </c>
      <c r="CA18" s="94">
        <v>0</v>
      </c>
      <c r="CB18" s="94">
        <v>0</v>
      </c>
      <c r="CC18" s="94">
        <f t="shared" si="15"/>
        <v>7.2</v>
      </c>
      <c r="CD18" s="94">
        <v>0</v>
      </c>
      <c r="CE18" s="94">
        <v>0</v>
      </c>
      <c r="CF18" s="94">
        <v>6.46</v>
      </c>
      <c r="CG18" s="94">
        <f t="shared" si="16"/>
        <v>6.46</v>
      </c>
      <c r="CH18" s="94">
        <f t="shared" si="2"/>
        <v>38.169999999999995</v>
      </c>
    </row>
    <row r="19" spans="1:86" x14ac:dyDescent="0.25">
      <c r="A19" s="95" t="s">
        <v>121</v>
      </c>
      <c r="B19" s="90">
        <v>0</v>
      </c>
      <c r="C19" s="90">
        <v>4.63</v>
      </c>
      <c r="D19" s="90">
        <v>0</v>
      </c>
      <c r="E19" s="90">
        <v>2</v>
      </c>
      <c r="F19" s="90">
        <v>0</v>
      </c>
      <c r="G19" s="90">
        <v>0</v>
      </c>
      <c r="H19" s="90">
        <v>9.3800000000000008</v>
      </c>
      <c r="I19" s="90">
        <v>0.87</v>
      </c>
      <c r="J19" s="90">
        <v>0</v>
      </c>
      <c r="K19" s="90">
        <v>0</v>
      </c>
      <c r="L19" s="90">
        <v>0</v>
      </c>
      <c r="M19" s="90">
        <v>0</v>
      </c>
      <c r="N19" s="107">
        <f t="shared" si="23"/>
        <v>16.880000000000003</v>
      </c>
      <c r="O19" s="93">
        <v>5.94</v>
      </c>
      <c r="P19" s="93">
        <v>11.89</v>
      </c>
      <c r="Q19" s="93">
        <v>10.6</v>
      </c>
      <c r="R19" s="107">
        <f t="shared" si="24"/>
        <v>28.43</v>
      </c>
      <c r="S19" s="93">
        <v>0</v>
      </c>
      <c r="T19" s="93">
        <v>0</v>
      </c>
      <c r="U19" s="93">
        <v>0</v>
      </c>
      <c r="V19" s="107">
        <f t="shared" si="25"/>
        <v>0</v>
      </c>
      <c r="W19" s="93">
        <v>0</v>
      </c>
      <c r="X19" s="93">
        <v>0</v>
      </c>
      <c r="Y19" s="93">
        <v>0</v>
      </c>
      <c r="Z19" s="107">
        <f t="shared" si="19"/>
        <v>0</v>
      </c>
      <c r="AA19" s="93">
        <v>2.91</v>
      </c>
      <c r="AB19" s="93">
        <v>0</v>
      </c>
      <c r="AC19" s="93">
        <v>0</v>
      </c>
      <c r="AD19" s="107">
        <f t="shared" si="26"/>
        <v>2.91</v>
      </c>
      <c r="AE19" s="92"/>
      <c r="AF19" s="94">
        <f t="shared" si="27"/>
        <v>31.34</v>
      </c>
      <c r="AG19" s="94">
        <v>3.42</v>
      </c>
      <c r="AH19" s="94">
        <v>2.71</v>
      </c>
      <c r="AI19" s="94">
        <v>0</v>
      </c>
      <c r="AJ19" s="94">
        <f t="shared" si="5"/>
        <v>6.13</v>
      </c>
      <c r="AK19" s="94">
        <v>0</v>
      </c>
      <c r="AL19" s="94">
        <v>0</v>
      </c>
      <c r="AM19" s="94">
        <v>0</v>
      </c>
      <c r="AN19" s="94">
        <f t="shared" si="6"/>
        <v>0</v>
      </c>
      <c r="AO19" s="94">
        <v>0</v>
      </c>
      <c r="AP19" s="94">
        <v>0</v>
      </c>
      <c r="AQ19" s="94">
        <v>3.35</v>
      </c>
      <c r="AR19" s="94">
        <f t="shared" si="7"/>
        <v>3.35</v>
      </c>
      <c r="AS19" s="94">
        <v>0</v>
      </c>
      <c r="AT19" s="94">
        <v>0</v>
      </c>
      <c r="AU19" s="94">
        <v>0</v>
      </c>
      <c r="AV19" s="94">
        <f t="shared" si="8"/>
        <v>0</v>
      </c>
      <c r="AX19" s="94">
        <f t="shared" si="28"/>
        <v>9.48</v>
      </c>
      <c r="AZ19" s="94">
        <v>0</v>
      </c>
      <c r="BA19" s="94">
        <v>0</v>
      </c>
      <c r="BB19" s="94">
        <v>0</v>
      </c>
      <c r="BC19" s="94">
        <f t="shared" si="9"/>
        <v>0</v>
      </c>
      <c r="BD19" s="94">
        <v>0</v>
      </c>
      <c r="BE19" s="94">
        <v>0</v>
      </c>
      <c r="BF19" s="94">
        <v>1</v>
      </c>
      <c r="BG19" s="94">
        <f t="shared" si="10"/>
        <v>1</v>
      </c>
      <c r="BH19" s="94">
        <v>5</v>
      </c>
      <c r="BI19" s="94">
        <v>0</v>
      </c>
      <c r="BJ19" s="94">
        <v>0</v>
      </c>
      <c r="BK19" s="94">
        <f t="shared" si="11"/>
        <v>5</v>
      </c>
      <c r="BL19" s="94">
        <v>0</v>
      </c>
      <c r="BM19" s="94">
        <v>0</v>
      </c>
      <c r="BN19" s="94">
        <v>0</v>
      </c>
      <c r="BO19" s="94">
        <f t="shared" si="12"/>
        <v>0</v>
      </c>
      <c r="BP19" s="94">
        <f t="shared" si="1"/>
        <v>6</v>
      </c>
      <c r="BR19" s="94">
        <v>0</v>
      </c>
      <c r="BS19" s="94">
        <v>0</v>
      </c>
      <c r="BT19" s="94">
        <v>0</v>
      </c>
      <c r="BU19" s="94">
        <f t="shared" si="13"/>
        <v>0</v>
      </c>
      <c r="BV19" s="94">
        <v>0</v>
      </c>
      <c r="BW19" s="94">
        <v>9.5500000000000007</v>
      </c>
      <c r="BX19" s="94">
        <v>0</v>
      </c>
      <c r="BY19" s="94">
        <f t="shared" si="14"/>
        <v>9.5500000000000007</v>
      </c>
      <c r="BZ19" s="94">
        <v>0</v>
      </c>
      <c r="CA19" s="94">
        <v>0</v>
      </c>
      <c r="CB19" s="94">
        <v>0</v>
      </c>
      <c r="CC19" s="94">
        <f t="shared" si="15"/>
        <v>0</v>
      </c>
      <c r="CD19" s="94">
        <v>0</v>
      </c>
      <c r="CE19" s="94">
        <v>0</v>
      </c>
      <c r="CF19" s="94">
        <v>2</v>
      </c>
      <c r="CG19" s="94">
        <f t="shared" si="16"/>
        <v>2</v>
      </c>
      <c r="CH19" s="94">
        <f t="shared" si="2"/>
        <v>11.55</v>
      </c>
    </row>
    <row r="20" spans="1:86" x14ac:dyDescent="0.25">
      <c r="A20" s="95" t="s">
        <v>122</v>
      </c>
      <c r="B20" s="90">
        <v>0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0</v>
      </c>
      <c r="I20" s="90">
        <v>0</v>
      </c>
      <c r="J20" s="90">
        <v>0</v>
      </c>
      <c r="K20" s="90">
        <v>0</v>
      </c>
      <c r="L20" s="90">
        <v>0</v>
      </c>
      <c r="M20" s="90">
        <v>0</v>
      </c>
      <c r="N20" s="107">
        <f t="shared" si="23"/>
        <v>0</v>
      </c>
      <c r="O20" s="93">
        <v>0</v>
      </c>
      <c r="P20" s="93">
        <v>0</v>
      </c>
      <c r="Q20" s="93">
        <v>0</v>
      </c>
      <c r="R20" s="107">
        <f t="shared" si="24"/>
        <v>0</v>
      </c>
      <c r="S20" s="93">
        <v>0</v>
      </c>
      <c r="T20" s="93">
        <v>0</v>
      </c>
      <c r="U20" s="93">
        <v>27.740000000000002</v>
      </c>
      <c r="V20" s="107">
        <f t="shared" si="25"/>
        <v>27.740000000000002</v>
      </c>
      <c r="W20" s="93">
        <v>0</v>
      </c>
      <c r="X20" s="93">
        <v>0</v>
      </c>
      <c r="Y20" s="93">
        <v>0</v>
      </c>
      <c r="Z20" s="107">
        <f t="shared" si="19"/>
        <v>0</v>
      </c>
      <c r="AA20" s="93">
        <v>0</v>
      </c>
      <c r="AB20" s="93">
        <v>0</v>
      </c>
      <c r="AC20" s="93">
        <v>0</v>
      </c>
      <c r="AD20" s="107">
        <f t="shared" si="26"/>
        <v>0</v>
      </c>
      <c r="AE20" s="92"/>
      <c r="AF20" s="94">
        <f t="shared" si="27"/>
        <v>27.740000000000002</v>
      </c>
      <c r="AG20" s="94">
        <v>0</v>
      </c>
      <c r="AH20" s="94">
        <v>0</v>
      </c>
      <c r="AI20" s="94">
        <v>0</v>
      </c>
      <c r="AJ20" s="94">
        <f t="shared" si="5"/>
        <v>0</v>
      </c>
      <c r="AK20" s="94">
        <v>0</v>
      </c>
      <c r="AL20" s="94">
        <v>0</v>
      </c>
      <c r="AM20" s="94">
        <v>0</v>
      </c>
      <c r="AN20" s="94">
        <f t="shared" si="6"/>
        <v>0</v>
      </c>
      <c r="AO20" s="94">
        <v>0</v>
      </c>
      <c r="AP20" s="94">
        <v>0</v>
      </c>
      <c r="AQ20" s="94">
        <v>0</v>
      </c>
      <c r="AR20" s="94">
        <f t="shared" si="7"/>
        <v>0</v>
      </c>
      <c r="AS20" s="94">
        <v>0</v>
      </c>
      <c r="AT20" s="94">
        <v>0</v>
      </c>
      <c r="AU20" s="94">
        <v>0</v>
      </c>
      <c r="AV20" s="94">
        <f t="shared" si="8"/>
        <v>0</v>
      </c>
      <c r="AX20" s="94">
        <f t="shared" si="28"/>
        <v>0</v>
      </c>
      <c r="AZ20" s="94">
        <v>0</v>
      </c>
      <c r="BA20" s="94">
        <v>0</v>
      </c>
      <c r="BB20" s="94">
        <v>0</v>
      </c>
      <c r="BC20" s="94">
        <f t="shared" si="9"/>
        <v>0</v>
      </c>
      <c r="BD20" s="94">
        <v>0</v>
      </c>
      <c r="BE20" s="94">
        <v>0</v>
      </c>
      <c r="BF20" s="94">
        <v>0</v>
      </c>
      <c r="BG20" s="94">
        <f t="shared" si="10"/>
        <v>0</v>
      </c>
      <c r="BH20" s="94">
        <v>7.2</v>
      </c>
      <c r="BI20" s="94">
        <v>0</v>
      </c>
      <c r="BJ20" s="94">
        <v>0</v>
      </c>
      <c r="BK20" s="94">
        <f t="shared" si="11"/>
        <v>7.2</v>
      </c>
      <c r="BL20" s="94">
        <v>0</v>
      </c>
      <c r="BM20" s="94">
        <v>0</v>
      </c>
      <c r="BN20" s="94">
        <v>0</v>
      </c>
      <c r="BO20" s="94">
        <f t="shared" si="12"/>
        <v>0</v>
      </c>
      <c r="BP20" s="94">
        <f t="shared" si="1"/>
        <v>7.2</v>
      </c>
      <c r="BR20" s="94">
        <v>0</v>
      </c>
      <c r="BS20" s="94">
        <v>0</v>
      </c>
      <c r="BT20" s="94">
        <v>0</v>
      </c>
      <c r="BU20" s="94">
        <f t="shared" si="13"/>
        <v>0</v>
      </c>
      <c r="BV20" s="94">
        <v>0</v>
      </c>
      <c r="BW20" s="94">
        <v>0</v>
      </c>
      <c r="BX20" s="94">
        <v>0</v>
      </c>
      <c r="BY20" s="94">
        <f t="shared" si="14"/>
        <v>0</v>
      </c>
      <c r="BZ20" s="94">
        <v>0</v>
      </c>
      <c r="CA20" s="94">
        <v>0</v>
      </c>
      <c r="CB20" s="94">
        <v>0</v>
      </c>
      <c r="CC20" s="94">
        <f t="shared" si="15"/>
        <v>0</v>
      </c>
      <c r="CD20" s="94">
        <v>0</v>
      </c>
      <c r="CE20" s="94">
        <v>0</v>
      </c>
      <c r="CF20" s="94">
        <v>0</v>
      </c>
      <c r="CG20" s="94">
        <f t="shared" si="16"/>
        <v>0</v>
      </c>
      <c r="CH20" s="94">
        <f t="shared" si="2"/>
        <v>0</v>
      </c>
    </row>
    <row r="21" spans="1:86" x14ac:dyDescent="0.25">
      <c r="A21" s="95" t="s">
        <v>123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  <c r="K21" s="90">
        <v>0</v>
      </c>
      <c r="L21" s="90">
        <v>0</v>
      </c>
      <c r="M21" s="90">
        <v>0</v>
      </c>
      <c r="N21" s="107">
        <f t="shared" si="23"/>
        <v>0</v>
      </c>
      <c r="O21" s="93">
        <v>0</v>
      </c>
      <c r="P21" s="93">
        <v>0</v>
      </c>
      <c r="Q21" s="93">
        <v>0</v>
      </c>
      <c r="R21" s="107">
        <f t="shared" si="24"/>
        <v>0</v>
      </c>
      <c r="S21" s="93">
        <v>0</v>
      </c>
      <c r="T21" s="93">
        <v>0</v>
      </c>
      <c r="U21" s="93">
        <v>0</v>
      </c>
      <c r="V21" s="107">
        <f t="shared" si="25"/>
        <v>0</v>
      </c>
      <c r="W21" s="93">
        <v>0</v>
      </c>
      <c r="X21" s="93">
        <v>0</v>
      </c>
      <c r="Y21" s="93">
        <v>0</v>
      </c>
      <c r="Z21" s="107">
        <f t="shared" si="19"/>
        <v>0</v>
      </c>
      <c r="AA21" s="93">
        <v>0</v>
      </c>
      <c r="AB21" s="93">
        <v>0</v>
      </c>
      <c r="AC21" s="93">
        <v>0</v>
      </c>
      <c r="AD21" s="107">
        <f t="shared" si="26"/>
        <v>0</v>
      </c>
      <c r="AE21" s="92"/>
      <c r="AF21" s="94">
        <f t="shared" si="27"/>
        <v>0</v>
      </c>
      <c r="AG21" s="94">
        <v>0</v>
      </c>
      <c r="AH21" s="94">
        <v>0</v>
      </c>
      <c r="AI21" s="94">
        <v>0</v>
      </c>
      <c r="AJ21" s="94">
        <f t="shared" si="5"/>
        <v>0</v>
      </c>
      <c r="AK21" s="94">
        <v>0</v>
      </c>
      <c r="AL21" s="94">
        <v>0</v>
      </c>
      <c r="AM21" s="94">
        <v>0</v>
      </c>
      <c r="AN21" s="94">
        <f t="shared" si="6"/>
        <v>0</v>
      </c>
      <c r="AO21" s="94">
        <v>0</v>
      </c>
      <c r="AP21" s="94">
        <v>0</v>
      </c>
      <c r="AQ21" s="94">
        <v>0</v>
      </c>
      <c r="AR21" s="94">
        <f t="shared" si="7"/>
        <v>0</v>
      </c>
      <c r="AS21" s="94">
        <v>0</v>
      </c>
      <c r="AT21" s="94">
        <v>0</v>
      </c>
      <c r="AU21" s="94">
        <v>0</v>
      </c>
      <c r="AV21" s="94">
        <f t="shared" si="8"/>
        <v>0</v>
      </c>
      <c r="AX21" s="94">
        <f t="shared" si="28"/>
        <v>0</v>
      </c>
      <c r="AZ21" s="94">
        <v>0</v>
      </c>
      <c r="BA21" s="94">
        <v>0</v>
      </c>
      <c r="BB21" s="94">
        <v>0</v>
      </c>
      <c r="BC21" s="94">
        <f t="shared" si="9"/>
        <v>0</v>
      </c>
      <c r="BD21" s="94">
        <v>0</v>
      </c>
      <c r="BE21" s="94">
        <v>0</v>
      </c>
      <c r="BF21" s="94">
        <v>0</v>
      </c>
      <c r="BG21" s="94">
        <f t="shared" si="10"/>
        <v>0</v>
      </c>
      <c r="BH21" s="94">
        <v>140.49</v>
      </c>
      <c r="BI21" s="94">
        <v>15.5</v>
      </c>
      <c r="BJ21" s="94">
        <v>0</v>
      </c>
      <c r="BK21" s="94">
        <f t="shared" si="11"/>
        <v>155.99</v>
      </c>
      <c r="BL21" s="94">
        <v>0</v>
      </c>
      <c r="BM21" s="94">
        <v>0</v>
      </c>
      <c r="BN21" s="94">
        <v>0</v>
      </c>
      <c r="BO21" s="94">
        <f t="shared" si="12"/>
        <v>0</v>
      </c>
      <c r="BP21" s="94">
        <f t="shared" si="1"/>
        <v>155.99</v>
      </c>
      <c r="BR21" s="94">
        <v>0</v>
      </c>
      <c r="BS21" s="94">
        <v>16.2</v>
      </c>
      <c r="BT21" s="94">
        <v>75.900000000000006</v>
      </c>
      <c r="BU21" s="94">
        <f t="shared" si="13"/>
        <v>92.100000000000009</v>
      </c>
      <c r="BV21" s="94">
        <v>0</v>
      </c>
      <c r="BW21" s="94">
        <v>0</v>
      </c>
      <c r="BX21" s="94">
        <v>0</v>
      </c>
      <c r="BY21" s="94">
        <f t="shared" si="14"/>
        <v>0</v>
      </c>
      <c r="BZ21" s="94">
        <v>0</v>
      </c>
      <c r="CA21" s="94">
        <v>0</v>
      </c>
      <c r="CB21" s="94">
        <v>0</v>
      </c>
      <c r="CC21" s="94">
        <f t="shared" si="15"/>
        <v>0</v>
      </c>
      <c r="CD21" s="94">
        <v>0</v>
      </c>
      <c r="CE21" s="94">
        <v>5.19</v>
      </c>
      <c r="CF21" s="94">
        <v>0</v>
      </c>
      <c r="CG21" s="94">
        <f t="shared" si="16"/>
        <v>5.19</v>
      </c>
      <c r="CH21" s="94">
        <f t="shared" si="2"/>
        <v>97.29</v>
      </c>
    </row>
    <row r="22" spans="1:86" x14ac:dyDescent="0.25">
      <c r="A22" s="95" t="s">
        <v>124</v>
      </c>
      <c r="B22" s="90">
        <v>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0</v>
      </c>
      <c r="I22" s="90">
        <v>0</v>
      </c>
      <c r="J22" s="90">
        <v>0</v>
      </c>
      <c r="K22" s="90">
        <v>0</v>
      </c>
      <c r="L22" s="90">
        <v>0</v>
      </c>
      <c r="M22" s="90">
        <v>0</v>
      </c>
      <c r="N22" s="107">
        <f t="shared" si="23"/>
        <v>0</v>
      </c>
      <c r="O22" s="93">
        <v>0</v>
      </c>
      <c r="P22" s="93">
        <v>0</v>
      </c>
      <c r="Q22" s="93">
        <v>0</v>
      </c>
      <c r="R22" s="107">
        <f t="shared" si="24"/>
        <v>0</v>
      </c>
      <c r="S22" s="93">
        <v>0</v>
      </c>
      <c r="T22" s="93">
        <v>1</v>
      </c>
      <c r="U22" s="93">
        <v>0</v>
      </c>
      <c r="V22" s="107">
        <f t="shared" si="25"/>
        <v>1</v>
      </c>
      <c r="W22" s="93">
        <v>0</v>
      </c>
      <c r="X22" s="93">
        <v>0</v>
      </c>
      <c r="Y22" s="93">
        <v>0</v>
      </c>
      <c r="Z22" s="107">
        <f t="shared" si="19"/>
        <v>0</v>
      </c>
      <c r="AA22" s="93">
        <v>0</v>
      </c>
      <c r="AB22" s="93">
        <v>0</v>
      </c>
      <c r="AC22" s="93">
        <v>0</v>
      </c>
      <c r="AD22" s="107">
        <f t="shared" si="26"/>
        <v>0</v>
      </c>
      <c r="AE22" s="92"/>
      <c r="AF22" s="94">
        <f t="shared" si="27"/>
        <v>1</v>
      </c>
      <c r="AG22" s="94">
        <v>0</v>
      </c>
      <c r="AH22" s="94">
        <v>0</v>
      </c>
      <c r="AI22" s="94">
        <v>0</v>
      </c>
      <c r="AJ22" s="94">
        <f t="shared" si="5"/>
        <v>0</v>
      </c>
      <c r="AK22" s="94">
        <v>0</v>
      </c>
      <c r="AL22" s="94">
        <v>0</v>
      </c>
      <c r="AM22" s="94">
        <v>0</v>
      </c>
      <c r="AN22" s="94">
        <f t="shared" si="6"/>
        <v>0</v>
      </c>
      <c r="AO22" s="94">
        <v>0</v>
      </c>
      <c r="AP22" s="94">
        <v>0</v>
      </c>
      <c r="AQ22" s="94">
        <v>0</v>
      </c>
      <c r="AR22" s="94">
        <f t="shared" si="7"/>
        <v>0</v>
      </c>
      <c r="AS22" s="94">
        <v>0</v>
      </c>
      <c r="AT22" s="94">
        <v>0</v>
      </c>
      <c r="AU22" s="94">
        <v>0</v>
      </c>
      <c r="AV22" s="94">
        <f t="shared" si="8"/>
        <v>0</v>
      </c>
      <c r="AX22" s="94">
        <f t="shared" si="28"/>
        <v>0</v>
      </c>
      <c r="AZ22" s="94">
        <v>0</v>
      </c>
      <c r="BA22" s="94">
        <v>0</v>
      </c>
      <c r="BB22" s="94">
        <v>0</v>
      </c>
      <c r="BC22" s="94">
        <f t="shared" si="9"/>
        <v>0</v>
      </c>
      <c r="BD22" s="94">
        <v>0</v>
      </c>
      <c r="BE22" s="94">
        <v>0</v>
      </c>
      <c r="BF22" s="94">
        <v>0</v>
      </c>
      <c r="BG22" s="94">
        <f t="shared" si="10"/>
        <v>0</v>
      </c>
      <c r="BH22" s="94">
        <v>0</v>
      </c>
      <c r="BI22" s="94">
        <v>0</v>
      </c>
      <c r="BJ22" s="94">
        <v>0</v>
      </c>
      <c r="BK22" s="94">
        <f t="shared" si="11"/>
        <v>0</v>
      </c>
      <c r="BL22" s="94">
        <v>0</v>
      </c>
      <c r="BM22" s="94">
        <v>0</v>
      </c>
      <c r="BN22" s="94">
        <v>0</v>
      </c>
      <c r="BO22" s="94">
        <f t="shared" si="12"/>
        <v>0</v>
      </c>
      <c r="BP22" s="94">
        <f t="shared" si="1"/>
        <v>0</v>
      </c>
      <c r="BR22" s="94">
        <v>0</v>
      </c>
      <c r="BS22" s="94">
        <v>0</v>
      </c>
      <c r="BT22" s="94">
        <v>0</v>
      </c>
      <c r="BU22" s="94">
        <f t="shared" si="13"/>
        <v>0</v>
      </c>
      <c r="BV22" s="94">
        <v>0</v>
      </c>
      <c r="BW22" s="94">
        <v>0</v>
      </c>
      <c r="BX22" s="94">
        <v>0</v>
      </c>
      <c r="BY22" s="94">
        <f t="shared" si="14"/>
        <v>0</v>
      </c>
      <c r="BZ22" s="94">
        <v>0</v>
      </c>
      <c r="CA22" s="94">
        <v>0</v>
      </c>
      <c r="CB22" s="94">
        <v>0</v>
      </c>
      <c r="CC22" s="94">
        <f t="shared" si="15"/>
        <v>0</v>
      </c>
      <c r="CD22" s="94">
        <v>0</v>
      </c>
      <c r="CE22" s="94">
        <v>0</v>
      </c>
      <c r="CF22" s="94">
        <v>0</v>
      </c>
      <c r="CG22" s="94">
        <f t="shared" si="16"/>
        <v>0</v>
      </c>
      <c r="CH22" s="94">
        <f t="shared" si="2"/>
        <v>0</v>
      </c>
    </row>
    <row r="23" spans="1:86" ht="15.75" thickBot="1" x14ac:dyDescent="0.3">
      <c r="A23" s="103" t="s">
        <v>45</v>
      </c>
      <c r="B23" s="104">
        <v>0</v>
      </c>
      <c r="C23" s="104">
        <v>0</v>
      </c>
      <c r="D23" s="104">
        <v>4.4000000000000004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8">
        <f t="shared" si="23"/>
        <v>4.4000000000000004</v>
      </c>
      <c r="O23" s="105">
        <v>0</v>
      </c>
      <c r="P23" s="105">
        <v>0</v>
      </c>
      <c r="Q23" s="105">
        <v>0</v>
      </c>
      <c r="R23" s="108">
        <f t="shared" si="24"/>
        <v>0</v>
      </c>
      <c r="S23" s="105">
        <v>0</v>
      </c>
      <c r="T23" s="105">
        <v>0</v>
      </c>
      <c r="U23" s="105">
        <v>0</v>
      </c>
      <c r="V23" s="108">
        <f t="shared" si="25"/>
        <v>0</v>
      </c>
      <c r="W23" s="105">
        <v>0</v>
      </c>
      <c r="X23" s="105">
        <v>0</v>
      </c>
      <c r="Y23" s="105">
        <v>0</v>
      </c>
      <c r="Z23" s="108">
        <f t="shared" si="19"/>
        <v>0</v>
      </c>
      <c r="AA23" s="105">
        <v>0</v>
      </c>
      <c r="AB23" s="105">
        <v>0</v>
      </c>
      <c r="AC23" s="105">
        <v>0</v>
      </c>
      <c r="AD23" s="108">
        <f t="shared" si="26"/>
        <v>0</v>
      </c>
      <c r="AE23" s="92"/>
      <c r="AF23" s="106">
        <f t="shared" si="27"/>
        <v>0</v>
      </c>
      <c r="AG23" s="106">
        <v>0</v>
      </c>
      <c r="AH23" s="106">
        <v>0</v>
      </c>
      <c r="AI23" s="106">
        <v>0</v>
      </c>
      <c r="AJ23" s="106">
        <f t="shared" si="5"/>
        <v>0</v>
      </c>
      <c r="AK23" s="106">
        <v>0</v>
      </c>
      <c r="AL23" s="106">
        <v>0</v>
      </c>
      <c r="AM23" s="106">
        <v>0</v>
      </c>
      <c r="AN23" s="106">
        <f t="shared" si="6"/>
        <v>0</v>
      </c>
      <c r="AO23" s="106">
        <v>0</v>
      </c>
      <c r="AP23" s="106">
        <v>0</v>
      </c>
      <c r="AQ23" s="106">
        <v>0</v>
      </c>
      <c r="AR23" s="106">
        <f t="shared" si="7"/>
        <v>0</v>
      </c>
      <c r="AS23" s="106">
        <v>0</v>
      </c>
      <c r="AT23" s="106">
        <v>0</v>
      </c>
      <c r="AU23" s="106">
        <v>0</v>
      </c>
      <c r="AV23" s="106">
        <f t="shared" si="8"/>
        <v>0</v>
      </c>
      <c r="AX23" s="106">
        <f t="shared" si="28"/>
        <v>0</v>
      </c>
      <c r="AZ23" s="106">
        <v>0</v>
      </c>
      <c r="BA23" s="106">
        <v>0</v>
      </c>
      <c r="BB23" s="106">
        <v>18.920000000000002</v>
      </c>
      <c r="BC23" s="106">
        <f t="shared" si="9"/>
        <v>18.920000000000002</v>
      </c>
      <c r="BD23" s="106">
        <v>0</v>
      </c>
      <c r="BE23" s="106">
        <v>0</v>
      </c>
      <c r="BF23" s="106">
        <v>0</v>
      </c>
      <c r="BG23" s="106">
        <f t="shared" si="10"/>
        <v>0</v>
      </c>
      <c r="BH23" s="106">
        <v>0</v>
      </c>
      <c r="BI23" s="106">
        <v>0</v>
      </c>
      <c r="BJ23" s="106">
        <v>0</v>
      </c>
      <c r="BK23" s="106">
        <f t="shared" si="11"/>
        <v>0</v>
      </c>
      <c r="BL23" s="106">
        <v>0</v>
      </c>
      <c r="BM23" s="106">
        <v>0</v>
      </c>
      <c r="BN23" s="106">
        <v>0</v>
      </c>
      <c r="BO23" s="106">
        <f t="shared" si="12"/>
        <v>0</v>
      </c>
      <c r="BP23" s="106">
        <f t="shared" si="1"/>
        <v>18.920000000000002</v>
      </c>
      <c r="BR23" s="106">
        <v>0</v>
      </c>
      <c r="BS23" s="106">
        <v>0</v>
      </c>
      <c r="BT23" s="106">
        <v>0</v>
      </c>
      <c r="BU23" s="106">
        <f t="shared" si="13"/>
        <v>0</v>
      </c>
      <c r="BV23" s="106">
        <v>0</v>
      </c>
      <c r="BW23" s="106">
        <v>0</v>
      </c>
      <c r="BX23" s="106">
        <v>0</v>
      </c>
      <c r="BY23" s="106">
        <f t="shared" si="14"/>
        <v>0</v>
      </c>
      <c r="BZ23" s="106">
        <v>0</v>
      </c>
      <c r="CA23" s="106">
        <v>0</v>
      </c>
      <c r="CB23" s="106">
        <v>0</v>
      </c>
      <c r="CC23" s="106">
        <f t="shared" si="15"/>
        <v>0</v>
      </c>
      <c r="CD23" s="106">
        <v>0</v>
      </c>
      <c r="CE23" s="106">
        <v>0</v>
      </c>
      <c r="CF23" s="106">
        <v>0</v>
      </c>
      <c r="CG23" s="106">
        <f t="shared" si="16"/>
        <v>0</v>
      </c>
      <c r="CH23" s="106">
        <f t="shared" si="2"/>
        <v>0</v>
      </c>
    </row>
    <row r="24" spans="1:86" ht="15.75" thickBot="1" x14ac:dyDescent="0.3">
      <c r="A24" s="101" t="s">
        <v>125</v>
      </c>
      <c r="B24" s="98">
        <f>SUM(B25:B32)</f>
        <v>0</v>
      </c>
      <c r="C24" s="98">
        <f t="shared" ref="C24:AD24" si="29">SUM(C25:C32)</f>
        <v>0</v>
      </c>
      <c r="D24" s="98">
        <f t="shared" si="29"/>
        <v>0</v>
      </c>
      <c r="E24" s="98">
        <f t="shared" si="29"/>
        <v>0</v>
      </c>
      <c r="F24" s="98">
        <f t="shared" si="29"/>
        <v>0</v>
      </c>
      <c r="G24" s="98">
        <f t="shared" si="29"/>
        <v>1.5</v>
      </c>
      <c r="H24" s="98">
        <f t="shared" si="29"/>
        <v>0</v>
      </c>
      <c r="I24" s="98">
        <f t="shared" si="29"/>
        <v>0</v>
      </c>
      <c r="J24" s="98">
        <f t="shared" si="29"/>
        <v>0</v>
      </c>
      <c r="K24" s="98">
        <f t="shared" si="29"/>
        <v>0</v>
      </c>
      <c r="L24" s="98">
        <f t="shared" si="29"/>
        <v>0</v>
      </c>
      <c r="M24" s="98">
        <f t="shared" si="29"/>
        <v>0</v>
      </c>
      <c r="N24" s="98">
        <f>SUM(N25:N32)</f>
        <v>1.5</v>
      </c>
      <c r="O24" s="102">
        <f t="shared" si="29"/>
        <v>0</v>
      </c>
      <c r="P24" s="102">
        <f t="shared" si="29"/>
        <v>0</v>
      </c>
      <c r="Q24" s="102">
        <f t="shared" si="29"/>
        <v>0</v>
      </c>
      <c r="R24" s="98">
        <f t="shared" si="29"/>
        <v>0</v>
      </c>
      <c r="S24" s="102">
        <f t="shared" si="29"/>
        <v>2.06</v>
      </c>
      <c r="T24" s="102">
        <f t="shared" si="29"/>
        <v>0</v>
      </c>
      <c r="U24" s="102">
        <f t="shared" si="29"/>
        <v>2.2999999999999998</v>
      </c>
      <c r="V24" s="98">
        <f t="shared" si="29"/>
        <v>4.3599999999999994</v>
      </c>
      <c r="W24" s="102">
        <f t="shared" si="29"/>
        <v>0</v>
      </c>
      <c r="X24" s="102">
        <f t="shared" si="29"/>
        <v>0</v>
      </c>
      <c r="Y24" s="102">
        <f t="shared" si="29"/>
        <v>0</v>
      </c>
      <c r="Z24" s="98">
        <f t="shared" si="29"/>
        <v>0</v>
      </c>
      <c r="AA24" s="102">
        <f t="shared" si="29"/>
        <v>0</v>
      </c>
      <c r="AB24" s="102">
        <f t="shared" si="29"/>
        <v>1.3</v>
      </c>
      <c r="AC24" s="102">
        <f t="shared" si="29"/>
        <v>46.86</v>
      </c>
      <c r="AD24" s="98">
        <f t="shared" si="29"/>
        <v>48.16</v>
      </c>
      <c r="AF24" s="98">
        <f>R24+V24+Z24+AD24</f>
        <v>52.519999999999996</v>
      </c>
      <c r="AG24" s="98">
        <f>SUM(AG25:AG32)</f>
        <v>0</v>
      </c>
      <c r="AH24" s="98">
        <f>SUM(AH25:AH32)</f>
        <v>4.34</v>
      </c>
      <c r="AI24" s="98">
        <f>SUM(AI25:AI32)</f>
        <v>0</v>
      </c>
      <c r="AJ24" s="98">
        <f t="shared" si="5"/>
        <v>4.34</v>
      </c>
      <c r="AK24" s="98">
        <f>SUM(AK25:AK32)</f>
        <v>0</v>
      </c>
      <c r="AL24" s="98">
        <f>SUM(AL25:AL32)</f>
        <v>0</v>
      </c>
      <c r="AM24" s="98">
        <f>SUM(AM25:AM32)</f>
        <v>0</v>
      </c>
      <c r="AN24" s="98">
        <f t="shared" si="6"/>
        <v>0</v>
      </c>
      <c r="AO24" s="98">
        <f>SUM(AO25:AO32)</f>
        <v>0</v>
      </c>
      <c r="AP24" s="98">
        <f>SUM(AP25:AP32)</f>
        <v>0</v>
      </c>
      <c r="AQ24" s="98">
        <f>SUM(AQ25:AQ32)</f>
        <v>0</v>
      </c>
      <c r="AR24" s="98">
        <f t="shared" si="7"/>
        <v>0</v>
      </c>
      <c r="AS24" s="98">
        <f>SUM(AS25:AS32)</f>
        <v>0</v>
      </c>
      <c r="AT24" s="98">
        <f>SUM(AT25:AT32)</f>
        <v>0</v>
      </c>
      <c r="AU24" s="98">
        <f>SUM(AU25:AU32)</f>
        <v>0</v>
      </c>
      <c r="AV24" s="98">
        <f t="shared" si="8"/>
        <v>0</v>
      </c>
      <c r="AX24" s="98">
        <f>AJ24+AN24+AR24+AV24</f>
        <v>4.34</v>
      </c>
      <c r="AZ24" s="98">
        <f>SUM(AZ25:AZ32)</f>
        <v>0</v>
      </c>
      <c r="BA24" s="98">
        <f>SUM(BA25:BA32)</f>
        <v>0</v>
      </c>
      <c r="BB24" s="98">
        <f>SUM(BB25:BB32)</f>
        <v>0</v>
      </c>
      <c r="BC24" s="98">
        <f t="shared" si="9"/>
        <v>0</v>
      </c>
      <c r="BD24" s="98">
        <f>SUM(BD25:BD32)</f>
        <v>0</v>
      </c>
      <c r="BE24" s="98">
        <f>SUM(BE25:BE32)</f>
        <v>0</v>
      </c>
      <c r="BF24" s="98">
        <f>SUM(BF25:BF32)</f>
        <v>0</v>
      </c>
      <c r="BG24" s="98">
        <f t="shared" si="10"/>
        <v>0</v>
      </c>
      <c r="BH24" s="98">
        <f>SUM(BH25:BH32)</f>
        <v>4.5999999999999996</v>
      </c>
      <c r="BI24" s="98">
        <f>SUM(BI25:BI32)</f>
        <v>0</v>
      </c>
      <c r="BJ24" s="98">
        <f>SUM(BJ25:BJ32)</f>
        <v>0</v>
      </c>
      <c r="BK24" s="98">
        <f t="shared" si="11"/>
        <v>4.5999999999999996</v>
      </c>
      <c r="BL24" s="98">
        <f>SUM(BL25:BL32)</f>
        <v>0</v>
      </c>
      <c r="BM24" s="98">
        <f>SUM(BM25:BM32)</f>
        <v>0</v>
      </c>
      <c r="BN24" s="98">
        <f>SUM(BN25:BN32)</f>
        <v>0</v>
      </c>
      <c r="BO24" s="98">
        <f t="shared" si="12"/>
        <v>0</v>
      </c>
      <c r="BP24" s="98">
        <f t="shared" si="1"/>
        <v>4.5999999999999996</v>
      </c>
      <c r="BR24" s="98">
        <f>SUM(BR25:BR32)</f>
        <v>0</v>
      </c>
      <c r="BS24" s="98">
        <f>SUM(BS25:BS32)</f>
        <v>0</v>
      </c>
      <c r="BT24" s="98">
        <f>SUM(BT25:BT32)</f>
        <v>0</v>
      </c>
      <c r="BU24" s="98">
        <f t="shared" si="13"/>
        <v>0</v>
      </c>
      <c r="BV24" s="98">
        <f>SUM(BV25:BV32)</f>
        <v>0</v>
      </c>
      <c r="BW24" s="98">
        <f>SUM(BW25:BW32)</f>
        <v>5.65</v>
      </c>
      <c r="BX24" s="98">
        <f>SUM(BX25:BX32)</f>
        <v>0</v>
      </c>
      <c r="BY24" s="98">
        <f t="shared" si="14"/>
        <v>5.65</v>
      </c>
      <c r="BZ24" s="98">
        <f>SUM(BZ25:BZ32)</f>
        <v>0</v>
      </c>
      <c r="CA24" s="98">
        <f>SUM(CA25:CA32)</f>
        <v>0</v>
      </c>
      <c r="CB24" s="98">
        <f>SUM(CB25:CB32)</f>
        <v>0</v>
      </c>
      <c r="CC24" s="98">
        <f t="shared" si="15"/>
        <v>0</v>
      </c>
      <c r="CD24" s="98">
        <f>SUM(CD25:CD32)</f>
        <v>2</v>
      </c>
      <c r="CE24" s="98">
        <f>SUM(CE25:CE32)</f>
        <v>7</v>
      </c>
      <c r="CF24" s="98">
        <f>SUM(CF25:CF32)</f>
        <v>1</v>
      </c>
      <c r="CG24" s="98">
        <f t="shared" si="16"/>
        <v>10</v>
      </c>
      <c r="CH24" s="98">
        <f t="shared" si="2"/>
        <v>15.65</v>
      </c>
    </row>
    <row r="25" spans="1:86" x14ac:dyDescent="0.25">
      <c r="A25" s="95" t="s">
        <v>126</v>
      </c>
      <c r="B25" s="90">
        <v>0</v>
      </c>
      <c r="C25" s="90">
        <v>0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107">
        <f t="shared" ref="N25:N32" si="30">SUM(B25:M25)</f>
        <v>0</v>
      </c>
      <c r="O25" s="93">
        <v>0</v>
      </c>
      <c r="P25" s="93">
        <v>0</v>
      </c>
      <c r="Q25" s="93">
        <v>0</v>
      </c>
      <c r="R25" s="107">
        <f t="shared" ref="R25:R32" si="31">SUM(O25:Q25)</f>
        <v>0</v>
      </c>
      <c r="S25" s="93">
        <v>2.06</v>
      </c>
      <c r="T25" s="93">
        <v>0</v>
      </c>
      <c r="U25" s="93">
        <v>0</v>
      </c>
      <c r="V25" s="107">
        <f t="shared" ref="V25:V32" si="32">SUM(S25:U25)</f>
        <v>2.06</v>
      </c>
      <c r="W25" s="93">
        <v>0</v>
      </c>
      <c r="X25" s="93">
        <v>0</v>
      </c>
      <c r="Y25" s="93">
        <v>0</v>
      </c>
      <c r="Z25" s="107">
        <f t="shared" si="19"/>
        <v>0</v>
      </c>
      <c r="AA25" s="93">
        <v>0</v>
      </c>
      <c r="AB25" s="93">
        <v>0</v>
      </c>
      <c r="AC25" s="93">
        <v>0</v>
      </c>
      <c r="AD25" s="107">
        <f t="shared" ref="AD25:AD32" si="33">SUM(AA25:AC25)</f>
        <v>0</v>
      </c>
      <c r="AE25" s="92"/>
      <c r="AF25" s="94">
        <f t="shared" ref="AF25:AF32" si="34">R25+V25+Z25+AD25</f>
        <v>2.06</v>
      </c>
      <c r="AG25" s="94">
        <v>0</v>
      </c>
      <c r="AH25" s="94">
        <v>4.34</v>
      </c>
      <c r="AI25" s="94">
        <v>0</v>
      </c>
      <c r="AJ25" s="94">
        <f t="shared" si="5"/>
        <v>4.34</v>
      </c>
      <c r="AK25" s="94">
        <v>0</v>
      </c>
      <c r="AL25" s="94">
        <v>0</v>
      </c>
      <c r="AM25" s="94">
        <v>0</v>
      </c>
      <c r="AN25" s="94">
        <f t="shared" si="6"/>
        <v>0</v>
      </c>
      <c r="AO25" s="94">
        <v>0</v>
      </c>
      <c r="AP25" s="94">
        <v>0</v>
      </c>
      <c r="AQ25" s="94">
        <v>0</v>
      </c>
      <c r="AR25" s="94">
        <f t="shared" si="7"/>
        <v>0</v>
      </c>
      <c r="AS25" s="94">
        <v>0</v>
      </c>
      <c r="AT25" s="94">
        <v>0</v>
      </c>
      <c r="AU25" s="94">
        <v>0</v>
      </c>
      <c r="AV25" s="94">
        <f t="shared" si="8"/>
        <v>0</v>
      </c>
      <c r="AX25" s="94">
        <f t="shared" ref="AX25:AX32" si="35">AJ25+AN25+AR25+AV25</f>
        <v>4.34</v>
      </c>
      <c r="AZ25" s="94">
        <v>0</v>
      </c>
      <c r="BA25" s="94">
        <v>0</v>
      </c>
      <c r="BB25" s="94">
        <v>0</v>
      </c>
      <c r="BC25" s="94">
        <f t="shared" si="9"/>
        <v>0</v>
      </c>
      <c r="BD25" s="94">
        <v>0</v>
      </c>
      <c r="BE25" s="94">
        <v>0</v>
      </c>
      <c r="BF25" s="94">
        <v>0</v>
      </c>
      <c r="BG25" s="94">
        <f t="shared" si="10"/>
        <v>0</v>
      </c>
      <c r="BH25" s="94">
        <v>4.5999999999999996</v>
      </c>
      <c r="BI25" s="94">
        <v>0</v>
      </c>
      <c r="BJ25" s="94">
        <v>0</v>
      </c>
      <c r="BK25" s="94">
        <f t="shared" si="11"/>
        <v>4.5999999999999996</v>
      </c>
      <c r="BL25" s="94">
        <v>0</v>
      </c>
      <c r="BM25" s="94">
        <v>0</v>
      </c>
      <c r="BN25" s="94">
        <v>0</v>
      </c>
      <c r="BO25" s="94">
        <f t="shared" si="12"/>
        <v>0</v>
      </c>
      <c r="BP25" s="94">
        <f t="shared" si="1"/>
        <v>4.5999999999999996</v>
      </c>
      <c r="BR25" s="94">
        <v>0</v>
      </c>
      <c r="BS25" s="94">
        <v>0</v>
      </c>
      <c r="BT25" s="94">
        <v>0</v>
      </c>
      <c r="BU25" s="94">
        <f t="shared" si="13"/>
        <v>0</v>
      </c>
      <c r="BV25" s="94">
        <v>0</v>
      </c>
      <c r="BW25" s="94">
        <v>5.65</v>
      </c>
      <c r="BX25" s="94">
        <v>0</v>
      </c>
      <c r="BY25" s="94">
        <f t="shared" si="14"/>
        <v>5.65</v>
      </c>
      <c r="BZ25" s="94">
        <v>0</v>
      </c>
      <c r="CA25" s="94">
        <v>0</v>
      </c>
      <c r="CB25" s="94">
        <v>0</v>
      </c>
      <c r="CC25" s="94">
        <f t="shared" si="15"/>
        <v>0</v>
      </c>
      <c r="CD25" s="94">
        <v>0</v>
      </c>
      <c r="CE25" s="94">
        <v>0</v>
      </c>
      <c r="CF25" s="94">
        <v>0</v>
      </c>
      <c r="CG25" s="94">
        <f t="shared" si="16"/>
        <v>0</v>
      </c>
      <c r="CH25" s="94">
        <f t="shared" si="2"/>
        <v>5.65</v>
      </c>
    </row>
    <row r="26" spans="1:86" x14ac:dyDescent="0.25">
      <c r="A26" s="95" t="s">
        <v>127</v>
      </c>
      <c r="B26" s="90">
        <v>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0</v>
      </c>
      <c r="M26" s="90">
        <v>0</v>
      </c>
      <c r="N26" s="107">
        <f t="shared" si="30"/>
        <v>0</v>
      </c>
      <c r="O26" s="93">
        <v>0</v>
      </c>
      <c r="P26" s="93">
        <v>0</v>
      </c>
      <c r="Q26" s="93">
        <v>0</v>
      </c>
      <c r="R26" s="107">
        <f t="shared" si="31"/>
        <v>0</v>
      </c>
      <c r="S26" s="93">
        <v>0</v>
      </c>
      <c r="T26" s="93">
        <v>0</v>
      </c>
      <c r="U26" s="93">
        <v>0</v>
      </c>
      <c r="V26" s="107">
        <f t="shared" si="32"/>
        <v>0</v>
      </c>
      <c r="W26" s="93">
        <v>0</v>
      </c>
      <c r="X26" s="93">
        <v>0</v>
      </c>
      <c r="Y26" s="93">
        <v>0</v>
      </c>
      <c r="Z26" s="107">
        <f t="shared" si="19"/>
        <v>0</v>
      </c>
      <c r="AA26" s="93">
        <v>0</v>
      </c>
      <c r="AB26" s="93">
        <v>0</v>
      </c>
      <c r="AC26" s="93">
        <v>0</v>
      </c>
      <c r="AD26" s="107">
        <f t="shared" si="33"/>
        <v>0</v>
      </c>
      <c r="AE26" s="92"/>
      <c r="AF26" s="94">
        <f t="shared" si="34"/>
        <v>0</v>
      </c>
      <c r="AG26" s="94">
        <v>0</v>
      </c>
      <c r="AH26" s="94">
        <v>0</v>
      </c>
      <c r="AI26" s="94">
        <v>0</v>
      </c>
      <c r="AJ26" s="94">
        <f t="shared" si="5"/>
        <v>0</v>
      </c>
      <c r="AK26" s="94">
        <v>0</v>
      </c>
      <c r="AL26" s="94">
        <v>0</v>
      </c>
      <c r="AM26" s="94">
        <v>0</v>
      </c>
      <c r="AN26" s="94">
        <f t="shared" si="6"/>
        <v>0</v>
      </c>
      <c r="AO26" s="94">
        <v>0</v>
      </c>
      <c r="AP26" s="94">
        <v>0</v>
      </c>
      <c r="AQ26" s="94">
        <v>0</v>
      </c>
      <c r="AR26" s="94">
        <f t="shared" si="7"/>
        <v>0</v>
      </c>
      <c r="AS26" s="94">
        <v>0</v>
      </c>
      <c r="AT26" s="94">
        <v>0</v>
      </c>
      <c r="AU26" s="94">
        <v>0</v>
      </c>
      <c r="AV26" s="94">
        <f t="shared" si="8"/>
        <v>0</v>
      </c>
      <c r="AX26" s="94">
        <f t="shared" si="35"/>
        <v>0</v>
      </c>
      <c r="AZ26" s="94">
        <v>0</v>
      </c>
      <c r="BA26" s="94">
        <v>0</v>
      </c>
      <c r="BB26" s="94">
        <v>0</v>
      </c>
      <c r="BC26" s="94">
        <f t="shared" si="9"/>
        <v>0</v>
      </c>
      <c r="BD26" s="94">
        <v>0</v>
      </c>
      <c r="BE26" s="94">
        <v>0</v>
      </c>
      <c r="BF26" s="94">
        <v>0</v>
      </c>
      <c r="BG26" s="94">
        <f t="shared" si="10"/>
        <v>0</v>
      </c>
      <c r="BH26" s="94">
        <v>0</v>
      </c>
      <c r="BI26" s="94">
        <v>0</v>
      </c>
      <c r="BJ26" s="94">
        <v>0</v>
      </c>
      <c r="BK26" s="94">
        <f t="shared" si="11"/>
        <v>0</v>
      </c>
      <c r="BL26" s="94">
        <v>0</v>
      </c>
      <c r="BM26" s="94">
        <v>0</v>
      </c>
      <c r="BN26" s="94">
        <v>0</v>
      </c>
      <c r="BO26" s="94">
        <f t="shared" si="12"/>
        <v>0</v>
      </c>
      <c r="BP26" s="94">
        <f t="shared" si="1"/>
        <v>0</v>
      </c>
      <c r="BR26" s="94">
        <v>0</v>
      </c>
      <c r="BS26" s="94">
        <v>0</v>
      </c>
      <c r="BT26" s="94">
        <v>0</v>
      </c>
      <c r="BU26" s="94">
        <f t="shared" si="13"/>
        <v>0</v>
      </c>
      <c r="BV26" s="94">
        <v>0</v>
      </c>
      <c r="BW26" s="94">
        <v>0</v>
      </c>
      <c r="BX26" s="94">
        <v>0</v>
      </c>
      <c r="BY26" s="94">
        <f t="shared" si="14"/>
        <v>0</v>
      </c>
      <c r="BZ26" s="94">
        <v>0</v>
      </c>
      <c r="CA26" s="94">
        <v>0</v>
      </c>
      <c r="CB26" s="94">
        <v>0</v>
      </c>
      <c r="CC26" s="94">
        <f t="shared" si="15"/>
        <v>0</v>
      </c>
      <c r="CD26" s="94">
        <v>0</v>
      </c>
      <c r="CE26" s="94">
        <v>0</v>
      </c>
      <c r="CF26" s="94">
        <v>1</v>
      </c>
      <c r="CG26" s="94">
        <f t="shared" si="16"/>
        <v>1</v>
      </c>
      <c r="CH26" s="94">
        <f t="shared" si="2"/>
        <v>1</v>
      </c>
    </row>
    <row r="27" spans="1:86" x14ac:dyDescent="0.25">
      <c r="A27" s="95" t="s">
        <v>128</v>
      </c>
      <c r="B27" s="90">
        <v>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  <c r="M27" s="90">
        <v>0</v>
      </c>
      <c r="N27" s="107">
        <f t="shared" si="30"/>
        <v>0</v>
      </c>
      <c r="O27" s="93">
        <v>0</v>
      </c>
      <c r="P27" s="93">
        <v>0</v>
      </c>
      <c r="Q27" s="93">
        <v>0</v>
      </c>
      <c r="R27" s="107">
        <f t="shared" si="31"/>
        <v>0</v>
      </c>
      <c r="S27" s="93">
        <v>0</v>
      </c>
      <c r="T27" s="93">
        <v>0</v>
      </c>
      <c r="U27" s="93">
        <v>0</v>
      </c>
      <c r="V27" s="107">
        <f t="shared" si="32"/>
        <v>0</v>
      </c>
      <c r="W27" s="93">
        <v>0</v>
      </c>
      <c r="X27" s="93">
        <v>0</v>
      </c>
      <c r="Y27" s="93">
        <v>0</v>
      </c>
      <c r="Z27" s="107">
        <f t="shared" si="19"/>
        <v>0</v>
      </c>
      <c r="AA27" s="93">
        <v>0</v>
      </c>
      <c r="AB27" s="93">
        <v>0</v>
      </c>
      <c r="AC27" s="93">
        <v>0</v>
      </c>
      <c r="AD27" s="107">
        <f t="shared" si="33"/>
        <v>0</v>
      </c>
      <c r="AE27" s="92"/>
      <c r="AF27" s="94">
        <f t="shared" si="34"/>
        <v>0</v>
      </c>
      <c r="AG27" s="94">
        <v>0</v>
      </c>
      <c r="AH27" s="94">
        <v>0</v>
      </c>
      <c r="AI27" s="94">
        <v>0</v>
      </c>
      <c r="AJ27" s="94">
        <f t="shared" si="5"/>
        <v>0</v>
      </c>
      <c r="AK27" s="94">
        <v>0</v>
      </c>
      <c r="AL27" s="94">
        <v>0</v>
      </c>
      <c r="AM27" s="94">
        <v>0</v>
      </c>
      <c r="AN27" s="94">
        <f t="shared" si="6"/>
        <v>0</v>
      </c>
      <c r="AO27" s="94">
        <v>0</v>
      </c>
      <c r="AP27" s="94">
        <v>0</v>
      </c>
      <c r="AQ27" s="94">
        <v>0</v>
      </c>
      <c r="AR27" s="94">
        <f t="shared" si="7"/>
        <v>0</v>
      </c>
      <c r="AS27" s="94">
        <v>0</v>
      </c>
      <c r="AT27" s="94">
        <v>0</v>
      </c>
      <c r="AU27" s="94">
        <v>0</v>
      </c>
      <c r="AV27" s="94">
        <f t="shared" si="8"/>
        <v>0</v>
      </c>
      <c r="AX27" s="94">
        <f t="shared" si="35"/>
        <v>0</v>
      </c>
      <c r="AZ27" s="94">
        <v>0</v>
      </c>
      <c r="BA27" s="94">
        <v>0</v>
      </c>
      <c r="BB27" s="94">
        <v>0</v>
      </c>
      <c r="BC27" s="94">
        <f t="shared" si="9"/>
        <v>0</v>
      </c>
      <c r="BD27" s="94">
        <v>0</v>
      </c>
      <c r="BE27" s="94">
        <v>0</v>
      </c>
      <c r="BF27" s="94">
        <v>0</v>
      </c>
      <c r="BG27" s="94">
        <f t="shared" si="10"/>
        <v>0</v>
      </c>
      <c r="BH27" s="94">
        <v>0</v>
      </c>
      <c r="BI27" s="94">
        <v>0</v>
      </c>
      <c r="BJ27" s="94">
        <v>0</v>
      </c>
      <c r="BK27" s="94">
        <f t="shared" si="11"/>
        <v>0</v>
      </c>
      <c r="BL27" s="94">
        <v>0</v>
      </c>
      <c r="BM27" s="94">
        <v>0</v>
      </c>
      <c r="BN27" s="94">
        <v>0</v>
      </c>
      <c r="BO27" s="94">
        <f t="shared" si="12"/>
        <v>0</v>
      </c>
      <c r="BP27" s="94">
        <f t="shared" si="1"/>
        <v>0</v>
      </c>
      <c r="BR27" s="94">
        <v>0</v>
      </c>
      <c r="BS27" s="94">
        <v>0</v>
      </c>
      <c r="BT27" s="94">
        <v>0</v>
      </c>
      <c r="BU27" s="94">
        <f t="shared" si="13"/>
        <v>0</v>
      </c>
      <c r="BV27" s="94">
        <v>0</v>
      </c>
      <c r="BW27" s="94">
        <v>0</v>
      </c>
      <c r="BX27" s="94">
        <v>0</v>
      </c>
      <c r="BY27" s="94">
        <f t="shared" si="14"/>
        <v>0</v>
      </c>
      <c r="BZ27" s="94">
        <v>0</v>
      </c>
      <c r="CA27" s="94">
        <v>0</v>
      </c>
      <c r="CB27" s="94">
        <v>0</v>
      </c>
      <c r="CC27" s="94">
        <f t="shared" si="15"/>
        <v>0</v>
      </c>
      <c r="CD27" s="94">
        <v>0</v>
      </c>
      <c r="CE27" s="94">
        <v>0</v>
      </c>
      <c r="CF27" s="94">
        <v>0</v>
      </c>
      <c r="CG27" s="94">
        <f t="shared" si="16"/>
        <v>0</v>
      </c>
      <c r="CH27" s="94">
        <f t="shared" si="2"/>
        <v>0</v>
      </c>
    </row>
    <row r="28" spans="1:86" x14ac:dyDescent="0.25">
      <c r="A28" s="95" t="s">
        <v>129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107">
        <f t="shared" si="30"/>
        <v>0</v>
      </c>
      <c r="O28" s="93">
        <v>0</v>
      </c>
      <c r="P28" s="93">
        <v>0</v>
      </c>
      <c r="Q28" s="93">
        <v>0</v>
      </c>
      <c r="R28" s="107">
        <f t="shared" si="31"/>
        <v>0</v>
      </c>
      <c r="S28" s="93">
        <v>0</v>
      </c>
      <c r="T28" s="93">
        <v>0</v>
      </c>
      <c r="U28" s="93">
        <v>0</v>
      </c>
      <c r="V28" s="107">
        <f t="shared" si="32"/>
        <v>0</v>
      </c>
      <c r="W28" s="93">
        <v>0</v>
      </c>
      <c r="X28" s="93">
        <v>0</v>
      </c>
      <c r="Y28" s="93">
        <v>0</v>
      </c>
      <c r="Z28" s="107">
        <f t="shared" si="19"/>
        <v>0</v>
      </c>
      <c r="AA28" s="93">
        <v>0</v>
      </c>
      <c r="AB28" s="93">
        <v>0</v>
      </c>
      <c r="AC28" s="93">
        <v>0</v>
      </c>
      <c r="AD28" s="107">
        <f t="shared" si="33"/>
        <v>0</v>
      </c>
      <c r="AE28" s="92"/>
      <c r="AF28" s="94">
        <f t="shared" si="34"/>
        <v>0</v>
      </c>
      <c r="AG28" s="94">
        <v>0</v>
      </c>
      <c r="AH28" s="94">
        <v>0</v>
      </c>
      <c r="AI28" s="94">
        <v>0</v>
      </c>
      <c r="AJ28" s="94">
        <f t="shared" si="5"/>
        <v>0</v>
      </c>
      <c r="AK28" s="94">
        <v>0</v>
      </c>
      <c r="AL28" s="94">
        <v>0</v>
      </c>
      <c r="AM28" s="94">
        <v>0</v>
      </c>
      <c r="AN28" s="94">
        <f t="shared" si="6"/>
        <v>0</v>
      </c>
      <c r="AO28" s="94">
        <v>0</v>
      </c>
      <c r="AP28" s="94">
        <v>0</v>
      </c>
      <c r="AQ28" s="94">
        <v>0</v>
      </c>
      <c r="AR28" s="94">
        <f t="shared" si="7"/>
        <v>0</v>
      </c>
      <c r="AS28" s="94">
        <v>0</v>
      </c>
      <c r="AT28" s="94">
        <v>0</v>
      </c>
      <c r="AU28" s="94">
        <v>0</v>
      </c>
      <c r="AV28" s="94">
        <f t="shared" si="8"/>
        <v>0</v>
      </c>
      <c r="AX28" s="94">
        <f t="shared" si="35"/>
        <v>0</v>
      </c>
      <c r="AZ28" s="94">
        <v>0</v>
      </c>
      <c r="BA28" s="94">
        <v>0</v>
      </c>
      <c r="BB28" s="94">
        <v>0</v>
      </c>
      <c r="BC28" s="94">
        <f t="shared" si="9"/>
        <v>0</v>
      </c>
      <c r="BD28" s="94">
        <v>0</v>
      </c>
      <c r="BE28" s="94">
        <v>0</v>
      </c>
      <c r="BF28" s="94">
        <v>0</v>
      </c>
      <c r="BG28" s="94">
        <f t="shared" si="10"/>
        <v>0</v>
      </c>
      <c r="BH28" s="94">
        <v>0</v>
      </c>
      <c r="BI28" s="94">
        <v>0</v>
      </c>
      <c r="BJ28" s="94">
        <v>0</v>
      </c>
      <c r="BK28" s="94">
        <f t="shared" si="11"/>
        <v>0</v>
      </c>
      <c r="BL28" s="94">
        <v>0</v>
      </c>
      <c r="BM28" s="94">
        <v>0</v>
      </c>
      <c r="BN28" s="94">
        <v>0</v>
      </c>
      <c r="BO28" s="94">
        <f t="shared" si="12"/>
        <v>0</v>
      </c>
      <c r="BP28" s="94">
        <f t="shared" si="1"/>
        <v>0</v>
      </c>
      <c r="BR28" s="94">
        <v>0</v>
      </c>
      <c r="BS28" s="94">
        <v>0</v>
      </c>
      <c r="BT28" s="94">
        <v>0</v>
      </c>
      <c r="BU28" s="94">
        <f t="shared" si="13"/>
        <v>0</v>
      </c>
      <c r="BV28" s="94">
        <v>0</v>
      </c>
      <c r="BW28" s="94">
        <v>0</v>
      </c>
      <c r="BX28" s="94">
        <v>0</v>
      </c>
      <c r="BY28" s="94">
        <f t="shared" si="14"/>
        <v>0</v>
      </c>
      <c r="BZ28" s="94">
        <v>0</v>
      </c>
      <c r="CA28" s="94">
        <v>0</v>
      </c>
      <c r="CB28" s="94">
        <v>0</v>
      </c>
      <c r="CC28" s="94">
        <f t="shared" si="15"/>
        <v>0</v>
      </c>
      <c r="CD28" s="94">
        <v>0</v>
      </c>
      <c r="CE28" s="94">
        <v>0</v>
      </c>
      <c r="CF28" s="94">
        <v>0</v>
      </c>
      <c r="CG28" s="94">
        <f t="shared" si="16"/>
        <v>0</v>
      </c>
      <c r="CH28" s="94">
        <f t="shared" si="2"/>
        <v>0</v>
      </c>
    </row>
    <row r="29" spans="1:86" x14ac:dyDescent="0.25">
      <c r="A29" s="95" t="s">
        <v>130</v>
      </c>
      <c r="B29" s="90">
        <v>0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0</v>
      </c>
      <c r="N29" s="107">
        <f t="shared" si="30"/>
        <v>0</v>
      </c>
      <c r="O29" s="93">
        <v>0</v>
      </c>
      <c r="P29" s="93">
        <v>0</v>
      </c>
      <c r="Q29" s="93">
        <v>0</v>
      </c>
      <c r="R29" s="107">
        <f t="shared" si="31"/>
        <v>0</v>
      </c>
      <c r="S29" s="93">
        <v>0</v>
      </c>
      <c r="T29" s="93">
        <v>0</v>
      </c>
      <c r="U29" s="93">
        <v>0</v>
      </c>
      <c r="V29" s="107">
        <f t="shared" si="32"/>
        <v>0</v>
      </c>
      <c r="W29" s="93">
        <v>0</v>
      </c>
      <c r="X29" s="93">
        <v>0</v>
      </c>
      <c r="Y29" s="93">
        <v>0</v>
      </c>
      <c r="Z29" s="107">
        <f t="shared" si="19"/>
        <v>0</v>
      </c>
      <c r="AA29" s="93">
        <v>0</v>
      </c>
      <c r="AB29" s="93">
        <v>0</v>
      </c>
      <c r="AC29" s="93">
        <v>0</v>
      </c>
      <c r="AD29" s="107">
        <f t="shared" si="33"/>
        <v>0</v>
      </c>
      <c r="AE29" s="92"/>
      <c r="AF29" s="94">
        <f t="shared" si="34"/>
        <v>0</v>
      </c>
      <c r="AG29" s="94">
        <v>0</v>
      </c>
      <c r="AH29" s="94">
        <v>0</v>
      </c>
      <c r="AI29" s="94">
        <v>0</v>
      </c>
      <c r="AJ29" s="94">
        <f t="shared" si="5"/>
        <v>0</v>
      </c>
      <c r="AK29" s="94">
        <v>0</v>
      </c>
      <c r="AL29" s="94">
        <v>0</v>
      </c>
      <c r="AM29" s="94">
        <v>0</v>
      </c>
      <c r="AN29" s="94">
        <f t="shared" si="6"/>
        <v>0</v>
      </c>
      <c r="AO29" s="94">
        <v>0</v>
      </c>
      <c r="AP29" s="94">
        <v>0</v>
      </c>
      <c r="AQ29" s="94">
        <v>0</v>
      </c>
      <c r="AR29" s="94">
        <f t="shared" si="7"/>
        <v>0</v>
      </c>
      <c r="AS29" s="94">
        <v>0</v>
      </c>
      <c r="AT29" s="94">
        <v>0</v>
      </c>
      <c r="AU29" s="94">
        <v>0</v>
      </c>
      <c r="AV29" s="94">
        <f t="shared" si="8"/>
        <v>0</v>
      </c>
      <c r="AX29" s="94">
        <f t="shared" si="35"/>
        <v>0</v>
      </c>
      <c r="AZ29" s="94">
        <v>0</v>
      </c>
      <c r="BA29" s="94">
        <v>0</v>
      </c>
      <c r="BB29" s="94">
        <v>0</v>
      </c>
      <c r="BC29" s="94">
        <f t="shared" si="9"/>
        <v>0</v>
      </c>
      <c r="BD29" s="94">
        <v>0</v>
      </c>
      <c r="BE29" s="94">
        <v>0</v>
      </c>
      <c r="BF29" s="94">
        <v>0</v>
      </c>
      <c r="BG29" s="94">
        <f t="shared" si="10"/>
        <v>0</v>
      </c>
      <c r="BH29" s="94">
        <v>0</v>
      </c>
      <c r="BI29" s="94">
        <v>0</v>
      </c>
      <c r="BJ29" s="94">
        <v>0</v>
      </c>
      <c r="BK29" s="94">
        <f t="shared" si="11"/>
        <v>0</v>
      </c>
      <c r="BL29" s="94">
        <v>0</v>
      </c>
      <c r="BM29" s="94">
        <v>0</v>
      </c>
      <c r="BN29" s="94">
        <v>0</v>
      </c>
      <c r="BO29" s="94">
        <f t="shared" si="12"/>
        <v>0</v>
      </c>
      <c r="BP29" s="94">
        <f t="shared" si="1"/>
        <v>0</v>
      </c>
      <c r="BR29" s="94">
        <v>0</v>
      </c>
      <c r="BS29" s="94">
        <v>0</v>
      </c>
      <c r="BT29" s="94">
        <v>0</v>
      </c>
      <c r="BU29" s="94">
        <f t="shared" si="13"/>
        <v>0</v>
      </c>
      <c r="BV29" s="94">
        <v>0</v>
      </c>
      <c r="BW29" s="94">
        <v>0</v>
      </c>
      <c r="BX29" s="94">
        <v>0</v>
      </c>
      <c r="BY29" s="94">
        <f t="shared" si="14"/>
        <v>0</v>
      </c>
      <c r="BZ29" s="94">
        <v>0</v>
      </c>
      <c r="CA29" s="94">
        <v>0</v>
      </c>
      <c r="CB29" s="94">
        <v>0</v>
      </c>
      <c r="CC29" s="94">
        <f t="shared" si="15"/>
        <v>0</v>
      </c>
      <c r="CD29" s="94">
        <v>0</v>
      </c>
      <c r="CE29" s="94">
        <v>7</v>
      </c>
      <c r="CF29" s="94">
        <v>0</v>
      </c>
      <c r="CG29" s="94">
        <f t="shared" si="16"/>
        <v>7</v>
      </c>
      <c r="CH29" s="94">
        <f t="shared" si="2"/>
        <v>7</v>
      </c>
    </row>
    <row r="30" spans="1:86" x14ac:dyDescent="0.25">
      <c r="A30" s="95" t="s">
        <v>131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1.5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107">
        <f t="shared" si="30"/>
        <v>1.5</v>
      </c>
      <c r="O30" s="93">
        <v>0</v>
      </c>
      <c r="P30" s="93">
        <v>0</v>
      </c>
      <c r="Q30" s="93">
        <v>0</v>
      </c>
      <c r="R30" s="107">
        <f t="shared" si="31"/>
        <v>0</v>
      </c>
      <c r="S30" s="93">
        <v>0</v>
      </c>
      <c r="T30" s="93">
        <v>0</v>
      </c>
      <c r="U30" s="93">
        <v>0</v>
      </c>
      <c r="V30" s="107">
        <f t="shared" si="32"/>
        <v>0</v>
      </c>
      <c r="W30" s="93">
        <v>0</v>
      </c>
      <c r="X30" s="93">
        <v>0</v>
      </c>
      <c r="Y30" s="93">
        <v>0</v>
      </c>
      <c r="Z30" s="107">
        <f t="shared" si="19"/>
        <v>0</v>
      </c>
      <c r="AA30" s="93">
        <v>0</v>
      </c>
      <c r="AB30" s="93">
        <v>0</v>
      </c>
      <c r="AC30" s="93">
        <v>0</v>
      </c>
      <c r="AD30" s="107">
        <f t="shared" si="33"/>
        <v>0</v>
      </c>
      <c r="AE30" s="92"/>
      <c r="AF30" s="94">
        <f t="shared" si="34"/>
        <v>0</v>
      </c>
      <c r="AG30" s="94">
        <v>0</v>
      </c>
      <c r="AH30" s="94">
        <v>0</v>
      </c>
      <c r="AI30" s="94">
        <v>0</v>
      </c>
      <c r="AJ30" s="94">
        <f t="shared" si="5"/>
        <v>0</v>
      </c>
      <c r="AK30" s="94">
        <v>0</v>
      </c>
      <c r="AL30" s="94">
        <v>0</v>
      </c>
      <c r="AM30" s="94">
        <v>0</v>
      </c>
      <c r="AN30" s="94">
        <f t="shared" si="6"/>
        <v>0</v>
      </c>
      <c r="AO30" s="94">
        <v>0</v>
      </c>
      <c r="AP30" s="94">
        <v>0</v>
      </c>
      <c r="AQ30" s="94">
        <v>0</v>
      </c>
      <c r="AR30" s="94">
        <f t="shared" si="7"/>
        <v>0</v>
      </c>
      <c r="AS30" s="94">
        <v>0</v>
      </c>
      <c r="AT30" s="94">
        <v>0</v>
      </c>
      <c r="AU30" s="94">
        <v>0</v>
      </c>
      <c r="AV30" s="94">
        <f t="shared" si="8"/>
        <v>0</v>
      </c>
      <c r="AX30" s="94">
        <f t="shared" si="35"/>
        <v>0</v>
      </c>
      <c r="AZ30" s="94">
        <v>0</v>
      </c>
      <c r="BA30" s="94">
        <v>0</v>
      </c>
      <c r="BB30" s="94">
        <v>0</v>
      </c>
      <c r="BC30" s="94">
        <f t="shared" si="9"/>
        <v>0</v>
      </c>
      <c r="BD30" s="94">
        <v>0</v>
      </c>
      <c r="BE30" s="94">
        <v>0</v>
      </c>
      <c r="BF30" s="94">
        <v>0</v>
      </c>
      <c r="BG30" s="94">
        <f t="shared" si="10"/>
        <v>0</v>
      </c>
      <c r="BH30" s="94">
        <v>0</v>
      </c>
      <c r="BI30" s="94">
        <v>0</v>
      </c>
      <c r="BJ30" s="94">
        <v>0</v>
      </c>
      <c r="BK30" s="94">
        <f t="shared" si="11"/>
        <v>0</v>
      </c>
      <c r="BL30" s="94">
        <v>0</v>
      </c>
      <c r="BM30" s="94">
        <v>0</v>
      </c>
      <c r="BN30" s="94">
        <v>0</v>
      </c>
      <c r="BO30" s="94">
        <f t="shared" si="12"/>
        <v>0</v>
      </c>
      <c r="BP30" s="94">
        <f t="shared" si="1"/>
        <v>0</v>
      </c>
      <c r="BR30" s="94">
        <v>0</v>
      </c>
      <c r="BS30" s="94">
        <v>0</v>
      </c>
      <c r="BT30" s="94">
        <v>0</v>
      </c>
      <c r="BU30" s="94">
        <f t="shared" si="13"/>
        <v>0</v>
      </c>
      <c r="BV30" s="94">
        <v>0</v>
      </c>
      <c r="BW30" s="94">
        <v>0</v>
      </c>
      <c r="BX30" s="94">
        <v>0</v>
      </c>
      <c r="BY30" s="94">
        <f t="shared" si="14"/>
        <v>0</v>
      </c>
      <c r="BZ30" s="94">
        <v>0</v>
      </c>
      <c r="CA30" s="94">
        <v>0</v>
      </c>
      <c r="CB30" s="94">
        <v>0</v>
      </c>
      <c r="CC30" s="94">
        <f t="shared" si="15"/>
        <v>0</v>
      </c>
      <c r="CD30" s="94">
        <v>2</v>
      </c>
      <c r="CE30" s="94">
        <v>0</v>
      </c>
      <c r="CF30" s="94">
        <v>0</v>
      </c>
      <c r="CG30" s="94">
        <f t="shared" si="16"/>
        <v>2</v>
      </c>
      <c r="CH30" s="94">
        <f t="shared" si="2"/>
        <v>2</v>
      </c>
    </row>
    <row r="31" spans="1:86" x14ac:dyDescent="0.25">
      <c r="A31" s="95" t="s">
        <v>132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107">
        <f t="shared" si="30"/>
        <v>0</v>
      </c>
      <c r="O31" s="93">
        <v>0</v>
      </c>
      <c r="P31" s="93">
        <v>0</v>
      </c>
      <c r="Q31" s="93">
        <v>0</v>
      </c>
      <c r="R31" s="107">
        <f t="shared" si="31"/>
        <v>0</v>
      </c>
      <c r="S31" s="93">
        <v>0</v>
      </c>
      <c r="T31" s="93">
        <v>0</v>
      </c>
      <c r="U31" s="93">
        <v>2.2999999999999998</v>
      </c>
      <c r="V31" s="107">
        <f t="shared" si="32"/>
        <v>2.2999999999999998</v>
      </c>
      <c r="W31" s="93">
        <v>0</v>
      </c>
      <c r="X31" s="93">
        <v>0</v>
      </c>
      <c r="Y31" s="93">
        <v>0</v>
      </c>
      <c r="Z31" s="107">
        <f t="shared" si="19"/>
        <v>0</v>
      </c>
      <c r="AA31" s="93">
        <v>0</v>
      </c>
      <c r="AB31" s="93">
        <v>0</v>
      </c>
      <c r="AC31" s="93">
        <v>46.86</v>
      </c>
      <c r="AD31" s="107">
        <f t="shared" si="33"/>
        <v>46.86</v>
      </c>
      <c r="AE31" s="92"/>
      <c r="AF31" s="94">
        <f t="shared" si="34"/>
        <v>49.16</v>
      </c>
      <c r="AG31" s="94">
        <v>0</v>
      </c>
      <c r="AH31" s="94">
        <v>0</v>
      </c>
      <c r="AI31" s="94">
        <v>0</v>
      </c>
      <c r="AJ31" s="94">
        <f t="shared" si="5"/>
        <v>0</v>
      </c>
      <c r="AK31" s="94">
        <v>0</v>
      </c>
      <c r="AL31" s="94">
        <v>0</v>
      </c>
      <c r="AM31" s="94">
        <v>0</v>
      </c>
      <c r="AN31" s="94">
        <f t="shared" si="6"/>
        <v>0</v>
      </c>
      <c r="AO31" s="94">
        <v>0</v>
      </c>
      <c r="AP31" s="94">
        <v>0</v>
      </c>
      <c r="AQ31" s="94">
        <v>0</v>
      </c>
      <c r="AR31" s="94">
        <f t="shared" si="7"/>
        <v>0</v>
      </c>
      <c r="AS31" s="94">
        <v>0</v>
      </c>
      <c r="AT31" s="94">
        <v>0</v>
      </c>
      <c r="AU31" s="94">
        <v>0</v>
      </c>
      <c r="AV31" s="94">
        <f t="shared" si="8"/>
        <v>0</v>
      </c>
      <c r="AX31" s="94">
        <f t="shared" si="35"/>
        <v>0</v>
      </c>
      <c r="AZ31" s="94">
        <v>0</v>
      </c>
      <c r="BA31" s="94">
        <v>0</v>
      </c>
      <c r="BB31" s="94">
        <v>0</v>
      </c>
      <c r="BC31" s="94">
        <f t="shared" si="9"/>
        <v>0</v>
      </c>
      <c r="BD31" s="94">
        <v>0</v>
      </c>
      <c r="BE31" s="94">
        <v>0</v>
      </c>
      <c r="BF31" s="94">
        <v>0</v>
      </c>
      <c r="BG31" s="94">
        <f t="shared" si="10"/>
        <v>0</v>
      </c>
      <c r="BH31" s="94">
        <v>0</v>
      </c>
      <c r="BI31" s="94">
        <v>0</v>
      </c>
      <c r="BJ31" s="94">
        <v>0</v>
      </c>
      <c r="BK31" s="94">
        <f t="shared" si="11"/>
        <v>0</v>
      </c>
      <c r="BL31" s="94">
        <v>0</v>
      </c>
      <c r="BM31" s="94">
        <v>0</v>
      </c>
      <c r="BN31" s="94">
        <v>0</v>
      </c>
      <c r="BO31" s="94">
        <f t="shared" si="12"/>
        <v>0</v>
      </c>
      <c r="BP31" s="94">
        <f t="shared" si="1"/>
        <v>0</v>
      </c>
      <c r="BR31" s="94">
        <v>0</v>
      </c>
      <c r="BS31" s="94">
        <v>0</v>
      </c>
      <c r="BT31" s="94">
        <v>0</v>
      </c>
      <c r="BU31" s="94">
        <f t="shared" si="13"/>
        <v>0</v>
      </c>
      <c r="BV31" s="94">
        <v>0</v>
      </c>
      <c r="BW31" s="94">
        <v>0</v>
      </c>
      <c r="BX31" s="94">
        <v>0</v>
      </c>
      <c r="BY31" s="94">
        <f t="shared" si="14"/>
        <v>0</v>
      </c>
      <c r="BZ31" s="94">
        <v>0</v>
      </c>
      <c r="CA31" s="94">
        <v>0</v>
      </c>
      <c r="CB31" s="94">
        <v>0</v>
      </c>
      <c r="CC31" s="94">
        <f t="shared" si="15"/>
        <v>0</v>
      </c>
      <c r="CD31" s="94">
        <v>0</v>
      </c>
      <c r="CE31" s="94">
        <v>0</v>
      </c>
      <c r="CF31" s="94">
        <v>0</v>
      </c>
      <c r="CG31" s="94">
        <f t="shared" si="16"/>
        <v>0</v>
      </c>
      <c r="CH31" s="94">
        <f t="shared" si="2"/>
        <v>0</v>
      </c>
    </row>
    <row r="32" spans="1:86" ht="15.75" thickBot="1" x14ac:dyDescent="0.3">
      <c r="A32" s="103" t="s">
        <v>45</v>
      </c>
      <c r="B32" s="104">
        <v>0</v>
      </c>
      <c r="C32" s="104">
        <v>0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4">
        <v>0</v>
      </c>
      <c r="N32" s="108">
        <f t="shared" si="30"/>
        <v>0</v>
      </c>
      <c r="O32" s="105">
        <v>0</v>
      </c>
      <c r="P32" s="105">
        <v>0</v>
      </c>
      <c r="Q32" s="105">
        <v>0</v>
      </c>
      <c r="R32" s="108">
        <f t="shared" si="31"/>
        <v>0</v>
      </c>
      <c r="S32" s="105">
        <v>0</v>
      </c>
      <c r="T32" s="105">
        <v>0</v>
      </c>
      <c r="U32" s="105">
        <v>0</v>
      </c>
      <c r="V32" s="108">
        <f t="shared" si="32"/>
        <v>0</v>
      </c>
      <c r="W32" s="105">
        <v>0</v>
      </c>
      <c r="X32" s="105">
        <v>0</v>
      </c>
      <c r="Y32" s="105">
        <v>0</v>
      </c>
      <c r="Z32" s="108">
        <f t="shared" si="19"/>
        <v>0</v>
      </c>
      <c r="AA32" s="105">
        <v>0</v>
      </c>
      <c r="AB32" s="105">
        <v>1.3</v>
      </c>
      <c r="AC32" s="105">
        <v>0</v>
      </c>
      <c r="AD32" s="108">
        <f t="shared" si="33"/>
        <v>1.3</v>
      </c>
      <c r="AE32" s="92"/>
      <c r="AF32" s="106">
        <f t="shared" si="34"/>
        <v>1.3</v>
      </c>
      <c r="AG32" s="106">
        <v>0</v>
      </c>
      <c r="AH32" s="106">
        <v>0</v>
      </c>
      <c r="AI32" s="106">
        <v>0</v>
      </c>
      <c r="AJ32" s="106">
        <f t="shared" si="5"/>
        <v>0</v>
      </c>
      <c r="AK32" s="106">
        <v>0</v>
      </c>
      <c r="AL32" s="106">
        <v>0</v>
      </c>
      <c r="AM32" s="106">
        <v>0</v>
      </c>
      <c r="AN32" s="106">
        <f t="shared" si="6"/>
        <v>0</v>
      </c>
      <c r="AO32" s="106">
        <v>0</v>
      </c>
      <c r="AP32" s="106">
        <v>0</v>
      </c>
      <c r="AQ32" s="106">
        <v>0</v>
      </c>
      <c r="AR32" s="106">
        <f t="shared" si="7"/>
        <v>0</v>
      </c>
      <c r="AS32" s="106">
        <v>0</v>
      </c>
      <c r="AT32" s="106">
        <v>0</v>
      </c>
      <c r="AU32" s="106">
        <v>0</v>
      </c>
      <c r="AV32" s="106">
        <f t="shared" si="8"/>
        <v>0</v>
      </c>
      <c r="AX32" s="106">
        <f t="shared" si="35"/>
        <v>0</v>
      </c>
      <c r="AZ32" s="106">
        <v>0</v>
      </c>
      <c r="BA32" s="106">
        <v>0</v>
      </c>
      <c r="BB32" s="106">
        <v>0</v>
      </c>
      <c r="BC32" s="106">
        <f t="shared" si="9"/>
        <v>0</v>
      </c>
      <c r="BD32" s="106">
        <v>0</v>
      </c>
      <c r="BE32" s="106">
        <v>0</v>
      </c>
      <c r="BF32" s="106">
        <v>0</v>
      </c>
      <c r="BG32" s="106">
        <f t="shared" si="10"/>
        <v>0</v>
      </c>
      <c r="BH32" s="106">
        <v>0</v>
      </c>
      <c r="BI32" s="106">
        <v>0</v>
      </c>
      <c r="BJ32" s="106">
        <v>0</v>
      </c>
      <c r="BK32" s="106">
        <f t="shared" si="11"/>
        <v>0</v>
      </c>
      <c r="BL32" s="106">
        <v>0</v>
      </c>
      <c r="BM32" s="106">
        <v>0</v>
      </c>
      <c r="BN32" s="106">
        <v>0</v>
      </c>
      <c r="BO32" s="106">
        <f t="shared" si="12"/>
        <v>0</v>
      </c>
      <c r="BP32" s="106">
        <f t="shared" si="1"/>
        <v>0</v>
      </c>
      <c r="BR32" s="106">
        <v>0</v>
      </c>
      <c r="BS32" s="106">
        <v>0</v>
      </c>
      <c r="BT32" s="106">
        <v>0</v>
      </c>
      <c r="BU32" s="106">
        <f t="shared" si="13"/>
        <v>0</v>
      </c>
      <c r="BV32" s="106">
        <v>0</v>
      </c>
      <c r="BW32" s="106">
        <v>0</v>
      </c>
      <c r="BX32" s="106">
        <v>0</v>
      </c>
      <c r="BY32" s="106">
        <f t="shared" si="14"/>
        <v>0</v>
      </c>
      <c r="BZ32" s="106">
        <v>0</v>
      </c>
      <c r="CA32" s="106">
        <v>0</v>
      </c>
      <c r="CB32" s="106">
        <v>0</v>
      </c>
      <c r="CC32" s="106">
        <f t="shared" si="15"/>
        <v>0</v>
      </c>
      <c r="CD32" s="106">
        <v>0</v>
      </c>
      <c r="CE32" s="106">
        <v>0</v>
      </c>
      <c r="CF32" s="106">
        <v>0</v>
      </c>
      <c r="CG32" s="106">
        <f t="shared" si="16"/>
        <v>0</v>
      </c>
      <c r="CH32" s="106">
        <f t="shared" si="2"/>
        <v>0</v>
      </c>
    </row>
    <row r="33" spans="1:86" ht="15.75" thickBot="1" x14ac:dyDescent="0.3">
      <c r="A33" s="100" t="s">
        <v>8</v>
      </c>
      <c r="B33" s="96">
        <f>SUM(B34:B37)</f>
        <v>14.4</v>
      </c>
      <c r="C33" s="96">
        <f t="shared" ref="C33:AD33" si="36">SUM(C34:C37)</f>
        <v>0.5</v>
      </c>
      <c r="D33" s="96">
        <f t="shared" si="36"/>
        <v>0</v>
      </c>
      <c r="E33" s="96">
        <f t="shared" si="36"/>
        <v>0</v>
      </c>
      <c r="F33" s="96">
        <f t="shared" si="36"/>
        <v>2.15</v>
      </c>
      <c r="G33" s="96">
        <f t="shared" si="36"/>
        <v>1.4</v>
      </c>
      <c r="H33" s="96">
        <f t="shared" si="36"/>
        <v>8</v>
      </c>
      <c r="I33" s="96">
        <f t="shared" si="36"/>
        <v>0</v>
      </c>
      <c r="J33" s="96">
        <f t="shared" si="36"/>
        <v>6.92</v>
      </c>
      <c r="K33" s="96">
        <f t="shared" si="36"/>
        <v>0</v>
      </c>
      <c r="L33" s="96">
        <f t="shared" si="36"/>
        <v>0</v>
      </c>
      <c r="M33" s="96">
        <f t="shared" si="36"/>
        <v>3.89</v>
      </c>
      <c r="N33" s="96">
        <f>SUM(N34:N37)</f>
        <v>37.26</v>
      </c>
      <c r="O33" s="97">
        <f t="shared" si="36"/>
        <v>0</v>
      </c>
      <c r="P33" s="97">
        <f t="shared" si="36"/>
        <v>0</v>
      </c>
      <c r="Q33" s="97">
        <f t="shared" si="36"/>
        <v>0</v>
      </c>
      <c r="R33" s="96">
        <f t="shared" si="36"/>
        <v>0</v>
      </c>
      <c r="S33" s="97">
        <f t="shared" si="36"/>
        <v>0</v>
      </c>
      <c r="T33" s="97">
        <f t="shared" si="36"/>
        <v>3.21</v>
      </c>
      <c r="U33" s="97">
        <f t="shared" si="36"/>
        <v>3</v>
      </c>
      <c r="V33" s="96">
        <f t="shared" si="36"/>
        <v>6.21</v>
      </c>
      <c r="W33" s="97">
        <f t="shared" si="36"/>
        <v>0.31</v>
      </c>
      <c r="X33" s="97">
        <f t="shared" si="36"/>
        <v>0</v>
      </c>
      <c r="Y33" s="97">
        <f t="shared" si="36"/>
        <v>1.5</v>
      </c>
      <c r="Z33" s="96">
        <f t="shared" si="36"/>
        <v>1.81</v>
      </c>
      <c r="AA33" s="97">
        <f t="shared" si="36"/>
        <v>0</v>
      </c>
      <c r="AB33" s="97">
        <f t="shared" si="36"/>
        <v>0</v>
      </c>
      <c r="AC33" s="97">
        <f t="shared" si="36"/>
        <v>2</v>
      </c>
      <c r="AD33" s="96">
        <f t="shared" si="36"/>
        <v>2</v>
      </c>
      <c r="AF33" s="98">
        <f>R33+V33+Z33+AD33</f>
        <v>10.02</v>
      </c>
      <c r="AG33" s="98">
        <f>SUM(AG34:AG37)</f>
        <v>0</v>
      </c>
      <c r="AH33" s="98">
        <f>SUM(AH34:AH37)</f>
        <v>0</v>
      </c>
      <c r="AI33" s="98">
        <f>SUM(AI34:AI37)</f>
        <v>0</v>
      </c>
      <c r="AJ33" s="98">
        <f t="shared" si="5"/>
        <v>0</v>
      </c>
      <c r="AK33" s="98">
        <f>SUM(AK34:AK37)</f>
        <v>0</v>
      </c>
      <c r="AL33" s="98">
        <f>SUM(AL34:AL37)</f>
        <v>0</v>
      </c>
      <c r="AM33" s="98">
        <f>SUM(AM34:AM37)</f>
        <v>0</v>
      </c>
      <c r="AN33" s="98">
        <f t="shared" si="6"/>
        <v>0</v>
      </c>
      <c r="AO33" s="98">
        <f>SUM(AO34:AO37)</f>
        <v>0</v>
      </c>
      <c r="AP33" s="98">
        <f>SUM(AP34:AP37)</f>
        <v>0</v>
      </c>
      <c r="AQ33" s="98">
        <f>SUM(AQ34:AQ37)</f>
        <v>0</v>
      </c>
      <c r="AR33" s="98">
        <f t="shared" si="7"/>
        <v>0</v>
      </c>
      <c r="AS33" s="98">
        <f>SUM(AS34:AS37)</f>
        <v>0</v>
      </c>
      <c r="AT33" s="98">
        <f>SUM(AT34:AT37)</f>
        <v>0</v>
      </c>
      <c r="AU33" s="98">
        <f>SUM(AU34:AU37)</f>
        <v>0</v>
      </c>
      <c r="AV33" s="98">
        <f t="shared" si="8"/>
        <v>0</v>
      </c>
      <c r="AX33" s="98">
        <f>AJ33+AN33+AR33+AV33</f>
        <v>0</v>
      </c>
      <c r="AZ33" s="98">
        <f>SUM(AZ34:AZ37)</f>
        <v>0</v>
      </c>
      <c r="BA33" s="98">
        <f>SUM(BA34:BA37)</f>
        <v>0</v>
      </c>
      <c r="BB33" s="98">
        <f>SUM(BB34:BB37)</f>
        <v>0</v>
      </c>
      <c r="BC33" s="98">
        <f t="shared" si="9"/>
        <v>0</v>
      </c>
      <c r="BD33" s="98">
        <f>SUM(BD34:BD37)</f>
        <v>0</v>
      </c>
      <c r="BE33" s="98">
        <f>SUM(BE34:BE37)</f>
        <v>0</v>
      </c>
      <c r="BF33" s="98">
        <f>SUM(BF34:BF37)</f>
        <v>5</v>
      </c>
      <c r="BG33" s="98">
        <f t="shared" si="10"/>
        <v>5</v>
      </c>
      <c r="BH33" s="98">
        <f>SUM(BH34:BH37)</f>
        <v>4.3899999999999997</v>
      </c>
      <c r="BI33" s="98">
        <f>SUM(BI34:BI37)</f>
        <v>0</v>
      </c>
      <c r="BJ33" s="98">
        <f>SUM(BJ34:BJ37)</f>
        <v>16.46</v>
      </c>
      <c r="BK33" s="98">
        <f t="shared" si="11"/>
        <v>20.85</v>
      </c>
      <c r="BL33" s="98">
        <f>SUM(BL34:BL37)</f>
        <v>5.56</v>
      </c>
      <c r="BM33" s="98">
        <f>SUM(BM34:BM37)</f>
        <v>8.51</v>
      </c>
      <c r="BN33" s="98">
        <f>SUM(BN34:BN37)</f>
        <v>0</v>
      </c>
      <c r="BO33" s="98">
        <f t="shared" si="12"/>
        <v>14.07</v>
      </c>
      <c r="BP33" s="98">
        <f t="shared" si="1"/>
        <v>39.92</v>
      </c>
      <c r="BR33" s="98">
        <f>SUM(BR34:BR37)</f>
        <v>83.53</v>
      </c>
      <c r="BS33" s="98">
        <f>SUM(BS34:BS37)</f>
        <v>0</v>
      </c>
      <c r="BT33" s="98">
        <f>SUM(BT34:BT37)</f>
        <v>2.5499999999999998</v>
      </c>
      <c r="BU33" s="98">
        <f t="shared" si="13"/>
        <v>86.08</v>
      </c>
      <c r="BV33" s="98">
        <f>SUM(BV34:BV37)</f>
        <v>11.35</v>
      </c>
      <c r="BW33" s="98">
        <f>SUM(BW34:BW37)</f>
        <v>0</v>
      </c>
      <c r="BX33" s="98">
        <f>SUM(BX34:BX37)</f>
        <v>3.5</v>
      </c>
      <c r="BY33" s="98">
        <f t="shared" si="14"/>
        <v>14.85</v>
      </c>
      <c r="BZ33" s="98">
        <f>SUM(BZ34:BZ37)</f>
        <v>2</v>
      </c>
      <c r="CA33" s="98">
        <f>SUM(CA34:CA37)</f>
        <v>0</v>
      </c>
      <c r="CB33" s="98">
        <f>SUM(CB34:CB37)</f>
        <v>21.259999999999998</v>
      </c>
      <c r="CC33" s="98">
        <f t="shared" si="15"/>
        <v>23.259999999999998</v>
      </c>
      <c r="CD33" s="98">
        <f>SUM(CD34:CD37)</f>
        <v>9.82</v>
      </c>
      <c r="CE33" s="98">
        <f>SUM(CE34:CE37)</f>
        <v>0</v>
      </c>
      <c r="CF33" s="98">
        <f>SUM(CF34:CF37)</f>
        <v>0</v>
      </c>
      <c r="CG33" s="98">
        <f t="shared" si="16"/>
        <v>9.82</v>
      </c>
      <c r="CH33" s="98">
        <f t="shared" si="2"/>
        <v>134.01</v>
      </c>
    </row>
    <row r="34" spans="1:86" x14ac:dyDescent="0.25">
      <c r="A34" s="95" t="s">
        <v>133</v>
      </c>
      <c r="B34" s="90">
        <v>14.4</v>
      </c>
      <c r="C34" s="90">
        <v>0.5</v>
      </c>
      <c r="D34" s="90">
        <v>0</v>
      </c>
      <c r="E34" s="90">
        <v>0</v>
      </c>
      <c r="F34" s="90">
        <v>2.15</v>
      </c>
      <c r="G34" s="90">
        <v>1.4</v>
      </c>
      <c r="H34" s="90">
        <v>8</v>
      </c>
      <c r="I34" s="90">
        <v>0</v>
      </c>
      <c r="J34" s="90">
        <v>6.92</v>
      </c>
      <c r="K34" s="90">
        <v>0</v>
      </c>
      <c r="L34" s="90">
        <v>0</v>
      </c>
      <c r="M34" s="90">
        <v>0</v>
      </c>
      <c r="N34" s="107">
        <f>SUM(B34:M34)</f>
        <v>33.369999999999997</v>
      </c>
      <c r="O34" s="93">
        <v>0</v>
      </c>
      <c r="P34" s="93">
        <v>0</v>
      </c>
      <c r="Q34" s="93">
        <v>0</v>
      </c>
      <c r="R34" s="107">
        <f t="shared" ref="R34:R37" si="37">SUM(O34:Q34)</f>
        <v>0</v>
      </c>
      <c r="S34" s="93">
        <v>0</v>
      </c>
      <c r="T34" s="93">
        <v>1.53</v>
      </c>
      <c r="U34" s="93">
        <v>1</v>
      </c>
      <c r="V34" s="107">
        <f t="shared" ref="V34:V37" si="38">SUM(S34:U34)</f>
        <v>2.5300000000000002</v>
      </c>
      <c r="W34" s="93">
        <v>0.31</v>
      </c>
      <c r="X34" s="93">
        <v>0</v>
      </c>
      <c r="Y34" s="93">
        <v>1.5</v>
      </c>
      <c r="Z34" s="107">
        <f t="shared" si="19"/>
        <v>1.81</v>
      </c>
      <c r="AA34" s="93">
        <v>0</v>
      </c>
      <c r="AB34" s="93">
        <v>0</v>
      </c>
      <c r="AC34" s="93">
        <v>2</v>
      </c>
      <c r="AD34" s="107">
        <f t="shared" ref="AD34:AD37" si="39">SUM(AA34:AC34)</f>
        <v>2</v>
      </c>
      <c r="AE34" s="92"/>
      <c r="AF34" s="94">
        <f t="shared" ref="AF34:AF37" si="40">R34+V34+Z34+AD34</f>
        <v>6.34</v>
      </c>
      <c r="AG34" s="94">
        <v>0</v>
      </c>
      <c r="AH34" s="94">
        <v>0</v>
      </c>
      <c r="AI34" s="94">
        <v>0</v>
      </c>
      <c r="AJ34" s="94">
        <f t="shared" si="5"/>
        <v>0</v>
      </c>
      <c r="AK34" s="94">
        <v>0</v>
      </c>
      <c r="AL34" s="94">
        <v>0</v>
      </c>
      <c r="AM34" s="94">
        <v>0</v>
      </c>
      <c r="AN34" s="94">
        <f t="shared" si="6"/>
        <v>0</v>
      </c>
      <c r="AO34" s="94">
        <v>0</v>
      </c>
      <c r="AP34" s="94">
        <v>0</v>
      </c>
      <c r="AQ34" s="94">
        <v>0</v>
      </c>
      <c r="AR34" s="94">
        <f t="shared" si="7"/>
        <v>0</v>
      </c>
      <c r="AS34" s="94">
        <v>0</v>
      </c>
      <c r="AT34" s="94">
        <v>0</v>
      </c>
      <c r="AU34" s="94">
        <v>0</v>
      </c>
      <c r="AV34" s="94">
        <f t="shared" si="8"/>
        <v>0</v>
      </c>
      <c r="AX34" s="94">
        <f t="shared" ref="AX34:AX37" si="41">AJ34+AN34+AR34+AV34</f>
        <v>0</v>
      </c>
      <c r="AZ34" s="94">
        <v>0</v>
      </c>
      <c r="BA34" s="94">
        <v>0</v>
      </c>
      <c r="BB34" s="94">
        <v>0</v>
      </c>
      <c r="BC34" s="94">
        <f t="shared" si="9"/>
        <v>0</v>
      </c>
      <c r="BD34" s="94">
        <v>0</v>
      </c>
      <c r="BE34" s="94">
        <v>0</v>
      </c>
      <c r="BF34" s="94">
        <v>5</v>
      </c>
      <c r="BG34" s="94">
        <f t="shared" si="10"/>
        <v>5</v>
      </c>
      <c r="BH34" s="94">
        <v>4.3899999999999997</v>
      </c>
      <c r="BI34" s="94">
        <v>0</v>
      </c>
      <c r="BJ34" s="94">
        <v>16.46</v>
      </c>
      <c r="BK34" s="94">
        <f t="shared" si="11"/>
        <v>20.85</v>
      </c>
      <c r="BL34" s="94">
        <v>5.56</v>
      </c>
      <c r="BM34" s="94">
        <v>5.51</v>
      </c>
      <c r="BN34" s="94">
        <v>0</v>
      </c>
      <c r="BO34" s="94">
        <f t="shared" si="12"/>
        <v>11.07</v>
      </c>
      <c r="BP34" s="94">
        <f t="shared" si="1"/>
        <v>36.92</v>
      </c>
      <c r="BR34" s="94">
        <v>0</v>
      </c>
      <c r="BS34" s="94">
        <v>0</v>
      </c>
      <c r="BT34" s="94">
        <v>2.5499999999999998</v>
      </c>
      <c r="BU34" s="94">
        <f t="shared" si="13"/>
        <v>2.5499999999999998</v>
      </c>
      <c r="BV34" s="94">
        <v>1.35</v>
      </c>
      <c r="BW34" s="94">
        <v>0</v>
      </c>
      <c r="BX34" s="94">
        <v>3.5</v>
      </c>
      <c r="BY34" s="94">
        <f t="shared" si="14"/>
        <v>4.8499999999999996</v>
      </c>
      <c r="BZ34" s="94">
        <v>0</v>
      </c>
      <c r="CA34" s="94">
        <v>0</v>
      </c>
      <c r="CB34" s="94">
        <v>21.259999999999998</v>
      </c>
      <c r="CC34" s="94">
        <f t="shared" si="15"/>
        <v>21.259999999999998</v>
      </c>
      <c r="CD34" s="94">
        <v>6.57</v>
      </c>
      <c r="CE34" s="94">
        <v>0</v>
      </c>
      <c r="CF34" s="94">
        <v>0</v>
      </c>
      <c r="CG34" s="94">
        <f t="shared" si="16"/>
        <v>6.57</v>
      </c>
      <c r="CH34" s="94">
        <f t="shared" si="2"/>
        <v>35.229999999999997</v>
      </c>
    </row>
    <row r="35" spans="1:86" x14ac:dyDescent="0.25">
      <c r="A35" s="95" t="s">
        <v>9</v>
      </c>
      <c r="B35" s="90">
        <v>0</v>
      </c>
      <c r="C35" s="90">
        <v>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3.89</v>
      </c>
      <c r="N35" s="107">
        <f>SUM(B35:M35)</f>
        <v>3.89</v>
      </c>
      <c r="O35" s="93">
        <v>0</v>
      </c>
      <c r="P35" s="93">
        <v>0</v>
      </c>
      <c r="Q35" s="93">
        <v>0</v>
      </c>
      <c r="R35" s="107">
        <f t="shared" si="37"/>
        <v>0</v>
      </c>
      <c r="S35" s="93">
        <v>0</v>
      </c>
      <c r="T35" s="93">
        <v>0</v>
      </c>
      <c r="U35" s="93">
        <v>2</v>
      </c>
      <c r="V35" s="107">
        <f t="shared" si="38"/>
        <v>2</v>
      </c>
      <c r="W35" s="93">
        <v>0</v>
      </c>
      <c r="X35" s="93">
        <v>0</v>
      </c>
      <c r="Y35" s="93">
        <v>0</v>
      </c>
      <c r="Z35" s="107">
        <f t="shared" si="19"/>
        <v>0</v>
      </c>
      <c r="AA35" s="93">
        <v>0</v>
      </c>
      <c r="AB35" s="93">
        <v>0</v>
      </c>
      <c r="AC35" s="93">
        <v>0</v>
      </c>
      <c r="AD35" s="107">
        <f t="shared" si="39"/>
        <v>0</v>
      </c>
      <c r="AE35" s="92"/>
      <c r="AF35" s="94">
        <f t="shared" si="40"/>
        <v>2</v>
      </c>
      <c r="AG35" s="94">
        <v>0</v>
      </c>
      <c r="AH35" s="94">
        <v>0</v>
      </c>
      <c r="AI35" s="94">
        <v>0</v>
      </c>
      <c r="AJ35" s="94">
        <f t="shared" si="5"/>
        <v>0</v>
      </c>
      <c r="AK35" s="94">
        <v>0</v>
      </c>
      <c r="AL35" s="94">
        <v>0</v>
      </c>
      <c r="AM35" s="94">
        <v>0</v>
      </c>
      <c r="AN35" s="94">
        <f t="shared" si="6"/>
        <v>0</v>
      </c>
      <c r="AO35" s="94">
        <v>0</v>
      </c>
      <c r="AP35" s="94">
        <v>0</v>
      </c>
      <c r="AQ35" s="94">
        <v>0</v>
      </c>
      <c r="AR35" s="94">
        <f t="shared" si="7"/>
        <v>0</v>
      </c>
      <c r="AS35" s="94">
        <v>0</v>
      </c>
      <c r="AT35" s="94">
        <v>0</v>
      </c>
      <c r="AU35" s="94">
        <v>0</v>
      </c>
      <c r="AV35" s="94">
        <f t="shared" si="8"/>
        <v>0</v>
      </c>
      <c r="AX35" s="94">
        <f t="shared" si="41"/>
        <v>0</v>
      </c>
      <c r="AZ35" s="94">
        <v>0</v>
      </c>
      <c r="BA35" s="94">
        <v>0</v>
      </c>
      <c r="BB35" s="94">
        <v>0</v>
      </c>
      <c r="BC35" s="94">
        <f t="shared" si="9"/>
        <v>0</v>
      </c>
      <c r="BD35" s="94">
        <v>0</v>
      </c>
      <c r="BE35" s="94">
        <v>0</v>
      </c>
      <c r="BF35" s="94">
        <v>0</v>
      </c>
      <c r="BG35" s="94">
        <f t="shared" si="10"/>
        <v>0</v>
      </c>
      <c r="BH35" s="94">
        <v>0</v>
      </c>
      <c r="BI35" s="94">
        <v>0</v>
      </c>
      <c r="BJ35" s="94">
        <v>0</v>
      </c>
      <c r="BK35" s="94">
        <f t="shared" si="11"/>
        <v>0</v>
      </c>
      <c r="BL35" s="94">
        <v>0</v>
      </c>
      <c r="BM35" s="94">
        <v>0</v>
      </c>
      <c r="BN35" s="94">
        <v>0</v>
      </c>
      <c r="BO35" s="94">
        <f t="shared" si="12"/>
        <v>0</v>
      </c>
      <c r="BP35" s="94">
        <f t="shared" si="1"/>
        <v>0</v>
      </c>
      <c r="BR35" s="94">
        <v>0</v>
      </c>
      <c r="BS35" s="94">
        <v>0</v>
      </c>
      <c r="BT35" s="94">
        <v>0</v>
      </c>
      <c r="BU35" s="94">
        <f t="shared" si="13"/>
        <v>0</v>
      </c>
      <c r="BV35" s="94">
        <v>0</v>
      </c>
      <c r="BW35" s="94">
        <v>0</v>
      </c>
      <c r="BX35" s="94">
        <v>0</v>
      </c>
      <c r="BY35" s="94">
        <f t="shared" si="14"/>
        <v>0</v>
      </c>
      <c r="BZ35" s="94">
        <v>0</v>
      </c>
      <c r="CA35" s="94">
        <v>0</v>
      </c>
      <c r="CB35" s="94">
        <v>0</v>
      </c>
      <c r="CC35" s="94">
        <f t="shared" si="15"/>
        <v>0</v>
      </c>
      <c r="CD35" s="94">
        <v>0</v>
      </c>
      <c r="CE35" s="94">
        <v>0</v>
      </c>
      <c r="CF35" s="94">
        <v>0</v>
      </c>
      <c r="CG35" s="94">
        <f t="shared" si="16"/>
        <v>0</v>
      </c>
      <c r="CH35" s="94">
        <f t="shared" si="2"/>
        <v>0</v>
      </c>
    </row>
    <row r="36" spans="1:86" x14ac:dyDescent="0.25">
      <c r="A36" s="95" t="s">
        <v>134</v>
      </c>
      <c r="B36" s="90">
        <v>0</v>
      </c>
      <c r="C36" s="90">
        <v>0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107">
        <f>SUM(B36:M36)</f>
        <v>0</v>
      </c>
      <c r="O36" s="93">
        <v>0</v>
      </c>
      <c r="P36" s="93">
        <v>0</v>
      </c>
      <c r="Q36" s="93">
        <v>0</v>
      </c>
      <c r="R36" s="107">
        <f t="shared" si="37"/>
        <v>0</v>
      </c>
      <c r="S36" s="93">
        <v>0</v>
      </c>
      <c r="T36" s="93">
        <v>1.68</v>
      </c>
      <c r="U36" s="93">
        <v>0</v>
      </c>
      <c r="V36" s="107">
        <f t="shared" si="38"/>
        <v>1.68</v>
      </c>
      <c r="W36" s="93">
        <v>0</v>
      </c>
      <c r="X36" s="93">
        <v>0</v>
      </c>
      <c r="Y36" s="93">
        <v>0</v>
      </c>
      <c r="Z36" s="107">
        <f t="shared" si="19"/>
        <v>0</v>
      </c>
      <c r="AA36" s="93">
        <v>0</v>
      </c>
      <c r="AB36" s="93">
        <v>0</v>
      </c>
      <c r="AC36" s="93">
        <v>0</v>
      </c>
      <c r="AD36" s="107">
        <f t="shared" si="39"/>
        <v>0</v>
      </c>
      <c r="AE36" s="92"/>
      <c r="AF36" s="94">
        <f t="shared" si="40"/>
        <v>1.68</v>
      </c>
      <c r="AG36" s="94">
        <v>0</v>
      </c>
      <c r="AH36" s="94">
        <v>0</v>
      </c>
      <c r="AI36" s="94">
        <v>0</v>
      </c>
      <c r="AJ36" s="94">
        <f t="shared" si="5"/>
        <v>0</v>
      </c>
      <c r="AK36" s="94">
        <v>0</v>
      </c>
      <c r="AL36" s="94">
        <v>0</v>
      </c>
      <c r="AM36" s="94">
        <v>0</v>
      </c>
      <c r="AN36" s="94">
        <f t="shared" si="6"/>
        <v>0</v>
      </c>
      <c r="AO36" s="94">
        <v>0</v>
      </c>
      <c r="AP36" s="94">
        <v>0</v>
      </c>
      <c r="AQ36" s="94">
        <v>0</v>
      </c>
      <c r="AR36" s="94">
        <f t="shared" si="7"/>
        <v>0</v>
      </c>
      <c r="AS36" s="94">
        <v>0</v>
      </c>
      <c r="AT36" s="94">
        <v>0</v>
      </c>
      <c r="AU36" s="94">
        <v>0</v>
      </c>
      <c r="AV36" s="94">
        <f t="shared" si="8"/>
        <v>0</v>
      </c>
      <c r="AX36" s="94">
        <f t="shared" si="41"/>
        <v>0</v>
      </c>
      <c r="AZ36" s="94">
        <v>0</v>
      </c>
      <c r="BA36" s="94">
        <v>0</v>
      </c>
      <c r="BB36" s="94">
        <v>0</v>
      </c>
      <c r="BC36" s="94">
        <f t="shared" si="9"/>
        <v>0</v>
      </c>
      <c r="BD36" s="94">
        <v>0</v>
      </c>
      <c r="BE36" s="94">
        <v>0</v>
      </c>
      <c r="BF36" s="94">
        <v>0</v>
      </c>
      <c r="BG36" s="94">
        <f t="shared" si="10"/>
        <v>0</v>
      </c>
      <c r="BH36" s="94">
        <v>0</v>
      </c>
      <c r="BI36" s="94">
        <v>0</v>
      </c>
      <c r="BJ36" s="94">
        <v>0</v>
      </c>
      <c r="BK36" s="94">
        <f t="shared" si="11"/>
        <v>0</v>
      </c>
      <c r="BL36" s="94">
        <v>0</v>
      </c>
      <c r="BM36" s="94">
        <v>0</v>
      </c>
      <c r="BN36" s="94">
        <v>0</v>
      </c>
      <c r="BO36" s="94">
        <f t="shared" si="12"/>
        <v>0</v>
      </c>
      <c r="BP36" s="94">
        <f t="shared" si="1"/>
        <v>0</v>
      </c>
      <c r="BR36" s="94">
        <v>2</v>
      </c>
      <c r="BS36" s="94">
        <v>0</v>
      </c>
      <c r="BT36" s="94">
        <v>0</v>
      </c>
      <c r="BU36" s="94">
        <f t="shared" si="13"/>
        <v>2</v>
      </c>
      <c r="BV36" s="94">
        <v>0</v>
      </c>
      <c r="BW36" s="94">
        <v>0</v>
      </c>
      <c r="BX36" s="94">
        <v>0</v>
      </c>
      <c r="BY36" s="94">
        <f t="shared" si="14"/>
        <v>0</v>
      </c>
      <c r="BZ36" s="94">
        <v>0</v>
      </c>
      <c r="CA36" s="94">
        <v>0</v>
      </c>
      <c r="CB36" s="94">
        <v>0</v>
      </c>
      <c r="CC36" s="94">
        <f t="shared" si="15"/>
        <v>0</v>
      </c>
      <c r="CD36" s="94">
        <v>3.25</v>
      </c>
      <c r="CE36" s="94">
        <v>0</v>
      </c>
      <c r="CF36" s="94">
        <v>0</v>
      </c>
      <c r="CG36" s="94">
        <f t="shared" si="16"/>
        <v>3.25</v>
      </c>
      <c r="CH36" s="94">
        <f t="shared" si="2"/>
        <v>5.25</v>
      </c>
    </row>
    <row r="37" spans="1:86" ht="15.75" thickBot="1" x14ac:dyDescent="0.3">
      <c r="A37" s="103" t="s">
        <v>45</v>
      </c>
      <c r="B37" s="104">
        <v>0</v>
      </c>
      <c r="C37" s="104">
        <v>0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0</v>
      </c>
      <c r="J37" s="104">
        <v>0</v>
      </c>
      <c r="K37" s="104">
        <v>0</v>
      </c>
      <c r="L37" s="104">
        <v>0</v>
      </c>
      <c r="M37" s="104">
        <v>0</v>
      </c>
      <c r="N37" s="108">
        <f>SUM(B37:M37)</f>
        <v>0</v>
      </c>
      <c r="O37" s="105">
        <v>0</v>
      </c>
      <c r="P37" s="105">
        <v>0</v>
      </c>
      <c r="Q37" s="105">
        <v>0</v>
      </c>
      <c r="R37" s="108">
        <f t="shared" si="37"/>
        <v>0</v>
      </c>
      <c r="S37" s="105">
        <v>0</v>
      </c>
      <c r="T37" s="105">
        <v>0</v>
      </c>
      <c r="U37" s="105">
        <v>0</v>
      </c>
      <c r="V37" s="108">
        <f t="shared" si="38"/>
        <v>0</v>
      </c>
      <c r="W37" s="105">
        <v>0</v>
      </c>
      <c r="X37" s="105">
        <v>0</v>
      </c>
      <c r="Y37" s="105">
        <v>0</v>
      </c>
      <c r="Z37" s="108">
        <f t="shared" si="19"/>
        <v>0</v>
      </c>
      <c r="AA37" s="105">
        <v>0</v>
      </c>
      <c r="AB37" s="105">
        <v>0</v>
      </c>
      <c r="AC37" s="105">
        <v>0</v>
      </c>
      <c r="AD37" s="108">
        <f t="shared" si="39"/>
        <v>0</v>
      </c>
      <c r="AE37" s="92"/>
      <c r="AF37" s="106">
        <f t="shared" si="40"/>
        <v>0</v>
      </c>
      <c r="AG37" s="106">
        <v>0</v>
      </c>
      <c r="AH37" s="106">
        <v>0</v>
      </c>
      <c r="AI37" s="106">
        <v>0</v>
      </c>
      <c r="AJ37" s="106">
        <f t="shared" si="5"/>
        <v>0</v>
      </c>
      <c r="AK37" s="106">
        <v>0</v>
      </c>
      <c r="AL37" s="106">
        <v>0</v>
      </c>
      <c r="AM37" s="106">
        <v>0</v>
      </c>
      <c r="AN37" s="106">
        <f t="shared" si="6"/>
        <v>0</v>
      </c>
      <c r="AO37" s="106">
        <v>0</v>
      </c>
      <c r="AP37" s="106">
        <v>0</v>
      </c>
      <c r="AQ37" s="106">
        <v>0</v>
      </c>
      <c r="AR37" s="106">
        <f t="shared" si="7"/>
        <v>0</v>
      </c>
      <c r="AS37" s="106">
        <v>0</v>
      </c>
      <c r="AT37" s="106">
        <v>0</v>
      </c>
      <c r="AU37" s="106">
        <v>0</v>
      </c>
      <c r="AV37" s="106">
        <f t="shared" si="8"/>
        <v>0</v>
      </c>
      <c r="AX37" s="106">
        <f t="shared" si="41"/>
        <v>0</v>
      </c>
      <c r="AZ37" s="106">
        <v>0</v>
      </c>
      <c r="BA37" s="106">
        <v>0</v>
      </c>
      <c r="BB37" s="106">
        <v>0</v>
      </c>
      <c r="BC37" s="106">
        <f t="shared" si="9"/>
        <v>0</v>
      </c>
      <c r="BD37" s="106">
        <v>0</v>
      </c>
      <c r="BE37" s="106">
        <v>0</v>
      </c>
      <c r="BF37" s="106">
        <v>0</v>
      </c>
      <c r="BG37" s="106">
        <f t="shared" si="10"/>
        <v>0</v>
      </c>
      <c r="BH37" s="106">
        <v>0</v>
      </c>
      <c r="BI37" s="106">
        <v>0</v>
      </c>
      <c r="BJ37" s="106">
        <v>0</v>
      </c>
      <c r="BK37" s="106">
        <f t="shared" si="11"/>
        <v>0</v>
      </c>
      <c r="BL37" s="106">
        <v>0</v>
      </c>
      <c r="BM37" s="106">
        <v>3</v>
      </c>
      <c r="BN37" s="106">
        <v>0</v>
      </c>
      <c r="BO37" s="106">
        <f t="shared" si="12"/>
        <v>3</v>
      </c>
      <c r="BP37" s="106">
        <f t="shared" ref="BP37:BP62" si="42">BC37+BG37+BK37+BO37</f>
        <v>3</v>
      </c>
      <c r="BR37" s="106">
        <v>81.53</v>
      </c>
      <c r="BS37" s="106">
        <v>0</v>
      </c>
      <c r="BT37" s="106">
        <v>0</v>
      </c>
      <c r="BU37" s="106">
        <f t="shared" si="13"/>
        <v>81.53</v>
      </c>
      <c r="BV37" s="106">
        <v>10</v>
      </c>
      <c r="BW37" s="106">
        <v>0</v>
      </c>
      <c r="BX37" s="106">
        <v>0</v>
      </c>
      <c r="BY37" s="106">
        <f t="shared" si="14"/>
        <v>10</v>
      </c>
      <c r="BZ37" s="106">
        <v>2</v>
      </c>
      <c r="CA37" s="106">
        <v>0</v>
      </c>
      <c r="CB37" s="106">
        <v>0</v>
      </c>
      <c r="CC37" s="106">
        <f t="shared" si="15"/>
        <v>2</v>
      </c>
      <c r="CD37" s="106">
        <v>0</v>
      </c>
      <c r="CE37" s="106">
        <v>0</v>
      </c>
      <c r="CF37" s="106">
        <v>0</v>
      </c>
      <c r="CG37" s="106">
        <f t="shared" si="16"/>
        <v>0</v>
      </c>
      <c r="CH37" s="106">
        <f t="shared" si="2"/>
        <v>93.53</v>
      </c>
    </row>
    <row r="38" spans="1:86" ht="15.75" thickBot="1" x14ac:dyDescent="0.3">
      <c r="A38" s="100" t="s">
        <v>135</v>
      </c>
      <c r="B38" s="96">
        <f>SUM(B39:B48)</f>
        <v>6.3100000000000005</v>
      </c>
      <c r="C38" s="96">
        <f t="shared" ref="C38:AD38" si="43">SUM(C39:C48)</f>
        <v>27.169999999999998</v>
      </c>
      <c r="D38" s="96">
        <f t="shared" si="43"/>
        <v>34.49</v>
      </c>
      <c r="E38" s="96">
        <f t="shared" si="43"/>
        <v>26.130000000000003</v>
      </c>
      <c r="F38" s="96">
        <f t="shared" si="43"/>
        <v>23.161999999999999</v>
      </c>
      <c r="G38" s="96">
        <f t="shared" si="43"/>
        <v>351.63</v>
      </c>
      <c r="H38" s="96">
        <f t="shared" si="43"/>
        <v>41.05</v>
      </c>
      <c r="I38" s="96">
        <f t="shared" si="43"/>
        <v>53.653000000000006</v>
      </c>
      <c r="J38" s="96">
        <f t="shared" si="43"/>
        <v>90.594999999999999</v>
      </c>
      <c r="K38" s="96">
        <f t="shared" si="43"/>
        <v>111.02200000000001</v>
      </c>
      <c r="L38" s="96">
        <f t="shared" si="43"/>
        <v>239.73399999999998</v>
      </c>
      <c r="M38" s="96">
        <f t="shared" si="43"/>
        <v>4.1399999999999997</v>
      </c>
      <c r="N38" s="96">
        <f>SUM(N39:N48)</f>
        <v>1009.086</v>
      </c>
      <c r="O38" s="97">
        <f t="shared" si="43"/>
        <v>14.65</v>
      </c>
      <c r="P38" s="97">
        <f t="shared" si="43"/>
        <v>125.73399999999998</v>
      </c>
      <c r="Q38" s="97">
        <f t="shared" si="43"/>
        <v>77.799999999999983</v>
      </c>
      <c r="R38" s="96">
        <f t="shared" si="43"/>
        <v>218.18399999999997</v>
      </c>
      <c r="S38" s="97">
        <f t="shared" si="43"/>
        <v>43.83</v>
      </c>
      <c r="T38" s="97">
        <f t="shared" si="43"/>
        <v>40.53</v>
      </c>
      <c r="U38" s="97">
        <f t="shared" si="43"/>
        <v>92.701199999999986</v>
      </c>
      <c r="V38" s="96">
        <f t="shared" si="43"/>
        <v>177.06119999999999</v>
      </c>
      <c r="W38" s="97">
        <f t="shared" si="43"/>
        <v>26.07</v>
      </c>
      <c r="X38" s="97">
        <f t="shared" si="43"/>
        <v>28.1</v>
      </c>
      <c r="Y38" s="97">
        <f t="shared" si="43"/>
        <v>1.73</v>
      </c>
      <c r="Z38" s="96">
        <f t="shared" si="43"/>
        <v>55.9</v>
      </c>
      <c r="AA38" s="97">
        <f t="shared" si="43"/>
        <v>81.191999999999993</v>
      </c>
      <c r="AB38" s="97">
        <f t="shared" si="43"/>
        <v>54.39</v>
      </c>
      <c r="AC38" s="97">
        <f t="shared" si="43"/>
        <v>34.022999999999996</v>
      </c>
      <c r="AD38" s="96">
        <f t="shared" si="43"/>
        <v>169.60499999999999</v>
      </c>
      <c r="AF38" s="98">
        <f>R38+V38+Z38+AD38</f>
        <v>620.75019999999995</v>
      </c>
      <c r="AG38" s="98">
        <f>SUM(AG39:AG48)</f>
        <v>43.08</v>
      </c>
      <c r="AH38" s="98">
        <f>SUM(AH39:AH48)</f>
        <v>68.38</v>
      </c>
      <c r="AI38" s="98">
        <f>SUM(AI39:AI48)</f>
        <v>76.02000000000001</v>
      </c>
      <c r="AJ38" s="98">
        <f t="shared" si="5"/>
        <v>187.48000000000002</v>
      </c>
      <c r="AK38" s="98">
        <f>SUM(AK39:AK48)</f>
        <v>148.32999999999998</v>
      </c>
      <c r="AL38" s="98">
        <f>SUM(AL39:AL48)</f>
        <v>92.689999999999984</v>
      </c>
      <c r="AM38" s="98">
        <f>SUM(AM39:AM48)</f>
        <v>87.259999999999991</v>
      </c>
      <c r="AN38" s="98">
        <f t="shared" si="6"/>
        <v>328.28</v>
      </c>
      <c r="AO38" s="98">
        <f>SUM(AO39:AO48)</f>
        <v>106.667</v>
      </c>
      <c r="AP38" s="98">
        <f>SUM(AP39:AP48)</f>
        <v>76.56</v>
      </c>
      <c r="AQ38" s="98">
        <f>SUM(AQ39:AQ48)</f>
        <v>105.82500000000002</v>
      </c>
      <c r="AR38" s="98">
        <f t="shared" si="7"/>
        <v>289.05200000000002</v>
      </c>
      <c r="AS38" s="98">
        <f>SUM(AS39:AS48)</f>
        <v>174.72000000000003</v>
      </c>
      <c r="AT38" s="98">
        <f>SUM(AT39:AT48)</f>
        <v>166.048</v>
      </c>
      <c r="AU38" s="98">
        <f>SUM(AU39:AU48)</f>
        <v>215.25</v>
      </c>
      <c r="AV38" s="98">
        <f t="shared" si="8"/>
        <v>556.01800000000003</v>
      </c>
      <c r="AX38" s="98">
        <f>AJ38+AN38+AR38+AV38</f>
        <v>1360.83</v>
      </c>
      <c r="AZ38" s="98">
        <f>SUM(AZ39:AZ48)</f>
        <v>100.62</v>
      </c>
      <c r="BA38" s="98">
        <f>SUM(BA39:BA48)</f>
        <v>119.15</v>
      </c>
      <c r="BB38" s="98">
        <f>SUM(BB39:BB48)</f>
        <v>86.16</v>
      </c>
      <c r="BC38" s="98">
        <f t="shared" si="9"/>
        <v>305.93</v>
      </c>
      <c r="BD38" s="98">
        <f>SUM(BD39:BD48)</f>
        <v>86.23</v>
      </c>
      <c r="BE38" s="98">
        <f>SUM(BE39:BE48)</f>
        <v>5.98</v>
      </c>
      <c r="BF38" s="98">
        <f>SUM(BF39:BF48)</f>
        <v>39.619999999999997</v>
      </c>
      <c r="BG38" s="98">
        <f t="shared" si="10"/>
        <v>131.83000000000001</v>
      </c>
      <c r="BH38" s="98">
        <f>SUM(BH39:BH48)</f>
        <v>37.85</v>
      </c>
      <c r="BI38" s="98">
        <f>SUM(BI39:BI48)</f>
        <v>153.292</v>
      </c>
      <c r="BJ38" s="98">
        <f>SUM(BJ39:BJ48)</f>
        <v>52.53</v>
      </c>
      <c r="BK38" s="98">
        <f t="shared" si="11"/>
        <v>243.672</v>
      </c>
      <c r="BL38" s="98">
        <f>SUM(BL39:BL48)</f>
        <v>101.51</v>
      </c>
      <c r="BM38" s="98">
        <f>SUM(BM39:BM48)</f>
        <v>69.168000000000006</v>
      </c>
      <c r="BN38" s="98">
        <f>SUM(BN39:BN48)</f>
        <v>114.07000000000001</v>
      </c>
      <c r="BO38" s="98">
        <f t="shared" si="12"/>
        <v>284.74799999999999</v>
      </c>
      <c r="BP38" s="98">
        <f t="shared" si="42"/>
        <v>966.18000000000006</v>
      </c>
      <c r="BR38" s="98">
        <f>SUM(BR39:BR48)</f>
        <v>280.06</v>
      </c>
      <c r="BS38" s="98">
        <f>SUM(BS39:BS48)</f>
        <v>161.86000000000001</v>
      </c>
      <c r="BT38" s="98">
        <f>SUM(BT39:BT48)</f>
        <v>27.265000000000001</v>
      </c>
      <c r="BU38" s="98">
        <f t="shared" si="13"/>
        <v>469.185</v>
      </c>
      <c r="BV38" s="98">
        <f>SUM(BV39:BV48)</f>
        <v>52.08</v>
      </c>
      <c r="BW38" s="98">
        <f>SUM(BW39:BW48)</f>
        <v>92.92</v>
      </c>
      <c r="BX38" s="98">
        <f>SUM(BX39:BX48)</f>
        <v>117.60000000000001</v>
      </c>
      <c r="BY38" s="98">
        <f t="shared" si="14"/>
        <v>262.60000000000002</v>
      </c>
      <c r="BZ38" s="98">
        <f>SUM(BZ39:BZ48)</f>
        <v>98.300000000000011</v>
      </c>
      <c r="CA38" s="98">
        <f>SUM(CA39:CA48)</f>
        <v>159.55900000000003</v>
      </c>
      <c r="CB38" s="98">
        <f>SUM(CB39:CB48)</f>
        <v>19.77</v>
      </c>
      <c r="CC38" s="98">
        <f t="shared" si="15"/>
        <v>277.62900000000002</v>
      </c>
      <c r="CD38" s="98">
        <f>SUM(CD39:CD48)</f>
        <v>42.89</v>
      </c>
      <c r="CE38" s="98">
        <f>SUM(CE39:CE48)</f>
        <v>121.30000000000001</v>
      </c>
      <c r="CF38" s="98">
        <f>SUM(CF39:CF48)</f>
        <v>53.4</v>
      </c>
      <c r="CG38" s="98">
        <f t="shared" si="16"/>
        <v>217.59</v>
      </c>
      <c r="CH38" s="98">
        <f t="shared" si="2"/>
        <v>1227.0040000000001</v>
      </c>
    </row>
    <row r="39" spans="1:86" x14ac:dyDescent="0.25">
      <c r="A39" s="95" t="s">
        <v>136</v>
      </c>
      <c r="B39" s="90">
        <v>3.6500000000000004</v>
      </c>
      <c r="C39" s="90">
        <v>0</v>
      </c>
      <c r="D39" s="90">
        <v>9</v>
      </c>
      <c r="E39" s="90">
        <v>0</v>
      </c>
      <c r="F39" s="90">
        <v>0</v>
      </c>
      <c r="G39" s="90">
        <v>336</v>
      </c>
      <c r="H39" s="90">
        <v>20.059999999999999</v>
      </c>
      <c r="I39" s="90">
        <v>45.39</v>
      </c>
      <c r="J39" s="90">
        <v>12.21</v>
      </c>
      <c r="K39" s="90">
        <f>4.102+106.92-48</f>
        <v>63.022000000000006</v>
      </c>
      <c r="L39" s="90">
        <v>56.756</v>
      </c>
      <c r="M39" s="90">
        <v>0</v>
      </c>
      <c r="N39" s="107">
        <f t="shared" ref="N39:N48" si="44">SUM(B39:M39)</f>
        <v>546.08799999999997</v>
      </c>
      <c r="O39" s="93">
        <v>0</v>
      </c>
      <c r="P39" s="93">
        <v>0</v>
      </c>
      <c r="Q39" s="93">
        <v>2</v>
      </c>
      <c r="R39" s="107">
        <f t="shared" ref="R39:R48" si="45">SUM(O39:Q39)</f>
        <v>2</v>
      </c>
      <c r="S39" s="93">
        <v>0</v>
      </c>
      <c r="T39" s="93">
        <v>0</v>
      </c>
      <c r="U39" s="93">
        <v>0</v>
      </c>
      <c r="V39" s="107">
        <f t="shared" ref="V39:V48" si="46">SUM(S39:U39)</f>
        <v>0</v>
      </c>
      <c r="W39" s="93">
        <v>0</v>
      </c>
      <c r="X39" s="93">
        <v>0</v>
      </c>
      <c r="Y39" s="93">
        <v>0</v>
      </c>
      <c r="Z39" s="107">
        <f t="shared" si="19"/>
        <v>0</v>
      </c>
      <c r="AA39" s="93">
        <v>0</v>
      </c>
      <c r="AB39" s="93">
        <v>0</v>
      </c>
      <c r="AC39" s="93">
        <v>0</v>
      </c>
      <c r="AD39" s="107">
        <f t="shared" ref="AD39:AD48" si="47">SUM(AA39:AC39)</f>
        <v>0</v>
      </c>
      <c r="AE39" s="92"/>
      <c r="AF39" s="94">
        <f t="shared" ref="AF39:AF48" si="48">R39+V39+Z39+AD39</f>
        <v>2</v>
      </c>
      <c r="AG39" s="94">
        <v>0</v>
      </c>
      <c r="AH39" s="94">
        <v>0</v>
      </c>
      <c r="AI39" s="94">
        <v>30.6</v>
      </c>
      <c r="AJ39" s="94">
        <f t="shared" si="5"/>
        <v>30.6</v>
      </c>
      <c r="AK39" s="94">
        <v>0</v>
      </c>
      <c r="AL39" s="94">
        <v>0</v>
      </c>
      <c r="AM39" s="94">
        <v>83.259999999999991</v>
      </c>
      <c r="AN39" s="94">
        <f t="shared" si="6"/>
        <v>83.259999999999991</v>
      </c>
      <c r="AO39" s="94">
        <v>76.777000000000001</v>
      </c>
      <c r="AP39" s="94">
        <v>0</v>
      </c>
      <c r="AQ39" s="94">
        <v>0</v>
      </c>
      <c r="AR39" s="94">
        <f t="shared" si="7"/>
        <v>76.777000000000001</v>
      </c>
      <c r="AS39" s="94">
        <v>35.92</v>
      </c>
      <c r="AT39" s="94">
        <v>38.75</v>
      </c>
      <c r="AU39" s="94">
        <v>4.72</v>
      </c>
      <c r="AV39" s="94">
        <f t="shared" si="8"/>
        <v>79.39</v>
      </c>
      <c r="AX39" s="94">
        <f t="shared" ref="AX39:AX48" si="49">AJ39+AN39+AR39+AV39</f>
        <v>270.02699999999999</v>
      </c>
      <c r="AZ39" s="94">
        <v>20.79</v>
      </c>
      <c r="BA39" s="94">
        <v>7.89</v>
      </c>
      <c r="BB39" s="94">
        <v>86.16</v>
      </c>
      <c r="BC39" s="94">
        <f t="shared" si="9"/>
        <v>114.84</v>
      </c>
      <c r="BD39" s="94">
        <v>52.03</v>
      </c>
      <c r="BE39" s="94">
        <v>0</v>
      </c>
      <c r="BF39" s="94">
        <v>0</v>
      </c>
      <c r="BG39" s="94">
        <f t="shared" si="10"/>
        <v>52.03</v>
      </c>
      <c r="BH39" s="94">
        <v>0</v>
      </c>
      <c r="BI39" s="94">
        <v>0</v>
      </c>
      <c r="BJ39" s="94">
        <v>0</v>
      </c>
      <c r="BK39" s="94">
        <f t="shared" si="11"/>
        <v>0</v>
      </c>
      <c r="BL39" s="94">
        <v>0</v>
      </c>
      <c r="BM39" s="94">
        <v>0</v>
      </c>
      <c r="BN39" s="94">
        <v>22.02</v>
      </c>
      <c r="BO39" s="94">
        <f t="shared" si="12"/>
        <v>22.02</v>
      </c>
      <c r="BP39" s="94">
        <f t="shared" si="42"/>
        <v>188.89000000000001</v>
      </c>
      <c r="BR39" s="94">
        <v>12.61</v>
      </c>
      <c r="BS39" s="94">
        <v>0</v>
      </c>
      <c r="BT39" s="94">
        <v>7.9350000000000005</v>
      </c>
      <c r="BU39" s="94">
        <f t="shared" si="13"/>
        <v>20.545000000000002</v>
      </c>
      <c r="BV39" s="94">
        <v>0</v>
      </c>
      <c r="BW39" s="94">
        <v>40.619999999999997</v>
      </c>
      <c r="BX39" s="94">
        <v>63.269999999999996</v>
      </c>
      <c r="BY39" s="94">
        <f t="shared" si="14"/>
        <v>103.88999999999999</v>
      </c>
      <c r="BZ39" s="94">
        <v>0</v>
      </c>
      <c r="CA39" s="94">
        <v>0</v>
      </c>
      <c r="CB39" s="94">
        <v>0</v>
      </c>
      <c r="CC39" s="94">
        <f t="shared" si="15"/>
        <v>0</v>
      </c>
      <c r="CD39" s="94">
        <v>0</v>
      </c>
      <c r="CE39" s="94">
        <v>0</v>
      </c>
      <c r="CF39" s="94">
        <v>14.77</v>
      </c>
      <c r="CG39" s="94">
        <f t="shared" si="16"/>
        <v>14.77</v>
      </c>
      <c r="CH39" s="94">
        <f t="shared" si="2"/>
        <v>139.20499999999998</v>
      </c>
    </row>
    <row r="40" spans="1:86" x14ac:dyDescent="0.25">
      <c r="A40" s="95" t="s">
        <v>137</v>
      </c>
      <c r="B40" s="90">
        <v>0</v>
      </c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48</v>
      </c>
      <c r="L40" s="90">
        <v>168</v>
      </c>
      <c r="M40" s="90">
        <v>0</v>
      </c>
      <c r="N40" s="107">
        <f t="shared" si="44"/>
        <v>216</v>
      </c>
      <c r="O40" s="93">
        <v>0</v>
      </c>
      <c r="P40" s="93">
        <v>0</v>
      </c>
      <c r="Q40" s="93">
        <v>0</v>
      </c>
      <c r="R40" s="107">
        <f t="shared" si="45"/>
        <v>0</v>
      </c>
      <c r="S40" s="93">
        <v>0</v>
      </c>
      <c r="T40" s="93">
        <v>0</v>
      </c>
      <c r="U40" s="93">
        <v>0</v>
      </c>
      <c r="V40" s="107">
        <f t="shared" si="46"/>
        <v>0</v>
      </c>
      <c r="W40" s="93">
        <v>0</v>
      </c>
      <c r="X40" s="93">
        <v>0</v>
      </c>
      <c r="Y40" s="93">
        <v>0</v>
      </c>
      <c r="Z40" s="107">
        <f t="shared" si="19"/>
        <v>0</v>
      </c>
      <c r="AA40" s="93">
        <v>0</v>
      </c>
      <c r="AB40" s="93">
        <v>0</v>
      </c>
      <c r="AC40" s="93">
        <v>0</v>
      </c>
      <c r="AD40" s="107">
        <f t="shared" si="47"/>
        <v>0</v>
      </c>
      <c r="AE40" s="92"/>
      <c r="AF40" s="94">
        <f t="shared" si="48"/>
        <v>0</v>
      </c>
      <c r="AG40" s="94">
        <v>0</v>
      </c>
      <c r="AH40" s="94">
        <v>0</v>
      </c>
      <c r="AI40" s="94">
        <v>0</v>
      </c>
      <c r="AJ40" s="94">
        <f t="shared" si="5"/>
        <v>0</v>
      </c>
      <c r="AK40" s="94">
        <v>2.75</v>
      </c>
      <c r="AL40" s="94">
        <v>0</v>
      </c>
      <c r="AM40" s="94">
        <v>0</v>
      </c>
      <c r="AN40" s="94">
        <f t="shared" si="6"/>
        <v>2.75</v>
      </c>
      <c r="AO40" s="94">
        <v>0</v>
      </c>
      <c r="AP40" s="94">
        <v>0</v>
      </c>
      <c r="AQ40" s="94">
        <v>0</v>
      </c>
      <c r="AR40" s="94">
        <f t="shared" si="7"/>
        <v>0</v>
      </c>
      <c r="AS40" s="94">
        <v>0</v>
      </c>
      <c r="AT40" s="94">
        <v>0</v>
      </c>
      <c r="AU40" s="94">
        <v>56</v>
      </c>
      <c r="AV40" s="94">
        <f t="shared" si="8"/>
        <v>56</v>
      </c>
      <c r="AX40" s="94">
        <f t="shared" si="49"/>
        <v>58.75</v>
      </c>
      <c r="AZ40" s="94">
        <v>9.18</v>
      </c>
      <c r="BA40" s="94">
        <v>0</v>
      </c>
      <c r="BB40" s="94">
        <v>0</v>
      </c>
      <c r="BC40" s="94">
        <f t="shared" si="9"/>
        <v>9.18</v>
      </c>
      <c r="BD40" s="94">
        <v>0</v>
      </c>
      <c r="BE40" s="94">
        <v>0</v>
      </c>
      <c r="BF40" s="94">
        <v>0</v>
      </c>
      <c r="BG40" s="94">
        <f t="shared" si="10"/>
        <v>0</v>
      </c>
      <c r="BH40" s="94">
        <v>0</v>
      </c>
      <c r="BI40" s="94">
        <v>0</v>
      </c>
      <c r="BJ40" s="94">
        <v>0</v>
      </c>
      <c r="BK40" s="94">
        <f t="shared" si="11"/>
        <v>0</v>
      </c>
      <c r="BL40" s="94">
        <v>0</v>
      </c>
      <c r="BM40" s="94">
        <v>0</v>
      </c>
      <c r="BN40" s="94">
        <v>0</v>
      </c>
      <c r="BO40" s="94">
        <f t="shared" si="12"/>
        <v>0</v>
      </c>
      <c r="BP40" s="94">
        <f t="shared" si="42"/>
        <v>9.18</v>
      </c>
      <c r="BR40" s="94">
        <v>7.7</v>
      </c>
      <c r="BS40" s="94">
        <v>0</v>
      </c>
      <c r="BT40" s="94">
        <v>0</v>
      </c>
      <c r="BU40" s="94">
        <f t="shared" si="13"/>
        <v>7.7</v>
      </c>
      <c r="BV40" s="94">
        <v>0</v>
      </c>
      <c r="BW40" s="94">
        <v>0</v>
      </c>
      <c r="BX40" s="94">
        <v>0</v>
      </c>
      <c r="BY40" s="94">
        <f t="shared" si="14"/>
        <v>0</v>
      </c>
      <c r="BZ40" s="94">
        <v>0</v>
      </c>
      <c r="CA40" s="94">
        <v>0</v>
      </c>
      <c r="CB40" s="94">
        <v>0</v>
      </c>
      <c r="CC40" s="94">
        <f t="shared" si="15"/>
        <v>0</v>
      </c>
      <c r="CD40" s="94">
        <v>0</v>
      </c>
      <c r="CE40" s="94">
        <v>0</v>
      </c>
      <c r="CF40" s="94">
        <v>0</v>
      </c>
      <c r="CG40" s="94">
        <f t="shared" si="16"/>
        <v>0</v>
      </c>
      <c r="CH40" s="94">
        <f t="shared" si="2"/>
        <v>7.7</v>
      </c>
    </row>
    <row r="41" spans="1:86" x14ac:dyDescent="0.25">
      <c r="A41" s="95" t="s">
        <v>138</v>
      </c>
      <c r="B41" s="90">
        <v>0</v>
      </c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107">
        <f t="shared" si="44"/>
        <v>0</v>
      </c>
      <c r="O41" s="93">
        <v>0</v>
      </c>
      <c r="P41" s="93">
        <v>0</v>
      </c>
      <c r="Q41" s="93">
        <v>0</v>
      </c>
      <c r="R41" s="107">
        <f t="shared" si="45"/>
        <v>0</v>
      </c>
      <c r="S41" s="93">
        <v>0</v>
      </c>
      <c r="T41" s="93">
        <v>0</v>
      </c>
      <c r="U41" s="93">
        <v>0</v>
      </c>
      <c r="V41" s="107">
        <f t="shared" si="46"/>
        <v>0</v>
      </c>
      <c r="W41" s="93">
        <v>0</v>
      </c>
      <c r="X41" s="93">
        <v>0</v>
      </c>
      <c r="Y41" s="93">
        <v>0</v>
      </c>
      <c r="Z41" s="107">
        <f t="shared" si="19"/>
        <v>0</v>
      </c>
      <c r="AA41" s="93">
        <v>0</v>
      </c>
      <c r="AB41" s="93">
        <v>0</v>
      </c>
      <c r="AC41" s="93">
        <v>0</v>
      </c>
      <c r="AD41" s="107">
        <f t="shared" si="47"/>
        <v>0</v>
      </c>
      <c r="AE41" s="92"/>
      <c r="AF41" s="94">
        <f t="shared" si="48"/>
        <v>0</v>
      </c>
      <c r="AG41" s="94">
        <v>0</v>
      </c>
      <c r="AH41" s="94">
        <v>0</v>
      </c>
      <c r="AI41" s="94">
        <v>0</v>
      </c>
      <c r="AJ41" s="94">
        <f t="shared" si="5"/>
        <v>0</v>
      </c>
      <c r="AK41" s="94">
        <v>0</v>
      </c>
      <c r="AL41" s="94">
        <v>0</v>
      </c>
      <c r="AM41" s="94">
        <v>0</v>
      </c>
      <c r="AN41" s="94">
        <f t="shared" si="6"/>
        <v>0</v>
      </c>
      <c r="AO41" s="94">
        <v>0</v>
      </c>
      <c r="AP41" s="94">
        <v>0</v>
      </c>
      <c r="AQ41" s="94">
        <v>0</v>
      </c>
      <c r="AR41" s="94">
        <f t="shared" si="7"/>
        <v>0</v>
      </c>
      <c r="AS41" s="94">
        <v>0</v>
      </c>
      <c r="AT41" s="94">
        <v>0</v>
      </c>
      <c r="AU41" s="94">
        <v>0</v>
      </c>
      <c r="AV41" s="94">
        <f t="shared" si="8"/>
        <v>0</v>
      </c>
      <c r="AX41" s="94">
        <f t="shared" si="49"/>
        <v>0</v>
      </c>
      <c r="AZ41" s="94">
        <v>0</v>
      </c>
      <c r="BA41" s="94">
        <v>0</v>
      </c>
      <c r="BB41" s="94">
        <v>0</v>
      </c>
      <c r="BC41" s="94">
        <f t="shared" si="9"/>
        <v>0</v>
      </c>
      <c r="BD41" s="94">
        <v>0</v>
      </c>
      <c r="BE41" s="94">
        <v>0</v>
      </c>
      <c r="BF41" s="94">
        <v>0</v>
      </c>
      <c r="BG41" s="94">
        <f t="shared" si="10"/>
        <v>0</v>
      </c>
      <c r="BH41" s="94">
        <v>0</v>
      </c>
      <c r="BI41" s="94">
        <v>0</v>
      </c>
      <c r="BJ41" s="94">
        <v>0</v>
      </c>
      <c r="BK41" s="94">
        <f t="shared" si="11"/>
        <v>0</v>
      </c>
      <c r="BL41" s="94">
        <v>0</v>
      </c>
      <c r="BM41" s="94">
        <v>0</v>
      </c>
      <c r="BN41" s="94">
        <v>0</v>
      </c>
      <c r="BO41" s="94">
        <f t="shared" si="12"/>
        <v>0</v>
      </c>
      <c r="BP41" s="94">
        <f t="shared" si="42"/>
        <v>0</v>
      </c>
      <c r="BR41" s="94">
        <v>62.3</v>
      </c>
      <c r="BS41" s="94">
        <v>36.5</v>
      </c>
      <c r="BT41" s="94">
        <v>0</v>
      </c>
      <c r="BU41" s="94">
        <f t="shared" si="13"/>
        <v>98.8</v>
      </c>
      <c r="BV41" s="94">
        <v>0</v>
      </c>
      <c r="BW41" s="94">
        <v>0</v>
      </c>
      <c r="BX41" s="94">
        <v>1.37</v>
      </c>
      <c r="BY41" s="94">
        <f t="shared" si="14"/>
        <v>1.37</v>
      </c>
      <c r="BZ41" s="94">
        <v>0</v>
      </c>
      <c r="CA41" s="94">
        <v>0</v>
      </c>
      <c r="CB41" s="94">
        <v>0</v>
      </c>
      <c r="CC41" s="94">
        <f t="shared" si="15"/>
        <v>0</v>
      </c>
      <c r="CD41" s="94">
        <v>0</v>
      </c>
      <c r="CE41" s="94">
        <v>0</v>
      </c>
      <c r="CF41" s="94">
        <v>0</v>
      </c>
      <c r="CG41" s="94">
        <f t="shared" si="16"/>
        <v>0</v>
      </c>
      <c r="CH41" s="94">
        <f t="shared" si="2"/>
        <v>100.17</v>
      </c>
    </row>
    <row r="42" spans="1:86" x14ac:dyDescent="0.25">
      <c r="A42" s="95" t="s">
        <v>139</v>
      </c>
      <c r="B42" s="90">
        <v>0</v>
      </c>
      <c r="C42" s="90">
        <v>7.9619999999999997</v>
      </c>
      <c r="D42" s="90">
        <v>0</v>
      </c>
      <c r="E42" s="90">
        <v>0.13</v>
      </c>
      <c r="F42" s="90">
        <v>0</v>
      </c>
      <c r="G42" s="90">
        <v>0</v>
      </c>
      <c r="H42" s="90">
        <v>0</v>
      </c>
      <c r="I42" s="90">
        <v>3.7029999999999998</v>
      </c>
      <c r="J42" s="90">
        <v>68.284999999999997</v>
      </c>
      <c r="K42" s="90">
        <v>0</v>
      </c>
      <c r="L42" s="90">
        <v>5.9989999999999997</v>
      </c>
      <c r="M42" s="90">
        <v>0</v>
      </c>
      <c r="N42" s="107">
        <f t="shared" si="44"/>
        <v>86.078999999999994</v>
      </c>
      <c r="O42" s="93">
        <v>0</v>
      </c>
      <c r="P42" s="93">
        <v>6.3089999999999993</v>
      </c>
      <c r="Q42" s="93">
        <v>69.299999999999983</v>
      </c>
      <c r="R42" s="107">
        <f t="shared" si="45"/>
        <v>75.60899999999998</v>
      </c>
      <c r="S42" s="93">
        <v>19.91</v>
      </c>
      <c r="T42" s="93">
        <v>3.9000000000000004</v>
      </c>
      <c r="U42" s="93">
        <v>0</v>
      </c>
      <c r="V42" s="107">
        <f t="shared" si="46"/>
        <v>23.810000000000002</v>
      </c>
      <c r="W42" s="93">
        <v>9.2100000000000009</v>
      </c>
      <c r="X42" s="93">
        <v>4.83</v>
      </c>
      <c r="Y42" s="93">
        <v>1.73</v>
      </c>
      <c r="Z42" s="107">
        <f t="shared" si="19"/>
        <v>15.770000000000001</v>
      </c>
      <c r="AA42" s="93">
        <v>15.8</v>
      </c>
      <c r="AB42" s="93">
        <v>0</v>
      </c>
      <c r="AC42" s="93">
        <v>5.79</v>
      </c>
      <c r="AD42" s="107">
        <f t="shared" si="47"/>
        <v>21.59</v>
      </c>
      <c r="AE42" s="92"/>
      <c r="AF42" s="94">
        <f t="shared" si="48"/>
        <v>136.77899999999997</v>
      </c>
      <c r="AG42" s="94">
        <v>4.9800000000000004</v>
      </c>
      <c r="AH42" s="94">
        <v>13.5</v>
      </c>
      <c r="AI42" s="94">
        <v>0</v>
      </c>
      <c r="AJ42" s="94">
        <f t="shared" si="5"/>
        <v>18.48</v>
      </c>
      <c r="AK42" s="94">
        <v>0</v>
      </c>
      <c r="AL42" s="94">
        <v>0</v>
      </c>
      <c r="AM42" s="94">
        <v>0</v>
      </c>
      <c r="AN42" s="94">
        <f t="shared" si="6"/>
        <v>0</v>
      </c>
      <c r="AO42" s="94">
        <v>0</v>
      </c>
      <c r="AP42" s="94">
        <v>20.77</v>
      </c>
      <c r="AQ42" s="94">
        <v>0</v>
      </c>
      <c r="AR42" s="94">
        <f t="shared" si="7"/>
        <v>20.77</v>
      </c>
      <c r="AS42" s="94">
        <v>0</v>
      </c>
      <c r="AT42" s="94">
        <v>0</v>
      </c>
      <c r="AU42" s="94">
        <v>5.24</v>
      </c>
      <c r="AV42" s="94">
        <f t="shared" si="8"/>
        <v>5.24</v>
      </c>
      <c r="AX42" s="94">
        <f t="shared" si="49"/>
        <v>44.49</v>
      </c>
      <c r="AZ42" s="94">
        <v>0</v>
      </c>
      <c r="BA42" s="94">
        <v>0</v>
      </c>
      <c r="BB42" s="94">
        <v>0</v>
      </c>
      <c r="BC42" s="94">
        <f t="shared" si="9"/>
        <v>0</v>
      </c>
      <c r="BD42" s="94">
        <v>0</v>
      </c>
      <c r="BE42" s="94">
        <v>0</v>
      </c>
      <c r="BF42" s="94">
        <v>0</v>
      </c>
      <c r="BG42" s="94">
        <f t="shared" si="10"/>
        <v>0</v>
      </c>
      <c r="BH42" s="94">
        <v>0</v>
      </c>
      <c r="BI42" s="94">
        <v>0</v>
      </c>
      <c r="BJ42" s="94">
        <v>0</v>
      </c>
      <c r="BK42" s="94">
        <f t="shared" si="11"/>
        <v>0</v>
      </c>
      <c r="BL42" s="94">
        <v>0</v>
      </c>
      <c r="BM42" s="94">
        <v>0</v>
      </c>
      <c r="BN42" s="94">
        <v>0</v>
      </c>
      <c r="BO42" s="94">
        <f t="shared" si="12"/>
        <v>0</v>
      </c>
      <c r="BP42" s="94">
        <f t="shared" si="42"/>
        <v>0</v>
      </c>
      <c r="BR42" s="94">
        <v>60.75</v>
      </c>
      <c r="BS42" s="94">
        <v>0</v>
      </c>
      <c r="BT42" s="94">
        <v>0</v>
      </c>
      <c r="BU42" s="94">
        <f t="shared" si="13"/>
        <v>60.75</v>
      </c>
      <c r="BV42" s="94">
        <v>0</v>
      </c>
      <c r="BW42" s="94">
        <v>0</v>
      </c>
      <c r="BX42" s="94">
        <v>19.190000000000001</v>
      </c>
      <c r="BY42" s="94">
        <f t="shared" si="14"/>
        <v>19.190000000000001</v>
      </c>
      <c r="BZ42" s="94">
        <v>0</v>
      </c>
      <c r="CA42" s="94">
        <v>0</v>
      </c>
      <c r="CB42" s="94">
        <v>0</v>
      </c>
      <c r="CC42" s="94">
        <f t="shared" si="15"/>
        <v>0</v>
      </c>
      <c r="CD42" s="94">
        <v>4</v>
      </c>
      <c r="CE42" s="94">
        <v>55.5</v>
      </c>
      <c r="CF42" s="94">
        <v>0</v>
      </c>
      <c r="CG42" s="94">
        <f t="shared" si="16"/>
        <v>59.5</v>
      </c>
      <c r="CH42" s="94">
        <f t="shared" si="2"/>
        <v>139.44</v>
      </c>
    </row>
    <row r="43" spans="1:86" x14ac:dyDescent="0.25">
      <c r="A43" s="95" t="s">
        <v>140</v>
      </c>
      <c r="B43" s="90">
        <v>0</v>
      </c>
      <c r="C43" s="90">
        <v>0</v>
      </c>
      <c r="D43" s="90">
        <v>0</v>
      </c>
      <c r="E43" s="90">
        <v>0</v>
      </c>
      <c r="F43" s="90">
        <v>1.49</v>
      </c>
      <c r="G43" s="90">
        <v>15.63</v>
      </c>
      <c r="H43" s="90">
        <v>9.0699999999999985</v>
      </c>
      <c r="I43" s="90">
        <v>0</v>
      </c>
      <c r="J43" s="90">
        <v>0</v>
      </c>
      <c r="K43" s="90">
        <v>0</v>
      </c>
      <c r="L43" s="90">
        <v>0</v>
      </c>
      <c r="M43" s="90">
        <v>0</v>
      </c>
      <c r="N43" s="107">
        <f t="shared" si="44"/>
        <v>26.189999999999998</v>
      </c>
      <c r="O43" s="93">
        <v>0</v>
      </c>
      <c r="P43" s="93">
        <v>0</v>
      </c>
      <c r="Q43" s="93">
        <v>6.5</v>
      </c>
      <c r="R43" s="107">
        <f t="shared" si="45"/>
        <v>6.5</v>
      </c>
      <c r="S43" s="93">
        <v>7.03</v>
      </c>
      <c r="T43" s="93">
        <v>1</v>
      </c>
      <c r="U43" s="93">
        <v>3.37</v>
      </c>
      <c r="V43" s="107">
        <f t="shared" si="46"/>
        <v>11.400000000000002</v>
      </c>
      <c r="W43" s="93">
        <v>0</v>
      </c>
      <c r="X43" s="93">
        <v>0</v>
      </c>
      <c r="Y43" s="93">
        <v>0</v>
      </c>
      <c r="Z43" s="107">
        <f t="shared" si="19"/>
        <v>0</v>
      </c>
      <c r="AA43" s="93">
        <v>0.24</v>
      </c>
      <c r="AB43" s="93">
        <v>0</v>
      </c>
      <c r="AC43" s="93">
        <v>26.54</v>
      </c>
      <c r="AD43" s="107">
        <f t="shared" si="47"/>
        <v>26.779999999999998</v>
      </c>
      <c r="AE43" s="92"/>
      <c r="AF43" s="94">
        <f t="shared" si="48"/>
        <v>44.68</v>
      </c>
      <c r="AG43" s="94">
        <v>0</v>
      </c>
      <c r="AH43" s="94">
        <v>0</v>
      </c>
      <c r="AI43" s="94">
        <v>0</v>
      </c>
      <c r="AJ43" s="94">
        <f t="shared" si="5"/>
        <v>0</v>
      </c>
      <c r="AK43" s="94">
        <v>0</v>
      </c>
      <c r="AL43" s="94">
        <v>0</v>
      </c>
      <c r="AM43" s="94">
        <v>0</v>
      </c>
      <c r="AN43" s="94">
        <f t="shared" si="6"/>
        <v>0</v>
      </c>
      <c r="AO43" s="94">
        <v>0</v>
      </c>
      <c r="AP43" s="94">
        <v>0</v>
      </c>
      <c r="AQ43" s="94">
        <v>2</v>
      </c>
      <c r="AR43" s="94">
        <f t="shared" si="7"/>
        <v>2</v>
      </c>
      <c r="AS43" s="94">
        <v>0</v>
      </c>
      <c r="AT43" s="94">
        <v>0</v>
      </c>
      <c r="AU43" s="94">
        <v>0</v>
      </c>
      <c r="AV43" s="94">
        <f t="shared" si="8"/>
        <v>0</v>
      </c>
      <c r="AX43" s="94">
        <f t="shared" si="49"/>
        <v>2</v>
      </c>
      <c r="AZ43" s="94">
        <v>14.8</v>
      </c>
      <c r="BA43" s="94">
        <v>0</v>
      </c>
      <c r="BB43" s="94">
        <v>0</v>
      </c>
      <c r="BC43" s="94">
        <f t="shared" si="9"/>
        <v>14.8</v>
      </c>
      <c r="BD43" s="94">
        <v>0</v>
      </c>
      <c r="BE43" s="94">
        <v>0</v>
      </c>
      <c r="BF43" s="94">
        <v>0</v>
      </c>
      <c r="BG43" s="94">
        <f t="shared" si="10"/>
        <v>0</v>
      </c>
      <c r="BH43" s="94">
        <v>6.5200000000000005</v>
      </c>
      <c r="BI43" s="94">
        <v>0</v>
      </c>
      <c r="BJ43" s="94">
        <v>0</v>
      </c>
      <c r="BK43" s="94">
        <f t="shared" si="11"/>
        <v>6.5200000000000005</v>
      </c>
      <c r="BL43" s="94">
        <v>0</v>
      </c>
      <c r="BM43" s="94">
        <v>0</v>
      </c>
      <c r="BN43" s="94">
        <v>5.12</v>
      </c>
      <c r="BO43" s="94">
        <f t="shared" si="12"/>
        <v>5.12</v>
      </c>
      <c r="BP43" s="94">
        <f t="shared" si="42"/>
        <v>26.44</v>
      </c>
      <c r="BR43" s="94">
        <v>19.3</v>
      </c>
      <c r="BS43" s="94">
        <v>0</v>
      </c>
      <c r="BT43" s="94">
        <v>0</v>
      </c>
      <c r="BU43" s="94">
        <f t="shared" si="13"/>
        <v>19.3</v>
      </c>
      <c r="BV43" s="94">
        <v>3.71</v>
      </c>
      <c r="BW43" s="94">
        <v>0</v>
      </c>
      <c r="BX43" s="94">
        <v>0</v>
      </c>
      <c r="BY43" s="94">
        <f t="shared" si="14"/>
        <v>3.71</v>
      </c>
      <c r="BZ43" s="94">
        <v>0</v>
      </c>
      <c r="CA43" s="94">
        <v>0</v>
      </c>
      <c r="CB43" s="94">
        <v>0</v>
      </c>
      <c r="CC43" s="94">
        <f t="shared" si="15"/>
        <v>0</v>
      </c>
      <c r="CD43" s="94">
        <v>0</v>
      </c>
      <c r="CE43" s="94">
        <v>0</v>
      </c>
      <c r="CF43" s="94">
        <v>0</v>
      </c>
      <c r="CG43" s="94">
        <f t="shared" si="16"/>
        <v>0</v>
      </c>
      <c r="CH43" s="94">
        <f t="shared" si="2"/>
        <v>23.01</v>
      </c>
    </row>
    <row r="44" spans="1:86" x14ac:dyDescent="0.25">
      <c r="A44" s="95" t="s">
        <v>141</v>
      </c>
      <c r="B44" s="90">
        <v>0</v>
      </c>
      <c r="C44" s="90">
        <v>0</v>
      </c>
      <c r="D44" s="90">
        <v>0</v>
      </c>
      <c r="E44" s="90">
        <v>12.75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107">
        <f t="shared" si="44"/>
        <v>12.75</v>
      </c>
      <c r="O44" s="93">
        <v>4.05</v>
      </c>
      <c r="P44" s="93">
        <v>106.00999999999999</v>
      </c>
      <c r="Q44" s="93">
        <v>0</v>
      </c>
      <c r="R44" s="107">
        <f t="shared" si="45"/>
        <v>110.05999999999999</v>
      </c>
      <c r="S44" s="93">
        <v>0</v>
      </c>
      <c r="T44" s="93">
        <v>0</v>
      </c>
      <c r="U44" s="93">
        <v>0</v>
      </c>
      <c r="V44" s="107">
        <f t="shared" si="46"/>
        <v>0</v>
      </c>
      <c r="W44" s="93">
        <v>0</v>
      </c>
      <c r="X44" s="93">
        <v>0</v>
      </c>
      <c r="Y44" s="93">
        <v>0</v>
      </c>
      <c r="Z44" s="107">
        <f t="shared" si="19"/>
        <v>0</v>
      </c>
      <c r="AA44" s="93">
        <v>4.5</v>
      </c>
      <c r="AB44" s="93">
        <v>0</v>
      </c>
      <c r="AC44" s="93">
        <v>0</v>
      </c>
      <c r="AD44" s="107">
        <f t="shared" si="47"/>
        <v>4.5</v>
      </c>
      <c r="AE44" s="92"/>
      <c r="AF44" s="94">
        <f t="shared" si="48"/>
        <v>114.55999999999999</v>
      </c>
      <c r="AG44" s="94">
        <v>0</v>
      </c>
      <c r="AH44" s="94">
        <v>0</v>
      </c>
      <c r="AI44" s="94">
        <v>2</v>
      </c>
      <c r="AJ44" s="94">
        <f t="shared" si="5"/>
        <v>2</v>
      </c>
      <c r="AK44" s="94">
        <v>0</v>
      </c>
      <c r="AL44" s="94">
        <v>0</v>
      </c>
      <c r="AM44" s="94">
        <v>0</v>
      </c>
      <c r="AN44" s="94">
        <f t="shared" si="6"/>
        <v>0</v>
      </c>
      <c r="AO44" s="94">
        <v>0</v>
      </c>
      <c r="AP44" s="94">
        <v>0</v>
      </c>
      <c r="AQ44" s="94">
        <v>0</v>
      </c>
      <c r="AR44" s="94">
        <f t="shared" si="7"/>
        <v>0</v>
      </c>
      <c r="AS44" s="94">
        <v>6.47</v>
      </c>
      <c r="AT44" s="94">
        <v>0</v>
      </c>
      <c r="AU44" s="94">
        <v>0</v>
      </c>
      <c r="AV44" s="94">
        <f t="shared" si="8"/>
        <v>6.47</v>
      </c>
      <c r="AX44" s="94">
        <f t="shared" si="49"/>
        <v>8.4699999999999989</v>
      </c>
      <c r="AZ44" s="94">
        <v>0</v>
      </c>
      <c r="BA44" s="94">
        <v>0</v>
      </c>
      <c r="BB44" s="94">
        <v>0</v>
      </c>
      <c r="BC44" s="94">
        <f t="shared" si="9"/>
        <v>0</v>
      </c>
      <c r="BD44" s="94">
        <v>0</v>
      </c>
      <c r="BE44" s="94">
        <v>0</v>
      </c>
      <c r="BF44" s="94">
        <v>0</v>
      </c>
      <c r="BG44" s="94">
        <f t="shared" si="10"/>
        <v>0</v>
      </c>
      <c r="BH44" s="94">
        <v>0</v>
      </c>
      <c r="BI44" s="94">
        <v>0</v>
      </c>
      <c r="BJ44" s="94">
        <v>0</v>
      </c>
      <c r="BK44" s="94">
        <f t="shared" si="11"/>
        <v>0</v>
      </c>
      <c r="BL44" s="94">
        <v>0</v>
      </c>
      <c r="BM44" s="94">
        <v>0</v>
      </c>
      <c r="BN44" s="94">
        <v>0</v>
      </c>
      <c r="BO44" s="94">
        <f t="shared" si="12"/>
        <v>0</v>
      </c>
      <c r="BP44" s="94">
        <f t="shared" si="42"/>
        <v>0</v>
      </c>
      <c r="BR44" s="94">
        <v>0</v>
      </c>
      <c r="BS44" s="94">
        <v>0</v>
      </c>
      <c r="BT44" s="94">
        <v>0</v>
      </c>
      <c r="BU44" s="94">
        <f t="shared" si="13"/>
        <v>0</v>
      </c>
      <c r="BV44" s="94">
        <v>0</v>
      </c>
      <c r="BW44" s="94">
        <v>12</v>
      </c>
      <c r="BX44" s="94">
        <v>0</v>
      </c>
      <c r="BY44" s="94">
        <f t="shared" si="14"/>
        <v>12</v>
      </c>
      <c r="BZ44" s="94">
        <v>0</v>
      </c>
      <c r="CA44" s="94">
        <v>0</v>
      </c>
      <c r="CB44" s="94">
        <v>0</v>
      </c>
      <c r="CC44" s="94">
        <f t="shared" si="15"/>
        <v>0</v>
      </c>
      <c r="CD44" s="94">
        <v>0</v>
      </c>
      <c r="CE44" s="94">
        <v>0</v>
      </c>
      <c r="CF44" s="94">
        <v>0</v>
      </c>
      <c r="CG44" s="94">
        <f t="shared" si="16"/>
        <v>0</v>
      </c>
      <c r="CH44" s="94">
        <f t="shared" si="2"/>
        <v>12</v>
      </c>
    </row>
    <row r="45" spans="1:86" x14ac:dyDescent="0.25">
      <c r="A45" s="95" t="s">
        <v>142</v>
      </c>
      <c r="B45" s="90">
        <v>0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107">
        <f t="shared" si="44"/>
        <v>0</v>
      </c>
      <c r="O45" s="93">
        <v>0</v>
      </c>
      <c r="P45" s="93">
        <v>0</v>
      </c>
      <c r="Q45" s="93">
        <v>0</v>
      </c>
      <c r="R45" s="107">
        <f t="shared" si="45"/>
        <v>0</v>
      </c>
      <c r="S45" s="93">
        <v>0</v>
      </c>
      <c r="T45" s="93">
        <v>0</v>
      </c>
      <c r="U45" s="93">
        <v>0</v>
      </c>
      <c r="V45" s="107">
        <f t="shared" si="46"/>
        <v>0</v>
      </c>
      <c r="W45" s="93">
        <v>0</v>
      </c>
      <c r="X45" s="93">
        <v>23.27</v>
      </c>
      <c r="Y45" s="93">
        <v>0</v>
      </c>
      <c r="Z45" s="107">
        <f t="shared" si="19"/>
        <v>23.27</v>
      </c>
      <c r="AA45" s="93">
        <v>19.14</v>
      </c>
      <c r="AB45" s="93">
        <v>20.32</v>
      </c>
      <c r="AC45" s="93">
        <v>0</v>
      </c>
      <c r="AD45" s="107">
        <f t="shared" si="47"/>
        <v>39.46</v>
      </c>
      <c r="AE45" s="92"/>
      <c r="AF45" s="94">
        <f t="shared" si="48"/>
        <v>62.730000000000004</v>
      </c>
      <c r="AG45" s="94">
        <v>0</v>
      </c>
      <c r="AH45" s="94">
        <v>0</v>
      </c>
      <c r="AI45" s="94">
        <v>0</v>
      </c>
      <c r="AJ45" s="94">
        <f t="shared" si="5"/>
        <v>0</v>
      </c>
      <c r="AK45" s="94">
        <v>36.75</v>
      </c>
      <c r="AL45" s="94">
        <v>0</v>
      </c>
      <c r="AM45" s="94">
        <v>0</v>
      </c>
      <c r="AN45" s="94">
        <f t="shared" si="6"/>
        <v>36.75</v>
      </c>
      <c r="AO45" s="94">
        <v>0</v>
      </c>
      <c r="AP45" s="94">
        <v>0</v>
      </c>
      <c r="AQ45" s="94">
        <v>0</v>
      </c>
      <c r="AR45" s="94">
        <f t="shared" si="7"/>
        <v>0</v>
      </c>
      <c r="AS45" s="94">
        <v>0</v>
      </c>
      <c r="AT45" s="94">
        <v>0</v>
      </c>
      <c r="AU45" s="94">
        <v>0</v>
      </c>
      <c r="AV45" s="94">
        <f t="shared" si="8"/>
        <v>0</v>
      </c>
      <c r="AX45" s="94">
        <f t="shared" si="49"/>
        <v>36.75</v>
      </c>
      <c r="AZ45" s="94">
        <v>0</v>
      </c>
      <c r="BA45" s="94">
        <v>0</v>
      </c>
      <c r="BB45" s="94">
        <v>0</v>
      </c>
      <c r="BC45" s="94">
        <f t="shared" si="9"/>
        <v>0</v>
      </c>
      <c r="BD45" s="94">
        <v>0</v>
      </c>
      <c r="BE45" s="94">
        <v>0</v>
      </c>
      <c r="BF45" s="94">
        <v>25.81</v>
      </c>
      <c r="BG45" s="94">
        <f t="shared" si="10"/>
        <v>25.81</v>
      </c>
      <c r="BH45" s="94">
        <v>0</v>
      </c>
      <c r="BI45" s="94">
        <v>0</v>
      </c>
      <c r="BJ45" s="94">
        <v>17.07</v>
      </c>
      <c r="BK45" s="94">
        <f t="shared" si="11"/>
        <v>17.07</v>
      </c>
      <c r="BL45" s="94">
        <v>19.12</v>
      </c>
      <c r="BM45" s="94">
        <v>0</v>
      </c>
      <c r="BN45" s="94">
        <v>0</v>
      </c>
      <c r="BO45" s="94">
        <f t="shared" si="12"/>
        <v>19.12</v>
      </c>
      <c r="BP45" s="94">
        <f t="shared" si="42"/>
        <v>62</v>
      </c>
      <c r="BR45" s="94">
        <v>34.1</v>
      </c>
      <c r="BS45" s="94">
        <v>24</v>
      </c>
      <c r="BT45" s="94">
        <v>0</v>
      </c>
      <c r="BU45" s="94">
        <f t="shared" si="13"/>
        <v>58.1</v>
      </c>
      <c r="BV45" s="94">
        <v>0</v>
      </c>
      <c r="BW45" s="94">
        <v>0</v>
      </c>
      <c r="BX45" s="94">
        <v>0</v>
      </c>
      <c r="BY45" s="94">
        <f t="shared" si="14"/>
        <v>0</v>
      </c>
      <c r="BZ45" s="94">
        <v>0</v>
      </c>
      <c r="CA45" s="94">
        <v>0</v>
      </c>
      <c r="CB45" s="94">
        <v>0</v>
      </c>
      <c r="CC45" s="94">
        <f t="shared" si="15"/>
        <v>0</v>
      </c>
      <c r="CD45" s="94">
        <v>0</v>
      </c>
      <c r="CE45" s="94">
        <v>0</v>
      </c>
      <c r="CF45" s="94">
        <v>0</v>
      </c>
      <c r="CG45" s="94">
        <f t="shared" si="16"/>
        <v>0</v>
      </c>
      <c r="CH45" s="94">
        <f t="shared" si="2"/>
        <v>58.1</v>
      </c>
    </row>
    <row r="46" spans="1:86" x14ac:dyDescent="0.25">
      <c r="A46" s="95" t="s">
        <v>143</v>
      </c>
      <c r="B46" s="90">
        <v>0</v>
      </c>
      <c r="C46" s="90">
        <v>0</v>
      </c>
      <c r="D46" s="90">
        <v>0</v>
      </c>
      <c r="E46" s="90">
        <v>13.25</v>
      </c>
      <c r="F46" s="90">
        <v>0</v>
      </c>
      <c r="G46" s="90">
        <v>0</v>
      </c>
      <c r="H46" s="90">
        <v>0</v>
      </c>
      <c r="I46" s="90">
        <v>0</v>
      </c>
      <c r="J46" s="90">
        <v>1.36</v>
      </c>
      <c r="K46" s="90">
        <v>0</v>
      </c>
      <c r="L46" s="90">
        <v>5.9989999999999997</v>
      </c>
      <c r="M46" s="90">
        <v>0</v>
      </c>
      <c r="N46" s="107">
        <f t="shared" si="44"/>
        <v>20.608999999999998</v>
      </c>
      <c r="O46" s="93">
        <v>1.38</v>
      </c>
      <c r="P46" s="93">
        <v>10.175000000000001</v>
      </c>
      <c r="Q46" s="93">
        <v>0</v>
      </c>
      <c r="R46" s="107">
        <f t="shared" si="45"/>
        <v>11.555</v>
      </c>
      <c r="S46" s="93">
        <v>0</v>
      </c>
      <c r="T46" s="93">
        <v>0</v>
      </c>
      <c r="U46" s="93">
        <v>1.87</v>
      </c>
      <c r="V46" s="107">
        <f t="shared" si="46"/>
        <v>1.87</v>
      </c>
      <c r="W46" s="93">
        <v>0</v>
      </c>
      <c r="X46" s="93">
        <v>0</v>
      </c>
      <c r="Y46" s="93">
        <v>0</v>
      </c>
      <c r="Z46" s="107">
        <f t="shared" si="19"/>
        <v>0</v>
      </c>
      <c r="AA46" s="93">
        <v>0</v>
      </c>
      <c r="AB46" s="93">
        <v>0</v>
      </c>
      <c r="AC46" s="93">
        <v>0</v>
      </c>
      <c r="AD46" s="107">
        <f t="shared" si="47"/>
        <v>0</v>
      </c>
      <c r="AE46" s="92"/>
      <c r="AF46" s="94">
        <f t="shared" si="48"/>
        <v>13.425000000000001</v>
      </c>
      <c r="AG46" s="94">
        <v>0</v>
      </c>
      <c r="AH46" s="94">
        <v>8.15</v>
      </c>
      <c r="AI46" s="94">
        <v>0</v>
      </c>
      <c r="AJ46" s="94">
        <f t="shared" si="5"/>
        <v>8.15</v>
      </c>
      <c r="AK46" s="94">
        <v>0</v>
      </c>
      <c r="AL46" s="94">
        <v>1.46</v>
      </c>
      <c r="AM46" s="94">
        <v>4</v>
      </c>
      <c r="AN46" s="94">
        <f t="shared" si="6"/>
        <v>5.46</v>
      </c>
      <c r="AO46" s="94">
        <v>0</v>
      </c>
      <c r="AP46" s="94">
        <v>13.71</v>
      </c>
      <c r="AQ46" s="94">
        <v>0</v>
      </c>
      <c r="AR46" s="94">
        <f t="shared" si="7"/>
        <v>13.71</v>
      </c>
      <c r="AS46" s="94">
        <v>0</v>
      </c>
      <c r="AT46" s="94">
        <v>0</v>
      </c>
      <c r="AU46" s="94">
        <v>0</v>
      </c>
      <c r="AV46" s="94">
        <f t="shared" si="8"/>
        <v>0</v>
      </c>
      <c r="AX46" s="94">
        <f t="shared" si="49"/>
        <v>27.32</v>
      </c>
      <c r="AZ46" s="94">
        <v>0</v>
      </c>
      <c r="BA46" s="94">
        <v>14.23</v>
      </c>
      <c r="BB46" s="94">
        <v>0</v>
      </c>
      <c r="BC46" s="94">
        <f t="shared" si="9"/>
        <v>14.23</v>
      </c>
      <c r="BD46" s="94">
        <v>34.200000000000003</v>
      </c>
      <c r="BE46" s="94">
        <v>0</v>
      </c>
      <c r="BF46" s="94">
        <v>13.81</v>
      </c>
      <c r="BG46" s="94">
        <f t="shared" si="10"/>
        <v>48.010000000000005</v>
      </c>
      <c r="BH46" s="94">
        <v>1</v>
      </c>
      <c r="BI46" s="94">
        <v>16.84</v>
      </c>
      <c r="BJ46" s="94">
        <v>12.44</v>
      </c>
      <c r="BK46" s="94">
        <f t="shared" si="11"/>
        <v>30.28</v>
      </c>
      <c r="BL46" s="94">
        <v>0</v>
      </c>
      <c r="BM46" s="94">
        <v>0</v>
      </c>
      <c r="BN46" s="94">
        <v>14.19</v>
      </c>
      <c r="BO46" s="94">
        <f t="shared" si="12"/>
        <v>14.19</v>
      </c>
      <c r="BP46" s="94">
        <f t="shared" si="42"/>
        <v>106.71000000000001</v>
      </c>
      <c r="BR46" s="94">
        <v>6.1</v>
      </c>
      <c r="BS46" s="94">
        <v>0</v>
      </c>
      <c r="BT46" s="94">
        <v>9.58</v>
      </c>
      <c r="BU46" s="94">
        <f t="shared" si="13"/>
        <v>15.68</v>
      </c>
      <c r="BV46" s="94">
        <v>10.06</v>
      </c>
      <c r="BW46" s="94">
        <v>15.5</v>
      </c>
      <c r="BX46" s="94">
        <v>11.51</v>
      </c>
      <c r="BY46" s="94">
        <f t="shared" si="14"/>
        <v>37.07</v>
      </c>
      <c r="BZ46" s="94">
        <v>0.67</v>
      </c>
      <c r="CA46" s="94">
        <v>30.39</v>
      </c>
      <c r="CB46" s="94">
        <v>12.13</v>
      </c>
      <c r="CC46" s="94">
        <f t="shared" si="15"/>
        <v>43.190000000000005</v>
      </c>
      <c r="CD46" s="94">
        <v>18.479999999999997</v>
      </c>
      <c r="CE46" s="94">
        <v>13.2</v>
      </c>
      <c r="CF46" s="94">
        <v>13.32</v>
      </c>
      <c r="CG46" s="94">
        <f t="shared" si="16"/>
        <v>45</v>
      </c>
      <c r="CH46" s="94">
        <f t="shared" si="2"/>
        <v>140.94</v>
      </c>
    </row>
    <row r="47" spans="1:86" x14ac:dyDescent="0.25">
      <c r="A47" s="95" t="s">
        <v>144</v>
      </c>
      <c r="B47" s="90">
        <v>2.66</v>
      </c>
      <c r="C47" s="90">
        <v>15.86</v>
      </c>
      <c r="D47" s="90">
        <v>3.12</v>
      </c>
      <c r="E47" s="90">
        <v>0</v>
      </c>
      <c r="F47" s="90">
        <v>21.672000000000001</v>
      </c>
      <c r="G47" s="90">
        <v>0</v>
      </c>
      <c r="H47" s="90">
        <v>11.919999999999998</v>
      </c>
      <c r="I47" s="90">
        <v>0</v>
      </c>
      <c r="J47" s="90">
        <v>0</v>
      </c>
      <c r="K47" s="90">
        <v>0</v>
      </c>
      <c r="L47" s="90">
        <v>2.98</v>
      </c>
      <c r="M47" s="90">
        <v>4.1399999999999997</v>
      </c>
      <c r="N47" s="107">
        <f t="shared" si="44"/>
        <v>62.351999999999997</v>
      </c>
      <c r="O47" s="93">
        <v>9.2200000000000006</v>
      </c>
      <c r="P47" s="93">
        <v>1.92</v>
      </c>
      <c r="Q47" s="93">
        <v>0</v>
      </c>
      <c r="R47" s="107">
        <f t="shared" si="45"/>
        <v>11.14</v>
      </c>
      <c r="S47" s="93">
        <v>16.89</v>
      </c>
      <c r="T47" s="93">
        <v>13.04</v>
      </c>
      <c r="U47" s="93">
        <v>0</v>
      </c>
      <c r="V47" s="107">
        <f t="shared" si="46"/>
        <v>29.93</v>
      </c>
      <c r="W47" s="93">
        <v>0</v>
      </c>
      <c r="X47" s="93">
        <v>0</v>
      </c>
      <c r="Y47" s="93">
        <v>0</v>
      </c>
      <c r="Z47" s="107">
        <f t="shared" si="19"/>
        <v>0</v>
      </c>
      <c r="AA47" s="93">
        <v>38.511999999999993</v>
      </c>
      <c r="AB47" s="93">
        <v>0</v>
      </c>
      <c r="AC47" s="93">
        <v>0</v>
      </c>
      <c r="AD47" s="107">
        <f t="shared" si="47"/>
        <v>38.511999999999993</v>
      </c>
      <c r="AE47" s="92"/>
      <c r="AF47" s="94">
        <f t="shared" si="48"/>
        <v>79.581999999999994</v>
      </c>
      <c r="AG47" s="94">
        <v>20.47</v>
      </c>
      <c r="AH47" s="94">
        <v>3</v>
      </c>
      <c r="AI47" s="94">
        <v>0</v>
      </c>
      <c r="AJ47" s="94">
        <f t="shared" si="5"/>
        <v>23.47</v>
      </c>
      <c r="AK47" s="94">
        <v>0</v>
      </c>
      <c r="AL47" s="94">
        <v>0</v>
      </c>
      <c r="AM47" s="94">
        <v>0</v>
      </c>
      <c r="AN47" s="94">
        <f t="shared" si="6"/>
        <v>0</v>
      </c>
      <c r="AO47" s="94">
        <v>29.89</v>
      </c>
      <c r="AP47" s="94">
        <v>42.080000000000005</v>
      </c>
      <c r="AQ47" s="94">
        <v>47.525000000000006</v>
      </c>
      <c r="AR47" s="94">
        <f t="shared" si="7"/>
        <v>119.495</v>
      </c>
      <c r="AS47" s="94">
        <v>54.98</v>
      </c>
      <c r="AT47" s="94">
        <v>127.298</v>
      </c>
      <c r="AU47" s="94">
        <v>0</v>
      </c>
      <c r="AV47" s="94">
        <f t="shared" si="8"/>
        <v>182.27799999999999</v>
      </c>
      <c r="AX47" s="94">
        <f t="shared" si="49"/>
        <v>325.24299999999999</v>
      </c>
      <c r="AZ47" s="94">
        <v>21.1</v>
      </c>
      <c r="BA47" s="94">
        <v>81.94</v>
      </c>
      <c r="BB47" s="94">
        <v>0</v>
      </c>
      <c r="BC47" s="94">
        <f t="shared" si="9"/>
        <v>103.03999999999999</v>
      </c>
      <c r="BD47" s="94">
        <v>0</v>
      </c>
      <c r="BE47" s="94">
        <v>1.2</v>
      </c>
      <c r="BF47" s="94">
        <v>0</v>
      </c>
      <c r="BG47" s="94">
        <f t="shared" si="10"/>
        <v>1.2</v>
      </c>
      <c r="BH47" s="94">
        <v>0</v>
      </c>
      <c r="BI47" s="94">
        <v>26.66</v>
      </c>
      <c r="BJ47" s="94">
        <v>23.02</v>
      </c>
      <c r="BK47" s="94">
        <f t="shared" si="11"/>
        <v>49.68</v>
      </c>
      <c r="BL47" s="94">
        <v>74.34</v>
      </c>
      <c r="BM47" s="94">
        <v>16.7</v>
      </c>
      <c r="BN47" s="94">
        <v>0</v>
      </c>
      <c r="BO47" s="94">
        <f t="shared" si="12"/>
        <v>91.04</v>
      </c>
      <c r="BP47" s="94">
        <f t="shared" si="42"/>
        <v>244.95999999999998</v>
      </c>
      <c r="BR47" s="94">
        <v>69</v>
      </c>
      <c r="BS47" s="94">
        <v>32.870000000000005</v>
      </c>
      <c r="BT47" s="94">
        <v>0</v>
      </c>
      <c r="BU47" s="94">
        <f t="shared" si="13"/>
        <v>101.87</v>
      </c>
      <c r="BV47" s="94">
        <v>0</v>
      </c>
      <c r="BW47" s="94">
        <v>0</v>
      </c>
      <c r="BX47" s="94">
        <v>4.47</v>
      </c>
      <c r="BY47" s="94">
        <f t="shared" si="14"/>
        <v>4.47</v>
      </c>
      <c r="BZ47" s="94">
        <v>0</v>
      </c>
      <c r="CA47" s="94">
        <v>0</v>
      </c>
      <c r="CB47" s="94">
        <v>0</v>
      </c>
      <c r="CC47" s="94">
        <f t="shared" si="15"/>
        <v>0</v>
      </c>
      <c r="CD47" s="94">
        <v>0</v>
      </c>
      <c r="CE47" s="94">
        <v>6.32</v>
      </c>
      <c r="CF47" s="94">
        <v>12.91</v>
      </c>
      <c r="CG47" s="94">
        <f t="shared" si="16"/>
        <v>19.23</v>
      </c>
      <c r="CH47" s="94">
        <f t="shared" si="2"/>
        <v>125.57000000000001</v>
      </c>
    </row>
    <row r="48" spans="1:86" ht="15.75" thickBot="1" x14ac:dyDescent="0.3">
      <c r="A48" s="103" t="s">
        <v>45</v>
      </c>
      <c r="B48" s="104">
        <v>0</v>
      </c>
      <c r="C48" s="104">
        <v>3.3479999999999999</v>
      </c>
      <c r="D48" s="104">
        <v>22.37</v>
      </c>
      <c r="E48" s="104">
        <v>0</v>
      </c>
      <c r="F48" s="104">
        <v>0</v>
      </c>
      <c r="G48" s="104">
        <v>0</v>
      </c>
      <c r="H48" s="104">
        <v>0</v>
      </c>
      <c r="I48" s="104">
        <v>4.5599999999999996</v>
      </c>
      <c r="J48" s="104">
        <v>8.74</v>
      </c>
      <c r="K48" s="104">
        <v>0</v>
      </c>
      <c r="L48" s="104">
        <v>0</v>
      </c>
      <c r="M48" s="104">
        <v>0</v>
      </c>
      <c r="N48" s="108">
        <f t="shared" si="44"/>
        <v>39.018000000000001</v>
      </c>
      <c r="O48" s="105">
        <v>0</v>
      </c>
      <c r="P48" s="105">
        <v>1.32</v>
      </c>
      <c r="Q48" s="105">
        <v>0</v>
      </c>
      <c r="R48" s="108">
        <f t="shared" si="45"/>
        <v>1.32</v>
      </c>
      <c r="S48" s="105">
        <v>0</v>
      </c>
      <c r="T48" s="105">
        <v>22.59</v>
      </c>
      <c r="U48" s="105">
        <v>87.461199999999991</v>
      </c>
      <c r="V48" s="108">
        <f t="shared" si="46"/>
        <v>110.05119999999999</v>
      </c>
      <c r="W48" s="105">
        <v>16.86</v>
      </c>
      <c r="X48" s="105">
        <v>0</v>
      </c>
      <c r="Y48" s="105">
        <v>0</v>
      </c>
      <c r="Z48" s="108">
        <f t="shared" si="19"/>
        <v>16.86</v>
      </c>
      <c r="AA48" s="105">
        <v>3</v>
      </c>
      <c r="AB48" s="105">
        <v>34.07</v>
      </c>
      <c r="AC48" s="105">
        <v>1.6930000000000001</v>
      </c>
      <c r="AD48" s="108">
        <f t="shared" si="47"/>
        <v>38.762999999999998</v>
      </c>
      <c r="AE48" s="92"/>
      <c r="AF48" s="106">
        <f t="shared" si="48"/>
        <v>166.99420000000001</v>
      </c>
      <c r="AG48" s="106">
        <v>17.630000000000003</v>
      </c>
      <c r="AH48" s="106">
        <v>43.730000000000004</v>
      </c>
      <c r="AI48" s="106">
        <v>43.420000000000009</v>
      </c>
      <c r="AJ48" s="106">
        <f t="shared" si="5"/>
        <v>104.78000000000002</v>
      </c>
      <c r="AK48" s="106">
        <v>108.82999999999998</v>
      </c>
      <c r="AL48" s="106">
        <v>91.22999999999999</v>
      </c>
      <c r="AM48" s="106">
        <v>0</v>
      </c>
      <c r="AN48" s="106">
        <f t="shared" si="6"/>
        <v>200.05999999999997</v>
      </c>
      <c r="AO48" s="106">
        <v>0</v>
      </c>
      <c r="AP48" s="106">
        <v>0</v>
      </c>
      <c r="AQ48" s="106">
        <v>56.300000000000004</v>
      </c>
      <c r="AR48" s="106">
        <f t="shared" si="7"/>
        <v>56.300000000000004</v>
      </c>
      <c r="AS48" s="106">
        <v>77.350000000000009</v>
      </c>
      <c r="AT48" s="106">
        <v>0</v>
      </c>
      <c r="AU48" s="106">
        <v>149.29</v>
      </c>
      <c r="AV48" s="106">
        <f t="shared" si="8"/>
        <v>226.64</v>
      </c>
      <c r="AX48" s="106">
        <f t="shared" si="49"/>
        <v>587.78</v>
      </c>
      <c r="AZ48" s="106">
        <v>34.75</v>
      </c>
      <c r="BA48" s="106">
        <v>15.09</v>
      </c>
      <c r="BB48" s="106">
        <v>0</v>
      </c>
      <c r="BC48" s="106">
        <f t="shared" si="9"/>
        <v>49.84</v>
      </c>
      <c r="BD48" s="106">
        <v>0</v>
      </c>
      <c r="BE48" s="106">
        <v>4.78</v>
      </c>
      <c r="BF48" s="106">
        <v>0</v>
      </c>
      <c r="BG48" s="106">
        <f t="shared" si="10"/>
        <v>4.78</v>
      </c>
      <c r="BH48" s="106">
        <v>30.33</v>
      </c>
      <c r="BI48" s="106">
        <v>109.792</v>
      </c>
      <c r="BJ48" s="106">
        <v>0</v>
      </c>
      <c r="BK48" s="106">
        <f t="shared" si="11"/>
        <v>140.12200000000001</v>
      </c>
      <c r="BL48" s="106">
        <v>8.0500000000000007</v>
      </c>
      <c r="BM48" s="106">
        <v>52.468000000000004</v>
      </c>
      <c r="BN48" s="106">
        <v>72.740000000000009</v>
      </c>
      <c r="BO48" s="106">
        <f t="shared" si="12"/>
        <v>133.25800000000001</v>
      </c>
      <c r="BP48" s="106">
        <f t="shared" si="42"/>
        <v>328</v>
      </c>
      <c r="BR48" s="106">
        <v>8.1999999999999993</v>
      </c>
      <c r="BS48" s="106">
        <v>68.490000000000009</v>
      </c>
      <c r="BT48" s="106">
        <v>9.75</v>
      </c>
      <c r="BU48" s="106">
        <f t="shared" si="13"/>
        <v>86.440000000000012</v>
      </c>
      <c r="BV48" s="106">
        <v>38.31</v>
      </c>
      <c r="BW48" s="106">
        <v>24.8</v>
      </c>
      <c r="BX48" s="106">
        <v>17.790000000000003</v>
      </c>
      <c r="BY48" s="106">
        <f t="shared" si="14"/>
        <v>80.900000000000006</v>
      </c>
      <c r="BZ48" s="106">
        <v>97.63000000000001</v>
      </c>
      <c r="CA48" s="106">
        <v>129.16900000000001</v>
      </c>
      <c r="CB48" s="106">
        <v>7.64</v>
      </c>
      <c r="CC48" s="106">
        <f t="shared" si="15"/>
        <v>234.43900000000002</v>
      </c>
      <c r="CD48" s="106">
        <v>20.41</v>
      </c>
      <c r="CE48" s="106">
        <v>46.28</v>
      </c>
      <c r="CF48" s="106">
        <v>12.4</v>
      </c>
      <c r="CG48" s="106">
        <f t="shared" si="16"/>
        <v>79.09</v>
      </c>
      <c r="CH48" s="106">
        <f t="shared" si="2"/>
        <v>480.86900000000003</v>
      </c>
    </row>
    <row r="49" spans="1:86" ht="15.75" thickBot="1" x14ac:dyDescent="0.3">
      <c r="A49" s="100" t="s">
        <v>145</v>
      </c>
      <c r="B49" s="96">
        <f>SUM(B50:B62)</f>
        <v>269.47500000000002</v>
      </c>
      <c r="C49" s="96">
        <f t="shared" ref="C49:AD49" si="50">SUM(C50:C62)</f>
        <v>126.13400000000001</v>
      </c>
      <c r="D49" s="96">
        <f t="shared" si="50"/>
        <v>78.89</v>
      </c>
      <c r="E49" s="96">
        <f t="shared" si="50"/>
        <v>159.13400000000001</v>
      </c>
      <c r="F49" s="96">
        <f t="shared" si="50"/>
        <v>265.98</v>
      </c>
      <c r="G49" s="96">
        <f t="shared" si="50"/>
        <v>71.605999999999995</v>
      </c>
      <c r="H49" s="96">
        <f t="shared" si="50"/>
        <v>143.41000000000003</v>
      </c>
      <c r="I49" s="96">
        <f t="shared" si="50"/>
        <v>250.90100000000001</v>
      </c>
      <c r="J49" s="96">
        <f t="shared" si="50"/>
        <v>239.61399999999998</v>
      </c>
      <c r="K49" s="96">
        <f t="shared" si="50"/>
        <v>36.22</v>
      </c>
      <c r="L49" s="96">
        <f t="shared" si="50"/>
        <v>59.09</v>
      </c>
      <c r="M49" s="96">
        <f t="shared" si="50"/>
        <v>46.993999999999993</v>
      </c>
      <c r="N49" s="96">
        <f>SUM(N50:N62)</f>
        <v>1747.4480000000001</v>
      </c>
      <c r="O49" s="97">
        <f>SUM(O50:O62)</f>
        <v>156.39999999999998</v>
      </c>
      <c r="P49" s="97">
        <f t="shared" si="50"/>
        <v>31.25</v>
      </c>
      <c r="Q49" s="97">
        <f t="shared" si="50"/>
        <v>109.38999999999999</v>
      </c>
      <c r="R49" s="96">
        <f t="shared" si="50"/>
        <v>297.03999999999996</v>
      </c>
      <c r="S49" s="97">
        <f t="shared" si="50"/>
        <v>100.39500000000001</v>
      </c>
      <c r="T49" s="97">
        <f t="shared" si="50"/>
        <v>194.642</v>
      </c>
      <c r="U49" s="97">
        <f t="shared" si="50"/>
        <v>26.439999999999998</v>
      </c>
      <c r="V49" s="96">
        <f t="shared" si="50"/>
        <v>321.47699999999998</v>
      </c>
      <c r="W49" s="97">
        <f t="shared" si="50"/>
        <v>67.02000000000001</v>
      </c>
      <c r="X49" s="97">
        <f t="shared" si="50"/>
        <v>120.14</v>
      </c>
      <c r="Y49" s="97">
        <f t="shared" si="50"/>
        <v>65.14</v>
      </c>
      <c r="Z49" s="96">
        <f t="shared" si="50"/>
        <v>252.3</v>
      </c>
      <c r="AA49" s="97">
        <f t="shared" si="50"/>
        <v>63.65</v>
      </c>
      <c r="AB49" s="97">
        <f t="shared" si="50"/>
        <v>138.57300000000001</v>
      </c>
      <c r="AC49" s="97">
        <f t="shared" si="50"/>
        <v>98.210000000000008</v>
      </c>
      <c r="AD49" s="96">
        <f t="shared" si="50"/>
        <v>300.43299999999999</v>
      </c>
      <c r="AF49" s="98">
        <f>R49+V49+Z49+AD49</f>
        <v>1171.25</v>
      </c>
      <c r="AG49" s="98">
        <f>SUM(AG50:AG63)</f>
        <v>138.91400000000002</v>
      </c>
      <c r="AH49" s="98">
        <f>SUM(AH50:AH63)</f>
        <v>125.331</v>
      </c>
      <c r="AI49" s="98">
        <f>SUM(AI50:AI63)</f>
        <v>278.66999999999996</v>
      </c>
      <c r="AJ49" s="98">
        <f t="shared" si="5"/>
        <v>542.91499999999996</v>
      </c>
      <c r="AK49" s="98">
        <f>SUM(AK50:AK63)</f>
        <v>298.30999999999995</v>
      </c>
      <c r="AL49" s="98">
        <f>SUM(AL50:AL63)</f>
        <v>290.14</v>
      </c>
      <c r="AM49" s="98">
        <f>SUM(AM50:AM63)</f>
        <v>211.39600000000002</v>
      </c>
      <c r="AN49" s="98">
        <f t="shared" si="6"/>
        <v>799.846</v>
      </c>
      <c r="AO49" s="98">
        <f>SUM(AO50:AO63)</f>
        <v>140.80700000000002</v>
      </c>
      <c r="AP49" s="98">
        <f>SUM(AP50:AP63)</f>
        <v>294.22000000000003</v>
      </c>
      <c r="AQ49" s="98">
        <f>SUM(AQ50:AQ63)</f>
        <v>158.47</v>
      </c>
      <c r="AR49" s="98">
        <f t="shared" si="7"/>
        <v>593.49700000000007</v>
      </c>
      <c r="AS49" s="98">
        <f>SUM(AS50:AS63)</f>
        <v>104.05000000000001</v>
      </c>
      <c r="AT49" s="98">
        <f>SUM(AT50:AT63)</f>
        <v>201.31</v>
      </c>
      <c r="AU49" s="98">
        <f>SUM(AU50:AU63)</f>
        <v>97.1</v>
      </c>
      <c r="AV49" s="98">
        <f t="shared" si="8"/>
        <v>402.46000000000004</v>
      </c>
      <c r="AX49" s="98">
        <f>AJ49+AN49+AR49+AV49</f>
        <v>2338.7179999999998</v>
      </c>
      <c r="AZ49" s="98">
        <f>SUM(AZ50:AZ63)</f>
        <v>400.17</v>
      </c>
      <c r="BA49" s="98">
        <f>SUM(BA50:BA63)</f>
        <v>198.55</v>
      </c>
      <c r="BB49" s="98">
        <f>SUM(BB50:BB63)</f>
        <v>441.31499999999994</v>
      </c>
      <c r="BC49" s="98">
        <f t="shared" si="9"/>
        <v>1040.0349999999999</v>
      </c>
      <c r="BD49" s="98">
        <f>SUM(BD50:BD63)</f>
        <v>248.63000000000002</v>
      </c>
      <c r="BE49" s="98">
        <f>SUM(BE50:BE63)</f>
        <v>471.02</v>
      </c>
      <c r="BF49" s="98">
        <f>SUM(BF50:BF63)</f>
        <v>198.47</v>
      </c>
      <c r="BG49" s="98">
        <f t="shared" si="10"/>
        <v>918.12</v>
      </c>
      <c r="BH49" s="98">
        <f>SUM(BH50:BH63)</f>
        <v>187.39</v>
      </c>
      <c r="BI49" s="98">
        <f>SUM(BI50:BI63)</f>
        <v>153.18</v>
      </c>
      <c r="BJ49" s="98">
        <f>SUM(BJ50:BJ63)</f>
        <v>178.8</v>
      </c>
      <c r="BK49" s="98">
        <f t="shared" si="11"/>
        <v>519.37</v>
      </c>
      <c r="BL49" s="98">
        <f>SUM(BL50:BL63)</f>
        <v>87.77</v>
      </c>
      <c r="BM49" s="98">
        <f>SUM(BM50:BM63)</f>
        <v>161.09</v>
      </c>
      <c r="BN49" s="98">
        <f>SUM(BN50:BN63)</f>
        <v>96.539000000000001</v>
      </c>
      <c r="BO49" s="98">
        <f t="shared" si="12"/>
        <v>345.399</v>
      </c>
      <c r="BP49" s="98">
        <f t="shared" si="42"/>
        <v>2822.9239999999995</v>
      </c>
      <c r="BR49" s="98">
        <f>SUM(BR50:BR63)</f>
        <v>81.860000000000014</v>
      </c>
      <c r="BS49" s="98">
        <f>SUM(BS50:BS63)</f>
        <v>197.73000000000002</v>
      </c>
      <c r="BT49" s="98">
        <f>SUM(BT50:BT63)</f>
        <v>109.32</v>
      </c>
      <c r="BU49" s="98">
        <f t="shared" si="13"/>
        <v>388.91</v>
      </c>
      <c r="BV49" s="98">
        <f>SUM(BV50:BV63)</f>
        <v>132.75199999999998</v>
      </c>
      <c r="BW49" s="98">
        <f>SUM(BW50:BW63)</f>
        <v>230.83000000000004</v>
      </c>
      <c r="BX49" s="98">
        <f>SUM(BX50:BX63)</f>
        <v>152.78</v>
      </c>
      <c r="BY49" s="98">
        <f t="shared" si="14"/>
        <v>516.36199999999997</v>
      </c>
      <c r="BZ49" s="98">
        <f>SUM(BZ50:BZ63)</f>
        <v>256.55</v>
      </c>
      <c r="CA49" s="98">
        <f>SUM(CA50:CA63)</f>
        <v>242.36999999999998</v>
      </c>
      <c r="CB49" s="98">
        <f>SUM(CB50:CB63)</f>
        <v>249.69000000000003</v>
      </c>
      <c r="CC49" s="98">
        <f>SUM(BZ49:CB49)</f>
        <v>748.61</v>
      </c>
      <c r="CD49" s="98">
        <f>SUM(CD50:CD63)</f>
        <v>147.44000000000003</v>
      </c>
      <c r="CE49" s="98">
        <f>SUM(CE50:CE63)</f>
        <v>150.47</v>
      </c>
      <c r="CF49" s="98">
        <f>SUM(CF50:CF63)</f>
        <v>211.92</v>
      </c>
      <c r="CG49" s="98">
        <f>SUM(CD49:CF49)</f>
        <v>509.83000000000004</v>
      </c>
      <c r="CH49" s="98">
        <f t="shared" si="2"/>
        <v>2163.712</v>
      </c>
    </row>
    <row r="50" spans="1:86" x14ac:dyDescent="0.25">
      <c r="A50" s="95" t="s">
        <v>146</v>
      </c>
      <c r="B50" s="90">
        <v>0</v>
      </c>
      <c r="C50" s="90">
        <v>0</v>
      </c>
      <c r="D50" s="90">
        <v>0</v>
      </c>
      <c r="E50" s="90">
        <v>0</v>
      </c>
      <c r="F50" s="90">
        <v>0</v>
      </c>
      <c r="G50" s="90">
        <v>0</v>
      </c>
      <c r="H50" s="90">
        <v>0</v>
      </c>
      <c r="I50" s="90">
        <v>0</v>
      </c>
      <c r="J50" s="90">
        <v>0</v>
      </c>
      <c r="K50" s="90">
        <v>0</v>
      </c>
      <c r="L50" s="90">
        <v>0</v>
      </c>
      <c r="M50" s="90">
        <v>0</v>
      </c>
      <c r="N50" s="107">
        <f t="shared" ref="N50:N62" si="51">SUM(B50:M50)</f>
        <v>0</v>
      </c>
      <c r="O50" s="93">
        <v>0</v>
      </c>
      <c r="P50" s="93">
        <v>0</v>
      </c>
      <c r="Q50" s="93">
        <v>0</v>
      </c>
      <c r="R50" s="107">
        <f t="shared" ref="R50:R62" si="52">SUM(O50:Q50)</f>
        <v>0</v>
      </c>
      <c r="S50" s="93">
        <v>0</v>
      </c>
      <c r="T50" s="93">
        <v>0</v>
      </c>
      <c r="U50" s="93">
        <v>0</v>
      </c>
      <c r="V50" s="107">
        <f t="shared" ref="V50:V62" si="53">SUM(S50:U50)</f>
        <v>0</v>
      </c>
      <c r="W50" s="93">
        <v>0</v>
      </c>
      <c r="X50" s="93">
        <v>0</v>
      </c>
      <c r="Y50" s="93">
        <v>0</v>
      </c>
      <c r="Z50" s="107">
        <f t="shared" si="19"/>
        <v>0</v>
      </c>
      <c r="AA50" s="93">
        <v>0</v>
      </c>
      <c r="AB50" s="93">
        <v>0</v>
      </c>
      <c r="AC50" s="93">
        <v>0</v>
      </c>
      <c r="AD50" s="107">
        <f t="shared" ref="AD50:AD62" si="54">SUM(AA50:AC50)</f>
        <v>0</v>
      </c>
      <c r="AE50" s="92"/>
      <c r="AF50" s="94">
        <f t="shared" ref="AF50:AF62" si="55">R50+V50+Z50+AD50</f>
        <v>0</v>
      </c>
      <c r="AG50" s="94">
        <v>0</v>
      </c>
      <c r="AH50" s="94">
        <v>0</v>
      </c>
      <c r="AI50" s="94">
        <v>0</v>
      </c>
      <c r="AJ50" s="94">
        <f t="shared" si="5"/>
        <v>0</v>
      </c>
      <c r="AK50" s="94">
        <v>0</v>
      </c>
      <c r="AL50" s="94">
        <v>0</v>
      </c>
      <c r="AM50" s="94">
        <v>0</v>
      </c>
      <c r="AN50" s="94">
        <f t="shared" si="6"/>
        <v>0</v>
      </c>
      <c r="AO50" s="94">
        <v>0</v>
      </c>
      <c r="AP50" s="94">
        <v>0</v>
      </c>
      <c r="AQ50" s="94">
        <v>0</v>
      </c>
      <c r="AR50" s="94">
        <f t="shared" si="7"/>
        <v>0</v>
      </c>
      <c r="AS50" s="94">
        <v>0</v>
      </c>
      <c r="AT50" s="94">
        <v>0</v>
      </c>
      <c r="AU50" s="94">
        <v>0</v>
      </c>
      <c r="AV50" s="94">
        <f t="shared" si="8"/>
        <v>0</v>
      </c>
      <c r="AX50" s="94">
        <f t="shared" ref="AX50:AX60" si="56">AJ50+AN50+AR50+AV50</f>
        <v>0</v>
      </c>
      <c r="AZ50" s="94">
        <v>0</v>
      </c>
      <c r="BA50" s="94">
        <v>0</v>
      </c>
      <c r="BB50" s="94">
        <v>0</v>
      </c>
      <c r="BC50" s="94">
        <f t="shared" si="9"/>
        <v>0</v>
      </c>
      <c r="BD50" s="94">
        <v>0</v>
      </c>
      <c r="BE50" s="94">
        <v>0</v>
      </c>
      <c r="BF50" s="94">
        <v>0</v>
      </c>
      <c r="BG50" s="94">
        <f t="shared" si="10"/>
        <v>0</v>
      </c>
      <c r="BH50" s="94">
        <v>0</v>
      </c>
      <c r="BI50" s="94">
        <v>0</v>
      </c>
      <c r="BJ50" s="94">
        <v>0</v>
      </c>
      <c r="BK50" s="94">
        <f t="shared" si="11"/>
        <v>0</v>
      </c>
      <c r="BL50" s="94">
        <v>0</v>
      </c>
      <c r="BM50" s="94">
        <v>0</v>
      </c>
      <c r="BN50" s="94">
        <v>0</v>
      </c>
      <c r="BO50" s="94">
        <f t="shared" si="12"/>
        <v>0</v>
      </c>
      <c r="BP50" s="94">
        <f t="shared" si="42"/>
        <v>0</v>
      </c>
      <c r="BR50" s="94">
        <v>0</v>
      </c>
      <c r="BS50" s="94">
        <v>0</v>
      </c>
      <c r="BT50" s="94">
        <v>0</v>
      </c>
      <c r="BU50" s="94">
        <f t="shared" si="13"/>
        <v>0</v>
      </c>
      <c r="BV50" s="94">
        <v>0</v>
      </c>
      <c r="BW50" s="94">
        <v>0</v>
      </c>
      <c r="BX50" s="94">
        <v>0</v>
      </c>
      <c r="BY50" s="94">
        <f t="shared" si="14"/>
        <v>0</v>
      </c>
      <c r="BZ50" s="94">
        <v>0</v>
      </c>
      <c r="CA50" s="94">
        <v>0</v>
      </c>
      <c r="CB50" s="94">
        <v>0</v>
      </c>
      <c r="CC50" s="94">
        <f t="shared" si="15"/>
        <v>0</v>
      </c>
      <c r="CD50" s="94">
        <v>0</v>
      </c>
      <c r="CE50" s="94">
        <v>0</v>
      </c>
      <c r="CF50" s="94">
        <v>0</v>
      </c>
      <c r="CG50" s="94">
        <f t="shared" si="16"/>
        <v>0</v>
      </c>
      <c r="CH50" s="94">
        <f t="shared" si="2"/>
        <v>0</v>
      </c>
    </row>
    <row r="51" spans="1:86" x14ac:dyDescent="0.25">
      <c r="A51" s="95" t="s">
        <v>147</v>
      </c>
      <c r="B51" s="90">
        <v>25.549999999999997</v>
      </c>
      <c r="C51" s="90">
        <v>80.114000000000004</v>
      </c>
      <c r="D51" s="90">
        <v>78.89</v>
      </c>
      <c r="E51" s="90">
        <v>73.073999999999998</v>
      </c>
      <c r="F51" s="90">
        <v>61.34</v>
      </c>
      <c r="G51" s="90">
        <v>54.89</v>
      </c>
      <c r="H51" s="90">
        <v>125.66000000000003</v>
      </c>
      <c r="I51" s="90">
        <v>43.2</v>
      </c>
      <c r="J51" s="90">
        <v>58.623999999999995</v>
      </c>
      <c r="K51" s="90">
        <v>36.22</v>
      </c>
      <c r="L51" s="90">
        <v>59.09</v>
      </c>
      <c r="M51" s="90">
        <v>46.993999999999993</v>
      </c>
      <c r="N51" s="107">
        <f t="shared" si="51"/>
        <v>743.64600000000007</v>
      </c>
      <c r="O51" s="93">
        <v>129.07999999999998</v>
      </c>
      <c r="P51" s="93">
        <v>31.25</v>
      </c>
      <c r="Q51" s="93">
        <v>35.01</v>
      </c>
      <c r="R51" s="107">
        <f t="shared" si="52"/>
        <v>195.33999999999997</v>
      </c>
      <c r="S51" s="93">
        <v>56.39500000000001</v>
      </c>
      <c r="T51" s="93">
        <v>41.061999999999998</v>
      </c>
      <c r="U51" s="93">
        <v>26.439999999999998</v>
      </c>
      <c r="V51" s="107">
        <f t="shared" si="53"/>
        <v>123.89700000000001</v>
      </c>
      <c r="W51" s="93">
        <v>67.02000000000001</v>
      </c>
      <c r="X51" s="93">
        <v>88.05</v>
      </c>
      <c r="Y51" s="93">
        <v>63.92</v>
      </c>
      <c r="Z51" s="107">
        <f t="shared" si="19"/>
        <v>218.99</v>
      </c>
      <c r="AA51" s="93">
        <v>63.65</v>
      </c>
      <c r="AB51" s="93">
        <v>35.04</v>
      </c>
      <c r="AC51" s="93">
        <v>0</v>
      </c>
      <c r="AD51" s="107">
        <f t="shared" si="54"/>
        <v>98.69</v>
      </c>
      <c r="AE51" s="92"/>
      <c r="AF51" s="94">
        <f t="shared" si="55"/>
        <v>636.91699999999992</v>
      </c>
      <c r="AG51" s="94">
        <v>138.91400000000002</v>
      </c>
      <c r="AH51" s="94">
        <v>111.081</v>
      </c>
      <c r="AI51" s="94">
        <v>100.05199999999999</v>
      </c>
      <c r="AJ51" s="94">
        <f t="shared" si="5"/>
        <v>350.04700000000003</v>
      </c>
      <c r="AK51" s="94">
        <v>78.91</v>
      </c>
      <c r="AL51" s="94">
        <v>124.67</v>
      </c>
      <c r="AM51" s="94">
        <v>105</v>
      </c>
      <c r="AN51" s="94">
        <f t="shared" si="6"/>
        <v>308.58</v>
      </c>
      <c r="AO51" s="94">
        <v>73.94</v>
      </c>
      <c r="AP51" s="94">
        <v>58.400000000000006</v>
      </c>
      <c r="AQ51" s="94">
        <v>112.47</v>
      </c>
      <c r="AR51" s="94">
        <f t="shared" si="7"/>
        <v>244.81</v>
      </c>
      <c r="AS51" s="94">
        <v>104.05000000000001</v>
      </c>
      <c r="AT51" s="94">
        <v>82.21</v>
      </c>
      <c r="AU51" s="94">
        <v>47.2</v>
      </c>
      <c r="AV51" s="94">
        <f t="shared" si="8"/>
        <v>233.45999999999998</v>
      </c>
      <c r="AX51" s="94">
        <f t="shared" si="56"/>
        <v>1136.8969999999999</v>
      </c>
      <c r="AZ51" s="94">
        <v>80.650000000000006</v>
      </c>
      <c r="BA51" s="94">
        <v>151.30000000000001</v>
      </c>
      <c r="BB51" s="94">
        <v>44.87</v>
      </c>
      <c r="BC51" s="94">
        <f t="shared" si="9"/>
        <v>276.82</v>
      </c>
      <c r="BD51" s="94">
        <v>162.56000000000003</v>
      </c>
      <c r="BE51" s="94">
        <v>53.4</v>
      </c>
      <c r="BF51" s="94">
        <v>77.97</v>
      </c>
      <c r="BG51" s="94">
        <f t="shared" si="10"/>
        <v>293.93000000000006</v>
      </c>
      <c r="BH51" s="94">
        <v>85.710000000000008</v>
      </c>
      <c r="BI51" s="94">
        <v>72.990000000000009</v>
      </c>
      <c r="BJ51" s="94">
        <v>99.700000000000017</v>
      </c>
      <c r="BK51" s="94">
        <f t="shared" si="11"/>
        <v>258.40000000000003</v>
      </c>
      <c r="BL51" s="94">
        <v>87.77</v>
      </c>
      <c r="BM51" s="94">
        <v>92.36</v>
      </c>
      <c r="BN51" s="94">
        <v>92.498999999999995</v>
      </c>
      <c r="BO51" s="94">
        <f t="shared" si="12"/>
        <v>272.62900000000002</v>
      </c>
      <c r="BP51" s="94">
        <f t="shared" si="42"/>
        <v>1101.779</v>
      </c>
      <c r="BR51" s="94">
        <v>73.560000000000016</v>
      </c>
      <c r="BS51" s="94">
        <v>33.08</v>
      </c>
      <c r="BT51" s="94">
        <v>109.32</v>
      </c>
      <c r="BU51" s="94">
        <f t="shared" si="13"/>
        <v>215.96</v>
      </c>
      <c r="BV51" s="94">
        <v>122.51199999999997</v>
      </c>
      <c r="BW51" s="94">
        <v>149.38000000000002</v>
      </c>
      <c r="BX51" s="94">
        <v>149.72999999999999</v>
      </c>
      <c r="BY51" s="94">
        <f t="shared" si="14"/>
        <v>421.62199999999996</v>
      </c>
      <c r="BZ51" s="94">
        <v>109.23</v>
      </c>
      <c r="CA51" s="94">
        <v>78.44</v>
      </c>
      <c r="CB51" s="94">
        <v>186.75000000000003</v>
      </c>
      <c r="CC51" s="94">
        <f t="shared" si="15"/>
        <v>374.42000000000007</v>
      </c>
      <c r="CD51" s="94">
        <v>147.44000000000003</v>
      </c>
      <c r="CE51" s="94">
        <v>137.87</v>
      </c>
      <c r="CF51" s="94">
        <v>165.92</v>
      </c>
      <c r="CG51" s="94">
        <f t="shared" si="16"/>
        <v>451.23</v>
      </c>
      <c r="CH51" s="94">
        <f t="shared" si="2"/>
        <v>1463.232</v>
      </c>
    </row>
    <row r="52" spans="1:86" x14ac:dyDescent="0.25">
      <c r="A52" s="95" t="s">
        <v>148</v>
      </c>
      <c r="B52" s="90">
        <v>0</v>
      </c>
      <c r="C52" s="90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107">
        <f t="shared" si="51"/>
        <v>0</v>
      </c>
      <c r="O52" s="93">
        <v>0</v>
      </c>
      <c r="P52" s="93">
        <v>0</v>
      </c>
      <c r="Q52" s="93">
        <v>0</v>
      </c>
      <c r="R52" s="107">
        <f t="shared" si="52"/>
        <v>0</v>
      </c>
      <c r="S52" s="93">
        <v>0</v>
      </c>
      <c r="T52" s="93">
        <v>0</v>
      </c>
      <c r="U52" s="93">
        <v>0</v>
      </c>
      <c r="V52" s="107">
        <f t="shared" si="53"/>
        <v>0</v>
      </c>
      <c r="W52" s="93">
        <v>0</v>
      </c>
      <c r="X52" s="93">
        <v>0</v>
      </c>
      <c r="Y52" s="93">
        <v>0</v>
      </c>
      <c r="Z52" s="107">
        <f t="shared" si="19"/>
        <v>0</v>
      </c>
      <c r="AA52" s="93">
        <v>0</v>
      </c>
      <c r="AB52" s="93">
        <v>0</v>
      </c>
      <c r="AC52" s="93">
        <v>0</v>
      </c>
      <c r="AD52" s="107">
        <f t="shared" si="54"/>
        <v>0</v>
      </c>
      <c r="AE52" s="92"/>
      <c r="AF52" s="94">
        <f t="shared" si="55"/>
        <v>0</v>
      </c>
      <c r="AG52" s="94">
        <v>0</v>
      </c>
      <c r="AH52" s="94">
        <v>0</v>
      </c>
      <c r="AI52" s="94">
        <v>0</v>
      </c>
      <c r="AJ52" s="94">
        <f t="shared" si="5"/>
        <v>0</v>
      </c>
      <c r="AK52" s="94">
        <v>0</v>
      </c>
      <c r="AL52" s="94">
        <v>0</v>
      </c>
      <c r="AM52" s="94">
        <v>0</v>
      </c>
      <c r="AN52" s="94">
        <f t="shared" si="6"/>
        <v>0</v>
      </c>
      <c r="AO52" s="94">
        <v>0</v>
      </c>
      <c r="AP52" s="94">
        <v>0</v>
      </c>
      <c r="AQ52" s="94">
        <v>0</v>
      </c>
      <c r="AR52" s="94">
        <f t="shared" si="7"/>
        <v>0</v>
      </c>
      <c r="AS52" s="94">
        <v>0</v>
      </c>
      <c r="AT52" s="94">
        <v>0</v>
      </c>
      <c r="AU52" s="94">
        <v>0</v>
      </c>
      <c r="AV52" s="94">
        <f t="shared" si="8"/>
        <v>0</v>
      </c>
      <c r="AX52" s="94">
        <f t="shared" si="56"/>
        <v>0</v>
      </c>
      <c r="AZ52" s="94">
        <v>0</v>
      </c>
      <c r="BA52" s="94">
        <v>0</v>
      </c>
      <c r="BB52" s="94">
        <v>0</v>
      </c>
      <c r="BC52" s="94">
        <f t="shared" si="9"/>
        <v>0</v>
      </c>
      <c r="BD52" s="94">
        <v>0</v>
      </c>
      <c r="BE52" s="94">
        <v>0</v>
      </c>
      <c r="BF52" s="94">
        <v>0</v>
      </c>
      <c r="BG52" s="94">
        <f t="shared" si="10"/>
        <v>0</v>
      </c>
      <c r="BH52" s="94">
        <v>0</v>
      </c>
      <c r="BI52" s="94">
        <v>0</v>
      </c>
      <c r="BJ52" s="94">
        <v>0</v>
      </c>
      <c r="BK52" s="94">
        <f t="shared" si="11"/>
        <v>0</v>
      </c>
      <c r="BL52" s="94">
        <v>0</v>
      </c>
      <c r="BM52" s="94">
        <v>0</v>
      </c>
      <c r="BN52" s="94">
        <v>0</v>
      </c>
      <c r="BO52" s="94">
        <f t="shared" si="12"/>
        <v>0</v>
      </c>
      <c r="BP52" s="94">
        <f t="shared" si="42"/>
        <v>0</v>
      </c>
      <c r="BR52" s="94">
        <v>0</v>
      </c>
      <c r="BS52" s="94">
        <v>0</v>
      </c>
      <c r="BT52" s="94">
        <v>0</v>
      </c>
      <c r="BU52" s="94">
        <f t="shared" si="13"/>
        <v>0</v>
      </c>
      <c r="BV52" s="94">
        <v>0</v>
      </c>
      <c r="BW52" s="94">
        <v>0</v>
      </c>
      <c r="BX52" s="94">
        <v>0</v>
      </c>
      <c r="BY52" s="94">
        <f t="shared" si="14"/>
        <v>0</v>
      </c>
      <c r="BZ52" s="94">
        <v>0</v>
      </c>
      <c r="CA52" s="94">
        <v>0</v>
      </c>
      <c r="CB52" s="94">
        <v>0</v>
      </c>
      <c r="CC52" s="94">
        <f t="shared" si="15"/>
        <v>0</v>
      </c>
      <c r="CD52" s="94">
        <v>0</v>
      </c>
      <c r="CE52" s="94">
        <v>0</v>
      </c>
      <c r="CF52" s="94">
        <v>0</v>
      </c>
      <c r="CG52" s="94">
        <f t="shared" si="16"/>
        <v>0</v>
      </c>
      <c r="CH52" s="94">
        <f t="shared" si="2"/>
        <v>0</v>
      </c>
    </row>
    <row r="53" spans="1:86" x14ac:dyDescent="0.25">
      <c r="A53" s="95" t="s">
        <v>149</v>
      </c>
      <c r="B53" s="90">
        <v>1.33</v>
      </c>
      <c r="C53" s="90">
        <v>0</v>
      </c>
      <c r="D53" s="90">
        <v>0</v>
      </c>
      <c r="E53" s="90">
        <v>39.54</v>
      </c>
      <c r="F53" s="90">
        <v>1.29</v>
      </c>
      <c r="G53" s="90">
        <v>1.5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107">
        <f t="shared" si="51"/>
        <v>43.66</v>
      </c>
      <c r="O53" s="93">
        <v>0</v>
      </c>
      <c r="P53" s="93">
        <v>0</v>
      </c>
      <c r="Q53" s="93">
        <v>0</v>
      </c>
      <c r="R53" s="107">
        <f t="shared" si="52"/>
        <v>0</v>
      </c>
      <c r="S53" s="93">
        <v>0</v>
      </c>
      <c r="T53" s="93">
        <v>0</v>
      </c>
      <c r="U53" s="93">
        <v>0</v>
      </c>
      <c r="V53" s="107">
        <f t="shared" si="53"/>
        <v>0</v>
      </c>
      <c r="W53" s="93">
        <v>0</v>
      </c>
      <c r="X53" s="93">
        <v>0</v>
      </c>
      <c r="Y53" s="93">
        <v>0</v>
      </c>
      <c r="Z53" s="107">
        <f t="shared" si="19"/>
        <v>0</v>
      </c>
      <c r="AA53" s="93">
        <v>0</v>
      </c>
      <c r="AB53" s="93">
        <v>0</v>
      </c>
      <c r="AC53" s="93">
        <v>26.21</v>
      </c>
      <c r="AD53" s="107">
        <f t="shared" si="54"/>
        <v>26.21</v>
      </c>
      <c r="AE53" s="92"/>
      <c r="AF53" s="94">
        <f t="shared" si="55"/>
        <v>26.21</v>
      </c>
      <c r="AG53" s="94">
        <v>0</v>
      </c>
      <c r="AH53" s="94">
        <v>0</v>
      </c>
      <c r="AI53" s="94">
        <v>73.488</v>
      </c>
      <c r="AJ53" s="94">
        <f t="shared" si="5"/>
        <v>73.488</v>
      </c>
      <c r="AK53" s="94">
        <v>59.219999999999992</v>
      </c>
      <c r="AL53" s="94">
        <v>0</v>
      </c>
      <c r="AM53" s="94">
        <v>50.05</v>
      </c>
      <c r="AN53" s="94">
        <f t="shared" si="6"/>
        <v>109.26999999999998</v>
      </c>
      <c r="AO53" s="94">
        <v>52.006999999999998</v>
      </c>
      <c r="AP53" s="94">
        <v>0</v>
      </c>
      <c r="AQ53" s="94">
        <v>0</v>
      </c>
      <c r="AR53" s="94">
        <f t="shared" si="7"/>
        <v>52.006999999999998</v>
      </c>
      <c r="AS53" s="94">
        <v>0</v>
      </c>
      <c r="AT53" s="94">
        <v>0</v>
      </c>
      <c r="AU53" s="94">
        <v>0</v>
      </c>
      <c r="AV53" s="94">
        <f t="shared" si="8"/>
        <v>0</v>
      </c>
      <c r="AX53" s="94">
        <f t="shared" si="56"/>
        <v>234.76499999999999</v>
      </c>
      <c r="AZ53" s="94">
        <v>0</v>
      </c>
      <c r="BA53" s="94">
        <v>0</v>
      </c>
      <c r="BB53" s="94">
        <v>0</v>
      </c>
      <c r="BC53" s="94">
        <f t="shared" si="9"/>
        <v>0</v>
      </c>
      <c r="BD53" s="94">
        <v>0</v>
      </c>
      <c r="BE53" s="94">
        <v>0</v>
      </c>
      <c r="BF53" s="94">
        <v>0</v>
      </c>
      <c r="BG53" s="94">
        <f t="shared" si="10"/>
        <v>0</v>
      </c>
      <c r="BH53" s="94">
        <v>0</v>
      </c>
      <c r="BI53" s="94">
        <v>0</v>
      </c>
      <c r="BJ53" s="94">
        <v>0</v>
      </c>
      <c r="BK53" s="94">
        <f t="shared" si="11"/>
        <v>0</v>
      </c>
      <c r="BL53" s="94">
        <v>0</v>
      </c>
      <c r="BM53" s="94">
        <v>0</v>
      </c>
      <c r="BN53" s="94">
        <v>0</v>
      </c>
      <c r="BO53" s="94">
        <f t="shared" si="12"/>
        <v>0</v>
      </c>
      <c r="BP53" s="94">
        <f t="shared" si="42"/>
        <v>0</v>
      </c>
      <c r="BR53" s="94">
        <v>0</v>
      </c>
      <c r="BS53" s="94">
        <v>0</v>
      </c>
      <c r="BT53" s="94">
        <v>0</v>
      </c>
      <c r="BU53" s="94">
        <f t="shared" si="13"/>
        <v>0</v>
      </c>
      <c r="BV53" s="94">
        <v>0</v>
      </c>
      <c r="BW53" s="94">
        <v>0</v>
      </c>
      <c r="BX53" s="94">
        <v>0</v>
      </c>
      <c r="BY53" s="94">
        <f t="shared" si="14"/>
        <v>0</v>
      </c>
      <c r="BZ53" s="94">
        <v>0</v>
      </c>
      <c r="CA53" s="94">
        <v>0</v>
      </c>
      <c r="CB53" s="94">
        <v>0</v>
      </c>
      <c r="CC53" s="94">
        <f t="shared" si="15"/>
        <v>0</v>
      </c>
      <c r="CD53" s="94">
        <v>0</v>
      </c>
      <c r="CE53" s="94">
        <v>0</v>
      </c>
      <c r="CF53" s="94">
        <v>0</v>
      </c>
      <c r="CG53" s="94">
        <f t="shared" si="16"/>
        <v>0</v>
      </c>
      <c r="CH53" s="94">
        <f t="shared" si="2"/>
        <v>0</v>
      </c>
    </row>
    <row r="54" spans="1:86" x14ac:dyDescent="0.25">
      <c r="A54" s="95" t="s">
        <v>150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107">
        <f t="shared" si="51"/>
        <v>0</v>
      </c>
      <c r="O54" s="93">
        <v>0</v>
      </c>
      <c r="P54" s="93">
        <v>0</v>
      </c>
      <c r="Q54" s="93">
        <v>0</v>
      </c>
      <c r="R54" s="107">
        <f t="shared" si="52"/>
        <v>0</v>
      </c>
      <c r="S54" s="93">
        <v>0</v>
      </c>
      <c r="T54" s="93">
        <v>6.5200000000000005</v>
      </c>
      <c r="U54" s="93">
        <v>0</v>
      </c>
      <c r="V54" s="107">
        <f t="shared" si="53"/>
        <v>6.5200000000000005</v>
      </c>
      <c r="W54" s="93">
        <v>0</v>
      </c>
      <c r="X54" s="93">
        <v>0</v>
      </c>
      <c r="Y54" s="93">
        <v>0</v>
      </c>
      <c r="Z54" s="107">
        <f t="shared" si="19"/>
        <v>0</v>
      </c>
      <c r="AA54" s="93">
        <v>0</v>
      </c>
      <c r="AB54" s="93">
        <v>0</v>
      </c>
      <c r="AC54" s="93">
        <v>0</v>
      </c>
      <c r="AD54" s="107">
        <f t="shared" si="54"/>
        <v>0</v>
      </c>
      <c r="AE54" s="92"/>
      <c r="AF54" s="94">
        <f t="shared" si="55"/>
        <v>6.5200000000000005</v>
      </c>
      <c r="AG54" s="94">
        <v>0</v>
      </c>
      <c r="AH54" s="94">
        <v>0</v>
      </c>
      <c r="AI54" s="94">
        <v>0</v>
      </c>
      <c r="AJ54" s="94">
        <f t="shared" si="5"/>
        <v>0</v>
      </c>
      <c r="AK54" s="94">
        <v>0</v>
      </c>
      <c r="AL54" s="94">
        <v>0</v>
      </c>
      <c r="AM54" s="94">
        <v>0</v>
      </c>
      <c r="AN54" s="94">
        <f t="shared" si="6"/>
        <v>0</v>
      </c>
      <c r="AO54" s="94">
        <v>0</v>
      </c>
      <c r="AP54" s="94">
        <v>24</v>
      </c>
      <c r="AQ54" s="94">
        <v>0</v>
      </c>
      <c r="AR54" s="94">
        <f t="shared" si="7"/>
        <v>24</v>
      </c>
      <c r="AS54" s="94">
        <v>0</v>
      </c>
      <c r="AT54" s="94">
        <v>0</v>
      </c>
      <c r="AU54" s="94">
        <v>0</v>
      </c>
      <c r="AV54" s="94">
        <f t="shared" si="8"/>
        <v>0</v>
      </c>
      <c r="AX54" s="94">
        <f t="shared" si="56"/>
        <v>24</v>
      </c>
      <c r="AZ54" s="94">
        <v>0</v>
      </c>
      <c r="BA54" s="94">
        <v>0</v>
      </c>
      <c r="BB54" s="94">
        <v>0</v>
      </c>
      <c r="BC54" s="94">
        <f t="shared" si="9"/>
        <v>0</v>
      </c>
      <c r="BD54" s="94">
        <v>0</v>
      </c>
      <c r="BE54" s="94">
        <v>96</v>
      </c>
      <c r="BF54" s="94">
        <v>0</v>
      </c>
      <c r="BG54" s="94">
        <f t="shared" si="10"/>
        <v>96</v>
      </c>
      <c r="BH54" s="94">
        <v>0</v>
      </c>
      <c r="BI54" s="94">
        <v>0</v>
      </c>
      <c r="BJ54" s="94">
        <v>0</v>
      </c>
      <c r="BK54" s="94">
        <f t="shared" si="11"/>
        <v>0</v>
      </c>
      <c r="BL54" s="94">
        <v>0</v>
      </c>
      <c r="BM54" s="94">
        <v>0</v>
      </c>
      <c r="BN54" s="94">
        <v>0</v>
      </c>
      <c r="BO54" s="94">
        <f t="shared" si="12"/>
        <v>0</v>
      </c>
      <c r="BP54" s="94">
        <f t="shared" si="42"/>
        <v>96</v>
      </c>
      <c r="BR54" s="94">
        <v>0</v>
      </c>
      <c r="BS54" s="94">
        <v>0</v>
      </c>
      <c r="BT54" s="94">
        <v>0</v>
      </c>
      <c r="BU54" s="94">
        <f t="shared" si="13"/>
        <v>0</v>
      </c>
      <c r="BV54" s="94">
        <v>0</v>
      </c>
      <c r="BW54" s="94">
        <v>0</v>
      </c>
      <c r="BX54" s="94">
        <v>0</v>
      </c>
      <c r="BY54" s="94">
        <f t="shared" si="14"/>
        <v>0</v>
      </c>
      <c r="BZ54" s="94">
        <v>0</v>
      </c>
      <c r="CA54" s="94">
        <v>0</v>
      </c>
      <c r="CB54" s="94">
        <v>0</v>
      </c>
      <c r="CC54" s="94">
        <f t="shared" si="15"/>
        <v>0</v>
      </c>
      <c r="CD54" s="94">
        <v>0</v>
      </c>
      <c r="CE54" s="94">
        <v>0</v>
      </c>
      <c r="CF54" s="94">
        <v>0</v>
      </c>
      <c r="CG54" s="94">
        <f t="shared" si="16"/>
        <v>0</v>
      </c>
      <c r="CH54" s="94">
        <f t="shared" si="2"/>
        <v>0</v>
      </c>
    </row>
    <row r="55" spans="1:86" x14ac:dyDescent="0.25">
      <c r="A55" s="95" t="s">
        <v>151</v>
      </c>
      <c r="B55" s="90">
        <v>0</v>
      </c>
      <c r="C55" s="90">
        <v>0</v>
      </c>
      <c r="D55" s="90">
        <v>0</v>
      </c>
      <c r="E55" s="90">
        <v>0</v>
      </c>
      <c r="F55" s="90">
        <v>0</v>
      </c>
      <c r="G55" s="90">
        <v>0</v>
      </c>
      <c r="H55" s="90">
        <v>0</v>
      </c>
      <c r="I55" s="90">
        <v>0</v>
      </c>
      <c r="J55" s="90">
        <v>104</v>
      </c>
      <c r="K55" s="90">
        <v>0</v>
      </c>
      <c r="L55" s="90">
        <v>0</v>
      </c>
      <c r="M55" s="90">
        <v>0</v>
      </c>
      <c r="N55" s="107">
        <f t="shared" si="51"/>
        <v>104</v>
      </c>
      <c r="O55" s="93">
        <v>0</v>
      </c>
      <c r="P55" s="93">
        <v>0</v>
      </c>
      <c r="Q55" s="93">
        <v>0</v>
      </c>
      <c r="R55" s="107">
        <f t="shared" si="52"/>
        <v>0</v>
      </c>
      <c r="S55" s="93">
        <v>0</v>
      </c>
      <c r="T55" s="93">
        <v>121.06</v>
      </c>
      <c r="U55" s="93">
        <v>0</v>
      </c>
      <c r="V55" s="107">
        <f t="shared" si="53"/>
        <v>121.06</v>
      </c>
      <c r="W55" s="93">
        <v>0</v>
      </c>
      <c r="X55" s="93">
        <v>0</v>
      </c>
      <c r="Y55" s="93">
        <v>0</v>
      </c>
      <c r="Z55" s="107">
        <f t="shared" si="19"/>
        <v>0</v>
      </c>
      <c r="AA55" s="93">
        <v>0</v>
      </c>
      <c r="AB55" s="93">
        <v>41.7</v>
      </c>
      <c r="AC55" s="93">
        <v>0</v>
      </c>
      <c r="AD55" s="107">
        <f t="shared" si="54"/>
        <v>41.7</v>
      </c>
      <c r="AE55" s="92"/>
      <c r="AF55" s="94">
        <f t="shared" si="55"/>
        <v>162.76</v>
      </c>
      <c r="AG55" s="94">
        <v>0</v>
      </c>
      <c r="AH55" s="94">
        <v>0</v>
      </c>
      <c r="AI55" s="94">
        <v>0</v>
      </c>
      <c r="AJ55" s="94">
        <f t="shared" si="5"/>
        <v>0</v>
      </c>
      <c r="AK55" s="94">
        <v>0</v>
      </c>
      <c r="AL55" s="94">
        <v>144</v>
      </c>
      <c r="AM55" s="94">
        <v>0</v>
      </c>
      <c r="AN55" s="94">
        <f t="shared" si="6"/>
        <v>144</v>
      </c>
      <c r="AO55" s="94">
        <v>0</v>
      </c>
      <c r="AP55" s="94">
        <v>0</v>
      </c>
      <c r="AQ55" s="94">
        <v>0</v>
      </c>
      <c r="AR55" s="94">
        <f t="shared" si="7"/>
        <v>0</v>
      </c>
      <c r="AS55" s="94">
        <v>0</v>
      </c>
      <c r="AT55" s="94">
        <v>0</v>
      </c>
      <c r="AU55" s="94">
        <v>0</v>
      </c>
      <c r="AV55" s="94">
        <f t="shared" si="8"/>
        <v>0</v>
      </c>
      <c r="AX55" s="94">
        <f t="shared" si="56"/>
        <v>144</v>
      </c>
      <c r="AZ55" s="94">
        <v>0</v>
      </c>
      <c r="BA55" s="94">
        <v>0</v>
      </c>
      <c r="BB55" s="94">
        <v>0</v>
      </c>
      <c r="BC55" s="94">
        <f t="shared" si="9"/>
        <v>0</v>
      </c>
      <c r="BD55" s="94">
        <v>0</v>
      </c>
      <c r="BE55" s="94">
        <v>0</v>
      </c>
      <c r="BF55" s="94">
        <v>0</v>
      </c>
      <c r="BG55" s="94">
        <f t="shared" si="10"/>
        <v>0</v>
      </c>
      <c r="BH55" s="94">
        <v>0</v>
      </c>
      <c r="BI55" s="94">
        <v>80.19</v>
      </c>
      <c r="BJ55" s="94">
        <v>0</v>
      </c>
      <c r="BK55" s="94">
        <f t="shared" si="11"/>
        <v>80.19</v>
      </c>
      <c r="BL55" s="94">
        <v>0</v>
      </c>
      <c r="BM55" s="94">
        <v>0</v>
      </c>
      <c r="BN55" s="94">
        <v>0</v>
      </c>
      <c r="BO55" s="94">
        <f t="shared" si="12"/>
        <v>0</v>
      </c>
      <c r="BP55" s="94">
        <f t="shared" si="42"/>
        <v>80.19</v>
      </c>
      <c r="BR55" s="94">
        <v>0</v>
      </c>
      <c r="BS55" s="94">
        <v>66.650000000000006</v>
      </c>
      <c r="BT55" s="94">
        <v>0</v>
      </c>
      <c r="BU55" s="94">
        <f t="shared" si="13"/>
        <v>66.650000000000006</v>
      </c>
      <c r="BV55" s="94">
        <v>0</v>
      </c>
      <c r="BW55" s="94">
        <v>0</v>
      </c>
      <c r="BX55" s="94">
        <v>0</v>
      </c>
      <c r="BY55" s="94">
        <f t="shared" si="14"/>
        <v>0</v>
      </c>
      <c r="BZ55" s="94">
        <v>0</v>
      </c>
      <c r="CA55" s="94">
        <v>71.83</v>
      </c>
      <c r="CB55" s="94">
        <v>0</v>
      </c>
      <c r="CC55" s="94">
        <f t="shared" si="15"/>
        <v>71.83</v>
      </c>
      <c r="CD55" s="94">
        <v>0</v>
      </c>
      <c r="CE55" s="94">
        <v>0</v>
      </c>
      <c r="CF55" s="94">
        <v>0</v>
      </c>
      <c r="CG55" s="94">
        <f t="shared" si="16"/>
        <v>0</v>
      </c>
      <c r="CH55" s="94">
        <f t="shared" si="2"/>
        <v>138.48000000000002</v>
      </c>
    </row>
    <row r="56" spans="1:86" x14ac:dyDescent="0.25">
      <c r="A56" s="95" t="s">
        <v>152</v>
      </c>
      <c r="B56" s="90">
        <v>0</v>
      </c>
      <c r="C56" s="90">
        <v>0</v>
      </c>
      <c r="D56" s="90">
        <v>0</v>
      </c>
      <c r="E56" s="90">
        <v>46.519999999999996</v>
      </c>
      <c r="F56" s="90">
        <v>203.35</v>
      </c>
      <c r="G56" s="90">
        <v>15.215999999999999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107">
        <f t="shared" si="51"/>
        <v>265.08600000000001</v>
      </c>
      <c r="O56" s="93">
        <v>0</v>
      </c>
      <c r="P56" s="93">
        <v>0</v>
      </c>
      <c r="Q56" s="93">
        <v>0</v>
      </c>
      <c r="R56" s="107">
        <f t="shared" si="52"/>
        <v>0</v>
      </c>
      <c r="S56" s="93">
        <v>0</v>
      </c>
      <c r="T56" s="93">
        <v>0</v>
      </c>
      <c r="U56" s="93">
        <v>0</v>
      </c>
      <c r="V56" s="107">
        <f t="shared" si="53"/>
        <v>0</v>
      </c>
      <c r="W56" s="93">
        <v>0</v>
      </c>
      <c r="X56" s="93">
        <v>0</v>
      </c>
      <c r="Y56" s="93">
        <v>0</v>
      </c>
      <c r="Z56" s="107">
        <f t="shared" si="19"/>
        <v>0</v>
      </c>
      <c r="AA56" s="93">
        <v>0</v>
      </c>
      <c r="AB56" s="93">
        <v>0</v>
      </c>
      <c r="AC56" s="93">
        <v>0</v>
      </c>
      <c r="AD56" s="107">
        <f t="shared" si="54"/>
        <v>0</v>
      </c>
      <c r="AE56" s="92"/>
      <c r="AF56" s="94">
        <f t="shared" si="55"/>
        <v>0</v>
      </c>
      <c r="AG56" s="94">
        <v>0</v>
      </c>
      <c r="AH56" s="94">
        <v>0</v>
      </c>
      <c r="AI56" s="94">
        <v>0</v>
      </c>
      <c r="AJ56" s="94">
        <f t="shared" si="5"/>
        <v>0</v>
      </c>
      <c r="AK56" s="94">
        <v>0</v>
      </c>
      <c r="AL56" s="94">
        <v>0</v>
      </c>
      <c r="AM56" s="94">
        <v>0</v>
      </c>
      <c r="AN56" s="94">
        <f t="shared" si="6"/>
        <v>0</v>
      </c>
      <c r="AO56" s="94">
        <v>0</v>
      </c>
      <c r="AP56" s="94">
        <v>185.42000000000002</v>
      </c>
      <c r="AQ56" s="94">
        <v>0</v>
      </c>
      <c r="AR56" s="94">
        <f t="shared" si="7"/>
        <v>185.42000000000002</v>
      </c>
      <c r="AS56" s="94">
        <v>0</v>
      </c>
      <c r="AT56" s="94">
        <v>119.1</v>
      </c>
      <c r="AU56" s="94">
        <v>49.9</v>
      </c>
      <c r="AV56" s="94">
        <f t="shared" si="8"/>
        <v>169</v>
      </c>
      <c r="AX56" s="94">
        <f t="shared" si="56"/>
        <v>354.42</v>
      </c>
      <c r="AZ56" s="94">
        <v>279.35000000000002</v>
      </c>
      <c r="BA56" s="94">
        <v>0</v>
      </c>
      <c r="BB56" s="94">
        <v>0</v>
      </c>
      <c r="BC56" s="94">
        <f t="shared" si="9"/>
        <v>279.35000000000002</v>
      </c>
      <c r="BD56" s="94">
        <v>0</v>
      </c>
      <c r="BE56" s="94">
        <v>144</v>
      </c>
      <c r="BF56" s="94">
        <v>66</v>
      </c>
      <c r="BG56" s="94">
        <f t="shared" si="10"/>
        <v>210</v>
      </c>
      <c r="BH56" s="94">
        <v>15.6</v>
      </c>
      <c r="BI56" s="94">
        <v>0</v>
      </c>
      <c r="BJ56" s="94">
        <v>79.099999999999994</v>
      </c>
      <c r="BK56" s="94">
        <f t="shared" si="11"/>
        <v>94.699999999999989</v>
      </c>
      <c r="BL56" s="94">
        <v>0</v>
      </c>
      <c r="BM56" s="94">
        <v>0</v>
      </c>
      <c r="BN56" s="94">
        <v>0</v>
      </c>
      <c r="BO56" s="94">
        <f t="shared" si="12"/>
        <v>0</v>
      </c>
      <c r="BP56" s="94">
        <f t="shared" si="42"/>
        <v>584.04999999999995</v>
      </c>
      <c r="BR56" s="94">
        <v>0</v>
      </c>
      <c r="BS56" s="94">
        <v>0</v>
      </c>
      <c r="BT56" s="94">
        <v>0</v>
      </c>
      <c r="BU56" s="94">
        <f t="shared" si="13"/>
        <v>0</v>
      </c>
      <c r="BV56" s="94">
        <v>0</v>
      </c>
      <c r="BW56" s="94">
        <v>0</v>
      </c>
      <c r="BX56" s="94">
        <v>0</v>
      </c>
      <c r="BY56" s="94">
        <f t="shared" si="14"/>
        <v>0</v>
      </c>
      <c r="BZ56" s="94">
        <v>0</v>
      </c>
      <c r="CA56" s="94">
        <v>0</v>
      </c>
      <c r="CB56" s="94">
        <v>0</v>
      </c>
      <c r="CC56" s="94">
        <f t="shared" si="15"/>
        <v>0</v>
      </c>
      <c r="CD56" s="94">
        <v>0</v>
      </c>
      <c r="CE56" s="94">
        <v>0</v>
      </c>
      <c r="CF56" s="94">
        <v>0</v>
      </c>
      <c r="CG56" s="94">
        <f t="shared" si="16"/>
        <v>0</v>
      </c>
      <c r="CH56" s="94">
        <f t="shared" si="2"/>
        <v>0</v>
      </c>
    </row>
    <row r="57" spans="1:86" x14ac:dyDescent="0.25">
      <c r="A57" s="95" t="s">
        <v>153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11</v>
      </c>
      <c r="K57" s="90">
        <v>0</v>
      </c>
      <c r="L57" s="90">
        <v>0</v>
      </c>
      <c r="M57" s="90">
        <v>0</v>
      </c>
      <c r="N57" s="107">
        <f t="shared" si="51"/>
        <v>11</v>
      </c>
      <c r="O57" s="93">
        <v>0</v>
      </c>
      <c r="P57" s="93">
        <v>0</v>
      </c>
      <c r="Q57" s="93">
        <v>0</v>
      </c>
      <c r="R57" s="107">
        <f t="shared" si="52"/>
        <v>0</v>
      </c>
      <c r="S57" s="93">
        <v>0</v>
      </c>
      <c r="T57" s="93">
        <v>0</v>
      </c>
      <c r="U57" s="93">
        <v>0</v>
      </c>
      <c r="V57" s="107">
        <f t="shared" si="53"/>
        <v>0</v>
      </c>
      <c r="W57" s="93">
        <v>0</v>
      </c>
      <c r="X57" s="93">
        <v>0</v>
      </c>
      <c r="Y57" s="93">
        <v>0</v>
      </c>
      <c r="Z57" s="107">
        <f t="shared" si="19"/>
        <v>0</v>
      </c>
      <c r="AA57" s="93">
        <v>0</v>
      </c>
      <c r="AB57" s="93">
        <v>0</v>
      </c>
      <c r="AC57" s="93">
        <v>72</v>
      </c>
      <c r="AD57" s="107">
        <f t="shared" si="54"/>
        <v>72</v>
      </c>
      <c r="AE57" s="92"/>
      <c r="AF57" s="94">
        <f t="shared" si="55"/>
        <v>72</v>
      </c>
      <c r="AG57" s="94">
        <v>0</v>
      </c>
      <c r="AH57" s="94">
        <v>0</v>
      </c>
      <c r="AI57" s="94">
        <v>0</v>
      </c>
      <c r="AJ57" s="94">
        <f t="shared" si="5"/>
        <v>0</v>
      </c>
      <c r="AK57" s="94">
        <v>0</v>
      </c>
      <c r="AL57" s="94">
        <v>0</v>
      </c>
      <c r="AM57" s="94">
        <v>0</v>
      </c>
      <c r="AN57" s="94">
        <f t="shared" si="6"/>
        <v>0</v>
      </c>
      <c r="AO57" s="94">
        <v>0</v>
      </c>
      <c r="AP57" s="94">
        <v>0</v>
      </c>
      <c r="AQ57" s="94">
        <v>0</v>
      </c>
      <c r="AR57" s="94">
        <f t="shared" si="7"/>
        <v>0</v>
      </c>
      <c r="AS57" s="94">
        <v>0</v>
      </c>
      <c r="AT57" s="94">
        <v>0</v>
      </c>
      <c r="AU57" s="94">
        <v>0</v>
      </c>
      <c r="AV57" s="94">
        <f t="shared" si="8"/>
        <v>0</v>
      </c>
      <c r="AX57" s="94">
        <f t="shared" si="56"/>
        <v>0</v>
      </c>
      <c r="AZ57" s="94">
        <v>0</v>
      </c>
      <c r="BA57" s="94">
        <v>0</v>
      </c>
      <c r="BB57" s="94">
        <v>0</v>
      </c>
      <c r="BC57" s="94">
        <f t="shared" si="9"/>
        <v>0</v>
      </c>
      <c r="BD57" s="94">
        <v>0</v>
      </c>
      <c r="BE57" s="94">
        <v>0</v>
      </c>
      <c r="BF57" s="94">
        <v>0</v>
      </c>
      <c r="BG57" s="94">
        <f t="shared" si="10"/>
        <v>0</v>
      </c>
      <c r="BH57" s="94">
        <v>0</v>
      </c>
      <c r="BI57" s="94">
        <v>0</v>
      </c>
      <c r="BJ57" s="94">
        <v>0</v>
      </c>
      <c r="BK57" s="94">
        <f t="shared" si="11"/>
        <v>0</v>
      </c>
      <c r="BL57" s="94">
        <v>0</v>
      </c>
      <c r="BM57" s="94">
        <v>0</v>
      </c>
      <c r="BN57" s="94">
        <v>0</v>
      </c>
      <c r="BO57" s="94">
        <f t="shared" si="12"/>
        <v>0</v>
      </c>
      <c r="BP57" s="94">
        <f t="shared" si="42"/>
        <v>0</v>
      </c>
      <c r="BR57" s="94">
        <v>0</v>
      </c>
      <c r="BS57" s="94">
        <v>0</v>
      </c>
      <c r="BT57" s="94">
        <v>0</v>
      </c>
      <c r="BU57" s="94">
        <f t="shared" si="13"/>
        <v>0</v>
      </c>
      <c r="BV57" s="94">
        <v>0</v>
      </c>
      <c r="BW57" s="94">
        <v>0</v>
      </c>
      <c r="BX57" s="94">
        <v>0</v>
      </c>
      <c r="BY57" s="94">
        <f t="shared" si="14"/>
        <v>0</v>
      </c>
      <c r="BZ57" s="94">
        <v>0</v>
      </c>
      <c r="CA57" s="94">
        <v>0</v>
      </c>
      <c r="CB57" s="94">
        <v>0</v>
      </c>
      <c r="CC57" s="94">
        <f t="shared" si="15"/>
        <v>0</v>
      </c>
      <c r="CD57" s="94">
        <v>0</v>
      </c>
      <c r="CE57" s="94">
        <v>0</v>
      </c>
      <c r="CF57" s="94">
        <v>0</v>
      </c>
      <c r="CG57" s="94">
        <f t="shared" si="16"/>
        <v>0</v>
      </c>
      <c r="CH57" s="94">
        <f t="shared" si="2"/>
        <v>0</v>
      </c>
    </row>
    <row r="58" spans="1:86" x14ac:dyDescent="0.25">
      <c r="A58" s="95" t="s">
        <v>154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107">
        <f t="shared" si="51"/>
        <v>0</v>
      </c>
      <c r="O58" s="93">
        <v>0</v>
      </c>
      <c r="P58" s="93">
        <v>0</v>
      </c>
      <c r="Q58" s="93">
        <v>0</v>
      </c>
      <c r="R58" s="107">
        <f t="shared" si="52"/>
        <v>0</v>
      </c>
      <c r="S58" s="93">
        <v>0</v>
      </c>
      <c r="T58" s="93">
        <v>0</v>
      </c>
      <c r="U58" s="93">
        <v>0</v>
      </c>
      <c r="V58" s="107">
        <f t="shared" si="53"/>
        <v>0</v>
      </c>
      <c r="W58" s="93">
        <v>0</v>
      </c>
      <c r="X58" s="93">
        <v>0</v>
      </c>
      <c r="Y58" s="93">
        <v>0</v>
      </c>
      <c r="Z58" s="107">
        <f t="shared" si="19"/>
        <v>0</v>
      </c>
      <c r="AA58" s="93">
        <v>0</v>
      </c>
      <c r="AB58" s="93">
        <v>0</v>
      </c>
      <c r="AC58" s="93">
        <v>0</v>
      </c>
      <c r="AD58" s="107">
        <f t="shared" si="54"/>
        <v>0</v>
      </c>
      <c r="AE58" s="92"/>
      <c r="AF58" s="94">
        <f t="shared" si="55"/>
        <v>0</v>
      </c>
      <c r="AG58" s="94">
        <v>0</v>
      </c>
      <c r="AH58" s="94">
        <v>0</v>
      </c>
      <c r="AI58" s="94">
        <v>0</v>
      </c>
      <c r="AJ58" s="94">
        <f t="shared" si="5"/>
        <v>0</v>
      </c>
      <c r="AK58" s="94">
        <v>0</v>
      </c>
      <c r="AL58" s="94">
        <v>0</v>
      </c>
      <c r="AM58" s="94">
        <v>0</v>
      </c>
      <c r="AN58" s="94">
        <f t="shared" si="6"/>
        <v>0</v>
      </c>
      <c r="AO58" s="94">
        <v>0</v>
      </c>
      <c r="AP58" s="94">
        <v>0</v>
      </c>
      <c r="AQ58" s="94">
        <v>0</v>
      </c>
      <c r="AR58" s="94">
        <f t="shared" si="7"/>
        <v>0</v>
      </c>
      <c r="AS58" s="94">
        <v>0</v>
      </c>
      <c r="AT58" s="94">
        <v>0</v>
      </c>
      <c r="AU58" s="94">
        <v>0</v>
      </c>
      <c r="AV58" s="94">
        <f t="shared" si="8"/>
        <v>0</v>
      </c>
      <c r="AX58" s="94">
        <f t="shared" si="56"/>
        <v>0</v>
      </c>
      <c r="AZ58" s="94">
        <v>0</v>
      </c>
      <c r="BA58" s="94">
        <v>0</v>
      </c>
      <c r="BB58" s="94">
        <v>0</v>
      </c>
      <c r="BC58" s="94">
        <f t="shared" si="9"/>
        <v>0</v>
      </c>
      <c r="BD58" s="94">
        <v>2</v>
      </c>
      <c r="BE58" s="94">
        <v>0</v>
      </c>
      <c r="BF58" s="94">
        <v>0</v>
      </c>
      <c r="BG58" s="94">
        <f t="shared" si="10"/>
        <v>2</v>
      </c>
      <c r="BH58" s="94">
        <v>86.08</v>
      </c>
      <c r="BI58" s="94">
        <v>0</v>
      </c>
      <c r="BJ58" s="94">
        <v>0</v>
      </c>
      <c r="BK58" s="94">
        <f t="shared" si="11"/>
        <v>86.08</v>
      </c>
      <c r="BL58" s="94">
        <v>0</v>
      </c>
      <c r="BM58" s="94">
        <v>0</v>
      </c>
      <c r="BN58" s="94">
        <v>0</v>
      </c>
      <c r="BO58" s="94">
        <f t="shared" si="12"/>
        <v>0</v>
      </c>
      <c r="BP58" s="94">
        <f t="shared" si="42"/>
        <v>88.08</v>
      </c>
      <c r="BR58" s="94">
        <v>0</v>
      </c>
      <c r="BS58" s="94">
        <v>0</v>
      </c>
      <c r="BT58" s="94">
        <v>0</v>
      </c>
      <c r="BU58" s="94">
        <f t="shared" si="13"/>
        <v>0</v>
      </c>
      <c r="BV58" s="94">
        <v>0</v>
      </c>
      <c r="BW58" s="94">
        <v>0</v>
      </c>
      <c r="BX58" s="94">
        <v>0</v>
      </c>
      <c r="BY58" s="94">
        <f t="shared" si="14"/>
        <v>0</v>
      </c>
      <c r="BZ58" s="94">
        <v>0</v>
      </c>
      <c r="CA58" s="94">
        <v>0</v>
      </c>
      <c r="CB58" s="94">
        <v>0</v>
      </c>
      <c r="CC58" s="94">
        <f t="shared" si="15"/>
        <v>0</v>
      </c>
      <c r="CD58" s="94">
        <v>0</v>
      </c>
      <c r="CE58" s="94">
        <v>0</v>
      </c>
      <c r="CF58" s="94">
        <v>0</v>
      </c>
      <c r="CG58" s="94">
        <f t="shared" si="16"/>
        <v>0</v>
      </c>
      <c r="CH58" s="94">
        <f t="shared" si="2"/>
        <v>0</v>
      </c>
    </row>
    <row r="59" spans="1:86" x14ac:dyDescent="0.25">
      <c r="A59" s="95" t="s">
        <v>155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107">
        <f t="shared" si="51"/>
        <v>0</v>
      </c>
      <c r="O59" s="93">
        <v>0</v>
      </c>
      <c r="P59" s="93">
        <v>0</v>
      </c>
      <c r="Q59" s="93">
        <v>0</v>
      </c>
      <c r="R59" s="107">
        <f t="shared" si="52"/>
        <v>0</v>
      </c>
      <c r="S59" s="93">
        <v>0</v>
      </c>
      <c r="T59" s="93">
        <v>0</v>
      </c>
      <c r="U59" s="93">
        <v>0</v>
      </c>
      <c r="V59" s="107">
        <f t="shared" si="53"/>
        <v>0</v>
      </c>
      <c r="W59" s="93">
        <v>0</v>
      </c>
      <c r="X59" s="93">
        <v>3.09</v>
      </c>
      <c r="Y59" s="93">
        <v>0</v>
      </c>
      <c r="Z59" s="107">
        <f t="shared" si="19"/>
        <v>3.09</v>
      </c>
      <c r="AA59" s="93">
        <v>0</v>
      </c>
      <c r="AB59" s="93">
        <v>0</v>
      </c>
      <c r="AC59" s="93">
        <v>0</v>
      </c>
      <c r="AD59" s="107">
        <f t="shared" si="54"/>
        <v>0</v>
      </c>
      <c r="AE59" s="92"/>
      <c r="AF59" s="94">
        <f t="shared" si="55"/>
        <v>3.09</v>
      </c>
      <c r="AG59" s="94">
        <v>0</v>
      </c>
      <c r="AH59" s="94">
        <v>0</v>
      </c>
      <c r="AI59" s="94">
        <v>0</v>
      </c>
      <c r="AJ59" s="94">
        <f t="shared" si="5"/>
        <v>0</v>
      </c>
      <c r="AK59" s="94">
        <v>0</v>
      </c>
      <c r="AL59" s="94">
        <v>0</v>
      </c>
      <c r="AM59" s="94">
        <v>0</v>
      </c>
      <c r="AN59" s="94">
        <f t="shared" si="6"/>
        <v>0</v>
      </c>
      <c r="AO59" s="94">
        <v>0</v>
      </c>
      <c r="AP59" s="94">
        <v>0</v>
      </c>
      <c r="AQ59" s="94">
        <v>0</v>
      </c>
      <c r="AR59" s="94">
        <f t="shared" si="7"/>
        <v>0</v>
      </c>
      <c r="AS59" s="94">
        <v>0</v>
      </c>
      <c r="AT59" s="94">
        <v>0</v>
      </c>
      <c r="AU59" s="94">
        <v>0</v>
      </c>
      <c r="AV59" s="94">
        <f t="shared" si="8"/>
        <v>0</v>
      </c>
      <c r="AX59" s="94">
        <f t="shared" si="56"/>
        <v>0</v>
      </c>
      <c r="AZ59" s="94">
        <v>0</v>
      </c>
      <c r="BA59" s="94">
        <v>0</v>
      </c>
      <c r="BB59" s="94">
        <v>0</v>
      </c>
      <c r="BC59" s="94">
        <f t="shared" si="9"/>
        <v>0</v>
      </c>
      <c r="BD59" s="94">
        <v>0</v>
      </c>
      <c r="BE59" s="94">
        <v>0</v>
      </c>
      <c r="BF59" s="94">
        <v>0</v>
      </c>
      <c r="BG59" s="94">
        <f t="shared" si="10"/>
        <v>0</v>
      </c>
      <c r="BH59" s="94">
        <v>0</v>
      </c>
      <c r="BI59" s="94">
        <v>0</v>
      </c>
      <c r="BJ59" s="94">
        <v>0</v>
      </c>
      <c r="BK59" s="94">
        <f t="shared" si="11"/>
        <v>0</v>
      </c>
      <c r="BL59" s="94">
        <v>0</v>
      </c>
      <c r="BM59" s="94">
        <v>0</v>
      </c>
      <c r="BN59" s="94">
        <v>0</v>
      </c>
      <c r="BO59" s="94">
        <f t="shared" si="12"/>
        <v>0</v>
      </c>
      <c r="BP59" s="94">
        <f t="shared" si="42"/>
        <v>0</v>
      </c>
      <c r="BR59" s="94">
        <v>0</v>
      </c>
      <c r="BS59" s="94">
        <v>0</v>
      </c>
      <c r="BT59" s="94">
        <v>0</v>
      </c>
      <c r="BU59" s="94">
        <f t="shared" si="13"/>
        <v>0</v>
      </c>
      <c r="BV59" s="94">
        <v>0</v>
      </c>
      <c r="BW59" s="94">
        <v>0</v>
      </c>
      <c r="BX59" s="94">
        <v>0</v>
      </c>
      <c r="BY59" s="94">
        <f t="shared" si="14"/>
        <v>0</v>
      </c>
      <c r="BZ59" s="94">
        <v>0</v>
      </c>
      <c r="CA59" s="94">
        <v>0</v>
      </c>
      <c r="CB59" s="94">
        <v>0</v>
      </c>
      <c r="CC59" s="94">
        <f t="shared" si="15"/>
        <v>0</v>
      </c>
      <c r="CD59" s="94">
        <v>0</v>
      </c>
      <c r="CE59" s="94">
        <v>0</v>
      </c>
      <c r="CF59" s="94">
        <v>0</v>
      </c>
      <c r="CG59" s="94">
        <f t="shared" si="16"/>
        <v>0</v>
      </c>
      <c r="CH59" s="94">
        <f t="shared" si="2"/>
        <v>0</v>
      </c>
    </row>
    <row r="60" spans="1:86" x14ac:dyDescent="0.25">
      <c r="A60" s="95" t="s">
        <v>156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f>69.581+49.26</f>
        <v>118.84100000000001</v>
      </c>
      <c r="J60" s="90">
        <v>65.989999999999995</v>
      </c>
      <c r="K60" s="90">
        <v>0</v>
      </c>
      <c r="L60" s="90">
        <v>0</v>
      </c>
      <c r="M60" s="90">
        <v>0</v>
      </c>
      <c r="N60" s="107">
        <f t="shared" si="51"/>
        <v>184.83100000000002</v>
      </c>
      <c r="O60" s="93">
        <v>0</v>
      </c>
      <c r="P60" s="93">
        <v>0</v>
      </c>
      <c r="Q60" s="93">
        <v>0</v>
      </c>
      <c r="R60" s="107">
        <f t="shared" si="52"/>
        <v>0</v>
      </c>
      <c r="S60" s="93">
        <v>0</v>
      </c>
      <c r="T60" s="93">
        <v>0</v>
      </c>
      <c r="U60" s="93">
        <v>0</v>
      </c>
      <c r="V60" s="107">
        <f t="shared" si="53"/>
        <v>0</v>
      </c>
      <c r="W60" s="93">
        <v>0</v>
      </c>
      <c r="X60" s="93">
        <v>0</v>
      </c>
      <c r="Y60" s="93">
        <v>0</v>
      </c>
      <c r="Z60" s="107">
        <f t="shared" si="19"/>
        <v>0</v>
      </c>
      <c r="AA60" s="93">
        <v>0</v>
      </c>
      <c r="AB60" s="93">
        <v>61.832999999999998</v>
      </c>
      <c r="AC60" s="93">
        <v>0</v>
      </c>
      <c r="AD60" s="107">
        <f t="shared" si="54"/>
        <v>61.832999999999998</v>
      </c>
      <c r="AE60" s="92"/>
      <c r="AF60" s="94">
        <f t="shared" si="55"/>
        <v>61.832999999999998</v>
      </c>
      <c r="AG60" s="94">
        <v>0</v>
      </c>
      <c r="AH60" s="94">
        <v>0</v>
      </c>
      <c r="AI60" s="94">
        <v>0</v>
      </c>
      <c r="AJ60" s="94">
        <f t="shared" si="5"/>
        <v>0</v>
      </c>
      <c r="AK60" s="81">
        <v>0</v>
      </c>
      <c r="AL60" s="81">
        <v>0</v>
      </c>
      <c r="AM60" s="81">
        <v>0</v>
      </c>
      <c r="AN60" s="94">
        <f t="shared" si="6"/>
        <v>0</v>
      </c>
      <c r="AO60" s="94">
        <v>0</v>
      </c>
      <c r="AP60" s="81">
        <v>0</v>
      </c>
      <c r="AQ60" s="94">
        <v>0</v>
      </c>
      <c r="AR60" s="94">
        <f t="shared" si="7"/>
        <v>0</v>
      </c>
      <c r="AS60" s="94">
        <v>0</v>
      </c>
      <c r="AT60" s="94">
        <v>0</v>
      </c>
      <c r="AU60" s="94">
        <v>0</v>
      </c>
      <c r="AV60" s="94">
        <f t="shared" si="8"/>
        <v>0</v>
      </c>
      <c r="AX60" s="94">
        <f t="shared" si="56"/>
        <v>0</v>
      </c>
      <c r="AZ60" s="94">
        <v>0</v>
      </c>
      <c r="BA60" s="94">
        <v>0</v>
      </c>
      <c r="BB60" s="94">
        <v>0</v>
      </c>
      <c r="BC60" s="94">
        <f t="shared" si="9"/>
        <v>0</v>
      </c>
      <c r="BD60" s="94">
        <v>0</v>
      </c>
      <c r="BE60" s="94">
        <v>0</v>
      </c>
      <c r="BF60" s="94">
        <v>0</v>
      </c>
      <c r="BG60" s="94">
        <f t="shared" si="10"/>
        <v>0</v>
      </c>
      <c r="BH60" s="94">
        <v>0</v>
      </c>
      <c r="BI60" s="94">
        <v>0</v>
      </c>
      <c r="BJ60" s="94">
        <v>0</v>
      </c>
      <c r="BK60" s="94">
        <f t="shared" si="11"/>
        <v>0</v>
      </c>
      <c r="BL60" s="94">
        <v>0</v>
      </c>
      <c r="BM60" s="94">
        <v>0</v>
      </c>
      <c r="BN60" s="94">
        <v>0</v>
      </c>
      <c r="BO60" s="94">
        <f t="shared" si="12"/>
        <v>0</v>
      </c>
      <c r="BP60" s="94">
        <f t="shared" si="42"/>
        <v>0</v>
      </c>
      <c r="BR60" s="94">
        <v>0</v>
      </c>
      <c r="BS60" s="94">
        <v>0</v>
      </c>
      <c r="BT60" s="94">
        <v>0</v>
      </c>
      <c r="BU60" s="94">
        <f t="shared" si="13"/>
        <v>0</v>
      </c>
      <c r="BV60" s="94">
        <v>0</v>
      </c>
      <c r="BW60" s="94">
        <v>0</v>
      </c>
      <c r="BX60" s="94">
        <v>0</v>
      </c>
      <c r="BY60" s="94">
        <f t="shared" si="14"/>
        <v>0</v>
      </c>
      <c r="BZ60" s="94">
        <v>0</v>
      </c>
      <c r="CA60" s="94">
        <v>0</v>
      </c>
      <c r="CB60" s="94">
        <v>0</v>
      </c>
      <c r="CC60" s="94">
        <f t="shared" si="15"/>
        <v>0</v>
      </c>
      <c r="CD60" s="94">
        <v>0</v>
      </c>
      <c r="CE60" s="94">
        <v>0</v>
      </c>
      <c r="CF60" s="94">
        <v>0</v>
      </c>
      <c r="CG60" s="94">
        <f t="shared" si="16"/>
        <v>0</v>
      </c>
      <c r="CH60" s="94">
        <f t="shared" si="2"/>
        <v>0</v>
      </c>
    </row>
    <row r="61" spans="1:86" x14ac:dyDescent="0.25">
      <c r="A61" s="95" t="s">
        <v>157</v>
      </c>
      <c r="B61" s="90">
        <v>242.595</v>
      </c>
      <c r="C61" s="90">
        <v>46.02</v>
      </c>
      <c r="D61" s="90">
        <v>0</v>
      </c>
      <c r="E61" s="90">
        <v>0</v>
      </c>
      <c r="F61" s="90">
        <v>0</v>
      </c>
      <c r="G61" s="90">
        <v>0</v>
      </c>
      <c r="H61" s="90">
        <v>15.87</v>
      </c>
      <c r="I61" s="90">
        <v>76.06</v>
      </c>
      <c r="J61" s="90">
        <v>0</v>
      </c>
      <c r="K61" s="90">
        <v>0</v>
      </c>
      <c r="L61" s="90">
        <v>0</v>
      </c>
      <c r="M61" s="90">
        <v>0</v>
      </c>
      <c r="N61" s="107">
        <f t="shared" si="51"/>
        <v>380.54500000000002</v>
      </c>
      <c r="O61" s="93">
        <v>0</v>
      </c>
      <c r="P61" s="93">
        <v>0</v>
      </c>
      <c r="Q61" s="93">
        <v>74.38</v>
      </c>
      <c r="R61" s="107">
        <f t="shared" si="52"/>
        <v>74.38</v>
      </c>
      <c r="S61" s="93">
        <v>44</v>
      </c>
      <c r="T61" s="93">
        <v>0</v>
      </c>
      <c r="U61" s="93">
        <v>0</v>
      </c>
      <c r="V61" s="107">
        <f t="shared" si="53"/>
        <v>44</v>
      </c>
      <c r="W61" s="93">
        <v>0</v>
      </c>
      <c r="X61" s="93">
        <v>29</v>
      </c>
      <c r="Y61" s="93">
        <v>0</v>
      </c>
      <c r="Z61" s="107">
        <f t="shared" si="19"/>
        <v>29</v>
      </c>
      <c r="AA61" s="93">
        <v>0</v>
      </c>
      <c r="AB61" s="93">
        <v>0</v>
      </c>
      <c r="AC61" s="93">
        <v>0</v>
      </c>
      <c r="AD61" s="107">
        <f t="shared" si="54"/>
        <v>0</v>
      </c>
      <c r="AE61" s="92"/>
      <c r="AF61" s="94">
        <f t="shared" si="55"/>
        <v>147.38</v>
      </c>
      <c r="AG61" s="94">
        <v>0</v>
      </c>
      <c r="AH61" s="94">
        <v>0</v>
      </c>
      <c r="AI61" s="94">
        <v>16.760000000000002</v>
      </c>
      <c r="AJ61" s="94">
        <f t="shared" si="5"/>
        <v>16.760000000000002</v>
      </c>
      <c r="AK61" s="94">
        <v>98.52</v>
      </c>
      <c r="AL61" s="94">
        <v>0</v>
      </c>
      <c r="AM61" s="94">
        <v>56.346000000000004</v>
      </c>
      <c r="AN61" s="94">
        <f t="shared" si="6"/>
        <v>154.86599999999999</v>
      </c>
      <c r="AO61" s="94">
        <v>0</v>
      </c>
      <c r="AP61" s="94">
        <v>0</v>
      </c>
      <c r="AQ61" s="94">
        <v>0</v>
      </c>
      <c r="AR61" s="94">
        <f t="shared" si="7"/>
        <v>0</v>
      </c>
      <c r="AS61" s="94">
        <v>0</v>
      </c>
      <c r="AT61" s="94">
        <v>0</v>
      </c>
      <c r="AU61" s="94">
        <v>0</v>
      </c>
      <c r="AV61" s="94">
        <f t="shared" si="8"/>
        <v>0</v>
      </c>
      <c r="AX61" s="94">
        <f>AJ61+AN61+AR61+AV61</f>
        <v>171.62599999999998</v>
      </c>
      <c r="AZ61" s="94">
        <v>40.17</v>
      </c>
      <c r="BA61" s="94">
        <v>0</v>
      </c>
      <c r="BB61" s="94">
        <v>37.604999999999997</v>
      </c>
      <c r="BC61" s="94">
        <f t="shared" si="9"/>
        <v>77.775000000000006</v>
      </c>
      <c r="BD61" s="94">
        <v>0</v>
      </c>
      <c r="BE61" s="94">
        <v>0</v>
      </c>
      <c r="BF61" s="94">
        <v>0</v>
      </c>
      <c r="BG61" s="94">
        <f t="shared" si="10"/>
        <v>0</v>
      </c>
      <c r="BH61" s="94">
        <v>0</v>
      </c>
      <c r="BI61" s="94">
        <v>0</v>
      </c>
      <c r="BJ61" s="94">
        <v>0</v>
      </c>
      <c r="BK61" s="94">
        <f t="shared" si="11"/>
        <v>0</v>
      </c>
      <c r="BL61" s="94">
        <v>0</v>
      </c>
      <c r="BM61" s="94">
        <v>0</v>
      </c>
      <c r="BN61" s="94">
        <v>0</v>
      </c>
      <c r="BO61" s="94">
        <f t="shared" si="12"/>
        <v>0</v>
      </c>
      <c r="BP61" s="94">
        <f t="shared" si="42"/>
        <v>77.775000000000006</v>
      </c>
      <c r="BR61" s="94">
        <v>0</v>
      </c>
      <c r="BS61" s="94">
        <v>0</v>
      </c>
      <c r="BT61" s="94">
        <v>0</v>
      </c>
      <c r="BU61" s="94">
        <f t="shared" si="13"/>
        <v>0</v>
      </c>
      <c r="BV61" s="94">
        <v>0</v>
      </c>
      <c r="BW61" s="94">
        <v>0</v>
      </c>
      <c r="BX61" s="94">
        <v>0</v>
      </c>
      <c r="BY61" s="94">
        <f t="shared" si="14"/>
        <v>0</v>
      </c>
      <c r="BZ61" s="94">
        <v>0</v>
      </c>
      <c r="CA61" s="94">
        <v>0</v>
      </c>
      <c r="CB61" s="94">
        <v>0</v>
      </c>
      <c r="CC61" s="94">
        <f t="shared" si="15"/>
        <v>0</v>
      </c>
      <c r="CD61" s="94">
        <v>0</v>
      </c>
      <c r="CE61" s="94">
        <v>0</v>
      </c>
      <c r="CF61" s="94">
        <v>0</v>
      </c>
      <c r="CG61" s="94">
        <f t="shared" si="16"/>
        <v>0</v>
      </c>
      <c r="CH61" s="94">
        <f t="shared" si="2"/>
        <v>0</v>
      </c>
    </row>
    <row r="62" spans="1:86" x14ac:dyDescent="0.25">
      <c r="A62" s="95" t="s">
        <v>45</v>
      </c>
      <c r="B62" s="90">
        <v>0</v>
      </c>
      <c r="C62" s="90">
        <v>0</v>
      </c>
      <c r="D62" s="90">
        <v>0</v>
      </c>
      <c r="E62" s="90">
        <v>0</v>
      </c>
      <c r="F62" s="90">
        <v>0</v>
      </c>
      <c r="G62" s="90">
        <v>0</v>
      </c>
      <c r="H62" s="90">
        <f>37.81-H61-H39</f>
        <v>1.8800000000000061</v>
      </c>
      <c r="I62" s="90">
        <f>253.091-I61-I60-I39</f>
        <v>12.799999999999997</v>
      </c>
      <c r="J62" s="90">
        <f>78.2-J60-J39</f>
        <v>0</v>
      </c>
      <c r="K62" s="90">
        <v>0</v>
      </c>
      <c r="L62" s="90">
        <f>224.756-L40-L39</f>
        <v>0</v>
      </c>
      <c r="M62" s="90">
        <v>0</v>
      </c>
      <c r="N62" s="107">
        <f t="shared" si="51"/>
        <v>14.680000000000003</v>
      </c>
      <c r="O62" s="93">
        <v>27.32</v>
      </c>
      <c r="P62" s="93">
        <v>0</v>
      </c>
      <c r="Q62" s="93">
        <v>0</v>
      </c>
      <c r="R62" s="107">
        <f t="shared" si="52"/>
        <v>27.32</v>
      </c>
      <c r="S62" s="93">
        <v>0</v>
      </c>
      <c r="T62" s="93">
        <v>26</v>
      </c>
      <c r="U62" s="93">
        <v>0</v>
      </c>
      <c r="V62" s="107">
        <f t="shared" si="53"/>
        <v>26</v>
      </c>
      <c r="W62" s="93">
        <v>0</v>
      </c>
      <c r="X62" s="93">
        <v>0</v>
      </c>
      <c r="Y62" s="93">
        <v>1.22</v>
      </c>
      <c r="Z62" s="107">
        <f t="shared" si="19"/>
        <v>1.22</v>
      </c>
      <c r="AA62" s="93">
        <v>0</v>
      </c>
      <c r="AB62" s="93">
        <v>0</v>
      </c>
      <c r="AC62" s="93">
        <v>0</v>
      </c>
      <c r="AD62" s="107">
        <f t="shared" si="54"/>
        <v>0</v>
      </c>
      <c r="AE62" s="92"/>
      <c r="AF62" s="94">
        <f t="shared" si="55"/>
        <v>54.54</v>
      </c>
      <c r="AG62" s="94">
        <v>0</v>
      </c>
      <c r="AH62" s="94">
        <v>14.25</v>
      </c>
      <c r="AI62" s="94">
        <v>88.37</v>
      </c>
      <c r="AJ62" s="94">
        <f t="shared" si="5"/>
        <v>102.62</v>
      </c>
      <c r="AK62" s="94">
        <v>61.66</v>
      </c>
      <c r="AL62" s="94">
        <v>21.47</v>
      </c>
      <c r="AM62" s="94">
        <v>0</v>
      </c>
      <c r="AN62" s="94">
        <f t="shared" si="6"/>
        <v>83.13</v>
      </c>
      <c r="AO62" s="94">
        <v>14.86</v>
      </c>
      <c r="AP62" s="94">
        <v>26.400000000000002</v>
      </c>
      <c r="AQ62" s="94">
        <v>45.999999999999993</v>
      </c>
      <c r="AR62" s="94">
        <f t="shared" si="7"/>
        <v>87.259999999999991</v>
      </c>
      <c r="AS62" s="94">
        <v>0</v>
      </c>
      <c r="AT62" s="94">
        <v>0</v>
      </c>
      <c r="AU62" s="94">
        <v>0</v>
      </c>
      <c r="AV62" s="94">
        <f t="shared" si="8"/>
        <v>0</v>
      </c>
      <c r="AX62" s="94">
        <f>AJ62+AN62+AR62+AV62</f>
        <v>273.01</v>
      </c>
      <c r="AZ62" s="94">
        <v>0</v>
      </c>
      <c r="BA62" s="94">
        <v>47.25</v>
      </c>
      <c r="BB62" s="94">
        <v>358.84</v>
      </c>
      <c r="BC62" s="94">
        <f t="shared" si="9"/>
        <v>406.09</v>
      </c>
      <c r="BD62" s="94">
        <v>84.07</v>
      </c>
      <c r="BE62" s="94">
        <v>177.62</v>
      </c>
      <c r="BF62" s="94">
        <v>54.5</v>
      </c>
      <c r="BG62" s="94">
        <f t="shared" si="10"/>
        <v>316.19</v>
      </c>
      <c r="BH62" s="94">
        <v>0</v>
      </c>
      <c r="BI62" s="94">
        <v>0</v>
      </c>
      <c r="BJ62" s="94">
        <v>0</v>
      </c>
      <c r="BK62" s="94">
        <f t="shared" si="11"/>
        <v>0</v>
      </c>
      <c r="BL62" s="94">
        <v>0</v>
      </c>
      <c r="BM62" s="94">
        <v>68.73</v>
      </c>
      <c r="BN62" s="94">
        <v>4.04</v>
      </c>
      <c r="BO62" s="94">
        <f t="shared" si="12"/>
        <v>72.77000000000001</v>
      </c>
      <c r="BP62" s="94">
        <f t="shared" si="42"/>
        <v>795.05</v>
      </c>
      <c r="BR62" s="94">
        <v>8.3000000000000007</v>
      </c>
      <c r="BS62" s="94">
        <v>98</v>
      </c>
      <c r="BT62" s="94">
        <v>0</v>
      </c>
      <c r="BU62" s="94">
        <f t="shared" si="13"/>
        <v>106.3</v>
      </c>
      <c r="BV62" s="94">
        <v>10.24</v>
      </c>
      <c r="BW62" s="94">
        <v>81.45</v>
      </c>
      <c r="BX62" s="94">
        <v>3.05</v>
      </c>
      <c r="BY62" s="94">
        <f t="shared" si="14"/>
        <v>94.74</v>
      </c>
      <c r="BZ62" s="94">
        <v>147.32</v>
      </c>
      <c r="CA62" s="94">
        <v>92.1</v>
      </c>
      <c r="CB62" s="94">
        <v>62.94</v>
      </c>
      <c r="CC62" s="94">
        <f t="shared" si="15"/>
        <v>302.36</v>
      </c>
      <c r="CD62" s="94">
        <v>0</v>
      </c>
      <c r="CE62" s="94">
        <v>12.6</v>
      </c>
      <c r="CF62" s="94">
        <v>46</v>
      </c>
      <c r="CG62" s="94">
        <f t="shared" si="16"/>
        <v>58.6</v>
      </c>
      <c r="CH62" s="94">
        <f t="shared" si="2"/>
        <v>562</v>
      </c>
    </row>
    <row r="63" spans="1:86" ht="15.75" thickBot="1" x14ac:dyDescent="0.3">
      <c r="A63" s="103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8"/>
      <c r="O63" s="105"/>
      <c r="P63" s="105"/>
      <c r="Q63" s="105"/>
      <c r="R63" s="108"/>
      <c r="S63" s="105"/>
      <c r="T63" s="105"/>
      <c r="U63" s="105"/>
      <c r="V63" s="108"/>
      <c r="W63" s="105"/>
      <c r="X63" s="105"/>
      <c r="Y63" s="105"/>
      <c r="Z63" s="108"/>
      <c r="AA63" s="105"/>
      <c r="AB63" s="105"/>
      <c r="AC63" s="105"/>
      <c r="AD63" s="108"/>
      <c r="AE63" s="92"/>
      <c r="AF63" s="106"/>
      <c r="AG63" s="106">
        <v>0</v>
      </c>
      <c r="AH63" s="106"/>
      <c r="AI63" s="106"/>
      <c r="AJ63" s="106">
        <f t="shared" si="5"/>
        <v>0</v>
      </c>
      <c r="AK63" s="106"/>
      <c r="AL63" s="106"/>
      <c r="AM63" s="106"/>
      <c r="AN63" s="106">
        <f t="shared" si="6"/>
        <v>0</v>
      </c>
      <c r="AO63" s="106"/>
      <c r="AP63" s="106"/>
      <c r="AQ63" s="106"/>
      <c r="AR63" s="106">
        <f t="shared" si="7"/>
        <v>0</v>
      </c>
      <c r="AS63" s="106"/>
      <c r="AT63" s="106"/>
      <c r="AU63" s="106"/>
      <c r="AV63" s="106">
        <f t="shared" si="8"/>
        <v>0</v>
      </c>
      <c r="AX63" s="106"/>
      <c r="AZ63" s="106"/>
      <c r="BA63" s="106"/>
      <c r="BB63" s="106"/>
      <c r="BC63" s="106">
        <f t="shared" si="9"/>
        <v>0</v>
      </c>
      <c r="BD63" s="106"/>
      <c r="BE63" s="106"/>
      <c r="BF63" s="106"/>
      <c r="BG63" s="106">
        <f t="shared" si="10"/>
        <v>0</v>
      </c>
      <c r="BH63" s="106"/>
      <c r="BI63" s="106"/>
      <c r="BJ63" s="106"/>
      <c r="BK63" s="106">
        <f t="shared" si="11"/>
        <v>0</v>
      </c>
      <c r="BL63" s="106"/>
      <c r="BM63" s="106"/>
      <c r="BN63" s="106"/>
      <c r="BO63" s="106">
        <f t="shared" si="12"/>
        <v>0</v>
      </c>
      <c r="BP63" s="106"/>
      <c r="BR63" s="106"/>
      <c r="BS63" s="106"/>
      <c r="BT63" s="106"/>
      <c r="BU63" s="106">
        <f t="shared" si="13"/>
        <v>0</v>
      </c>
      <c r="BV63" s="106"/>
      <c r="BW63" s="106"/>
      <c r="BX63" s="106"/>
      <c r="BY63" s="106">
        <f t="shared" si="14"/>
        <v>0</v>
      </c>
      <c r="BZ63" s="106"/>
      <c r="CA63" s="106"/>
      <c r="CB63" s="106"/>
      <c r="CC63" s="106">
        <f t="shared" si="15"/>
        <v>0</v>
      </c>
      <c r="CD63" s="106"/>
      <c r="CE63" s="106"/>
      <c r="CF63" s="106"/>
      <c r="CG63" s="106">
        <f t="shared" si="16"/>
        <v>0</v>
      </c>
      <c r="CH63" s="106"/>
    </row>
    <row r="64" spans="1:86" x14ac:dyDescent="0.25">
      <c r="A64" s="82" t="s">
        <v>158</v>
      </c>
      <c r="B64" s="84">
        <f>SUM(B5,B17,B24,B33,B38,B49)</f>
        <v>298.28500000000003</v>
      </c>
      <c r="C64" s="84">
        <f t="shared" ref="C64:M64" si="57">SUM(C5,C17,C24,C33,C38,C49)</f>
        <v>179.09399999999999</v>
      </c>
      <c r="D64" s="84">
        <f t="shared" si="57"/>
        <v>121.61</v>
      </c>
      <c r="E64" s="84">
        <f t="shared" si="57"/>
        <v>231.30400000000003</v>
      </c>
      <c r="F64" s="84">
        <f t="shared" si="57"/>
        <v>303.66200000000003</v>
      </c>
      <c r="G64" s="84">
        <f t="shared" si="57"/>
        <v>457.286</v>
      </c>
      <c r="H64" s="84">
        <f t="shared" si="57"/>
        <v>202.40000000000003</v>
      </c>
      <c r="I64" s="84">
        <f t="shared" si="57"/>
        <v>348.12400000000002</v>
      </c>
      <c r="J64" s="84">
        <f t="shared" si="57"/>
        <v>371.21899999999999</v>
      </c>
      <c r="K64" s="84">
        <f t="shared" si="57"/>
        <v>151.422</v>
      </c>
      <c r="L64" s="84">
        <f t="shared" si="57"/>
        <v>298.82399999999996</v>
      </c>
      <c r="M64" s="84">
        <f t="shared" si="57"/>
        <v>77.883999999999986</v>
      </c>
      <c r="N64" s="84">
        <f>SUM(N5,N17,N24,N33,N38,N49)</f>
        <v>3041.1140000000005</v>
      </c>
      <c r="O64" s="84">
        <f>SUM(O5,O17,O24,O33,O38,O49)</f>
        <v>183.84999999999997</v>
      </c>
      <c r="P64" s="84">
        <f>SUM(P5,P17,P24,P33,P38,P49)</f>
        <v>211.66399999999999</v>
      </c>
      <c r="Q64" s="84">
        <f>SUM(Q5,Q17,Q24,Q33,Q38,Q49)</f>
        <v>239.12999999999997</v>
      </c>
      <c r="R64" s="84">
        <f t="shared" ref="R64:AI64" si="58">SUM(R5,R17,R24,R33,R38,R49)</f>
        <v>634.64399999999989</v>
      </c>
      <c r="S64" s="84">
        <f t="shared" si="58"/>
        <v>154.30500000000001</v>
      </c>
      <c r="T64" s="84">
        <f t="shared" si="58"/>
        <v>263.49799999999999</v>
      </c>
      <c r="U64" s="84">
        <f t="shared" si="58"/>
        <v>164.4812</v>
      </c>
      <c r="V64" s="84">
        <f t="shared" si="58"/>
        <v>582.28419999999994</v>
      </c>
      <c r="W64" s="84">
        <f t="shared" si="58"/>
        <v>160.10000000000002</v>
      </c>
      <c r="X64" s="84">
        <f t="shared" si="58"/>
        <v>165.46</v>
      </c>
      <c r="Y64" s="84">
        <f t="shared" si="58"/>
        <v>79.52</v>
      </c>
      <c r="Z64" s="84">
        <f t="shared" si="58"/>
        <v>405.08000000000004</v>
      </c>
      <c r="AA64" s="84">
        <f t="shared" si="58"/>
        <v>175.50199999999998</v>
      </c>
      <c r="AB64" s="84">
        <f t="shared" si="58"/>
        <v>201.18299999999999</v>
      </c>
      <c r="AC64" s="84">
        <f t="shared" si="58"/>
        <v>192.393</v>
      </c>
      <c r="AD64" s="84">
        <f t="shared" si="58"/>
        <v>569.07799999999997</v>
      </c>
      <c r="AF64" s="85">
        <f t="shared" si="58"/>
        <v>2191.0861999999997</v>
      </c>
      <c r="AG64" s="85">
        <f t="shared" si="58"/>
        <v>193.43600000000001</v>
      </c>
      <c r="AH64" s="85">
        <f t="shared" si="58"/>
        <v>223.36099999999999</v>
      </c>
      <c r="AI64" s="85">
        <f t="shared" si="58"/>
        <v>354.68999999999994</v>
      </c>
      <c r="AJ64" s="85">
        <f t="shared" si="5"/>
        <v>771.48699999999997</v>
      </c>
      <c r="AK64" s="85">
        <f t="shared" ref="AK64:AL64" si="59">SUM(AK5,AK17,AK24,AK33,AK38,AK49)</f>
        <v>447.38999999999993</v>
      </c>
      <c r="AL64" s="85">
        <f t="shared" si="59"/>
        <v>405.48999999999995</v>
      </c>
      <c r="AM64" s="85">
        <f t="shared" ref="AM64" si="60">SUM(AM5,AM17,AM24,AM33,AM38,AM49)</f>
        <v>333.13600000000002</v>
      </c>
      <c r="AN64" s="85">
        <f t="shared" si="6"/>
        <v>1186.0159999999998</v>
      </c>
      <c r="AO64" s="85">
        <f t="shared" ref="AO64:AP64" si="61">SUM(AO5,AO17,AO24,AO33,AO38,AO49)</f>
        <v>253.47400000000002</v>
      </c>
      <c r="AP64" s="85">
        <f t="shared" si="61"/>
        <v>380.721</v>
      </c>
      <c r="AQ64" s="85">
        <f t="shared" ref="AQ64:AS64" si="62">SUM(AQ5,AQ17,AQ24,AQ33,AQ38,AQ49)</f>
        <v>267.64499999999998</v>
      </c>
      <c r="AR64" s="85">
        <f t="shared" si="7"/>
        <v>901.84</v>
      </c>
      <c r="AS64" s="85">
        <f t="shared" si="62"/>
        <v>278.77000000000004</v>
      </c>
      <c r="AT64" s="85">
        <f t="shared" ref="AT64:AU64" si="63">SUM(AT5,AT17,AT24,AT33,AT38,AT49)</f>
        <v>367.358</v>
      </c>
      <c r="AU64" s="85">
        <f t="shared" si="63"/>
        <v>314.07</v>
      </c>
      <c r="AV64" s="85">
        <f t="shared" si="8"/>
        <v>960.19800000000009</v>
      </c>
      <c r="AX64" s="85">
        <f t="shared" ref="AX64" si="64">SUM(AX5,AX17,AX24,AX33,AX38,AX49)</f>
        <v>3819.5409999999997</v>
      </c>
      <c r="AZ64" s="85">
        <f t="shared" ref="AZ64:BA64" si="65">SUM(AZ5,AZ17,AZ24,AZ33,AZ38,AZ49)</f>
        <v>500.79</v>
      </c>
      <c r="BA64" s="85">
        <f t="shared" si="65"/>
        <v>317.70000000000005</v>
      </c>
      <c r="BB64" s="85">
        <f t="shared" ref="BB64" si="66">SUM(BB5,BB17,BB24,BB33,BB38,BB49)</f>
        <v>546.39499999999998</v>
      </c>
      <c r="BC64" s="85">
        <f t="shared" si="9"/>
        <v>1364.885</v>
      </c>
      <c r="BD64" s="85">
        <f t="shared" ref="BD64:BF64" si="67">SUM(BD5,BD17,BD24,BD33,BD38,BD49)</f>
        <v>334.86</v>
      </c>
      <c r="BE64" s="85">
        <f t="shared" si="67"/>
        <v>483.5</v>
      </c>
      <c r="BF64" s="85">
        <f t="shared" si="67"/>
        <v>251.75</v>
      </c>
      <c r="BG64" s="85">
        <f t="shared" si="10"/>
        <v>1070.1100000000001</v>
      </c>
      <c r="BH64" s="85">
        <f t="shared" ref="BH64:BI64" si="68">SUM(BH5,BH17,BH24,BH33,BH38,BH49)</f>
        <v>386.91999999999996</v>
      </c>
      <c r="BI64" s="85">
        <f t="shared" si="68"/>
        <v>327.60199999999998</v>
      </c>
      <c r="BJ64" s="85">
        <f t="shared" ref="BJ64:BL64" si="69">SUM(BJ5,BJ17,BJ24,BJ33,BJ38,BJ49)</f>
        <v>247.79000000000002</v>
      </c>
      <c r="BK64" s="85">
        <f t="shared" si="11"/>
        <v>962.3119999999999</v>
      </c>
      <c r="BL64" s="85">
        <f t="shared" si="69"/>
        <v>194.84</v>
      </c>
      <c r="BM64" s="85">
        <f t="shared" ref="BM64:BN64" si="70">SUM(BM5,BM17,BM24,BM33,BM38,BM49)</f>
        <v>238.76800000000003</v>
      </c>
      <c r="BN64" s="85">
        <f t="shared" si="70"/>
        <v>210.60900000000001</v>
      </c>
      <c r="BO64" s="85">
        <f t="shared" si="12"/>
        <v>644.2170000000001</v>
      </c>
      <c r="BP64" s="85">
        <f t="shared" ref="BP64" si="71">SUM(BP5,BP17,BP24,BP33,BP38,BP49)</f>
        <v>4041.5239999999994</v>
      </c>
      <c r="BR64" s="85">
        <f t="shared" ref="BR64:BS64" si="72">SUM(BR5,BR17,BR24,BR33,BR38,BR49)</f>
        <v>447.95000000000005</v>
      </c>
      <c r="BS64" s="85">
        <f t="shared" si="72"/>
        <v>444.79</v>
      </c>
      <c r="BT64" s="85">
        <f t="shared" ref="BT64" si="73">SUM(BT5,BT17,BT24,BT33,BT38,BT49)</f>
        <v>215.035</v>
      </c>
      <c r="BU64" s="85">
        <f t="shared" si="13"/>
        <v>1107.7750000000001</v>
      </c>
      <c r="BV64" s="85">
        <f t="shared" ref="BV64:BW64" si="74">SUM(BV5,BV17,BV24,BV33,BV38,BV49)</f>
        <v>211.97199999999998</v>
      </c>
      <c r="BW64" s="85">
        <f t="shared" si="74"/>
        <v>338.95000000000005</v>
      </c>
      <c r="BX64" s="85">
        <f t="shared" ref="BX64" si="75">SUM(BX5,BX17,BX24,BX33,BX38,BX49)</f>
        <v>298.39</v>
      </c>
      <c r="BY64" s="85">
        <f t="shared" si="14"/>
        <v>849.31200000000001</v>
      </c>
      <c r="BZ64" s="85">
        <f t="shared" ref="BZ64:CA64" si="76">SUM(BZ5,BZ17,BZ24,BZ33,BZ38,BZ49)</f>
        <v>364.05</v>
      </c>
      <c r="CA64" s="85">
        <f t="shared" si="76"/>
        <v>438.60900000000004</v>
      </c>
      <c r="CB64" s="85">
        <f t="shared" ref="CB64:CD64" si="77">SUM(CB5,CB17,CB24,CB33,CB38,CB49)</f>
        <v>296.97000000000003</v>
      </c>
      <c r="CC64" s="85">
        <f>SUM(BZ64:CB64)</f>
        <v>1099.6290000000001</v>
      </c>
      <c r="CD64" s="85">
        <f t="shared" si="77"/>
        <v>209.15000000000003</v>
      </c>
      <c r="CE64" s="85">
        <f t="shared" ref="CE64:CF64" si="78">SUM(CE5,CE17,CE24,CE33,CE38,CE49)</f>
        <v>283.96000000000004</v>
      </c>
      <c r="CF64" s="85">
        <f t="shared" si="78"/>
        <v>281.14</v>
      </c>
      <c r="CG64" s="85">
        <f>SUM(CD64:CF64)</f>
        <v>774.25</v>
      </c>
      <c r="CH64" s="85">
        <f t="shared" ref="CH64" si="79">SUM(CH5,CH17,CH24,CH33,CH38,CH49)</f>
        <v>3830.9660000000003</v>
      </c>
    </row>
    <row r="65" spans="1:86" ht="15.75" thickBot="1" x14ac:dyDescent="0.3">
      <c r="A65" s="86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</row>
    <row r="66" spans="1:86" ht="15.75" thickBot="1" x14ac:dyDescent="0.3">
      <c r="A66" s="4" t="s">
        <v>168</v>
      </c>
      <c r="B66" s="6"/>
      <c r="C66" s="7"/>
      <c r="D66" s="7"/>
      <c r="E66" s="7"/>
      <c r="F66" s="6"/>
      <c r="G66" s="7"/>
      <c r="H66" s="7"/>
      <c r="I66" s="7"/>
      <c r="J66" s="6"/>
      <c r="K66" s="7"/>
      <c r="L66" s="7"/>
      <c r="M66" s="7"/>
      <c r="N66" s="6" t="s">
        <v>159</v>
      </c>
      <c r="O66" s="7">
        <v>41365</v>
      </c>
      <c r="P66" s="7">
        <v>41395</v>
      </c>
      <c r="Q66" s="8">
        <v>41426</v>
      </c>
      <c r="R66" s="6" t="s">
        <v>104</v>
      </c>
      <c r="S66" s="7">
        <v>41456</v>
      </c>
      <c r="T66" s="7">
        <v>41487</v>
      </c>
      <c r="U66" s="8">
        <v>41518</v>
      </c>
      <c r="V66" s="6" t="s">
        <v>105</v>
      </c>
      <c r="W66" s="7">
        <v>41548</v>
      </c>
      <c r="X66" s="7">
        <v>41579</v>
      </c>
      <c r="Y66" s="8">
        <v>41609</v>
      </c>
      <c r="Z66" s="6" t="s">
        <v>106</v>
      </c>
      <c r="AA66" s="7">
        <v>41640</v>
      </c>
      <c r="AB66" s="7">
        <v>41671</v>
      </c>
      <c r="AC66" s="8">
        <v>41699</v>
      </c>
      <c r="AD66" s="6" t="s">
        <v>107</v>
      </c>
      <c r="AF66" s="80" t="s">
        <v>160</v>
      </c>
      <c r="AG66" s="112">
        <f t="shared" ref="AG66:AH66" si="80">AG4</f>
        <v>41730</v>
      </c>
      <c r="AH66" s="112">
        <f t="shared" si="80"/>
        <v>41760</v>
      </c>
      <c r="AI66" s="112">
        <f t="shared" ref="AI66:AN66" si="81">AI4</f>
        <v>41791</v>
      </c>
      <c r="AJ66" s="112" t="str">
        <f t="shared" si="81"/>
        <v>Quarter 1</v>
      </c>
      <c r="AK66" s="112">
        <f t="shared" si="81"/>
        <v>41821</v>
      </c>
      <c r="AL66" s="112">
        <f t="shared" si="81"/>
        <v>41852</v>
      </c>
      <c r="AM66" s="112">
        <f t="shared" si="81"/>
        <v>41883</v>
      </c>
      <c r="AN66" s="112" t="str">
        <f t="shared" si="81"/>
        <v>Quarter 2</v>
      </c>
      <c r="AO66" s="112">
        <f t="shared" ref="AO66:AP66" si="82">AO4</f>
        <v>41913</v>
      </c>
      <c r="AP66" s="112">
        <f t="shared" si="82"/>
        <v>41944</v>
      </c>
      <c r="AQ66" s="112">
        <f t="shared" ref="AQ66:AR66" si="83">AQ4</f>
        <v>41974</v>
      </c>
      <c r="AR66" s="112" t="str">
        <f t="shared" si="83"/>
        <v>Quarter 3</v>
      </c>
      <c r="AS66" s="112">
        <f t="shared" ref="AS66:AT66" si="84">AS4</f>
        <v>42005</v>
      </c>
      <c r="AT66" s="112">
        <f t="shared" si="84"/>
        <v>42036</v>
      </c>
      <c r="AU66" s="112">
        <f t="shared" ref="AU66:AX66" si="85">AU4</f>
        <v>42064</v>
      </c>
      <c r="AV66" s="112" t="str">
        <f t="shared" si="85"/>
        <v>Quarter 4</v>
      </c>
      <c r="AX66" s="112" t="str">
        <f t="shared" si="85"/>
        <v>2014-2015</v>
      </c>
      <c r="AZ66" s="112">
        <f t="shared" ref="AZ66:BA66" si="86">AZ4</f>
        <v>42095</v>
      </c>
      <c r="BA66" s="112">
        <f t="shared" si="86"/>
        <v>42125</v>
      </c>
      <c r="BB66" s="112">
        <f t="shared" ref="BB66:BD66" si="87">BB4</f>
        <v>42156</v>
      </c>
      <c r="BC66" s="112" t="str">
        <f t="shared" si="87"/>
        <v>Quarter 1</v>
      </c>
      <c r="BD66" s="112">
        <f t="shared" si="87"/>
        <v>42186</v>
      </c>
      <c r="BE66" s="112">
        <f t="shared" ref="BE66:BG67" si="88">BE4</f>
        <v>42217</v>
      </c>
      <c r="BF66" s="112">
        <f t="shared" si="88"/>
        <v>42248</v>
      </c>
      <c r="BG66" s="112" t="str">
        <f t="shared" si="88"/>
        <v>Quarter 2</v>
      </c>
      <c r="BH66" s="112">
        <f t="shared" ref="BH66:BI66" si="89">BH4</f>
        <v>42278</v>
      </c>
      <c r="BI66" s="112">
        <f t="shared" si="89"/>
        <v>42309</v>
      </c>
      <c r="BJ66" s="112">
        <f t="shared" ref="BJ66:BK66" si="90">BJ4</f>
        <v>42339</v>
      </c>
      <c r="BK66" s="112" t="str">
        <f t="shared" si="90"/>
        <v>Quarter 3</v>
      </c>
      <c r="BL66" s="112">
        <f t="shared" ref="BL66:BM66" si="91">BL4</f>
        <v>42385</v>
      </c>
      <c r="BM66" s="112">
        <f t="shared" si="91"/>
        <v>42416</v>
      </c>
      <c r="BN66" s="112">
        <f t="shared" ref="BN66:BO66" si="92">BN4</f>
        <v>42445</v>
      </c>
      <c r="BO66" s="112" t="str">
        <f t="shared" si="92"/>
        <v>Quarter 4</v>
      </c>
      <c r="BP66" s="112" t="str">
        <f t="shared" ref="BP66:BP67" si="93">BP4</f>
        <v>2015-2016</v>
      </c>
      <c r="BR66" s="112">
        <f t="shared" ref="BR66:BS66" si="94">BR4</f>
        <v>42476</v>
      </c>
      <c r="BS66" s="112">
        <f t="shared" si="94"/>
        <v>42506</v>
      </c>
      <c r="BT66" s="112">
        <f t="shared" ref="BT66:BV66" si="95">BT4</f>
        <v>42537</v>
      </c>
      <c r="BU66" s="112" t="str">
        <f t="shared" si="95"/>
        <v>Quarter 1</v>
      </c>
      <c r="BV66" s="112">
        <f t="shared" si="95"/>
        <v>42567</v>
      </c>
      <c r="BW66" s="112">
        <f t="shared" ref="BW66:BY66" si="96">BW4</f>
        <v>42598</v>
      </c>
      <c r="BX66" s="112">
        <f t="shared" si="96"/>
        <v>42629</v>
      </c>
      <c r="BY66" s="112" t="str">
        <f t="shared" si="96"/>
        <v>Quarter 2</v>
      </c>
      <c r="BZ66" s="112">
        <f t="shared" ref="BZ66:CA67" si="97">BZ4</f>
        <v>42659</v>
      </c>
      <c r="CA66" s="112">
        <f t="shared" si="97"/>
        <v>42690</v>
      </c>
      <c r="CB66" s="112">
        <f t="shared" ref="CB66:CC66" si="98">CB4</f>
        <v>42720</v>
      </c>
      <c r="CC66" s="112" t="str">
        <f t="shared" si="98"/>
        <v>Quarter 3</v>
      </c>
      <c r="CD66" s="112">
        <f t="shared" ref="CD66:CE66" si="99">CD4</f>
        <v>42751</v>
      </c>
      <c r="CE66" s="112">
        <f t="shared" si="99"/>
        <v>42782</v>
      </c>
      <c r="CF66" s="112">
        <f t="shared" ref="CF66:CH67" si="100">CF4</f>
        <v>42810</v>
      </c>
      <c r="CG66" s="112" t="str">
        <f t="shared" si="100"/>
        <v>Quarter 4</v>
      </c>
      <c r="CH66" s="112" t="str">
        <f t="shared" si="100"/>
        <v>2016-2017</v>
      </c>
    </row>
    <row r="67" spans="1:86" x14ac:dyDescent="0.25">
      <c r="A67" s="4" t="s">
        <v>5</v>
      </c>
      <c r="B67" s="34"/>
      <c r="C67" s="32"/>
      <c r="D67" s="32"/>
      <c r="E67" s="32"/>
      <c r="F67" s="34"/>
      <c r="G67" s="32"/>
      <c r="H67" s="32"/>
      <c r="I67" s="32"/>
      <c r="J67" s="34"/>
      <c r="K67" s="32"/>
      <c r="L67" s="32"/>
      <c r="M67" s="32"/>
      <c r="N67" s="34">
        <f>N5</f>
        <v>179.53000000000003</v>
      </c>
      <c r="O67" s="32">
        <f t="shared" ref="O67:AF67" si="101">O5</f>
        <v>0</v>
      </c>
      <c r="P67" s="32">
        <f t="shared" si="101"/>
        <v>3.35</v>
      </c>
      <c r="Q67" s="32">
        <f t="shared" si="101"/>
        <v>28.84</v>
      </c>
      <c r="R67" s="34">
        <f t="shared" si="101"/>
        <v>32.19</v>
      </c>
      <c r="S67" s="32">
        <f t="shared" si="101"/>
        <v>8.02</v>
      </c>
      <c r="T67" s="32">
        <f t="shared" si="101"/>
        <v>11.452999999999999</v>
      </c>
      <c r="U67" s="32">
        <f t="shared" si="101"/>
        <v>0</v>
      </c>
      <c r="V67" s="34">
        <f t="shared" si="101"/>
        <v>19.472999999999999</v>
      </c>
      <c r="W67" s="32">
        <f t="shared" ref="W67:AD67" si="102">W5</f>
        <v>66.7</v>
      </c>
      <c r="X67" s="32">
        <f t="shared" si="102"/>
        <v>17.22</v>
      </c>
      <c r="Y67" s="32">
        <f t="shared" si="102"/>
        <v>4.2799999999999994</v>
      </c>
      <c r="Z67" s="34">
        <f t="shared" si="102"/>
        <v>88.2</v>
      </c>
      <c r="AA67" s="32">
        <f t="shared" si="102"/>
        <v>22.999999999999996</v>
      </c>
      <c r="AB67" s="32">
        <f t="shared" si="102"/>
        <v>4.92</v>
      </c>
      <c r="AC67" s="32">
        <f t="shared" si="102"/>
        <v>3.3</v>
      </c>
      <c r="AD67" s="34">
        <f t="shared" si="102"/>
        <v>31.219999999999995</v>
      </c>
      <c r="AF67" s="88">
        <f t="shared" si="101"/>
        <v>171.083</v>
      </c>
      <c r="AG67" s="88">
        <f t="shared" ref="AG67:AH67" si="103">AG5</f>
        <v>2.2519999999999998</v>
      </c>
      <c r="AH67" s="88">
        <f t="shared" si="103"/>
        <v>14.010000000000002</v>
      </c>
      <c r="AI67" s="88">
        <f t="shared" ref="AI67:AK67" si="104">AI5</f>
        <v>0</v>
      </c>
      <c r="AJ67" s="88">
        <f t="shared" si="5"/>
        <v>16.262</v>
      </c>
      <c r="AK67" s="88">
        <f t="shared" si="104"/>
        <v>0</v>
      </c>
      <c r="AL67" s="88">
        <f t="shared" ref="AL67:AM67" si="105">AL5</f>
        <v>0</v>
      </c>
      <c r="AM67" s="88">
        <f t="shared" si="105"/>
        <v>34.480000000000004</v>
      </c>
      <c r="AN67" s="88">
        <f t="shared" si="6"/>
        <v>34.480000000000004</v>
      </c>
      <c r="AO67" s="88">
        <f t="shared" ref="AO67:AP67" si="106">AO5</f>
        <v>0</v>
      </c>
      <c r="AP67" s="88">
        <f t="shared" si="106"/>
        <v>9.9410000000000007</v>
      </c>
      <c r="AQ67" s="88">
        <f t="shared" ref="AQ67:AS67" si="107">AQ5</f>
        <v>0</v>
      </c>
      <c r="AR67" s="88">
        <f t="shared" si="7"/>
        <v>9.9410000000000007</v>
      </c>
      <c r="AS67" s="88">
        <f t="shared" si="107"/>
        <v>0</v>
      </c>
      <c r="AT67" s="88">
        <f t="shared" ref="AT67:AU67" si="108">AT5</f>
        <v>0</v>
      </c>
      <c r="AU67" s="88">
        <f t="shared" si="108"/>
        <v>1.72</v>
      </c>
      <c r="AV67" s="88">
        <f t="shared" si="8"/>
        <v>1.72</v>
      </c>
      <c r="AX67" s="88">
        <f t="shared" ref="AX67" si="109">AX5</f>
        <v>62.403000000000006</v>
      </c>
      <c r="AZ67" s="88">
        <f t="shared" ref="AZ67:BA67" si="110">AZ5</f>
        <v>0</v>
      </c>
      <c r="BA67" s="88">
        <f t="shared" si="110"/>
        <v>0</v>
      </c>
      <c r="BB67" s="88">
        <f t="shared" ref="BB67" si="111">BB5</f>
        <v>0</v>
      </c>
      <c r="BC67" s="88">
        <f t="shared" si="9"/>
        <v>0</v>
      </c>
      <c r="BD67" s="88">
        <f t="shared" ref="BD67:BE67" si="112">BD5</f>
        <v>0</v>
      </c>
      <c r="BE67" s="88">
        <f t="shared" si="112"/>
        <v>6.5</v>
      </c>
      <c r="BF67" s="88">
        <f t="shared" si="88"/>
        <v>7.66</v>
      </c>
      <c r="BG67" s="88">
        <f t="shared" si="10"/>
        <v>14.16</v>
      </c>
      <c r="BH67" s="88">
        <f t="shared" ref="BH67:BI67" si="113">BH5</f>
        <v>0</v>
      </c>
      <c r="BI67" s="88">
        <f t="shared" si="113"/>
        <v>0</v>
      </c>
      <c r="BJ67" s="88">
        <f t="shared" ref="BJ67:BL67" si="114">BJ5</f>
        <v>0</v>
      </c>
      <c r="BK67" s="88">
        <f t="shared" si="11"/>
        <v>0</v>
      </c>
      <c r="BL67" s="88">
        <f t="shared" si="114"/>
        <v>0</v>
      </c>
      <c r="BM67" s="88">
        <f t="shared" ref="BM67:BN67" si="115">BM5</f>
        <v>0</v>
      </c>
      <c r="BN67" s="88">
        <f t="shared" si="115"/>
        <v>0</v>
      </c>
      <c r="BO67" s="88">
        <f t="shared" si="12"/>
        <v>0</v>
      </c>
      <c r="BP67" s="88">
        <f t="shared" si="93"/>
        <v>14.16</v>
      </c>
      <c r="BR67" s="88">
        <f t="shared" ref="BR67:BS67" si="116">BR5</f>
        <v>2.5</v>
      </c>
      <c r="BS67" s="88">
        <f t="shared" si="116"/>
        <v>69</v>
      </c>
      <c r="BT67" s="88">
        <f t="shared" ref="BT67" si="117">BT5</f>
        <v>0</v>
      </c>
      <c r="BU67" s="88">
        <f t="shared" si="13"/>
        <v>71.5</v>
      </c>
      <c r="BV67" s="88">
        <f t="shared" ref="BV67:BW67" si="118">BV5</f>
        <v>15.79</v>
      </c>
      <c r="BW67" s="88">
        <f t="shared" si="118"/>
        <v>0</v>
      </c>
      <c r="BX67" s="88">
        <f t="shared" ref="BX67" si="119">BX5</f>
        <v>0</v>
      </c>
      <c r="BY67" s="88">
        <f t="shared" si="14"/>
        <v>15.79</v>
      </c>
      <c r="BZ67" s="88">
        <f t="shared" ref="BZ67:CB67" si="120">BZ5</f>
        <v>0</v>
      </c>
      <c r="CA67" s="88">
        <f t="shared" si="97"/>
        <v>36.68</v>
      </c>
      <c r="CB67" s="88">
        <f t="shared" si="120"/>
        <v>6.25</v>
      </c>
      <c r="CC67" s="88">
        <f t="shared" si="15"/>
        <v>42.93</v>
      </c>
      <c r="CD67" s="88">
        <f t="shared" ref="CD67:CE67" si="121">CD5</f>
        <v>7</v>
      </c>
      <c r="CE67" s="88">
        <f t="shared" si="121"/>
        <v>0</v>
      </c>
      <c r="CF67" s="88">
        <f t="shared" ref="CF67" si="122">CF5</f>
        <v>6.36</v>
      </c>
      <c r="CG67" s="88">
        <f t="shared" si="16"/>
        <v>13.36</v>
      </c>
      <c r="CH67" s="88">
        <f t="shared" si="100"/>
        <v>143.57999999999998</v>
      </c>
    </row>
    <row r="68" spans="1:86" x14ac:dyDescent="0.25">
      <c r="A68" s="4" t="s">
        <v>119</v>
      </c>
      <c r="B68" s="34"/>
      <c r="C68" s="32"/>
      <c r="D68" s="32"/>
      <c r="E68" s="32"/>
      <c r="F68" s="34"/>
      <c r="G68" s="32"/>
      <c r="H68" s="32"/>
      <c r="I68" s="32"/>
      <c r="J68" s="34"/>
      <c r="K68" s="32"/>
      <c r="L68" s="32"/>
      <c r="M68" s="32"/>
      <c r="N68" s="34">
        <f>N17</f>
        <v>66.290000000000006</v>
      </c>
      <c r="O68" s="32">
        <f t="shared" ref="O68:AF68" si="123">O17</f>
        <v>12.8</v>
      </c>
      <c r="P68" s="32">
        <f t="shared" si="123"/>
        <v>51.33</v>
      </c>
      <c r="Q68" s="32">
        <f t="shared" si="123"/>
        <v>23.1</v>
      </c>
      <c r="R68" s="34">
        <f t="shared" si="123"/>
        <v>87.22999999999999</v>
      </c>
      <c r="S68" s="32">
        <f t="shared" si="123"/>
        <v>0</v>
      </c>
      <c r="T68" s="32">
        <f t="shared" si="123"/>
        <v>13.663</v>
      </c>
      <c r="U68" s="32">
        <f t="shared" si="123"/>
        <v>40.040000000000006</v>
      </c>
      <c r="V68" s="34">
        <f t="shared" si="123"/>
        <v>53.703000000000003</v>
      </c>
      <c r="W68" s="32">
        <f t="shared" ref="W68:AD68" si="124">W17</f>
        <v>0</v>
      </c>
      <c r="X68" s="32">
        <f t="shared" si="124"/>
        <v>0</v>
      </c>
      <c r="Y68" s="32">
        <f t="shared" si="124"/>
        <v>6.87</v>
      </c>
      <c r="Z68" s="34">
        <f t="shared" si="124"/>
        <v>6.87</v>
      </c>
      <c r="AA68" s="32">
        <f t="shared" si="124"/>
        <v>7.66</v>
      </c>
      <c r="AB68" s="32">
        <f t="shared" si="124"/>
        <v>2</v>
      </c>
      <c r="AC68" s="32">
        <f t="shared" si="124"/>
        <v>8</v>
      </c>
      <c r="AD68" s="34">
        <f t="shared" si="124"/>
        <v>17.66</v>
      </c>
      <c r="AF68" s="88">
        <f t="shared" si="123"/>
        <v>165.46299999999999</v>
      </c>
      <c r="AG68" s="88">
        <f t="shared" ref="AG68:AH68" si="125">AG17</f>
        <v>9.19</v>
      </c>
      <c r="AH68" s="88">
        <f t="shared" si="125"/>
        <v>11.3</v>
      </c>
      <c r="AI68" s="88">
        <f t="shared" ref="AI68:AK68" si="126">AI17</f>
        <v>0</v>
      </c>
      <c r="AJ68" s="88">
        <f t="shared" si="5"/>
        <v>20.490000000000002</v>
      </c>
      <c r="AK68" s="88">
        <f t="shared" si="126"/>
        <v>0.75</v>
      </c>
      <c r="AL68" s="88">
        <f t="shared" ref="AL68:AM68" si="127">AL17</f>
        <v>22.66</v>
      </c>
      <c r="AM68" s="88">
        <f t="shared" si="127"/>
        <v>0</v>
      </c>
      <c r="AN68" s="88">
        <f t="shared" si="6"/>
        <v>23.41</v>
      </c>
      <c r="AO68" s="88">
        <f t="shared" ref="AO68:AP68" si="128">AO17</f>
        <v>6</v>
      </c>
      <c r="AP68" s="88">
        <f t="shared" si="128"/>
        <v>0</v>
      </c>
      <c r="AQ68" s="88">
        <f t="shared" ref="AQ68:AS68" si="129">AQ17</f>
        <v>3.35</v>
      </c>
      <c r="AR68" s="88">
        <f t="shared" si="7"/>
        <v>9.35</v>
      </c>
      <c r="AS68" s="88">
        <f t="shared" si="129"/>
        <v>0</v>
      </c>
      <c r="AT68" s="88">
        <f t="shared" ref="AT68:AU68" si="130">AT17</f>
        <v>0</v>
      </c>
      <c r="AU68" s="88">
        <f t="shared" si="130"/>
        <v>0</v>
      </c>
      <c r="AV68" s="88">
        <f t="shared" si="8"/>
        <v>0</v>
      </c>
      <c r="AX68" s="88">
        <f t="shared" ref="AX68" si="131">AX17</f>
        <v>53.250000000000007</v>
      </c>
      <c r="AZ68" s="88">
        <f t="shared" ref="AZ68:BA68" si="132">AZ17</f>
        <v>0</v>
      </c>
      <c r="BA68" s="88">
        <f t="shared" si="132"/>
        <v>0</v>
      </c>
      <c r="BB68" s="88">
        <f t="shared" ref="BB68" si="133">BB17</f>
        <v>18.920000000000002</v>
      </c>
      <c r="BC68" s="88">
        <f t="shared" si="9"/>
        <v>18.920000000000002</v>
      </c>
      <c r="BD68" s="88">
        <f t="shared" ref="BD68:BF68" si="134">BD17</f>
        <v>0</v>
      </c>
      <c r="BE68" s="88">
        <f t="shared" si="134"/>
        <v>0</v>
      </c>
      <c r="BF68" s="88">
        <f t="shared" si="134"/>
        <v>1</v>
      </c>
      <c r="BG68" s="88">
        <f t="shared" si="10"/>
        <v>1</v>
      </c>
      <c r="BH68" s="88">
        <f t="shared" ref="BH68:BI68" si="135">BH17</f>
        <v>152.69</v>
      </c>
      <c r="BI68" s="88">
        <f t="shared" si="135"/>
        <v>21.13</v>
      </c>
      <c r="BJ68" s="88">
        <f t="shared" ref="BJ68:BL68" si="136">BJ17</f>
        <v>0</v>
      </c>
      <c r="BK68" s="88">
        <f t="shared" si="11"/>
        <v>173.82</v>
      </c>
      <c r="BL68" s="88">
        <f t="shared" si="136"/>
        <v>0</v>
      </c>
      <c r="BM68" s="88">
        <f t="shared" ref="BM68:BN68" si="137">BM17</f>
        <v>0</v>
      </c>
      <c r="BN68" s="88">
        <f t="shared" si="137"/>
        <v>0</v>
      </c>
      <c r="BO68" s="88">
        <f t="shared" si="12"/>
        <v>0</v>
      </c>
      <c r="BP68" s="88">
        <f t="shared" ref="BP68" si="138">BP17</f>
        <v>193.74</v>
      </c>
      <c r="BR68" s="88">
        <f t="shared" ref="BR68:BS68" si="139">BR17</f>
        <v>0</v>
      </c>
      <c r="BS68" s="88">
        <f t="shared" si="139"/>
        <v>16.2</v>
      </c>
      <c r="BT68" s="88">
        <f t="shared" ref="BT68" si="140">BT17</f>
        <v>75.900000000000006</v>
      </c>
      <c r="BU68" s="88">
        <f t="shared" si="13"/>
        <v>92.100000000000009</v>
      </c>
      <c r="BV68" s="88">
        <f t="shared" ref="BV68:BW68" si="141">BV17</f>
        <v>0</v>
      </c>
      <c r="BW68" s="88">
        <f t="shared" si="141"/>
        <v>9.5500000000000007</v>
      </c>
      <c r="BX68" s="88">
        <f t="shared" ref="BX68" si="142">BX17</f>
        <v>24.509999999999998</v>
      </c>
      <c r="BY68" s="88">
        <f t="shared" si="14"/>
        <v>34.06</v>
      </c>
      <c r="BZ68" s="88">
        <f t="shared" ref="BZ68:CA68" si="143">BZ17</f>
        <v>7.2</v>
      </c>
      <c r="CA68" s="88">
        <f t="shared" si="143"/>
        <v>0</v>
      </c>
      <c r="CB68" s="88">
        <f t="shared" ref="CB68:CD68" si="144">CB17</f>
        <v>0</v>
      </c>
      <c r="CC68" s="88">
        <f t="shared" si="15"/>
        <v>7.2</v>
      </c>
      <c r="CD68" s="88">
        <f t="shared" si="144"/>
        <v>0</v>
      </c>
      <c r="CE68" s="88">
        <f t="shared" ref="CE68:CF68" si="145">CE17</f>
        <v>5.19</v>
      </c>
      <c r="CF68" s="88">
        <f t="shared" si="145"/>
        <v>8.4600000000000009</v>
      </c>
      <c r="CG68" s="88">
        <f t="shared" si="16"/>
        <v>13.650000000000002</v>
      </c>
      <c r="CH68" s="88">
        <f t="shared" ref="CH68" si="146">CH17</f>
        <v>147.01000000000002</v>
      </c>
    </row>
    <row r="69" spans="1:86" x14ac:dyDescent="0.25">
      <c r="A69" s="4" t="s">
        <v>125</v>
      </c>
      <c r="B69" s="34"/>
      <c r="C69" s="32"/>
      <c r="D69" s="32"/>
      <c r="E69" s="32"/>
      <c r="F69" s="34"/>
      <c r="G69" s="32"/>
      <c r="H69" s="32"/>
      <c r="I69" s="32"/>
      <c r="J69" s="34"/>
      <c r="K69" s="32"/>
      <c r="L69" s="32"/>
      <c r="M69" s="32"/>
      <c r="N69" s="34">
        <f>N24</f>
        <v>1.5</v>
      </c>
      <c r="O69" s="32">
        <f t="shared" ref="O69:AF69" si="147">O24</f>
        <v>0</v>
      </c>
      <c r="P69" s="32">
        <f t="shared" si="147"/>
        <v>0</v>
      </c>
      <c r="Q69" s="32">
        <f t="shared" si="147"/>
        <v>0</v>
      </c>
      <c r="R69" s="34">
        <f t="shared" si="147"/>
        <v>0</v>
      </c>
      <c r="S69" s="32">
        <f t="shared" si="147"/>
        <v>2.06</v>
      </c>
      <c r="T69" s="32">
        <f t="shared" si="147"/>
        <v>0</v>
      </c>
      <c r="U69" s="32">
        <f t="shared" si="147"/>
        <v>2.2999999999999998</v>
      </c>
      <c r="V69" s="34">
        <f t="shared" si="147"/>
        <v>4.3599999999999994</v>
      </c>
      <c r="W69" s="32">
        <f t="shared" ref="W69:AD69" si="148">W24</f>
        <v>0</v>
      </c>
      <c r="X69" s="32">
        <f t="shared" si="148"/>
        <v>0</v>
      </c>
      <c r="Y69" s="32">
        <f t="shared" si="148"/>
        <v>0</v>
      </c>
      <c r="Z69" s="34">
        <f t="shared" si="148"/>
        <v>0</v>
      </c>
      <c r="AA69" s="32">
        <f t="shared" si="148"/>
        <v>0</v>
      </c>
      <c r="AB69" s="32">
        <f t="shared" si="148"/>
        <v>1.3</v>
      </c>
      <c r="AC69" s="32">
        <f t="shared" si="148"/>
        <v>46.86</v>
      </c>
      <c r="AD69" s="34">
        <f t="shared" si="148"/>
        <v>48.16</v>
      </c>
      <c r="AF69" s="88">
        <f t="shared" si="147"/>
        <v>52.519999999999996</v>
      </c>
      <c r="AG69" s="88">
        <f t="shared" ref="AG69:AH69" si="149">AG24</f>
        <v>0</v>
      </c>
      <c r="AH69" s="88">
        <f t="shared" si="149"/>
        <v>4.34</v>
      </c>
      <c r="AI69" s="88">
        <f t="shared" ref="AI69:AK69" si="150">AI24</f>
        <v>0</v>
      </c>
      <c r="AJ69" s="88">
        <f t="shared" si="5"/>
        <v>4.34</v>
      </c>
      <c r="AK69" s="88">
        <f t="shared" si="150"/>
        <v>0</v>
      </c>
      <c r="AL69" s="88">
        <f t="shared" ref="AL69:AM69" si="151">AL24</f>
        <v>0</v>
      </c>
      <c r="AM69" s="88">
        <f t="shared" si="151"/>
        <v>0</v>
      </c>
      <c r="AN69" s="88">
        <f t="shared" si="6"/>
        <v>0</v>
      </c>
      <c r="AO69" s="88">
        <f t="shared" ref="AO69:AP69" si="152">AO24</f>
        <v>0</v>
      </c>
      <c r="AP69" s="88">
        <f t="shared" si="152"/>
        <v>0</v>
      </c>
      <c r="AQ69" s="88">
        <f t="shared" ref="AQ69:AS69" si="153">AQ24</f>
        <v>0</v>
      </c>
      <c r="AR69" s="88">
        <f t="shared" si="7"/>
        <v>0</v>
      </c>
      <c r="AS69" s="88">
        <f t="shared" si="153"/>
        <v>0</v>
      </c>
      <c r="AT69" s="88">
        <f t="shared" ref="AT69:AU69" si="154">AT24</f>
        <v>0</v>
      </c>
      <c r="AU69" s="88">
        <f t="shared" si="154"/>
        <v>0</v>
      </c>
      <c r="AV69" s="88">
        <f t="shared" si="8"/>
        <v>0</v>
      </c>
      <c r="AX69" s="88">
        <f t="shared" ref="AX69" si="155">AX24</f>
        <v>4.34</v>
      </c>
      <c r="AZ69" s="88">
        <f t="shared" ref="AZ69:BA69" si="156">AZ24</f>
        <v>0</v>
      </c>
      <c r="BA69" s="88">
        <f t="shared" si="156"/>
        <v>0</v>
      </c>
      <c r="BB69" s="88">
        <f t="shared" ref="BB69" si="157">BB24</f>
        <v>0</v>
      </c>
      <c r="BC69" s="88">
        <f t="shared" si="9"/>
        <v>0</v>
      </c>
      <c r="BD69" s="88">
        <f t="shared" ref="BD69:BF69" si="158">BD24</f>
        <v>0</v>
      </c>
      <c r="BE69" s="88">
        <f t="shared" si="158"/>
        <v>0</v>
      </c>
      <c r="BF69" s="88">
        <f t="shared" si="158"/>
        <v>0</v>
      </c>
      <c r="BG69" s="88">
        <f t="shared" si="10"/>
        <v>0</v>
      </c>
      <c r="BH69" s="88">
        <f t="shared" ref="BH69:BI69" si="159">BH24</f>
        <v>4.5999999999999996</v>
      </c>
      <c r="BI69" s="88">
        <f t="shared" si="159"/>
        <v>0</v>
      </c>
      <c r="BJ69" s="88">
        <f t="shared" ref="BJ69:BL69" si="160">BJ24</f>
        <v>0</v>
      </c>
      <c r="BK69" s="88">
        <f t="shared" si="11"/>
        <v>4.5999999999999996</v>
      </c>
      <c r="BL69" s="88">
        <f t="shared" si="160"/>
        <v>0</v>
      </c>
      <c r="BM69" s="88">
        <f t="shared" ref="BM69:BN69" si="161">BM24</f>
        <v>0</v>
      </c>
      <c r="BN69" s="88">
        <f t="shared" si="161"/>
        <v>0</v>
      </c>
      <c r="BO69" s="88">
        <f t="shared" si="12"/>
        <v>0</v>
      </c>
      <c r="BP69" s="88">
        <f t="shared" ref="BP69" si="162">BP24</f>
        <v>4.5999999999999996</v>
      </c>
      <c r="BR69" s="88">
        <f t="shared" ref="BR69:BS69" si="163">BR24</f>
        <v>0</v>
      </c>
      <c r="BS69" s="88">
        <f t="shared" si="163"/>
        <v>0</v>
      </c>
      <c r="BT69" s="88">
        <f t="shared" ref="BT69" si="164">BT24</f>
        <v>0</v>
      </c>
      <c r="BU69" s="88">
        <f t="shared" si="13"/>
        <v>0</v>
      </c>
      <c r="BV69" s="88">
        <f t="shared" ref="BV69:BW69" si="165">BV24</f>
        <v>0</v>
      </c>
      <c r="BW69" s="88">
        <f t="shared" si="165"/>
        <v>5.65</v>
      </c>
      <c r="BX69" s="88">
        <f t="shared" ref="BX69" si="166">BX24</f>
        <v>0</v>
      </c>
      <c r="BY69" s="88">
        <f t="shared" si="14"/>
        <v>5.65</v>
      </c>
      <c r="BZ69" s="88">
        <f t="shared" ref="BZ69:CA69" si="167">BZ24</f>
        <v>0</v>
      </c>
      <c r="CA69" s="88">
        <f t="shared" si="167"/>
        <v>0</v>
      </c>
      <c r="CB69" s="88">
        <f t="shared" ref="CB69:CD69" si="168">CB24</f>
        <v>0</v>
      </c>
      <c r="CC69" s="88">
        <f t="shared" si="15"/>
        <v>0</v>
      </c>
      <c r="CD69" s="88">
        <f t="shared" si="168"/>
        <v>2</v>
      </c>
      <c r="CE69" s="88">
        <f t="shared" ref="CE69:CF69" si="169">CE24</f>
        <v>7</v>
      </c>
      <c r="CF69" s="88">
        <f t="shared" si="169"/>
        <v>1</v>
      </c>
      <c r="CG69" s="88">
        <f t="shared" si="16"/>
        <v>10</v>
      </c>
      <c r="CH69" s="88">
        <f t="shared" ref="CH69" si="170">CH24</f>
        <v>15.65</v>
      </c>
    </row>
    <row r="70" spans="1:86" x14ac:dyDescent="0.25">
      <c r="A70" s="4" t="s">
        <v>8</v>
      </c>
      <c r="B70" s="34"/>
      <c r="C70" s="32"/>
      <c r="D70" s="32"/>
      <c r="E70" s="32"/>
      <c r="F70" s="34"/>
      <c r="G70" s="32"/>
      <c r="H70" s="32"/>
      <c r="I70" s="32"/>
      <c r="J70" s="34"/>
      <c r="K70" s="32"/>
      <c r="L70" s="32"/>
      <c r="M70" s="32"/>
      <c r="N70" s="34">
        <f>N33</f>
        <v>37.26</v>
      </c>
      <c r="O70" s="32">
        <f t="shared" ref="O70:AF70" si="171">O33</f>
        <v>0</v>
      </c>
      <c r="P70" s="32">
        <f t="shared" si="171"/>
        <v>0</v>
      </c>
      <c r="Q70" s="32">
        <f t="shared" si="171"/>
        <v>0</v>
      </c>
      <c r="R70" s="34">
        <f t="shared" si="171"/>
        <v>0</v>
      </c>
      <c r="S70" s="32">
        <f t="shared" si="171"/>
        <v>0</v>
      </c>
      <c r="T70" s="32">
        <f t="shared" si="171"/>
        <v>3.21</v>
      </c>
      <c r="U70" s="32">
        <f t="shared" si="171"/>
        <v>3</v>
      </c>
      <c r="V70" s="34">
        <f t="shared" si="171"/>
        <v>6.21</v>
      </c>
      <c r="W70" s="32">
        <f t="shared" ref="W70:AD70" si="172">W33</f>
        <v>0.31</v>
      </c>
      <c r="X70" s="32">
        <f t="shared" si="172"/>
        <v>0</v>
      </c>
      <c r="Y70" s="32">
        <f t="shared" si="172"/>
        <v>1.5</v>
      </c>
      <c r="Z70" s="34">
        <f t="shared" si="172"/>
        <v>1.81</v>
      </c>
      <c r="AA70" s="32">
        <f t="shared" si="172"/>
        <v>0</v>
      </c>
      <c r="AB70" s="32">
        <f t="shared" si="172"/>
        <v>0</v>
      </c>
      <c r="AC70" s="32">
        <f t="shared" si="172"/>
        <v>2</v>
      </c>
      <c r="AD70" s="34">
        <f t="shared" si="172"/>
        <v>2</v>
      </c>
      <c r="AF70" s="88">
        <f t="shared" si="171"/>
        <v>10.02</v>
      </c>
      <c r="AG70" s="88">
        <f t="shared" ref="AG70:AH70" si="173">AG33</f>
        <v>0</v>
      </c>
      <c r="AH70" s="88">
        <f t="shared" si="173"/>
        <v>0</v>
      </c>
      <c r="AI70" s="88">
        <f t="shared" ref="AI70:AK70" si="174">AI33</f>
        <v>0</v>
      </c>
      <c r="AJ70" s="88">
        <f t="shared" ref="AJ70:AJ73" si="175">SUM(AG70:AI70)</f>
        <v>0</v>
      </c>
      <c r="AK70" s="88">
        <f t="shared" si="174"/>
        <v>0</v>
      </c>
      <c r="AL70" s="88">
        <f t="shared" ref="AL70:AM70" si="176">AL33</f>
        <v>0</v>
      </c>
      <c r="AM70" s="88">
        <f t="shared" si="176"/>
        <v>0</v>
      </c>
      <c r="AN70" s="88">
        <f t="shared" ref="AN70:AN73" si="177">SUM(AK70:AM70)</f>
        <v>0</v>
      </c>
      <c r="AO70" s="88">
        <f t="shared" ref="AO70:AP70" si="178">AO33</f>
        <v>0</v>
      </c>
      <c r="AP70" s="88">
        <f t="shared" si="178"/>
        <v>0</v>
      </c>
      <c r="AQ70" s="88">
        <f t="shared" ref="AQ70:AS70" si="179">AQ33</f>
        <v>0</v>
      </c>
      <c r="AR70" s="88">
        <f t="shared" ref="AR70:AR73" si="180">SUM(AO70:AQ70)</f>
        <v>0</v>
      </c>
      <c r="AS70" s="88">
        <f t="shared" si="179"/>
        <v>0</v>
      </c>
      <c r="AT70" s="88">
        <f t="shared" ref="AT70:AU70" si="181">AT33</f>
        <v>0</v>
      </c>
      <c r="AU70" s="88">
        <f t="shared" si="181"/>
        <v>0</v>
      </c>
      <c r="AV70" s="88">
        <f t="shared" ref="AV70:AV73" si="182">SUM(AS70:AU70)</f>
        <v>0</v>
      </c>
      <c r="AX70" s="88">
        <f t="shared" ref="AX70" si="183">AX33</f>
        <v>0</v>
      </c>
      <c r="AZ70" s="88">
        <f t="shared" ref="AZ70:BA70" si="184">AZ33</f>
        <v>0</v>
      </c>
      <c r="BA70" s="88">
        <f t="shared" si="184"/>
        <v>0</v>
      </c>
      <c r="BB70" s="88">
        <f t="shared" ref="BB70" si="185">BB33</f>
        <v>0</v>
      </c>
      <c r="BC70" s="88">
        <f t="shared" ref="BC70:BC73" si="186">SUM(AZ70:BB70)</f>
        <v>0</v>
      </c>
      <c r="BD70" s="88">
        <f t="shared" ref="BD70:BF70" si="187">BD33</f>
        <v>0</v>
      </c>
      <c r="BE70" s="88">
        <f t="shared" si="187"/>
        <v>0</v>
      </c>
      <c r="BF70" s="88">
        <f t="shared" si="187"/>
        <v>5</v>
      </c>
      <c r="BG70" s="88">
        <f t="shared" ref="BG70:BG73" si="188">SUM(BD70:BF70)</f>
        <v>5</v>
      </c>
      <c r="BH70" s="88">
        <f t="shared" ref="BH70:BI70" si="189">BH33</f>
        <v>4.3899999999999997</v>
      </c>
      <c r="BI70" s="88">
        <f t="shared" si="189"/>
        <v>0</v>
      </c>
      <c r="BJ70" s="88">
        <f t="shared" ref="BJ70:BL70" si="190">BJ33</f>
        <v>16.46</v>
      </c>
      <c r="BK70" s="88">
        <f t="shared" ref="BK70:BK73" si="191">SUM(BH70:BJ70)</f>
        <v>20.85</v>
      </c>
      <c r="BL70" s="88">
        <f t="shared" si="190"/>
        <v>5.56</v>
      </c>
      <c r="BM70" s="88">
        <f t="shared" ref="BM70:BN70" si="192">BM33</f>
        <v>8.51</v>
      </c>
      <c r="BN70" s="88">
        <f t="shared" si="192"/>
        <v>0</v>
      </c>
      <c r="BO70" s="88">
        <f t="shared" ref="BO70:BO73" si="193">SUM(BL70:BN70)</f>
        <v>14.07</v>
      </c>
      <c r="BP70" s="88">
        <f t="shared" ref="BP70" si="194">BP33</f>
        <v>39.92</v>
      </c>
      <c r="BR70" s="88">
        <f t="shared" ref="BR70:BS70" si="195">BR33</f>
        <v>83.53</v>
      </c>
      <c r="BS70" s="88">
        <f t="shared" si="195"/>
        <v>0</v>
      </c>
      <c r="BT70" s="88">
        <f t="shared" ref="BT70" si="196">BT33</f>
        <v>2.5499999999999998</v>
      </c>
      <c r="BU70" s="88">
        <f t="shared" ref="BU70:BU73" si="197">SUM(BR70:BT70)</f>
        <v>86.08</v>
      </c>
      <c r="BV70" s="88">
        <f t="shared" ref="BV70:BW70" si="198">BV33</f>
        <v>11.35</v>
      </c>
      <c r="BW70" s="88">
        <f t="shared" si="198"/>
        <v>0</v>
      </c>
      <c r="BX70" s="88">
        <f t="shared" ref="BX70" si="199">BX33</f>
        <v>3.5</v>
      </c>
      <c r="BY70" s="88">
        <f t="shared" ref="BY70:BY73" si="200">SUM(BV70:BX70)</f>
        <v>14.85</v>
      </c>
      <c r="BZ70" s="88">
        <f t="shared" ref="BZ70:CA70" si="201">BZ33</f>
        <v>2</v>
      </c>
      <c r="CA70" s="88">
        <f t="shared" si="201"/>
        <v>0</v>
      </c>
      <c r="CB70" s="88">
        <f t="shared" ref="CB70:CD70" si="202">CB33</f>
        <v>21.259999999999998</v>
      </c>
      <c r="CC70" s="88">
        <f t="shared" ref="CC70:CC73" si="203">SUM(BZ70:CB70)</f>
        <v>23.259999999999998</v>
      </c>
      <c r="CD70" s="88">
        <f t="shared" si="202"/>
        <v>9.82</v>
      </c>
      <c r="CE70" s="88">
        <f t="shared" ref="CE70:CF70" si="204">CE33</f>
        <v>0</v>
      </c>
      <c r="CF70" s="88">
        <f t="shared" si="204"/>
        <v>0</v>
      </c>
      <c r="CG70" s="88">
        <f t="shared" ref="CG70:CG73" si="205">SUM(CD70:CF70)</f>
        <v>9.82</v>
      </c>
      <c r="CH70" s="88">
        <f t="shared" ref="CH70" si="206">CH33</f>
        <v>134.01</v>
      </c>
    </row>
    <row r="71" spans="1:86" x14ac:dyDescent="0.25">
      <c r="A71" s="4" t="s">
        <v>135</v>
      </c>
      <c r="B71" s="34"/>
      <c r="C71" s="32"/>
      <c r="D71" s="32"/>
      <c r="E71" s="32"/>
      <c r="F71" s="34"/>
      <c r="G71" s="32"/>
      <c r="H71" s="32"/>
      <c r="I71" s="32"/>
      <c r="J71" s="34"/>
      <c r="K71" s="32"/>
      <c r="L71" s="32"/>
      <c r="M71" s="32"/>
      <c r="N71" s="34">
        <f>N38</f>
        <v>1009.086</v>
      </c>
      <c r="O71" s="32">
        <f t="shared" ref="O71:AF71" si="207">O38</f>
        <v>14.65</v>
      </c>
      <c r="P71" s="32">
        <f t="shared" si="207"/>
        <v>125.73399999999998</v>
      </c>
      <c r="Q71" s="32">
        <f t="shared" si="207"/>
        <v>77.799999999999983</v>
      </c>
      <c r="R71" s="34">
        <f t="shared" si="207"/>
        <v>218.18399999999997</v>
      </c>
      <c r="S71" s="32">
        <f t="shared" si="207"/>
        <v>43.83</v>
      </c>
      <c r="T71" s="32">
        <f t="shared" si="207"/>
        <v>40.53</v>
      </c>
      <c r="U71" s="32">
        <f t="shared" si="207"/>
        <v>92.701199999999986</v>
      </c>
      <c r="V71" s="34">
        <f t="shared" si="207"/>
        <v>177.06119999999999</v>
      </c>
      <c r="W71" s="32">
        <f t="shared" ref="W71:AD71" si="208">W38</f>
        <v>26.07</v>
      </c>
      <c r="X71" s="32">
        <f t="shared" si="208"/>
        <v>28.1</v>
      </c>
      <c r="Y71" s="32">
        <f t="shared" si="208"/>
        <v>1.73</v>
      </c>
      <c r="Z71" s="34">
        <f t="shared" si="208"/>
        <v>55.9</v>
      </c>
      <c r="AA71" s="32">
        <f t="shared" si="208"/>
        <v>81.191999999999993</v>
      </c>
      <c r="AB71" s="32">
        <f t="shared" si="208"/>
        <v>54.39</v>
      </c>
      <c r="AC71" s="32">
        <f t="shared" si="208"/>
        <v>34.022999999999996</v>
      </c>
      <c r="AD71" s="34">
        <f t="shared" si="208"/>
        <v>169.60499999999999</v>
      </c>
      <c r="AF71" s="88">
        <f t="shared" si="207"/>
        <v>620.75019999999995</v>
      </c>
      <c r="AG71" s="88">
        <f t="shared" ref="AG71:AH71" si="209">AG38</f>
        <v>43.08</v>
      </c>
      <c r="AH71" s="88">
        <f t="shared" si="209"/>
        <v>68.38</v>
      </c>
      <c r="AI71" s="88">
        <f t="shared" ref="AI71:AK71" si="210">AI38</f>
        <v>76.02000000000001</v>
      </c>
      <c r="AJ71" s="88">
        <f t="shared" si="175"/>
        <v>187.48000000000002</v>
      </c>
      <c r="AK71" s="88">
        <f t="shared" si="210"/>
        <v>148.32999999999998</v>
      </c>
      <c r="AL71" s="88">
        <f t="shared" ref="AL71:AM71" si="211">AL38</f>
        <v>92.689999999999984</v>
      </c>
      <c r="AM71" s="88">
        <f t="shared" si="211"/>
        <v>87.259999999999991</v>
      </c>
      <c r="AN71" s="88">
        <f t="shared" si="177"/>
        <v>328.28</v>
      </c>
      <c r="AO71" s="88">
        <f t="shared" ref="AO71:AP71" si="212">AO38</f>
        <v>106.667</v>
      </c>
      <c r="AP71" s="88">
        <f t="shared" si="212"/>
        <v>76.56</v>
      </c>
      <c r="AQ71" s="88">
        <f t="shared" ref="AQ71:AS71" si="213">AQ38</f>
        <v>105.82500000000002</v>
      </c>
      <c r="AR71" s="88">
        <f t="shared" si="180"/>
        <v>289.05200000000002</v>
      </c>
      <c r="AS71" s="88">
        <f t="shared" si="213"/>
        <v>174.72000000000003</v>
      </c>
      <c r="AT71" s="88">
        <f t="shared" ref="AT71:AU71" si="214">AT38</f>
        <v>166.048</v>
      </c>
      <c r="AU71" s="88">
        <f t="shared" si="214"/>
        <v>215.25</v>
      </c>
      <c r="AV71" s="88">
        <f t="shared" si="182"/>
        <v>556.01800000000003</v>
      </c>
      <c r="AX71" s="88">
        <f t="shared" ref="AX71" si="215">AX38</f>
        <v>1360.83</v>
      </c>
      <c r="AZ71" s="88">
        <f t="shared" ref="AZ71:BA71" si="216">AZ38</f>
        <v>100.62</v>
      </c>
      <c r="BA71" s="88">
        <f t="shared" si="216"/>
        <v>119.15</v>
      </c>
      <c r="BB71" s="88">
        <f t="shared" ref="BB71" si="217">BB38</f>
        <v>86.16</v>
      </c>
      <c r="BC71" s="88">
        <f t="shared" si="186"/>
        <v>305.93</v>
      </c>
      <c r="BD71" s="88">
        <f t="shared" ref="BD71:BF71" si="218">BD38</f>
        <v>86.23</v>
      </c>
      <c r="BE71" s="88">
        <f t="shared" si="218"/>
        <v>5.98</v>
      </c>
      <c r="BF71" s="88">
        <f t="shared" si="218"/>
        <v>39.619999999999997</v>
      </c>
      <c r="BG71" s="88">
        <f t="shared" si="188"/>
        <v>131.83000000000001</v>
      </c>
      <c r="BH71" s="88">
        <f t="shared" ref="BH71:BI71" si="219">BH38</f>
        <v>37.85</v>
      </c>
      <c r="BI71" s="88">
        <f t="shared" si="219"/>
        <v>153.292</v>
      </c>
      <c r="BJ71" s="88">
        <f t="shared" ref="BJ71:BL71" si="220">BJ38</f>
        <v>52.53</v>
      </c>
      <c r="BK71" s="88">
        <f t="shared" si="191"/>
        <v>243.672</v>
      </c>
      <c r="BL71" s="88">
        <f t="shared" si="220"/>
        <v>101.51</v>
      </c>
      <c r="BM71" s="88">
        <f t="shared" ref="BM71:BN71" si="221">BM38</f>
        <v>69.168000000000006</v>
      </c>
      <c r="BN71" s="88">
        <f t="shared" si="221"/>
        <v>114.07000000000001</v>
      </c>
      <c r="BO71" s="88">
        <f t="shared" si="193"/>
        <v>284.74799999999999</v>
      </c>
      <c r="BP71" s="88">
        <f t="shared" ref="BP71" si="222">BP38</f>
        <v>966.18000000000006</v>
      </c>
      <c r="BR71" s="88">
        <f t="shared" ref="BR71:BS71" si="223">BR38</f>
        <v>280.06</v>
      </c>
      <c r="BS71" s="88">
        <f t="shared" si="223"/>
        <v>161.86000000000001</v>
      </c>
      <c r="BT71" s="88">
        <f t="shared" ref="BT71" si="224">BT38</f>
        <v>27.265000000000001</v>
      </c>
      <c r="BU71" s="88">
        <f t="shared" si="197"/>
        <v>469.185</v>
      </c>
      <c r="BV71" s="88">
        <f t="shared" ref="BV71:BW71" si="225">BV38</f>
        <v>52.08</v>
      </c>
      <c r="BW71" s="88">
        <f t="shared" si="225"/>
        <v>92.92</v>
      </c>
      <c r="BX71" s="88">
        <f t="shared" ref="BX71" si="226">BX38</f>
        <v>117.60000000000001</v>
      </c>
      <c r="BY71" s="88">
        <f t="shared" si="200"/>
        <v>262.60000000000002</v>
      </c>
      <c r="BZ71" s="88">
        <f t="shared" ref="BZ71:CA71" si="227">BZ38</f>
        <v>98.300000000000011</v>
      </c>
      <c r="CA71" s="88">
        <f t="shared" si="227"/>
        <v>159.55900000000003</v>
      </c>
      <c r="CB71" s="88">
        <f t="shared" ref="CB71:CD71" si="228">CB38</f>
        <v>19.77</v>
      </c>
      <c r="CC71" s="88">
        <f t="shared" si="203"/>
        <v>277.62900000000002</v>
      </c>
      <c r="CD71" s="88">
        <f t="shared" si="228"/>
        <v>42.89</v>
      </c>
      <c r="CE71" s="88">
        <f t="shared" ref="CE71:CF71" si="229">CE38</f>
        <v>121.30000000000001</v>
      </c>
      <c r="CF71" s="88">
        <f t="shared" si="229"/>
        <v>53.4</v>
      </c>
      <c r="CG71" s="88">
        <f t="shared" si="205"/>
        <v>217.59</v>
      </c>
      <c r="CH71" s="88">
        <f t="shared" ref="CH71" si="230">CH38</f>
        <v>1227.0040000000001</v>
      </c>
    </row>
    <row r="72" spans="1:86" x14ac:dyDescent="0.25">
      <c r="A72" s="4" t="s">
        <v>145</v>
      </c>
      <c r="B72" s="34"/>
      <c r="C72" s="32"/>
      <c r="D72" s="32"/>
      <c r="E72" s="32"/>
      <c r="F72" s="34"/>
      <c r="G72" s="32"/>
      <c r="H72" s="32"/>
      <c r="I72" s="32"/>
      <c r="J72" s="34"/>
      <c r="K72" s="32"/>
      <c r="L72" s="32"/>
      <c r="M72" s="32"/>
      <c r="N72" s="34">
        <f>N49</f>
        <v>1747.4480000000001</v>
      </c>
      <c r="O72" s="32">
        <f t="shared" ref="O72:AF72" si="231">O49</f>
        <v>156.39999999999998</v>
      </c>
      <c r="P72" s="32">
        <f t="shared" si="231"/>
        <v>31.25</v>
      </c>
      <c r="Q72" s="32">
        <f t="shared" si="231"/>
        <v>109.38999999999999</v>
      </c>
      <c r="R72" s="34">
        <f t="shared" si="231"/>
        <v>297.03999999999996</v>
      </c>
      <c r="S72" s="32">
        <f t="shared" si="231"/>
        <v>100.39500000000001</v>
      </c>
      <c r="T72" s="32">
        <f t="shared" si="231"/>
        <v>194.642</v>
      </c>
      <c r="U72" s="32">
        <f t="shared" si="231"/>
        <v>26.439999999999998</v>
      </c>
      <c r="V72" s="34">
        <f t="shared" si="231"/>
        <v>321.47699999999998</v>
      </c>
      <c r="W72" s="32">
        <f t="shared" ref="W72:AD72" si="232">W49</f>
        <v>67.02000000000001</v>
      </c>
      <c r="X72" s="32">
        <f t="shared" si="232"/>
        <v>120.14</v>
      </c>
      <c r="Y72" s="32">
        <f t="shared" si="232"/>
        <v>65.14</v>
      </c>
      <c r="Z72" s="34">
        <f t="shared" si="232"/>
        <v>252.3</v>
      </c>
      <c r="AA72" s="32">
        <f t="shared" si="232"/>
        <v>63.65</v>
      </c>
      <c r="AB72" s="32">
        <f t="shared" si="232"/>
        <v>138.57300000000001</v>
      </c>
      <c r="AC72" s="32">
        <f t="shared" si="232"/>
        <v>98.210000000000008</v>
      </c>
      <c r="AD72" s="34">
        <f t="shared" si="232"/>
        <v>300.43299999999999</v>
      </c>
      <c r="AF72" s="88">
        <f t="shared" si="231"/>
        <v>1171.25</v>
      </c>
      <c r="AG72" s="88">
        <f t="shared" ref="AG72:AH72" si="233">AG49</f>
        <v>138.91400000000002</v>
      </c>
      <c r="AH72" s="88">
        <f t="shared" si="233"/>
        <v>125.331</v>
      </c>
      <c r="AI72" s="88">
        <f t="shared" ref="AI72:AK72" si="234">AI49</f>
        <v>278.66999999999996</v>
      </c>
      <c r="AJ72" s="88">
        <f t="shared" si="175"/>
        <v>542.91499999999996</v>
      </c>
      <c r="AK72" s="88">
        <f t="shared" si="234"/>
        <v>298.30999999999995</v>
      </c>
      <c r="AL72" s="88">
        <f t="shared" ref="AL72:AM72" si="235">AL49</f>
        <v>290.14</v>
      </c>
      <c r="AM72" s="88">
        <f t="shared" si="235"/>
        <v>211.39600000000002</v>
      </c>
      <c r="AN72" s="88">
        <f t="shared" si="177"/>
        <v>799.846</v>
      </c>
      <c r="AO72" s="88">
        <f t="shared" ref="AO72:AP72" si="236">AO49</f>
        <v>140.80700000000002</v>
      </c>
      <c r="AP72" s="88">
        <f t="shared" si="236"/>
        <v>294.22000000000003</v>
      </c>
      <c r="AQ72" s="88">
        <f t="shared" ref="AQ72:AS72" si="237">AQ49</f>
        <v>158.47</v>
      </c>
      <c r="AR72" s="88">
        <f t="shared" si="180"/>
        <v>593.49700000000007</v>
      </c>
      <c r="AS72" s="88">
        <f t="shared" si="237"/>
        <v>104.05000000000001</v>
      </c>
      <c r="AT72" s="88">
        <f t="shared" ref="AT72:AU72" si="238">AT49</f>
        <v>201.31</v>
      </c>
      <c r="AU72" s="88">
        <f t="shared" si="238"/>
        <v>97.1</v>
      </c>
      <c r="AV72" s="88">
        <f t="shared" si="182"/>
        <v>402.46000000000004</v>
      </c>
      <c r="AX72" s="88">
        <f t="shared" ref="AX72" si="239">AX49</f>
        <v>2338.7179999999998</v>
      </c>
      <c r="AZ72" s="88">
        <f t="shared" ref="AZ72:BA72" si="240">AZ49</f>
        <v>400.17</v>
      </c>
      <c r="BA72" s="88">
        <f t="shared" si="240"/>
        <v>198.55</v>
      </c>
      <c r="BB72" s="88">
        <f t="shared" ref="BB72" si="241">BB49</f>
        <v>441.31499999999994</v>
      </c>
      <c r="BC72" s="88">
        <f t="shared" si="186"/>
        <v>1040.0349999999999</v>
      </c>
      <c r="BD72" s="88">
        <f t="shared" ref="BD72:BF72" si="242">BD49</f>
        <v>248.63000000000002</v>
      </c>
      <c r="BE72" s="88">
        <f t="shared" si="242"/>
        <v>471.02</v>
      </c>
      <c r="BF72" s="88">
        <f t="shared" si="242"/>
        <v>198.47</v>
      </c>
      <c r="BG72" s="88">
        <f t="shared" si="188"/>
        <v>918.12</v>
      </c>
      <c r="BH72" s="88">
        <f t="shared" ref="BH72:BI72" si="243">BH49</f>
        <v>187.39</v>
      </c>
      <c r="BI72" s="88">
        <f t="shared" si="243"/>
        <v>153.18</v>
      </c>
      <c r="BJ72" s="88">
        <f t="shared" ref="BJ72:BL72" si="244">BJ49</f>
        <v>178.8</v>
      </c>
      <c r="BK72" s="88">
        <f t="shared" si="191"/>
        <v>519.37</v>
      </c>
      <c r="BL72" s="88">
        <f t="shared" si="244"/>
        <v>87.77</v>
      </c>
      <c r="BM72" s="88">
        <f t="shared" ref="BM72:BN72" si="245">BM49</f>
        <v>161.09</v>
      </c>
      <c r="BN72" s="88">
        <f t="shared" si="245"/>
        <v>96.539000000000001</v>
      </c>
      <c r="BO72" s="88">
        <f t="shared" si="193"/>
        <v>345.399</v>
      </c>
      <c r="BP72" s="88">
        <f t="shared" ref="BP72" si="246">BP49</f>
        <v>2822.9239999999995</v>
      </c>
      <c r="BR72" s="88">
        <f t="shared" ref="BR72:BS72" si="247">BR49</f>
        <v>81.860000000000014</v>
      </c>
      <c r="BS72" s="88">
        <f t="shared" si="247"/>
        <v>197.73000000000002</v>
      </c>
      <c r="BT72" s="88">
        <f t="shared" ref="BT72" si="248">BT49</f>
        <v>109.32</v>
      </c>
      <c r="BU72" s="88">
        <f t="shared" si="197"/>
        <v>388.91</v>
      </c>
      <c r="BV72" s="88">
        <f t="shared" ref="BV72:BW72" si="249">BV49</f>
        <v>132.75199999999998</v>
      </c>
      <c r="BW72" s="88">
        <f t="shared" si="249"/>
        <v>230.83000000000004</v>
      </c>
      <c r="BX72" s="88">
        <f t="shared" ref="BX72" si="250">BX49</f>
        <v>152.78</v>
      </c>
      <c r="BY72" s="88">
        <f t="shared" si="200"/>
        <v>516.36199999999997</v>
      </c>
      <c r="BZ72" s="88">
        <f t="shared" ref="BZ72:CA72" si="251">BZ49</f>
        <v>256.55</v>
      </c>
      <c r="CA72" s="88">
        <f t="shared" si="251"/>
        <v>242.36999999999998</v>
      </c>
      <c r="CB72" s="88">
        <f t="shared" ref="CB72:CD72" si="252">CB49</f>
        <v>249.69000000000003</v>
      </c>
      <c r="CC72" s="88">
        <f t="shared" si="203"/>
        <v>748.61</v>
      </c>
      <c r="CD72" s="88">
        <f t="shared" si="252"/>
        <v>147.44000000000003</v>
      </c>
      <c r="CE72" s="88">
        <f t="shared" ref="CE72:CF72" si="253">CE49</f>
        <v>150.47</v>
      </c>
      <c r="CF72" s="88">
        <f t="shared" si="253"/>
        <v>211.92</v>
      </c>
      <c r="CG72" s="88">
        <f t="shared" si="205"/>
        <v>509.83000000000004</v>
      </c>
      <c r="CH72" s="88">
        <f t="shared" ref="CH72" si="254">CH49</f>
        <v>2163.712</v>
      </c>
    </row>
    <row r="73" spans="1:86" x14ac:dyDescent="0.25">
      <c r="AJ73" s="81">
        <f t="shared" si="175"/>
        <v>0</v>
      </c>
      <c r="AN73" s="81">
        <f t="shared" si="177"/>
        <v>0</v>
      </c>
      <c r="AR73" s="81">
        <f t="shared" si="180"/>
        <v>0</v>
      </c>
      <c r="AV73" s="81">
        <f t="shared" si="182"/>
        <v>0</v>
      </c>
      <c r="BC73" s="81">
        <f t="shared" si="186"/>
        <v>0</v>
      </c>
      <c r="BG73" s="81">
        <f t="shared" si="188"/>
        <v>0</v>
      </c>
      <c r="BK73" s="81">
        <f t="shared" si="191"/>
        <v>0</v>
      </c>
      <c r="BO73" s="81">
        <f t="shared" si="193"/>
        <v>0</v>
      </c>
      <c r="BU73" s="81">
        <f t="shared" si="197"/>
        <v>0</v>
      </c>
      <c r="BY73" s="81">
        <f t="shared" si="200"/>
        <v>0</v>
      </c>
      <c r="CC73" s="81">
        <f t="shared" si="203"/>
        <v>0</v>
      </c>
      <c r="CG73" s="81">
        <f t="shared" si="205"/>
        <v>0</v>
      </c>
    </row>
  </sheetData>
  <mergeCells count="2">
    <mergeCell ref="A4:B4"/>
    <mergeCell ref="R2:S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W60"/>
  <sheetViews>
    <sheetView topLeftCell="A49" zoomScaleNormal="100" workbookViewId="0">
      <pane xSplit="2" topLeftCell="C1" activePane="topRight" state="frozen"/>
      <selection pane="topRight" activeCell="U70" sqref="U70"/>
    </sheetView>
  </sheetViews>
  <sheetFormatPr defaultRowHeight="15" x14ac:dyDescent="0.2"/>
  <cols>
    <col min="1" max="1" width="5.85546875" style="4" customWidth="1"/>
    <col min="2" max="2" width="32.5703125" style="4" customWidth="1"/>
    <col min="3" max="3" width="9.7109375" style="4" customWidth="1"/>
    <col min="4" max="4" width="6.85546875" style="4" hidden="1" customWidth="1"/>
    <col min="5" max="5" width="7.42578125" style="4" hidden="1" customWidth="1"/>
    <col min="6" max="6" width="6.7109375" style="4" hidden="1" customWidth="1"/>
    <col min="7" max="7" width="9.5703125" style="4" hidden="1" customWidth="1"/>
    <col min="8" max="8" width="6.140625" style="4" hidden="1" customWidth="1"/>
    <col min="9" max="9" width="7.140625" style="4" hidden="1" customWidth="1"/>
    <col min="10" max="10" width="7" style="4" hidden="1" customWidth="1"/>
    <col min="11" max="11" width="9.5703125" style="4" hidden="1" customWidth="1"/>
    <col min="12" max="12" width="6.7109375" style="4" hidden="1" customWidth="1"/>
    <col min="13" max="13" width="7.28515625" style="4" hidden="1" customWidth="1"/>
    <col min="14" max="14" width="7.7109375" style="4" hidden="1" customWidth="1"/>
    <col min="15" max="15" width="9.5703125" style="4" hidden="1" customWidth="1"/>
    <col min="16" max="18" width="7.7109375" style="4" hidden="1" customWidth="1"/>
    <col min="19" max="19" width="9.5703125" style="4" hidden="1" customWidth="1"/>
    <col min="20" max="20" width="0" style="4" hidden="1" customWidth="1"/>
    <col min="21" max="21" width="9.7109375" style="4" bestFit="1" customWidth="1"/>
    <col min="22" max="22" width="6.85546875" style="4" hidden="1" customWidth="1"/>
    <col min="23" max="23" width="7.5703125" style="4" hidden="1" customWidth="1"/>
    <col min="24" max="24" width="6.7109375" style="4" hidden="1" customWidth="1"/>
    <col min="25" max="25" width="9.28515625" style="4" hidden="1" customWidth="1"/>
    <col min="26" max="26" width="6.140625" style="4" hidden="1" customWidth="1"/>
    <col min="27" max="27" width="7.140625" style="4" hidden="1" customWidth="1"/>
    <col min="28" max="28" width="7" style="4" hidden="1" customWidth="1"/>
    <col min="29" max="29" width="9.28515625" style="4" hidden="1" customWidth="1"/>
    <col min="30" max="30" width="6.7109375" style="4" hidden="1" customWidth="1"/>
    <col min="31" max="31" width="7.28515625" style="4" hidden="1" customWidth="1"/>
    <col min="32" max="32" width="7" style="4" hidden="1" customWidth="1"/>
    <col min="33" max="33" width="9.28515625" style="4" hidden="1" customWidth="1"/>
    <col min="34" max="34" width="11.85546875" style="4" hidden="1" customWidth="1"/>
    <col min="35" max="36" width="12.140625" style="4" hidden="1" customWidth="1"/>
    <col min="37" max="37" width="14.7109375" style="4" hidden="1" customWidth="1"/>
    <col min="38" max="38" width="3.85546875" style="4" hidden="1" customWidth="1"/>
    <col min="39" max="39" width="11" style="4" bestFit="1" customWidth="1"/>
    <col min="40" max="40" width="0" style="4" hidden="1" customWidth="1"/>
    <col min="41" max="41" width="11.85546875" style="4" hidden="1" customWidth="1"/>
    <col min="42" max="42" width="12.5703125" style="4" hidden="1" customWidth="1"/>
    <col min="43" max="43" width="11.85546875" style="4" hidden="1" customWidth="1"/>
    <col min="44" max="44" width="14.7109375" style="4" hidden="1" customWidth="1"/>
    <col min="45" max="45" width="11.28515625" style="4" hidden="1" customWidth="1"/>
    <col min="46" max="47" width="12.28515625" style="4" hidden="1" customWidth="1"/>
    <col min="48" max="48" width="14.7109375" style="4" hidden="1" customWidth="1"/>
    <col min="49" max="50" width="12" style="4" hidden="1" customWidth="1"/>
    <col min="51" max="51" width="11.28515625" style="4" hidden="1" customWidth="1"/>
    <col min="52" max="52" width="14.7109375" style="4" hidden="1" customWidth="1"/>
    <col min="53" max="53" width="11.85546875" style="4" hidden="1" customWidth="1"/>
    <col min="54" max="55" width="12.140625" style="4" hidden="1" customWidth="1"/>
    <col min="56" max="56" width="14.7109375" style="4" hidden="1" customWidth="1"/>
    <col min="57" max="57" width="11" style="4" bestFit="1" customWidth="1"/>
    <col min="58" max="58" width="9.140625" style="4"/>
    <col min="59" max="61" width="11.85546875" style="4" bestFit="1" customWidth="1"/>
    <col min="62" max="62" width="14.7109375" style="4" bestFit="1" customWidth="1"/>
    <col min="63" max="65" width="11.85546875" style="4" bestFit="1" customWidth="1"/>
    <col min="66" max="66" width="14.7109375" style="4" bestFit="1" customWidth="1"/>
    <col min="67" max="69" width="11.85546875" style="4" bestFit="1" customWidth="1"/>
    <col min="70" max="70" width="14.7109375" style="4" bestFit="1" customWidth="1"/>
    <col min="71" max="73" width="11.85546875" style="4" bestFit="1" customWidth="1"/>
    <col min="74" max="74" width="14.7109375" style="4" bestFit="1" customWidth="1"/>
    <col min="75" max="75" width="11" style="4" bestFit="1" customWidth="1"/>
    <col min="76" max="16384" width="9.140625" style="4"/>
  </cols>
  <sheetData>
    <row r="1" spans="1:75" x14ac:dyDescent="0.2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75" x14ac:dyDescent="0.2">
      <c r="A2" s="5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75" ht="15.75" thickBot="1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75" ht="15.75" thickBot="1" x14ac:dyDescent="0.25">
      <c r="A4" s="135" t="s">
        <v>91</v>
      </c>
      <c r="B4" s="136"/>
      <c r="C4" s="6" t="s">
        <v>159</v>
      </c>
      <c r="D4" s="7">
        <v>41365</v>
      </c>
      <c r="E4" s="7">
        <v>41395</v>
      </c>
      <c r="F4" s="7">
        <v>41426</v>
      </c>
      <c r="G4" s="6" t="s">
        <v>104</v>
      </c>
      <c r="H4" s="7">
        <v>41456</v>
      </c>
      <c r="I4" s="7">
        <v>41487</v>
      </c>
      <c r="J4" s="7">
        <v>41518</v>
      </c>
      <c r="K4" s="6" t="s">
        <v>105</v>
      </c>
      <c r="L4" s="7">
        <v>41548</v>
      </c>
      <c r="M4" s="7">
        <v>41579</v>
      </c>
      <c r="N4" s="7">
        <v>41609</v>
      </c>
      <c r="O4" s="6" t="s">
        <v>106</v>
      </c>
      <c r="P4" s="7">
        <v>41640</v>
      </c>
      <c r="Q4" s="7">
        <v>41671</v>
      </c>
      <c r="R4" s="8">
        <v>41699</v>
      </c>
      <c r="S4" s="6" t="s">
        <v>107</v>
      </c>
      <c r="U4" s="6" t="s">
        <v>160</v>
      </c>
      <c r="V4" s="6">
        <v>41730</v>
      </c>
      <c r="W4" s="6">
        <v>41760</v>
      </c>
      <c r="X4" s="6">
        <v>41791</v>
      </c>
      <c r="Y4" s="6" t="s">
        <v>174</v>
      </c>
      <c r="Z4" s="6">
        <v>41821</v>
      </c>
      <c r="AA4" s="6">
        <v>41852</v>
      </c>
      <c r="AB4" s="6">
        <v>41883</v>
      </c>
      <c r="AC4" s="6" t="s">
        <v>176</v>
      </c>
      <c r="AD4" s="6">
        <v>41913</v>
      </c>
      <c r="AE4" s="6">
        <v>41944</v>
      </c>
      <c r="AF4" s="6">
        <v>41974</v>
      </c>
      <c r="AG4" s="6" t="s">
        <v>177</v>
      </c>
      <c r="AH4" s="6">
        <v>42005</v>
      </c>
      <c r="AI4" s="6">
        <v>42036</v>
      </c>
      <c r="AJ4" s="6">
        <v>42064</v>
      </c>
      <c r="AK4" s="6" t="s">
        <v>178</v>
      </c>
      <c r="AM4" s="6" t="s">
        <v>179</v>
      </c>
      <c r="AO4" s="6">
        <v>42095</v>
      </c>
      <c r="AP4" s="6">
        <v>42125</v>
      </c>
      <c r="AQ4" s="6">
        <v>42156</v>
      </c>
      <c r="AR4" s="6" t="s">
        <v>174</v>
      </c>
      <c r="AS4" s="6">
        <v>42186</v>
      </c>
      <c r="AT4" s="6">
        <v>42217</v>
      </c>
      <c r="AU4" s="6">
        <v>42248</v>
      </c>
      <c r="AV4" s="6" t="s">
        <v>176</v>
      </c>
      <c r="AW4" s="6">
        <v>42278</v>
      </c>
      <c r="AX4" s="6">
        <v>42309</v>
      </c>
      <c r="AY4" s="6">
        <v>42339</v>
      </c>
      <c r="AZ4" s="6" t="s">
        <v>177</v>
      </c>
      <c r="BA4" s="6">
        <v>42370</v>
      </c>
      <c r="BB4" s="6">
        <v>42401</v>
      </c>
      <c r="BC4" s="6">
        <v>42430</v>
      </c>
      <c r="BD4" s="6" t="s">
        <v>178</v>
      </c>
      <c r="BE4" s="6" t="s">
        <v>181</v>
      </c>
      <c r="BG4" s="6">
        <v>42461</v>
      </c>
      <c r="BH4" s="6">
        <v>42491</v>
      </c>
      <c r="BI4" s="6">
        <v>42522</v>
      </c>
      <c r="BJ4" s="6" t="s">
        <v>174</v>
      </c>
      <c r="BK4" s="6">
        <v>42552</v>
      </c>
      <c r="BL4" s="6">
        <v>42583</v>
      </c>
      <c r="BM4" s="6">
        <v>42614</v>
      </c>
      <c r="BN4" s="6" t="s">
        <v>176</v>
      </c>
      <c r="BO4" s="6">
        <v>42644</v>
      </c>
      <c r="BP4" s="6">
        <v>42675</v>
      </c>
      <c r="BQ4" s="6">
        <v>42705</v>
      </c>
      <c r="BR4" s="6" t="s">
        <v>177</v>
      </c>
      <c r="BS4" s="6">
        <v>42736</v>
      </c>
      <c r="BT4" s="6">
        <v>42767</v>
      </c>
      <c r="BU4" s="6">
        <v>42795</v>
      </c>
      <c r="BV4" s="6" t="s">
        <v>178</v>
      </c>
      <c r="BW4" s="6" t="s">
        <v>183</v>
      </c>
    </row>
    <row r="5" spans="1:75" x14ac:dyDescent="0.2">
      <c r="A5" s="133" t="s">
        <v>3</v>
      </c>
      <c r="B5" s="137"/>
      <c r="C5" s="9"/>
      <c r="D5" s="10"/>
      <c r="E5" s="10"/>
      <c r="F5" s="10"/>
      <c r="G5" s="9"/>
      <c r="H5" s="10"/>
      <c r="I5" s="10"/>
      <c r="J5" s="10"/>
      <c r="K5" s="9"/>
      <c r="L5" s="10"/>
      <c r="M5" s="10"/>
      <c r="N5" s="10"/>
      <c r="O5" s="9"/>
      <c r="P5" s="10"/>
      <c r="Q5" s="10"/>
      <c r="R5" s="10"/>
      <c r="S5" s="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M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1:75" x14ac:dyDescent="0.2">
      <c r="A6" s="11">
        <v>1</v>
      </c>
      <c r="B6" s="12" t="s">
        <v>4</v>
      </c>
      <c r="C6" s="13">
        <v>49.31</v>
      </c>
      <c r="D6" s="14">
        <v>0</v>
      </c>
      <c r="E6" s="14">
        <v>0</v>
      </c>
      <c r="F6" s="14">
        <v>36.01</v>
      </c>
      <c r="G6" s="13">
        <f>SUM(D6:F6)</f>
        <v>36.01</v>
      </c>
      <c r="H6" s="14">
        <v>34.5</v>
      </c>
      <c r="I6" s="14">
        <v>0</v>
      </c>
      <c r="J6" s="14">
        <v>0</v>
      </c>
      <c r="K6" s="13">
        <f>SUM(H6:J6)</f>
        <v>34.5</v>
      </c>
      <c r="L6" s="14">
        <v>9</v>
      </c>
      <c r="M6" s="14">
        <v>0</v>
      </c>
      <c r="N6" s="14">
        <v>0</v>
      </c>
      <c r="O6" s="13">
        <f>SUM(L6:N6)</f>
        <v>9</v>
      </c>
      <c r="P6" s="14">
        <v>6</v>
      </c>
      <c r="Q6" s="14">
        <v>0</v>
      </c>
      <c r="R6" s="14">
        <v>16.78</v>
      </c>
      <c r="S6" s="13">
        <f>SUM(P6:R6)</f>
        <v>22.78</v>
      </c>
      <c r="U6" s="24">
        <v>109.11899999999999</v>
      </c>
      <c r="V6" s="24">
        <v>0</v>
      </c>
      <c r="W6" s="24">
        <v>0</v>
      </c>
      <c r="X6" s="24">
        <v>0</v>
      </c>
      <c r="Y6" s="24">
        <f>SUM(V6:X6)</f>
        <v>0</v>
      </c>
      <c r="Z6" s="24">
        <v>0</v>
      </c>
      <c r="AA6" s="24">
        <v>0</v>
      </c>
      <c r="AB6" s="24">
        <v>0</v>
      </c>
      <c r="AC6" s="24">
        <f>SUM(Z6:AB6)</f>
        <v>0</v>
      </c>
      <c r="AD6" s="24">
        <v>0</v>
      </c>
      <c r="AE6" s="24">
        <v>20.32</v>
      </c>
      <c r="AF6" s="24">
        <v>0</v>
      </c>
      <c r="AG6" s="24">
        <f>SUM(AD6:AF6)</f>
        <v>20.32</v>
      </c>
      <c r="AH6" s="24">
        <v>0</v>
      </c>
      <c r="AI6" s="24">
        <v>0</v>
      </c>
      <c r="AJ6" s="24">
        <v>0</v>
      </c>
      <c r="AK6" s="24">
        <f>SUM(AH6:AJ6)</f>
        <v>0</v>
      </c>
      <c r="AM6" s="24">
        <f>AK6+AG6+AC6+Y6</f>
        <v>20.32</v>
      </c>
      <c r="AO6" s="24">
        <v>35.025397755002437</v>
      </c>
      <c r="AP6" s="24">
        <v>0</v>
      </c>
      <c r="AQ6" s="24">
        <v>0</v>
      </c>
      <c r="AR6" s="24">
        <f>SUM(AO6:AQ6)</f>
        <v>35.025397755002437</v>
      </c>
      <c r="AS6" s="24">
        <v>0</v>
      </c>
      <c r="AT6" s="24">
        <v>0</v>
      </c>
      <c r="AU6" s="24">
        <v>0</v>
      </c>
      <c r="AV6" s="24">
        <f>SUM(AS6:AU6)</f>
        <v>0</v>
      </c>
      <c r="AW6" s="24">
        <v>144.86000000000001</v>
      </c>
      <c r="AX6" s="24">
        <v>41.27</v>
      </c>
      <c r="AY6" s="24">
        <v>11.37</v>
      </c>
      <c r="AZ6" s="24">
        <f>SUM(AW6:AY6)</f>
        <v>197.50000000000003</v>
      </c>
      <c r="BA6" s="24">
        <v>94.6</v>
      </c>
      <c r="BB6" s="24">
        <v>0</v>
      </c>
      <c r="BC6" s="24">
        <v>0</v>
      </c>
      <c r="BD6" s="24">
        <f>SUM(BA6:BC6)</f>
        <v>94.6</v>
      </c>
      <c r="BE6" s="24">
        <f t="shared" ref="BE6:BE49" si="0">BD6+AZ6+AV6+AR6</f>
        <v>327.12539775500244</v>
      </c>
      <c r="BG6" s="24">
        <v>15</v>
      </c>
      <c r="BH6" s="24">
        <v>0</v>
      </c>
      <c r="BI6" s="24">
        <v>0</v>
      </c>
      <c r="BJ6" s="24">
        <f>SUM(BG6:BI6)</f>
        <v>15</v>
      </c>
      <c r="BK6" s="24">
        <v>44.75</v>
      </c>
      <c r="BL6" s="24">
        <v>14.32</v>
      </c>
      <c r="BM6" s="24">
        <v>19.5</v>
      </c>
      <c r="BN6" s="24">
        <f>SUM(BK6:BM6)</f>
        <v>78.569999999999993</v>
      </c>
      <c r="BO6" s="24">
        <v>0</v>
      </c>
      <c r="BP6" s="24">
        <v>0</v>
      </c>
      <c r="BQ6" s="24">
        <v>0</v>
      </c>
      <c r="BR6" s="24">
        <f>SUM(BO6:BQ6)</f>
        <v>0</v>
      </c>
      <c r="BS6" s="24">
        <v>24</v>
      </c>
      <c r="BT6" s="24">
        <v>0</v>
      </c>
      <c r="BU6" s="24">
        <v>0</v>
      </c>
      <c r="BV6" s="24">
        <f>SUM(BS6:BU6)</f>
        <v>24</v>
      </c>
      <c r="BW6" s="24">
        <f t="shared" ref="BW6:BW49" si="1">BV6+BR6+BN6+BJ6</f>
        <v>117.57</v>
      </c>
    </row>
    <row r="7" spans="1:75" x14ac:dyDescent="0.2">
      <c r="A7" s="11">
        <v>2</v>
      </c>
      <c r="B7" s="12" t="s">
        <v>5</v>
      </c>
      <c r="C7" s="13">
        <v>194.96071248077342</v>
      </c>
      <c r="D7" s="14">
        <v>22.73</v>
      </c>
      <c r="E7" s="14">
        <v>0</v>
      </c>
      <c r="F7" s="14">
        <v>15.19</v>
      </c>
      <c r="G7" s="13">
        <f t="shared" ref="G7:G47" si="2">SUM(D7:F7)</f>
        <v>37.92</v>
      </c>
      <c r="H7" s="14">
        <v>9.75</v>
      </c>
      <c r="I7" s="14">
        <v>23.234545454545454</v>
      </c>
      <c r="J7" s="14">
        <v>99.859879879879884</v>
      </c>
      <c r="K7" s="13">
        <f t="shared" ref="K7:K47" si="3">SUM(H7:J7)</f>
        <v>132.84442533442535</v>
      </c>
      <c r="L7" s="14">
        <v>18.83577956989247</v>
      </c>
      <c r="M7" s="14">
        <v>28.19864864864865</v>
      </c>
      <c r="N7" s="14">
        <v>26.501126126126128</v>
      </c>
      <c r="O7" s="13">
        <f t="shared" ref="O7:O47" si="4">SUM(L7:N7)</f>
        <v>73.535554344667247</v>
      </c>
      <c r="P7" s="14">
        <v>76.159404761904767</v>
      </c>
      <c r="Q7" s="14">
        <v>10.479642857142858</v>
      </c>
      <c r="R7" s="14">
        <v>25.85107142857143</v>
      </c>
      <c r="S7" s="13">
        <f t="shared" ref="S7:S47" si="5">SUM(P7:R7)</f>
        <v>112.49011904761906</v>
      </c>
      <c r="U7" s="24">
        <v>362.77388759622636</v>
      </c>
      <c r="V7" s="24">
        <v>32.97</v>
      </c>
      <c r="W7" s="24">
        <v>31.744642857142857</v>
      </c>
      <c r="X7" s="24">
        <v>24</v>
      </c>
      <c r="Y7" s="24">
        <f t="shared" ref="Y7:Y60" si="6">SUM(V7:X7)</f>
        <v>88.714642857142849</v>
      </c>
      <c r="Z7" s="24">
        <v>13.24</v>
      </c>
      <c r="AA7" s="24">
        <v>21.59</v>
      </c>
      <c r="AB7" s="24">
        <v>172.96</v>
      </c>
      <c r="AC7" s="24">
        <f t="shared" ref="AC7:AC60" si="7">SUM(Z7:AB7)</f>
        <v>207.79000000000002</v>
      </c>
      <c r="AD7" s="24">
        <v>17.48</v>
      </c>
      <c r="AE7" s="24">
        <v>16.494999999999997</v>
      </c>
      <c r="AF7" s="24">
        <v>50.62</v>
      </c>
      <c r="AG7" s="24">
        <f t="shared" ref="AG7:AG60" si="8">SUM(AD7:AF7)</f>
        <v>84.594999999999999</v>
      </c>
      <c r="AH7" s="24">
        <v>29.880000000000003</v>
      </c>
      <c r="AI7" s="24">
        <v>9.92</v>
      </c>
      <c r="AJ7" s="24">
        <v>0</v>
      </c>
      <c r="AK7" s="24">
        <f t="shared" ref="AK7:AK59" si="9">SUM(AH7:AJ7)</f>
        <v>39.800000000000004</v>
      </c>
      <c r="AM7" s="24">
        <f t="shared" ref="AM7:AM49" si="10">AK7+AG7+AC7+Y7</f>
        <v>420.89964285714291</v>
      </c>
      <c r="AO7" s="24">
        <v>33.083387622149843</v>
      </c>
      <c r="AP7" s="24">
        <v>49.501333333333335</v>
      </c>
      <c r="AQ7" s="24">
        <v>0</v>
      </c>
      <c r="AR7" s="24">
        <f t="shared" ref="AR7:AR59" si="11">SUM(AO7:AQ7)</f>
        <v>82.584720955483178</v>
      </c>
      <c r="AS7" s="24">
        <v>7.93</v>
      </c>
      <c r="AT7" s="24">
        <v>2</v>
      </c>
      <c r="AU7" s="24">
        <v>0</v>
      </c>
      <c r="AV7" s="24">
        <f t="shared" ref="AV7:AV59" si="12">SUM(AS7:AU7)</f>
        <v>9.93</v>
      </c>
      <c r="AW7" s="24">
        <v>0</v>
      </c>
      <c r="AX7" s="24">
        <v>0</v>
      </c>
      <c r="AY7" s="24">
        <v>0</v>
      </c>
      <c r="AZ7" s="24">
        <f t="shared" ref="AZ7:AZ59" si="13">SUM(AW7:AY7)</f>
        <v>0</v>
      </c>
      <c r="BA7" s="24">
        <v>0</v>
      </c>
      <c r="BB7" s="24">
        <v>0</v>
      </c>
      <c r="BC7" s="24">
        <v>0</v>
      </c>
      <c r="BD7" s="24">
        <f t="shared" ref="BD7:BD59" si="14">SUM(BA7:BC7)</f>
        <v>0</v>
      </c>
      <c r="BE7" s="24">
        <f t="shared" si="0"/>
        <v>92.51472095548317</v>
      </c>
      <c r="BG7" s="24">
        <v>0</v>
      </c>
      <c r="BH7" s="24">
        <v>0</v>
      </c>
      <c r="BI7" s="24">
        <v>40.340000000000003</v>
      </c>
      <c r="BJ7" s="24">
        <f t="shared" ref="BJ7:BJ59" si="15">SUM(BG7:BI7)</f>
        <v>40.340000000000003</v>
      </c>
      <c r="BK7" s="24">
        <v>9.99</v>
      </c>
      <c r="BL7" s="24">
        <v>0</v>
      </c>
      <c r="BM7" s="24">
        <v>0</v>
      </c>
      <c r="BN7" s="24">
        <f t="shared" ref="BN7:BN59" si="16">SUM(BK7:BM7)</f>
        <v>9.99</v>
      </c>
      <c r="BO7" s="24">
        <v>0</v>
      </c>
      <c r="BP7" s="24">
        <v>0</v>
      </c>
      <c r="BQ7" s="24">
        <v>0</v>
      </c>
      <c r="BR7" s="24">
        <f t="shared" ref="BR7:BR59" si="17">SUM(BO7:BQ7)</f>
        <v>0</v>
      </c>
      <c r="BS7" s="24">
        <v>0</v>
      </c>
      <c r="BT7" s="24">
        <v>38.29</v>
      </c>
      <c r="BU7" s="24">
        <v>0</v>
      </c>
      <c r="BV7" s="24">
        <f t="shared" ref="BV7:BV59" si="18">SUM(BS7:BU7)</f>
        <v>38.29</v>
      </c>
      <c r="BW7" s="24">
        <f t="shared" si="1"/>
        <v>88.62</v>
      </c>
    </row>
    <row r="8" spans="1:75" x14ac:dyDescent="0.2">
      <c r="A8" s="11">
        <v>3</v>
      </c>
      <c r="B8" s="12" t="s">
        <v>70</v>
      </c>
      <c r="C8" s="13">
        <v>61.86</v>
      </c>
      <c r="D8" s="14">
        <v>8.86</v>
      </c>
      <c r="E8" s="14">
        <v>0.34</v>
      </c>
      <c r="F8" s="14">
        <v>2.17</v>
      </c>
      <c r="G8" s="13">
        <f t="shared" si="2"/>
        <v>11.37</v>
      </c>
      <c r="H8" s="14">
        <v>0</v>
      </c>
      <c r="I8" s="14">
        <v>12.99</v>
      </c>
      <c r="J8" s="14">
        <v>16.41</v>
      </c>
      <c r="K8" s="13">
        <f t="shared" si="3"/>
        <v>29.4</v>
      </c>
      <c r="L8" s="14">
        <v>0</v>
      </c>
      <c r="M8" s="14">
        <v>0</v>
      </c>
      <c r="N8" s="14">
        <v>13.752162162162161</v>
      </c>
      <c r="O8" s="13">
        <f t="shared" si="4"/>
        <v>13.752162162162161</v>
      </c>
      <c r="P8" s="14">
        <v>9.64</v>
      </c>
      <c r="Q8" s="14">
        <v>11</v>
      </c>
      <c r="R8" s="14">
        <v>16.512499999999999</v>
      </c>
      <c r="S8" s="13">
        <f t="shared" si="5"/>
        <v>37.152500000000003</v>
      </c>
      <c r="U8" s="24">
        <v>162.08466216216215</v>
      </c>
      <c r="V8" s="24">
        <v>11.358400000000001</v>
      </c>
      <c r="W8" s="24">
        <v>16.264628571428567</v>
      </c>
      <c r="X8" s="24">
        <v>0</v>
      </c>
      <c r="Y8" s="24">
        <f t="shared" si="6"/>
        <v>27.62302857142857</v>
      </c>
      <c r="Z8" s="24">
        <v>4.87</v>
      </c>
      <c r="AA8" s="24">
        <v>21.14</v>
      </c>
      <c r="AB8" s="24">
        <v>17.32</v>
      </c>
      <c r="AC8" s="24">
        <f t="shared" si="7"/>
        <v>43.33</v>
      </c>
      <c r="AD8" s="24">
        <v>4.2699999999999996</v>
      </c>
      <c r="AE8" s="24">
        <v>0</v>
      </c>
      <c r="AF8" s="24">
        <v>0</v>
      </c>
      <c r="AG8" s="24">
        <f t="shared" si="8"/>
        <v>4.2699999999999996</v>
      </c>
      <c r="AH8" s="24">
        <v>0</v>
      </c>
      <c r="AI8" s="24">
        <v>0</v>
      </c>
      <c r="AJ8" s="24">
        <v>0</v>
      </c>
      <c r="AK8" s="24">
        <f t="shared" si="9"/>
        <v>0</v>
      </c>
      <c r="AM8" s="24">
        <f t="shared" si="10"/>
        <v>75.223028571428557</v>
      </c>
      <c r="AO8" s="24">
        <v>0</v>
      </c>
      <c r="AP8" s="24">
        <v>0</v>
      </c>
      <c r="AQ8" s="24">
        <v>15.8</v>
      </c>
      <c r="AR8" s="24">
        <f t="shared" si="11"/>
        <v>15.8</v>
      </c>
      <c r="AS8" s="24">
        <v>0</v>
      </c>
      <c r="AT8" s="24">
        <v>0</v>
      </c>
      <c r="AU8" s="24">
        <v>0</v>
      </c>
      <c r="AV8" s="24">
        <f t="shared" si="12"/>
        <v>0</v>
      </c>
      <c r="AW8" s="24">
        <v>0</v>
      </c>
      <c r="AX8" s="24">
        <v>0</v>
      </c>
      <c r="AY8" s="24">
        <v>0</v>
      </c>
      <c r="AZ8" s="24">
        <f t="shared" si="13"/>
        <v>0</v>
      </c>
      <c r="BA8" s="24">
        <v>0</v>
      </c>
      <c r="BB8" s="24">
        <v>0</v>
      </c>
      <c r="BC8" s="24">
        <v>0</v>
      </c>
      <c r="BD8" s="24">
        <f t="shared" si="14"/>
        <v>0</v>
      </c>
      <c r="BE8" s="24">
        <f t="shared" si="0"/>
        <v>15.8</v>
      </c>
      <c r="BG8" s="24">
        <v>0</v>
      </c>
      <c r="BH8" s="24">
        <v>0</v>
      </c>
      <c r="BI8" s="24">
        <v>0</v>
      </c>
      <c r="BJ8" s="24">
        <f t="shared" si="15"/>
        <v>0</v>
      </c>
      <c r="BK8" s="24">
        <v>0</v>
      </c>
      <c r="BL8" s="24">
        <v>4</v>
      </c>
      <c r="BM8" s="24">
        <v>11.18</v>
      </c>
      <c r="BN8" s="24">
        <f t="shared" si="16"/>
        <v>15.18</v>
      </c>
      <c r="BO8" s="24">
        <v>0</v>
      </c>
      <c r="BP8" s="24">
        <v>0</v>
      </c>
      <c r="BQ8" s="24">
        <v>0</v>
      </c>
      <c r="BR8" s="24">
        <f t="shared" si="17"/>
        <v>0</v>
      </c>
      <c r="BS8" s="24">
        <v>0</v>
      </c>
      <c r="BT8" s="24">
        <v>0</v>
      </c>
      <c r="BU8" s="24">
        <v>5.46</v>
      </c>
      <c r="BV8" s="24">
        <f t="shared" si="18"/>
        <v>5.46</v>
      </c>
      <c r="BW8" s="24">
        <f t="shared" si="1"/>
        <v>20.64</v>
      </c>
    </row>
    <row r="9" spans="1:75" x14ac:dyDescent="0.2">
      <c r="A9" s="11">
        <v>4</v>
      </c>
      <c r="B9" s="12" t="s">
        <v>6</v>
      </c>
      <c r="C9" s="13">
        <v>0.5</v>
      </c>
      <c r="D9" s="14">
        <v>0</v>
      </c>
      <c r="E9" s="14">
        <v>0</v>
      </c>
      <c r="F9" s="14">
        <v>0</v>
      </c>
      <c r="G9" s="13">
        <f t="shared" si="2"/>
        <v>0</v>
      </c>
      <c r="H9" s="14">
        <v>0</v>
      </c>
      <c r="I9" s="14">
        <v>0</v>
      </c>
      <c r="J9" s="14">
        <v>0</v>
      </c>
      <c r="K9" s="13">
        <f t="shared" si="3"/>
        <v>0</v>
      </c>
      <c r="L9" s="14">
        <v>0</v>
      </c>
      <c r="M9" s="14">
        <v>0</v>
      </c>
      <c r="N9" s="14">
        <v>0</v>
      </c>
      <c r="O9" s="13">
        <f t="shared" si="4"/>
        <v>0</v>
      </c>
      <c r="P9" s="14">
        <v>0</v>
      </c>
      <c r="Q9" s="14">
        <v>0</v>
      </c>
      <c r="R9" s="14">
        <v>0</v>
      </c>
      <c r="S9" s="13">
        <f t="shared" si="5"/>
        <v>0</v>
      </c>
      <c r="U9" s="24">
        <v>0</v>
      </c>
      <c r="V9" s="24">
        <v>0</v>
      </c>
      <c r="W9" s="24">
        <v>0</v>
      </c>
      <c r="X9" s="24">
        <v>0</v>
      </c>
      <c r="Y9" s="24">
        <f t="shared" si="6"/>
        <v>0</v>
      </c>
      <c r="Z9" s="24">
        <v>0</v>
      </c>
      <c r="AA9" s="24">
        <v>0</v>
      </c>
      <c r="AB9" s="24">
        <v>0</v>
      </c>
      <c r="AC9" s="24">
        <f t="shared" si="7"/>
        <v>0</v>
      </c>
      <c r="AD9" s="24">
        <v>0</v>
      </c>
      <c r="AE9" s="24">
        <v>0</v>
      </c>
      <c r="AF9" s="24">
        <v>0</v>
      </c>
      <c r="AG9" s="24">
        <f t="shared" si="8"/>
        <v>0</v>
      </c>
      <c r="AH9" s="24">
        <v>0</v>
      </c>
      <c r="AI9" s="24">
        <v>0</v>
      </c>
      <c r="AJ9" s="24">
        <v>0</v>
      </c>
      <c r="AK9" s="24">
        <f t="shared" si="9"/>
        <v>0</v>
      </c>
      <c r="AM9" s="24">
        <f t="shared" si="10"/>
        <v>0</v>
      </c>
      <c r="AO9" s="24">
        <v>2.75</v>
      </c>
      <c r="AP9" s="24">
        <v>0</v>
      </c>
      <c r="AQ9" s="24">
        <v>0</v>
      </c>
      <c r="AR9" s="24">
        <f t="shared" si="11"/>
        <v>2.75</v>
      </c>
      <c r="AS9" s="24">
        <v>0</v>
      </c>
      <c r="AT9" s="24">
        <v>0</v>
      </c>
      <c r="AU9" s="24">
        <v>0</v>
      </c>
      <c r="AV9" s="24">
        <f t="shared" si="12"/>
        <v>0</v>
      </c>
      <c r="AW9" s="24">
        <v>0</v>
      </c>
      <c r="AX9" s="24">
        <v>21.73</v>
      </c>
      <c r="AY9" s="24">
        <v>0</v>
      </c>
      <c r="AZ9" s="24">
        <f t="shared" si="13"/>
        <v>21.73</v>
      </c>
      <c r="BA9" s="24">
        <v>0</v>
      </c>
      <c r="BB9" s="24">
        <v>0</v>
      </c>
      <c r="BC9" s="24">
        <v>0</v>
      </c>
      <c r="BD9" s="24">
        <f t="shared" si="14"/>
        <v>0</v>
      </c>
      <c r="BE9" s="24">
        <f t="shared" si="0"/>
        <v>24.48</v>
      </c>
      <c r="BG9" s="24">
        <v>0</v>
      </c>
      <c r="BH9" s="24">
        <v>12.27</v>
      </c>
      <c r="BI9" s="24">
        <v>0</v>
      </c>
      <c r="BJ9" s="24">
        <f t="shared" si="15"/>
        <v>12.27</v>
      </c>
      <c r="BK9" s="24">
        <v>3</v>
      </c>
      <c r="BL9" s="24">
        <v>0</v>
      </c>
      <c r="BM9" s="24">
        <v>0</v>
      </c>
      <c r="BN9" s="24">
        <f t="shared" si="16"/>
        <v>3</v>
      </c>
      <c r="BO9" s="24">
        <v>8</v>
      </c>
      <c r="BP9" s="24">
        <v>0</v>
      </c>
      <c r="BQ9" s="24">
        <v>0</v>
      </c>
      <c r="BR9" s="24">
        <f t="shared" si="17"/>
        <v>8</v>
      </c>
      <c r="BS9" s="24">
        <v>0</v>
      </c>
      <c r="BT9" s="24">
        <v>0</v>
      </c>
      <c r="BU9" s="24">
        <v>0</v>
      </c>
      <c r="BV9" s="24">
        <f t="shared" si="18"/>
        <v>0</v>
      </c>
      <c r="BW9" s="24">
        <f t="shared" si="1"/>
        <v>23.27</v>
      </c>
    </row>
    <row r="10" spans="1:75" x14ac:dyDescent="0.2">
      <c r="A10" s="11">
        <v>5</v>
      </c>
      <c r="B10" s="12" t="s">
        <v>8</v>
      </c>
      <c r="C10" s="13">
        <v>1.42</v>
      </c>
      <c r="D10" s="14">
        <v>0</v>
      </c>
      <c r="E10" s="14">
        <v>0</v>
      </c>
      <c r="F10" s="14">
        <v>0</v>
      </c>
      <c r="G10" s="13">
        <f t="shared" si="2"/>
        <v>0</v>
      </c>
      <c r="H10" s="14">
        <v>0</v>
      </c>
      <c r="I10" s="14">
        <v>152.35507575757575</v>
      </c>
      <c r="J10" s="14">
        <v>10</v>
      </c>
      <c r="K10" s="13">
        <f t="shared" si="3"/>
        <v>162.35507575757575</v>
      </c>
      <c r="L10" s="14">
        <v>0</v>
      </c>
      <c r="M10" s="14">
        <v>0</v>
      </c>
      <c r="N10" s="14">
        <v>0</v>
      </c>
      <c r="O10" s="13">
        <f t="shared" si="4"/>
        <v>0</v>
      </c>
      <c r="P10" s="14">
        <v>0</v>
      </c>
      <c r="Q10" s="14">
        <v>0</v>
      </c>
      <c r="R10" s="14">
        <v>0</v>
      </c>
      <c r="S10" s="13">
        <f t="shared" si="5"/>
        <v>0</v>
      </c>
      <c r="U10" s="24">
        <f t="shared" ref="U10:U47" si="19">SUM(G10,K10,O10,S10)</f>
        <v>162.35507575757575</v>
      </c>
      <c r="V10" s="24">
        <v>0</v>
      </c>
      <c r="W10" s="24">
        <v>0</v>
      </c>
      <c r="X10" s="24">
        <v>8.17</v>
      </c>
      <c r="Y10" s="24">
        <f t="shared" si="6"/>
        <v>8.17</v>
      </c>
      <c r="Z10" s="24">
        <v>0</v>
      </c>
      <c r="AA10" s="24">
        <v>0</v>
      </c>
      <c r="AB10" s="24">
        <v>0</v>
      </c>
      <c r="AC10" s="24">
        <f t="shared" si="7"/>
        <v>0</v>
      </c>
      <c r="AD10" s="24">
        <v>0</v>
      </c>
      <c r="AE10" s="24">
        <v>0.2</v>
      </c>
      <c r="AF10" s="24">
        <v>1</v>
      </c>
      <c r="AG10" s="24">
        <f t="shared" si="8"/>
        <v>1.2</v>
      </c>
      <c r="AH10" s="24">
        <v>0</v>
      </c>
      <c r="AI10" s="24">
        <v>0</v>
      </c>
      <c r="AJ10" s="24">
        <v>0</v>
      </c>
      <c r="AK10" s="24">
        <f t="shared" si="9"/>
        <v>0</v>
      </c>
      <c r="AM10" s="24">
        <f t="shared" si="10"/>
        <v>9.3699999999999992</v>
      </c>
      <c r="AO10" s="24">
        <v>16.670000000000002</v>
      </c>
      <c r="AP10" s="24">
        <v>0</v>
      </c>
      <c r="AQ10" s="24">
        <v>0</v>
      </c>
      <c r="AR10" s="24">
        <f t="shared" si="11"/>
        <v>16.670000000000002</v>
      </c>
      <c r="AS10" s="24">
        <v>0</v>
      </c>
      <c r="AT10" s="24">
        <v>0</v>
      </c>
      <c r="AU10" s="24">
        <v>0</v>
      </c>
      <c r="AV10" s="24">
        <f t="shared" si="12"/>
        <v>0</v>
      </c>
      <c r="AW10" s="24">
        <v>7.1680000000000001</v>
      </c>
      <c r="AX10" s="24">
        <v>0</v>
      </c>
      <c r="AY10" s="24">
        <v>0</v>
      </c>
      <c r="AZ10" s="24">
        <f t="shared" si="13"/>
        <v>7.1680000000000001</v>
      </c>
      <c r="BA10" s="24">
        <v>0</v>
      </c>
      <c r="BB10" s="24">
        <v>0</v>
      </c>
      <c r="BC10" s="24">
        <v>0</v>
      </c>
      <c r="BD10" s="24">
        <f t="shared" si="14"/>
        <v>0</v>
      </c>
      <c r="BE10" s="24">
        <f t="shared" si="0"/>
        <v>23.838000000000001</v>
      </c>
      <c r="BG10" s="24">
        <v>0</v>
      </c>
      <c r="BH10" s="24">
        <v>0</v>
      </c>
      <c r="BI10" s="24">
        <v>24</v>
      </c>
      <c r="BJ10" s="24">
        <f t="shared" si="15"/>
        <v>24</v>
      </c>
      <c r="BK10" s="24">
        <v>0</v>
      </c>
      <c r="BL10" s="24">
        <v>0</v>
      </c>
      <c r="BM10" s="24">
        <v>0</v>
      </c>
      <c r="BN10" s="24">
        <f t="shared" si="16"/>
        <v>0</v>
      </c>
      <c r="BO10" s="24">
        <v>0</v>
      </c>
      <c r="BP10" s="24">
        <v>0</v>
      </c>
      <c r="BQ10" s="24">
        <v>0</v>
      </c>
      <c r="BR10" s="24">
        <f t="shared" si="17"/>
        <v>0</v>
      </c>
      <c r="BS10" s="24">
        <v>0</v>
      </c>
      <c r="BT10" s="24">
        <v>0</v>
      </c>
      <c r="BU10" s="24">
        <v>0</v>
      </c>
      <c r="BV10" s="24">
        <f t="shared" si="18"/>
        <v>0</v>
      </c>
      <c r="BW10" s="24">
        <f t="shared" si="1"/>
        <v>24</v>
      </c>
    </row>
    <row r="11" spans="1:75" x14ac:dyDescent="0.2">
      <c r="A11" s="11" t="s">
        <v>54</v>
      </c>
      <c r="B11" s="12" t="s">
        <v>69</v>
      </c>
      <c r="C11" s="13">
        <v>48.655802570863543</v>
      </c>
      <c r="D11" s="14">
        <v>0.33</v>
      </c>
      <c r="E11" s="14">
        <v>14.420000000000002</v>
      </c>
      <c r="F11" s="14">
        <v>12.62</v>
      </c>
      <c r="G11" s="13">
        <f t="shared" si="2"/>
        <v>27.37</v>
      </c>
      <c r="H11" s="14">
        <v>11.870000000000001</v>
      </c>
      <c r="I11" s="14">
        <v>0</v>
      </c>
      <c r="J11" s="14">
        <v>0</v>
      </c>
      <c r="K11" s="13">
        <f t="shared" si="3"/>
        <v>11.870000000000001</v>
      </c>
      <c r="L11" s="14">
        <v>4.696696696696697</v>
      </c>
      <c r="M11" s="14">
        <v>2.4300000000000002</v>
      </c>
      <c r="N11" s="14">
        <v>9.24</v>
      </c>
      <c r="O11" s="13">
        <f t="shared" si="4"/>
        <v>16.3666966966967</v>
      </c>
      <c r="P11" s="14">
        <v>29.438596415105636</v>
      </c>
      <c r="Q11" s="14">
        <v>45.215357142857137</v>
      </c>
      <c r="R11" s="14">
        <v>0.37</v>
      </c>
      <c r="S11" s="13">
        <f t="shared" si="5"/>
        <v>75.023953557962784</v>
      </c>
      <c r="U11" s="24">
        <f t="shared" si="19"/>
        <v>130.63065025465949</v>
      </c>
      <c r="V11" s="24">
        <v>0</v>
      </c>
      <c r="W11" s="24">
        <v>0</v>
      </c>
      <c r="X11" s="24">
        <v>0</v>
      </c>
      <c r="Y11" s="24">
        <f t="shared" si="6"/>
        <v>0</v>
      </c>
      <c r="Z11" s="24">
        <v>7</v>
      </c>
      <c r="AA11" s="24">
        <v>56.38</v>
      </c>
      <c r="AB11" s="24">
        <v>5</v>
      </c>
      <c r="AC11" s="24">
        <f t="shared" si="7"/>
        <v>68.38</v>
      </c>
      <c r="AD11" s="24">
        <v>0</v>
      </c>
      <c r="AE11" s="24">
        <v>11</v>
      </c>
      <c r="AF11" s="24">
        <v>0</v>
      </c>
      <c r="AG11" s="24">
        <f t="shared" si="8"/>
        <v>11</v>
      </c>
      <c r="AH11" s="24">
        <v>0</v>
      </c>
      <c r="AI11" s="24">
        <v>0</v>
      </c>
      <c r="AJ11" s="24">
        <v>0</v>
      </c>
      <c r="AK11" s="24">
        <f t="shared" si="9"/>
        <v>0</v>
      </c>
      <c r="AM11" s="24">
        <f t="shared" si="10"/>
        <v>79.38</v>
      </c>
      <c r="AO11" s="24">
        <v>0</v>
      </c>
      <c r="AP11" s="24">
        <v>0</v>
      </c>
      <c r="AQ11" s="24">
        <v>4.71</v>
      </c>
      <c r="AR11" s="24">
        <f t="shared" si="11"/>
        <v>4.71</v>
      </c>
      <c r="AS11" s="24">
        <v>0</v>
      </c>
      <c r="AT11" s="24">
        <v>0</v>
      </c>
      <c r="AU11" s="24">
        <v>0</v>
      </c>
      <c r="AV11" s="24">
        <f t="shared" si="12"/>
        <v>0</v>
      </c>
      <c r="AW11" s="24">
        <v>0</v>
      </c>
      <c r="AX11" s="24">
        <v>0</v>
      </c>
      <c r="AY11" s="24">
        <v>0</v>
      </c>
      <c r="AZ11" s="24">
        <f t="shared" si="13"/>
        <v>0</v>
      </c>
      <c r="BA11" s="24">
        <v>0</v>
      </c>
      <c r="BB11" s="24">
        <v>0</v>
      </c>
      <c r="BC11" s="24">
        <v>0</v>
      </c>
      <c r="BD11" s="24">
        <f t="shared" si="14"/>
        <v>0</v>
      </c>
      <c r="BE11" s="24">
        <f t="shared" si="0"/>
        <v>4.71</v>
      </c>
      <c r="BG11" s="24">
        <v>35.04</v>
      </c>
      <c r="BH11" s="24">
        <v>0</v>
      </c>
      <c r="BI11" s="24">
        <v>0</v>
      </c>
      <c r="BJ11" s="24">
        <f t="shared" si="15"/>
        <v>35.04</v>
      </c>
      <c r="BK11" s="24">
        <v>0</v>
      </c>
      <c r="BL11" s="24">
        <v>0</v>
      </c>
      <c r="BM11" s="24">
        <v>0</v>
      </c>
      <c r="BN11" s="24">
        <f t="shared" si="16"/>
        <v>0</v>
      </c>
      <c r="BO11" s="24">
        <v>0</v>
      </c>
      <c r="BP11" s="24">
        <v>0</v>
      </c>
      <c r="BQ11" s="24">
        <v>0</v>
      </c>
      <c r="BR11" s="24">
        <f t="shared" si="17"/>
        <v>0</v>
      </c>
      <c r="BS11" s="24">
        <v>0</v>
      </c>
      <c r="BT11" s="24">
        <v>0</v>
      </c>
      <c r="BU11" s="24">
        <v>0</v>
      </c>
      <c r="BV11" s="24">
        <f t="shared" si="18"/>
        <v>0</v>
      </c>
      <c r="BW11" s="24">
        <f t="shared" si="1"/>
        <v>35.04</v>
      </c>
    </row>
    <row r="12" spans="1:75" x14ac:dyDescent="0.2">
      <c r="A12" s="11" t="s">
        <v>55</v>
      </c>
      <c r="B12" s="12" t="s">
        <v>9</v>
      </c>
      <c r="C12" s="13">
        <v>15.48</v>
      </c>
      <c r="D12" s="14">
        <v>0</v>
      </c>
      <c r="E12" s="14">
        <v>0</v>
      </c>
      <c r="F12" s="14">
        <v>9.52</v>
      </c>
      <c r="G12" s="13">
        <f t="shared" si="2"/>
        <v>9.52</v>
      </c>
      <c r="H12" s="14">
        <v>0</v>
      </c>
      <c r="I12" s="14">
        <v>0</v>
      </c>
      <c r="J12" s="14">
        <v>0.46</v>
      </c>
      <c r="K12" s="13">
        <f t="shared" si="3"/>
        <v>0.46</v>
      </c>
      <c r="L12" s="14">
        <v>0</v>
      </c>
      <c r="M12" s="14">
        <v>0</v>
      </c>
      <c r="N12" s="14">
        <v>11.23</v>
      </c>
      <c r="O12" s="13">
        <f t="shared" si="4"/>
        <v>11.23</v>
      </c>
      <c r="P12" s="14">
        <v>0</v>
      </c>
      <c r="Q12" s="14">
        <v>0</v>
      </c>
      <c r="R12" s="14">
        <v>0</v>
      </c>
      <c r="S12" s="13">
        <f t="shared" si="5"/>
        <v>0</v>
      </c>
      <c r="U12" s="24">
        <f t="shared" si="19"/>
        <v>21.21</v>
      </c>
      <c r="V12" s="24">
        <v>0</v>
      </c>
      <c r="W12" s="24">
        <v>0</v>
      </c>
      <c r="X12" s="24">
        <v>0</v>
      </c>
      <c r="Y12" s="24">
        <f t="shared" si="6"/>
        <v>0</v>
      </c>
      <c r="Z12" s="24">
        <v>17.170000000000002</v>
      </c>
      <c r="AA12" s="24">
        <v>0</v>
      </c>
      <c r="AB12" s="24">
        <v>0</v>
      </c>
      <c r="AC12" s="24">
        <f t="shared" si="7"/>
        <v>17.170000000000002</v>
      </c>
      <c r="AD12" s="24">
        <v>0</v>
      </c>
      <c r="AE12" s="24">
        <v>0</v>
      </c>
      <c r="AF12" s="24">
        <v>4</v>
      </c>
      <c r="AG12" s="24">
        <f t="shared" si="8"/>
        <v>4</v>
      </c>
      <c r="AH12" s="24">
        <v>1.8</v>
      </c>
      <c r="AI12" s="24">
        <v>0</v>
      </c>
      <c r="AJ12" s="24">
        <v>0</v>
      </c>
      <c r="AK12" s="24">
        <f t="shared" si="9"/>
        <v>1.8</v>
      </c>
      <c r="AM12" s="24">
        <f t="shared" si="10"/>
        <v>22.970000000000002</v>
      </c>
      <c r="AO12" s="24">
        <v>0</v>
      </c>
      <c r="AP12" s="24">
        <v>0</v>
      </c>
      <c r="AQ12" s="24">
        <v>0</v>
      </c>
      <c r="AR12" s="24">
        <f t="shared" si="11"/>
        <v>0</v>
      </c>
      <c r="AS12" s="24">
        <v>0</v>
      </c>
      <c r="AT12" s="24">
        <v>0</v>
      </c>
      <c r="AU12" s="24">
        <v>0</v>
      </c>
      <c r="AV12" s="24">
        <f t="shared" si="12"/>
        <v>0</v>
      </c>
      <c r="AW12" s="24">
        <v>0</v>
      </c>
      <c r="AX12" s="24">
        <v>0</v>
      </c>
      <c r="AY12" s="24">
        <v>1.76</v>
      </c>
      <c r="AZ12" s="24">
        <f t="shared" si="13"/>
        <v>1.76</v>
      </c>
      <c r="BA12" s="24">
        <v>0</v>
      </c>
      <c r="BB12" s="24">
        <v>0</v>
      </c>
      <c r="BC12" s="24">
        <v>9.32</v>
      </c>
      <c r="BD12" s="24">
        <f t="shared" si="14"/>
        <v>9.32</v>
      </c>
      <c r="BE12" s="24">
        <f t="shared" si="0"/>
        <v>11.08</v>
      </c>
      <c r="BG12" s="24">
        <v>0</v>
      </c>
      <c r="BH12" s="24">
        <v>17.29</v>
      </c>
      <c r="BI12" s="24">
        <v>0</v>
      </c>
      <c r="BJ12" s="24">
        <f t="shared" si="15"/>
        <v>17.29</v>
      </c>
      <c r="BK12" s="24">
        <v>0</v>
      </c>
      <c r="BL12" s="24">
        <v>0</v>
      </c>
      <c r="BM12" s="24">
        <v>0</v>
      </c>
      <c r="BN12" s="24">
        <f t="shared" si="16"/>
        <v>0</v>
      </c>
      <c r="BO12" s="24">
        <v>0</v>
      </c>
      <c r="BP12" s="24">
        <v>0</v>
      </c>
      <c r="BQ12" s="24">
        <v>0</v>
      </c>
      <c r="BR12" s="24">
        <f t="shared" si="17"/>
        <v>0</v>
      </c>
      <c r="BS12" s="24">
        <v>0</v>
      </c>
      <c r="BT12" s="24">
        <v>0</v>
      </c>
      <c r="BU12" s="24">
        <v>0</v>
      </c>
      <c r="BV12" s="24">
        <f t="shared" si="18"/>
        <v>0</v>
      </c>
      <c r="BW12" s="24">
        <f t="shared" si="1"/>
        <v>17.29</v>
      </c>
    </row>
    <row r="13" spans="1:75" x14ac:dyDescent="0.2">
      <c r="A13" s="11" t="s">
        <v>56</v>
      </c>
      <c r="B13" s="12" t="s">
        <v>65</v>
      </c>
      <c r="C13" s="13">
        <f>15.64+112.945+28.42</f>
        <v>157.005</v>
      </c>
      <c r="D13" s="14">
        <v>0</v>
      </c>
      <c r="E13" s="14">
        <v>8.91</v>
      </c>
      <c r="F13" s="14">
        <v>2.56</v>
      </c>
      <c r="G13" s="13">
        <f t="shared" si="2"/>
        <v>11.47</v>
      </c>
      <c r="H13" s="14">
        <v>0</v>
      </c>
      <c r="I13" s="14">
        <v>37.668799999999997</v>
      </c>
      <c r="J13" s="14">
        <v>0</v>
      </c>
      <c r="K13" s="13">
        <f t="shared" si="3"/>
        <v>37.668799999999997</v>
      </c>
      <c r="L13" s="14">
        <v>0</v>
      </c>
      <c r="M13" s="14">
        <v>0</v>
      </c>
      <c r="N13" s="14">
        <v>33.774774774774777</v>
      </c>
      <c r="O13" s="13">
        <f t="shared" si="4"/>
        <v>33.774774774774777</v>
      </c>
      <c r="P13" s="14">
        <v>0</v>
      </c>
      <c r="Q13" s="14">
        <v>0</v>
      </c>
      <c r="R13" s="14">
        <v>0</v>
      </c>
      <c r="S13" s="13">
        <f t="shared" si="5"/>
        <v>0</v>
      </c>
      <c r="U13" s="24">
        <f t="shared" si="19"/>
        <v>82.913574774774773</v>
      </c>
      <c r="V13" s="24">
        <v>0.49400000000000088</v>
      </c>
      <c r="W13" s="24">
        <v>0</v>
      </c>
      <c r="X13" s="24">
        <v>0</v>
      </c>
      <c r="Y13" s="24">
        <f t="shared" si="6"/>
        <v>0.49400000000000088</v>
      </c>
      <c r="Z13" s="24">
        <v>0</v>
      </c>
      <c r="AA13" s="24">
        <v>0</v>
      </c>
      <c r="AB13" s="24">
        <v>0</v>
      </c>
      <c r="AC13" s="24">
        <f t="shared" si="7"/>
        <v>0</v>
      </c>
      <c r="AD13" s="24">
        <v>0</v>
      </c>
      <c r="AE13" s="24">
        <v>0.6</v>
      </c>
      <c r="AF13" s="24">
        <v>3</v>
      </c>
      <c r="AG13" s="24">
        <f t="shared" si="8"/>
        <v>3.6</v>
      </c>
      <c r="AH13" s="24">
        <v>0</v>
      </c>
      <c r="AI13" s="24">
        <v>0</v>
      </c>
      <c r="AJ13" s="24">
        <v>0</v>
      </c>
      <c r="AK13" s="24">
        <f t="shared" si="9"/>
        <v>0</v>
      </c>
      <c r="AM13" s="24">
        <f t="shared" si="10"/>
        <v>4.0940000000000012</v>
      </c>
      <c r="AO13" s="24">
        <v>0</v>
      </c>
      <c r="AP13" s="24">
        <v>0</v>
      </c>
      <c r="AQ13" s="24">
        <v>0</v>
      </c>
      <c r="AR13" s="24">
        <f t="shared" si="11"/>
        <v>0</v>
      </c>
      <c r="AS13" s="24">
        <v>0</v>
      </c>
      <c r="AT13" s="24">
        <v>0</v>
      </c>
      <c r="AU13" s="24">
        <v>27.73</v>
      </c>
      <c r="AV13" s="24">
        <f t="shared" si="12"/>
        <v>27.73</v>
      </c>
      <c r="AW13" s="24">
        <v>26.550000000000004</v>
      </c>
      <c r="AX13" s="24">
        <v>8.75</v>
      </c>
      <c r="AY13" s="24">
        <v>14.12</v>
      </c>
      <c r="AZ13" s="24">
        <f t="shared" si="13"/>
        <v>49.42</v>
      </c>
      <c r="BA13" s="24">
        <v>0</v>
      </c>
      <c r="BB13" s="24">
        <v>12.08</v>
      </c>
      <c r="BC13" s="24">
        <v>3.6</v>
      </c>
      <c r="BD13" s="24">
        <f t="shared" si="14"/>
        <v>15.68</v>
      </c>
      <c r="BE13" s="24">
        <f t="shared" si="0"/>
        <v>92.83</v>
      </c>
      <c r="BG13" s="24">
        <v>7.72</v>
      </c>
      <c r="BH13" s="24">
        <v>53.918999999999997</v>
      </c>
      <c r="BI13" s="24">
        <v>4.16</v>
      </c>
      <c r="BJ13" s="24">
        <f t="shared" si="15"/>
        <v>65.798999999999992</v>
      </c>
      <c r="BK13" s="24">
        <v>0</v>
      </c>
      <c r="BL13" s="24">
        <v>0</v>
      </c>
      <c r="BM13" s="24">
        <v>6.42</v>
      </c>
      <c r="BN13" s="24">
        <f t="shared" si="16"/>
        <v>6.42</v>
      </c>
      <c r="BO13" s="24">
        <v>4.6399999999999997</v>
      </c>
      <c r="BP13" s="24">
        <v>0</v>
      </c>
      <c r="BQ13" s="24">
        <v>0</v>
      </c>
      <c r="BR13" s="24">
        <f t="shared" si="17"/>
        <v>4.6399999999999997</v>
      </c>
      <c r="BS13" s="24">
        <v>0</v>
      </c>
      <c r="BT13" s="24">
        <v>0</v>
      </c>
      <c r="BU13" s="24">
        <v>24.358000000000001</v>
      </c>
      <c r="BV13" s="24">
        <f t="shared" si="18"/>
        <v>24.358000000000001</v>
      </c>
      <c r="BW13" s="24">
        <f t="shared" si="1"/>
        <v>101.21699999999998</v>
      </c>
    </row>
    <row r="14" spans="1:75" x14ac:dyDescent="0.2">
      <c r="A14" s="11" t="s">
        <v>57</v>
      </c>
      <c r="B14" s="12" t="s">
        <v>10</v>
      </c>
      <c r="C14" s="13">
        <v>0</v>
      </c>
      <c r="D14" s="14">
        <v>0</v>
      </c>
      <c r="E14" s="14">
        <v>0</v>
      </c>
      <c r="F14" s="14">
        <v>0</v>
      </c>
      <c r="G14" s="13">
        <f t="shared" si="2"/>
        <v>0</v>
      </c>
      <c r="H14" s="14">
        <v>0</v>
      </c>
      <c r="I14" s="14">
        <v>0</v>
      </c>
      <c r="J14" s="14">
        <v>0</v>
      </c>
      <c r="K14" s="13">
        <f t="shared" si="3"/>
        <v>0</v>
      </c>
      <c r="L14" s="14">
        <v>0</v>
      </c>
      <c r="M14" s="14">
        <v>0</v>
      </c>
      <c r="N14" s="14">
        <v>0</v>
      </c>
      <c r="O14" s="13">
        <f t="shared" si="4"/>
        <v>0</v>
      </c>
      <c r="P14" s="14">
        <v>0</v>
      </c>
      <c r="Q14" s="14">
        <v>0</v>
      </c>
      <c r="R14" s="14">
        <v>0</v>
      </c>
      <c r="S14" s="13">
        <f t="shared" si="5"/>
        <v>0</v>
      </c>
      <c r="U14" s="24">
        <f t="shared" si="19"/>
        <v>0</v>
      </c>
      <c r="V14" s="24">
        <v>0</v>
      </c>
      <c r="W14" s="24">
        <v>0</v>
      </c>
      <c r="X14" s="24">
        <v>0</v>
      </c>
      <c r="Y14" s="24">
        <f t="shared" si="6"/>
        <v>0</v>
      </c>
      <c r="Z14" s="24">
        <v>0</v>
      </c>
      <c r="AA14" s="24">
        <v>0</v>
      </c>
      <c r="AB14" s="24">
        <v>0</v>
      </c>
      <c r="AC14" s="24">
        <f t="shared" si="7"/>
        <v>0</v>
      </c>
      <c r="AD14" s="24">
        <v>0</v>
      </c>
      <c r="AE14" s="24">
        <v>0</v>
      </c>
      <c r="AF14" s="24">
        <v>0</v>
      </c>
      <c r="AG14" s="24">
        <f t="shared" si="8"/>
        <v>0</v>
      </c>
      <c r="AH14" s="24">
        <v>0</v>
      </c>
      <c r="AI14" s="24">
        <v>0</v>
      </c>
      <c r="AJ14" s="24">
        <v>0.43</v>
      </c>
      <c r="AK14" s="24">
        <f t="shared" si="9"/>
        <v>0.43</v>
      </c>
      <c r="AM14" s="24">
        <f t="shared" si="10"/>
        <v>0.43</v>
      </c>
      <c r="AO14" s="24">
        <v>0</v>
      </c>
      <c r="AP14" s="24">
        <v>0</v>
      </c>
      <c r="AQ14" s="24">
        <v>0</v>
      </c>
      <c r="AR14" s="24">
        <f t="shared" si="11"/>
        <v>0</v>
      </c>
      <c r="AS14" s="24">
        <v>0</v>
      </c>
      <c r="AT14" s="24">
        <v>0</v>
      </c>
      <c r="AU14" s="24">
        <v>0</v>
      </c>
      <c r="AV14" s="24">
        <f t="shared" si="12"/>
        <v>0</v>
      </c>
      <c r="AW14" s="24">
        <v>0</v>
      </c>
      <c r="AX14" s="24">
        <v>0</v>
      </c>
      <c r="AY14" s="24">
        <v>0</v>
      </c>
      <c r="AZ14" s="24">
        <f t="shared" si="13"/>
        <v>0</v>
      </c>
      <c r="BA14" s="24">
        <v>0</v>
      </c>
      <c r="BB14" s="24">
        <v>0</v>
      </c>
      <c r="BC14" s="24">
        <v>0</v>
      </c>
      <c r="BD14" s="24">
        <f t="shared" si="14"/>
        <v>0</v>
      </c>
      <c r="BE14" s="24">
        <f t="shared" si="0"/>
        <v>0</v>
      </c>
      <c r="BG14" s="24">
        <v>0</v>
      </c>
      <c r="BH14" s="24">
        <v>0</v>
      </c>
      <c r="BI14" s="24">
        <v>0</v>
      </c>
      <c r="BJ14" s="24">
        <f t="shared" si="15"/>
        <v>0</v>
      </c>
      <c r="BK14" s="24">
        <v>0</v>
      </c>
      <c r="BL14" s="24">
        <v>0</v>
      </c>
      <c r="BM14" s="24">
        <v>0</v>
      </c>
      <c r="BN14" s="24">
        <f t="shared" si="16"/>
        <v>0</v>
      </c>
      <c r="BO14" s="24">
        <v>0</v>
      </c>
      <c r="BP14" s="24">
        <v>0</v>
      </c>
      <c r="BQ14" s="24">
        <v>0</v>
      </c>
      <c r="BR14" s="24">
        <f t="shared" si="17"/>
        <v>0</v>
      </c>
      <c r="BS14" s="24">
        <v>0</v>
      </c>
      <c r="BT14" s="24">
        <v>0</v>
      </c>
      <c r="BU14" s="24">
        <v>0</v>
      </c>
      <c r="BV14" s="24">
        <f t="shared" si="18"/>
        <v>0</v>
      </c>
      <c r="BW14" s="24">
        <f t="shared" si="1"/>
        <v>0</v>
      </c>
    </row>
    <row r="15" spans="1:75" ht="18" x14ac:dyDescent="0.2">
      <c r="A15" s="11" t="s">
        <v>58</v>
      </c>
      <c r="B15" s="12" t="s">
        <v>164</v>
      </c>
      <c r="C15" s="13">
        <v>0</v>
      </c>
      <c r="D15" s="14">
        <v>0</v>
      </c>
      <c r="E15" s="14">
        <v>0</v>
      </c>
      <c r="F15" s="14">
        <v>0</v>
      </c>
      <c r="G15" s="13">
        <f t="shared" si="2"/>
        <v>0</v>
      </c>
      <c r="H15" s="14">
        <v>0</v>
      </c>
      <c r="I15" s="14">
        <v>0</v>
      </c>
      <c r="J15" s="14">
        <v>0</v>
      </c>
      <c r="K15" s="13">
        <f t="shared" si="3"/>
        <v>0</v>
      </c>
      <c r="L15" s="14">
        <v>0</v>
      </c>
      <c r="M15" s="14">
        <v>0</v>
      </c>
      <c r="N15" s="14">
        <v>0</v>
      </c>
      <c r="O15" s="13">
        <f t="shared" si="4"/>
        <v>0</v>
      </c>
      <c r="P15" s="14">
        <v>0</v>
      </c>
      <c r="Q15" s="14">
        <v>0</v>
      </c>
      <c r="R15" s="14">
        <v>0</v>
      </c>
      <c r="S15" s="13">
        <f t="shared" si="5"/>
        <v>0</v>
      </c>
      <c r="U15" s="24">
        <f t="shared" si="19"/>
        <v>0</v>
      </c>
      <c r="V15" s="24">
        <v>0</v>
      </c>
      <c r="W15" s="24">
        <v>0</v>
      </c>
      <c r="X15" s="24">
        <v>0</v>
      </c>
      <c r="Y15" s="24">
        <f t="shared" si="6"/>
        <v>0</v>
      </c>
      <c r="Z15" s="24">
        <v>0</v>
      </c>
      <c r="AA15" s="24">
        <v>0</v>
      </c>
      <c r="AB15" s="24">
        <v>0</v>
      </c>
      <c r="AC15" s="24">
        <f t="shared" si="7"/>
        <v>0</v>
      </c>
      <c r="AD15" s="24">
        <v>0</v>
      </c>
      <c r="AE15" s="24">
        <v>0</v>
      </c>
      <c r="AF15" s="24">
        <v>0</v>
      </c>
      <c r="AG15" s="24">
        <f t="shared" si="8"/>
        <v>0</v>
      </c>
      <c r="AH15" s="24">
        <v>0</v>
      </c>
      <c r="AI15" s="24">
        <v>0</v>
      </c>
      <c r="AJ15" s="24">
        <v>0</v>
      </c>
      <c r="AK15" s="24">
        <f t="shared" si="9"/>
        <v>0</v>
      </c>
      <c r="AM15" s="24">
        <f t="shared" si="10"/>
        <v>0</v>
      </c>
      <c r="AO15" s="24">
        <v>0</v>
      </c>
      <c r="AP15" s="24">
        <v>0</v>
      </c>
      <c r="AQ15" s="24">
        <v>0</v>
      </c>
      <c r="AR15" s="24">
        <f t="shared" si="11"/>
        <v>0</v>
      </c>
      <c r="AS15" s="24">
        <v>0</v>
      </c>
      <c r="AT15" s="24">
        <v>0</v>
      </c>
      <c r="AU15" s="24">
        <v>0</v>
      </c>
      <c r="AV15" s="24">
        <f t="shared" si="12"/>
        <v>0</v>
      </c>
      <c r="AW15" s="24">
        <v>0</v>
      </c>
      <c r="AX15" s="24">
        <v>0</v>
      </c>
      <c r="AY15" s="24">
        <v>0</v>
      </c>
      <c r="AZ15" s="24">
        <f t="shared" si="13"/>
        <v>0</v>
      </c>
      <c r="BA15" s="24">
        <v>0</v>
      </c>
      <c r="BB15" s="24">
        <v>0</v>
      </c>
      <c r="BC15" s="24">
        <v>0</v>
      </c>
      <c r="BD15" s="24">
        <f t="shared" si="14"/>
        <v>0</v>
      </c>
      <c r="BE15" s="24">
        <f t="shared" si="0"/>
        <v>0</v>
      </c>
      <c r="BG15" s="24">
        <v>0</v>
      </c>
      <c r="BH15" s="24">
        <v>0</v>
      </c>
      <c r="BI15" s="24">
        <v>0</v>
      </c>
      <c r="BJ15" s="24">
        <f t="shared" si="15"/>
        <v>0</v>
      </c>
      <c r="BK15" s="24">
        <v>0</v>
      </c>
      <c r="BL15" s="24">
        <v>0</v>
      </c>
      <c r="BM15" s="24">
        <v>0</v>
      </c>
      <c r="BN15" s="24">
        <f t="shared" si="16"/>
        <v>0</v>
      </c>
      <c r="BO15" s="24">
        <v>0</v>
      </c>
      <c r="BP15" s="24">
        <v>0</v>
      </c>
      <c r="BQ15" s="24">
        <v>0</v>
      </c>
      <c r="BR15" s="24">
        <f t="shared" si="17"/>
        <v>0</v>
      </c>
      <c r="BS15" s="24">
        <v>0</v>
      </c>
      <c r="BT15" s="24">
        <v>0</v>
      </c>
      <c r="BU15" s="24">
        <v>0</v>
      </c>
      <c r="BV15" s="24">
        <f t="shared" si="18"/>
        <v>0</v>
      </c>
      <c r="BW15" s="24">
        <f t="shared" si="1"/>
        <v>0</v>
      </c>
    </row>
    <row r="16" spans="1:75" x14ac:dyDescent="0.2">
      <c r="A16" s="11" t="s">
        <v>59</v>
      </c>
      <c r="B16" s="12" t="s">
        <v>90</v>
      </c>
      <c r="C16" s="13">
        <v>7.9637373737373744</v>
      </c>
      <c r="D16" s="14">
        <v>0</v>
      </c>
      <c r="E16" s="14">
        <v>0</v>
      </c>
      <c r="F16" s="14">
        <v>0</v>
      </c>
      <c r="G16" s="13">
        <f t="shared" si="2"/>
        <v>0</v>
      </c>
      <c r="H16" s="14">
        <v>0</v>
      </c>
      <c r="I16" s="14">
        <v>0</v>
      </c>
      <c r="J16" s="14">
        <v>0</v>
      </c>
      <c r="K16" s="13">
        <f t="shared" si="3"/>
        <v>0</v>
      </c>
      <c r="L16" s="14">
        <v>0</v>
      </c>
      <c r="M16" s="14">
        <v>0</v>
      </c>
      <c r="N16" s="14">
        <v>0</v>
      </c>
      <c r="O16" s="13">
        <f t="shared" si="4"/>
        <v>0</v>
      </c>
      <c r="P16" s="14">
        <v>0</v>
      </c>
      <c r="Q16" s="14">
        <v>0</v>
      </c>
      <c r="R16" s="14">
        <v>0</v>
      </c>
      <c r="S16" s="13">
        <f t="shared" si="5"/>
        <v>0</v>
      </c>
      <c r="U16" s="24">
        <f t="shared" si="19"/>
        <v>0</v>
      </c>
      <c r="V16" s="24">
        <v>0</v>
      </c>
      <c r="W16" s="24">
        <v>0</v>
      </c>
      <c r="X16" s="24">
        <v>0</v>
      </c>
      <c r="Y16" s="24">
        <f t="shared" si="6"/>
        <v>0</v>
      </c>
      <c r="Z16" s="24">
        <v>0</v>
      </c>
      <c r="AA16" s="24">
        <v>0</v>
      </c>
      <c r="AB16" s="24">
        <v>0</v>
      </c>
      <c r="AC16" s="24">
        <f t="shared" si="7"/>
        <v>0</v>
      </c>
      <c r="AD16" s="24">
        <v>0</v>
      </c>
      <c r="AE16" s="24">
        <v>0</v>
      </c>
      <c r="AF16" s="24">
        <v>0</v>
      </c>
      <c r="AG16" s="24">
        <f t="shared" si="8"/>
        <v>0</v>
      </c>
      <c r="AH16" s="24">
        <v>0</v>
      </c>
      <c r="AI16" s="24">
        <v>0</v>
      </c>
      <c r="AJ16" s="24">
        <v>0</v>
      </c>
      <c r="AK16" s="24">
        <f t="shared" si="9"/>
        <v>0</v>
      </c>
      <c r="AM16" s="24">
        <f t="shared" si="10"/>
        <v>0</v>
      </c>
      <c r="AO16" s="24">
        <v>0</v>
      </c>
      <c r="AP16" s="24">
        <v>0</v>
      </c>
      <c r="AQ16" s="24">
        <v>0</v>
      </c>
      <c r="AR16" s="24">
        <f t="shared" si="11"/>
        <v>0</v>
      </c>
      <c r="AS16" s="24">
        <v>0</v>
      </c>
      <c r="AT16" s="24">
        <v>0</v>
      </c>
      <c r="AU16" s="24">
        <v>0</v>
      </c>
      <c r="AV16" s="24">
        <f t="shared" si="12"/>
        <v>0</v>
      </c>
      <c r="AW16" s="24">
        <v>0</v>
      </c>
      <c r="AX16" s="24">
        <v>0</v>
      </c>
      <c r="AY16" s="24">
        <v>0</v>
      </c>
      <c r="AZ16" s="24">
        <f t="shared" si="13"/>
        <v>0</v>
      </c>
      <c r="BA16" s="24">
        <v>0</v>
      </c>
      <c r="BB16" s="24">
        <v>0</v>
      </c>
      <c r="BC16" s="24">
        <v>0</v>
      </c>
      <c r="BD16" s="24">
        <f t="shared" si="14"/>
        <v>0</v>
      </c>
      <c r="BE16" s="24">
        <f t="shared" si="0"/>
        <v>0</v>
      </c>
      <c r="BG16" s="24">
        <v>0</v>
      </c>
      <c r="BH16" s="24">
        <v>0</v>
      </c>
      <c r="BI16" s="24">
        <v>0</v>
      </c>
      <c r="BJ16" s="24">
        <f t="shared" si="15"/>
        <v>0</v>
      </c>
      <c r="BK16" s="24">
        <v>0</v>
      </c>
      <c r="BL16" s="24">
        <v>0</v>
      </c>
      <c r="BM16" s="24">
        <v>0</v>
      </c>
      <c r="BN16" s="24">
        <f t="shared" si="16"/>
        <v>0</v>
      </c>
      <c r="BO16" s="24">
        <v>0</v>
      </c>
      <c r="BP16" s="24">
        <v>0</v>
      </c>
      <c r="BQ16" s="24">
        <v>0</v>
      </c>
      <c r="BR16" s="24">
        <f t="shared" si="17"/>
        <v>0</v>
      </c>
      <c r="BS16" s="24">
        <v>0</v>
      </c>
      <c r="BT16" s="24">
        <v>0</v>
      </c>
      <c r="BU16" s="24">
        <v>0</v>
      </c>
      <c r="BV16" s="24">
        <f t="shared" si="18"/>
        <v>0</v>
      </c>
      <c r="BW16" s="24">
        <f t="shared" si="1"/>
        <v>0</v>
      </c>
    </row>
    <row r="17" spans="1:75" x14ac:dyDescent="0.2">
      <c r="A17" s="15">
        <v>6</v>
      </c>
      <c r="B17" s="10" t="s">
        <v>12</v>
      </c>
      <c r="C17" s="13">
        <v>0</v>
      </c>
      <c r="D17" s="14">
        <v>0</v>
      </c>
      <c r="E17" s="14">
        <v>0</v>
      </c>
      <c r="F17" s="14">
        <v>0</v>
      </c>
      <c r="G17" s="13">
        <f t="shared" si="2"/>
        <v>0</v>
      </c>
      <c r="H17" s="14">
        <v>0</v>
      </c>
      <c r="I17" s="14">
        <v>0</v>
      </c>
      <c r="J17" s="14">
        <v>0</v>
      </c>
      <c r="K17" s="13">
        <f t="shared" si="3"/>
        <v>0</v>
      </c>
      <c r="L17" s="14">
        <v>0</v>
      </c>
      <c r="M17" s="14">
        <v>0</v>
      </c>
      <c r="N17" s="14">
        <v>0</v>
      </c>
      <c r="O17" s="13">
        <f t="shared" si="4"/>
        <v>0</v>
      </c>
      <c r="P17" s="14">
        <v>0</v>
      </c>
      <c r="Q17" s="14">
        <v>0</v>
      </c>
      <c r="R17" s="14">
        <v>0</v>
      </c>
      <c r="S17" s="13">
        <f t="shared" si="5"/>
        <v>0</v>
      </c>
      <c r="U17" s="24">
        <f t="shared" si="19"/>
        <v>0</v>
      </c>
      <c r="V17" s="24">
        <v>0</v>
      </c>
      <c r="W17" s="24">
        <v>0</v>
      </c>
      <c r="X17" s="24">
        <v>0</v>
      </c>
      <c r="Y17" s="24">
        <f t="shared" si="6"/>
        <v>0</v>
      </c>
      <c r="Z17" s="24">
        <v>0</v>
      </c>
      <c r="AA17" s="24">
        <v>0</v>
      </c>
      <c r="AB17" s="24">
        <v>0</v>
      </c>
      <c r="AC17" s="24">
        <f t="shared" si="7"/>
        <v>0</v>
      </c>
      <c r="AD17" s="24">
        <v>0</v>
      </c>
      <c r="AE17" s="24">
        <v>0</v>
      </c>
      <c r="AF17" s="24">
        <v>0</v>
      </c>
      <c r="AG17" s="24">
        <f t="shared" si="8"/>
        <v>0</v>
      </c>
      <c r="AH17" s="24">
        <v>0</v>
      </c>
      <c r="AI17" s="24">
        <v>0</v>
      </c>
      <c r="AJ17" s="24">
        <v>0</v>
      </c>
      <c r="AK17" s="24">
        <f t="shared" si="9"/>
        <v>0</v>
      </c>
      <c r="AM17" s="24">
        <f t="shared" si="10"/>
        <v>0</v>
      </c>
      <c r="AO17" s="24">
        <v>0</v>
      </c>
      <c r="AP17" s="24">
        <v>0</v>
      </c>
      <c r="AQ17" s="24">
        <v>0</v>
      </c>
      <c r="AR17" s="24">
        <f t="shared" si="11"/>
        <v>0</v>
      </c>
      <c r="AS17" s="24">
        <v>0</v>
      </c>
      <c r="AT17" s="24">
        <v>0</v>
      </c>
      <c r="AU17" s="24">
        <v>0</v>
      </c>
      <c r="AV17" s="24">
        <f t="shared" si="12"/>
        <v>0</v>
      </c>
      <c r="AW17" s="24">
        <v>0</v>
      </c>
      <c r="AX17" s="24">
        <v>0</v>
      </c>
      <c r="AY17" s="24">
        <v>0</v>
      </c>
      <c r="AZ17" s="24">
        <f t="shared" si="13"/>
        <v>0</v>
      </c>
      <c r="BA17" s="24">
        <v>0</v>
      </c>
      <c r="BB17" s="24">
        <v>0</v>
      </c>
      <c r="BC17" s="24">
        <v>0</v>
      </c>
      <c r="BD17" s="24">
        <f t="shared" si="14"/>
        <v>0</v>
      </c>
      <c r="BE17" s="24">
        <f t="shared" si="0"/>
        <v>0</v>
      </c>
      <c r="BG17" s="24">
        <v>0</v>
      </c>
      <c r="BH17" s="24">
        <v>0</v>
      </c>
      <c r="BI17" s="24">
        <v>0</v>
      </c>
      <c r="BJ17" s="24">
        <f t="shared" si="15"/>
        <v>0</v>
      </c>
      <c r="BK17" s="24">
        <v>0</v>
      </c>
      <c r="BL17" s="24">
        <v>0</v>
      </c>
      <c r="BM17" s="24">
        <v>0</v>
      </c>
      <c r="BN17" s="24">
        <f t="shared" si="16"/>
        <v>0</v>
      </c>
      <c r="BO17" s="24">
        <v>0</v>
      </c>
      <c r="BP17" s="24">
        <v>0</v>
      </c>
      <c r="BQ17" s="24">
        <v>0</v>
      </c>
      <c r="BR17" s="24">
        <f t="shared" si="17"/>
        <v>0</v>
      </c>
      <c r="BS17" s="24">
        <v>0</v>
      </c>
      <c r="BT17" s="24">
        <v>0</v>
      </c>
      <c r="BU17" s="24">
        <v>0</v>
      </c>
      <c r="BV17" s="24">
        <f t="shared" si="18"/>
        <v>0</v>
      </c>
      <c r="BW17" s="24">
        <f t="shared" si="1"/>
        <v>0</v>
      </c>
    </row>
    <row r="18" spans="1:75" ht="15.75" thickBot="1" x14ac:dyDescent="0.25">
      <c r="A18" s="15">
        <v>7</v>
      </c>
      <c r="B18" s="16" t="s">
        <v>13</v>
      </c>
      <c r="C18" s="13">
        <v>0</v>
      </c>
      <c r="D18" s="14">
        <v>0</v>
      </c>
      <c r="E18" s="14">
        <v>0</v>
      </c>
      <c r="F18" s="14">
        <v>0</v>
      </c>
      <c r="G18" s="13">
        <f t="shared" si="2"/>
        <v>0</v>
      </c>
      <c r="H18" s="14">
        <v>0</v>
      </c>
      <c r="I18" s="14">
        <v>0</v>
      </c>
      <c r="J18" s="14">
        <v>0</v>
      </c>
      <c r="K18" s="13">
        <f t="shared" si="3"/>
        <v>0</v>
      </c>
      <c r="L18" s="14">
        <v>0</v>
      </c>
      <c r="M18" s="14">
        <v>0</v>
      </c>
      <c r="N18" s="14">
        <v>0</v>
      </c>
      <c r="O18" s="13">
        <f t="shared" si="4"/>
        <v>0</v>
      </c>
      <c r="P18" s="14">
        <v>0</v>
      </c>
      <c r="Q18" s="14">
        <v>0</v>
      </c>
      <c r="R18" s="14">
        <v>0</v>
      </c>
      <c r="S18" s="13">
        <f t="shared" si="5"/>
        <v>0</v>
      </c>
      <c r="U18" s="24">
        <f t="shared" si="19"/>
        <v>0</v>
      </c>
      <c r="V18" s="24">
        <v>0</v>
      </c>
      <c r="W18" s="24">
        <v>0</v>
      </c>
      <c r="X18" s="24">
        <v>0</v>
      </c>
      <c r="Y18" s="24">
        <f t="shared" si="6"/>
        <v>0</v>
      </c>
      <c r="Z18" s="24">
        <v>0</v>
      </c>
      <c r="AA18" s="24">
        <v>0</v>
      </c>
      <c r="AB18" s="24">
        <v>0</v>
      </c>
      <c r="AC18" s="24">
        <f t="shared" si="7"/>
        <v>0</v>
      </c>
      <c r="AD18" s="24">
        <v>0</v>
      </c>
      <c r="AE18" s="24">
        <v>0</v>
      </c>
      <c r="AF18" s="24">
        <v>0</v>
      </c>
      <c r="AG18" s="24">
        <f t="shared" si="8"/>
        <v>0</v>
      </c>
      <c r="AH18" s="24">
        <v>0</v>
      </c>
      <c r="AI18" s="24">
        <v>0</v>
      </c>
      <c r="AJ18" s="24">
        <v>0</v>
      </c>
      <c r="AK18" s="24">
        <f t="shared" si="9"/>
        <v>0</v>
      </c>
      <c r="AM18" s="24">
        <f t="shared" si="10"/>
        <v>0</v>
      </c>
      <c r="AO18" s="24">
        <v>0</v>
      </c>
      <c r="AP18" s="24">
        <v>0</v>
      </c>
      <c r="AQ18" s="24">
        <v>0</v>
      </c>
      <c r="AR18" s="24">
        <f t="shared" si="11"/>
        <v>0</v>
      </c>
      <c r="AS18" s="24">
        <v>0</v>
      </c>
      <c r="AT18" s="24">
        <v>0</v>
      </c>
      <c r="AU18" s="24">
        <v>0</v>
      </c>
      <c r="AV18" s="24">
        <f t="shared" si="12"/>
        <v>0</v>
      </c>
      <c r="AW18" s="24">
        <v>0</v>
      </c>
      <c r="AX18" s="24">
        <v>0</v>
      </c>
      <c r="AY18" s="24">
        <v>0</v>
      </c>
      <c r="AZ18" s="24">
        <f t="shared" si="13"/>
        <v>0</v>
      </c>
      <c r="BA18" s="24">
        <v>0</v>
      </c>
      <c r="BB18" s="24">
        <v>0</v>
      </c>
      <c r="BC18" s="24">
        <v>0</v>
      </c>
      <c r="BD18" s="24">
        <f t="shared" si="14"/>
        <v>0</v>
      </c>
      <c r="BE18" s="24">
        <f t="shared" si="0"/>
        <v>0</v>
      </c>
      <c r="BG18" s="24">
        <v>0</v>
      </c>
      <c r="BH18" s="24">
        <v>0</v>
      </c>
      <c r="BI18" s="24">
        <v>0</v>
      </c>
      <c r="BJ18" s="24">
        <f t="shared" si="15"/>
        <v>0</v>
      </c>
      <c r="BK18" s="24">
        <v>0</v>
      </c>
      <c r="BL18" s="24">
        <v>0</v>
      </c>
      <c r="BM18" s="24">
        <v>0</v>
      </c>
      <c r="BN18" s="24">
        <f t="shared" si="16"/>
        <v>0</v>
      </c>
      <c r="BO18" s="24">
        <v>0</v>
      </c>
      <c r="BP18" s="24">
        <v>0</v>
      </c>
      <c r="BQ18" s="24">
        <v>0</v>
      </c>
      <c r="BR18" s="24">
        <f t="shared" si="17"/>
        <v>0</v>
      </c>
      <c r="BS18" s="24">
        <v>0</v>
      </c>
      <c r="BT18" s="24">
        <v>0</v>
      </c>
      <c r="BU18" s="24">
        <v>8</v>
      </c>
      <c r="BV18" s="24">
        <f t="shared" si="18"/>
        <v>8</v>
      </c>
      <c r="BW18" s="24">
        <f t="shared" si="1"/>
        <v>8</v>
      </c>
    </row>
    <row r="19" spans="1:75" ht="15.75" thickBot="1" x14ac:dyDescent="0.25">
      <c r="A19" s="17"/>
      <c r="B19" s="18" t="s">
        <v>14</v>
      </c>
      <c r="C19" s="19">
        <f>SUM(C6:C18)</f>
        <v>537.15525242537433</v>
      </c>
      <c r="D19" s="19">
        <f t="shared" ref="D19:X19" si="20">SUM(D6:D18)</f>
        <v>31.919999999999998</v>
      </c>
      <c r="E19" s="19">
        <f t="shared" si="20"/>
        <v>23.67</v>
      </c>
      <c r="F19" s="19">
        <f t="shared" si="20"/>
        <v>78.069999999999993</v>
      </c>
      <c r="G19" s="19">
        <f t="shared" si="20"/>
        <v>133.66000000000003</v>
      </c>
      <c r="H19" s="19">
        <f t="shared" si="20"/>
        <v>56.120000000000005</v>
      </c>
      <c r="I19" s="19">
        <f t="shared" si="20"/>
        <v>226.2484212121212</v>
      </c>
      <c r="J19" s="19">
        <f t="shared" si="20"/>
        <v>126.72987987987987</v>
      </c>
      <c r="K19" s="19">
        <f t="shared" si="20"/>
        <v>409.09830109200107</v>
      </c>
      <c r="L19" s="19">
        <f t="shared" si="20"/>
        <v>32.532476266589164</v>
      </c>
      <c r="M19" s="19">
        <f t="shared" si="20"/>
        <v>30.62864864864865</v>
      </c>
      <c r="N19" s="19">
        <f t="shared" si="20"/>
        <v>94.498063063063057</v>
      </c>
      <c r="O19" s="19">
        <f t="shared" si="20"/>
        <v>157.65918797830088</v>
      </c>
      <c r="P19" s="19">
        <f t="shared" si="20"/>
        <v>121.2380011770104</v>
      </c>
      <c r="Q19" s="19">
        <f t="shared" si="20"/>
        <v>66.694999999999993</v>
      </c>
      <c r="R19" s="19">
        <f t="shared" si="20"/>
        <v>59.513571428571431</v>
      </c>
      <c r="S19" s="19">
        <f t="shared" si="20"/>
        <v>247.44657260558185</v>
      </c>
      <c r="T19" s="19">
        <f t="shared" si="20"/>
        <v>0</v>
      </c>
      <c r="U19" s="19">
        <f t="shared" si="20"/>
        <v>1031.0868505453984</v>
      </c>
      <c r="V19" s="19">
        <f t="shared" si="20"/>
        <v>44.822400000000002</v>
      </c>
      <c r="W19" s="19">
        <f t="shared" si="20"/>
        <v>48.009271428571424</v>
      </c>
      <c r="X19" s="19">
        <f t="shared" si="20"/>
        <v>32.17</v>
      </c>
      <c r="Y19" s="19">
        <f t="shared" si="6"/>
        <v>125.00167142857143</v>
      </c>
      <c r="Z19" s="19">
        <f t="shared" ref="Z19:AA19" si="21">SUM(Z6:Z18)</f>
        <v>42.28</v>
      </c>
      <c r="AA19" s="19">
        <f t="shared" si="21"/>
        <v>99.110000000000014</v>
      </c>
      <c r="AB19" s="19">
        <f t="shared" ref="AB19:AD19" si="22">SUM(AB6:AB18)</f>
        <v>195.28</v>
      </c>
      <c r="AC19" s="19">
        <f t="shared" si="7"/>
        <v>336.67</v>
      </c>
      <c r="AD19" s="19">
        <f t="shared" si="22"/>
        <v>21.75</v>
      </c>
      <c r="AE19" s="19">
        <f t="shared" ref="AE19:AF19" si="23">SUM(AE6:AE18)</f>
        <v>48.615000000000002</v>
      </c>
      <c r="AF19" s="19">
        <f t="shared" si="23"/>
        <v>58.62</v>
      </c>
      <c r="AG19" s="19">
        <f t="shared" si="8"/>
        <v>128.98500000000001</v>
      </c>
      <c r="AH19" s="19">
        <f t="shared" ref="AH19:AI19" si="24">SUM(AH6:AH18)</f>
        <v>31.680000000000003</v>
      </c>
      <c r="AI19" s="19">
        <f t="shared" si="24"/>
        <v>9.92</v>
      </c>
      <c r="AJ19" s="19">
        <f t="shared" ref="AJ19" si="25">SUM(AJ6:AJ18)</f>
        <v>0.43</v>
      </c>
      <c r="AK19" s="19">
        <f t="shared" si="9"/>
        <v>42.03</v>
      </c>
      <c r="AM19" s="19">
        <f t="shared" si="10"/>
        <v>632.68667142857146</v>
      </c>
      <c r="AO19" s="19">
        <f t="shared" ref="AO19:AP19" si="26">SUM(AO6:AO18)</f>
        <v>87.528785377152289</v>
      </c>
      <c r="AP19" s="19">
        <f t="shared" si="26"/>
        <v>49.501333333333335</v>
      </c>
      <c r="AQ19" s="19">
        <f t="shared" ref="AQ19" si="27">SUM(AQ6:AQ18)</f>
        <v>20.51</v>
      </c>
      <c r="AR19" s="19">
        <f t="shared" si="11"/>
        <v>157.54011871048561</v>
      </c>
      <c r="AS19" s="19">
        <f t="shared" ref="AS19:AU19" si="28">SUM(AS6:AS18)</f>
        <v>7.93</v>
      </c>
      <c r="AT19" s="19">
        <f t="shared" si="28"/>
        <v>2</v>
      </c>
      <c r="AU19" s="19">
        <f t="shared" si="28"/>
        <v>27.73</v>
      </c>
      <c r="AV19" s="19">
        <f t="shared" si="12"/>
        <v>37.659999999999997</v>
      </c>
      <c r="AW19" s="19">
        <f t="shared" ref="AW19:AX19" si="29">SUM(AW6:AW18)</f>
        <v>178.57800000000003</v>
      </c>
      <c r="AX19" s="19">
        <f t="shared" si="29"/>
        <v>71.75</v>
      </c>
      <c r="AY19" s="19">
        <f t="shared" ref="AY19:BA19" si="30">SUM(AY6:AY18)</f>
        <v>27.25</v>
      </c>
      <c r="AZ19" s="19">
        <f t="shared" si="13"/>
        <v>277.57800000000003</v>
      </c>
      <c r="BA19" s="19">
        <f t="shared" si="30"/>
        <v>94.6</v>
      </c>
      <c r="BB19" s="19">
        <f t="shared" ref="BB19:BC19" si="31">SUM(BB6:BB18)</f>
        <v>12.08</v>
      </c>
      <c r="BC19" s="19">
        <f t="shared" si="31"/>
        <v>12.92</v>
      </c>
      <c r="BD19" s="19">
        <f t="shared" si="14"/>
        <v>119.6</v>
      </c>
      <c r="BE19" s="19">
        <f t="shared" si="0"/>
        <v>592.37811871048552</v>
      </c>
      <c r="BG19" s="19">
        <f t="shared" ref="BG19:BH19" si="32">SUM(BG6:BG18)</f>
        <v>57.76</v>
      </c>
      <c r="BH19" s="19">
        <f t="shared" si="32"/>
        <v>83.478999999999999</v>
      </c>
      <c r="BI19" s="19">
        <f t="shared" ref="BI19" si="33">SUM(BI6:BI18)</f>
        <v>68.5</v>
      </c>
      <c r="BJ19" s="19">
        <f t="shared" si="15"/>
        <v>209.739</v>
      </c>
      <c r="BK19" s="19">
        <f t="shared" ref="BK19:BL19" si="34">SUM(BK6:BK18)</f>
        <v>57.74</v>
      </c>
      <c r="BL19" s="19">
        <f t="shared" si="34"/>
        <v>18.32</v>
      </c>
      <c r="BM19" s="19">
        <f t="shared" ref="BM19" si="35">SUM(BM6:BM18)</f>
        <v>37.1</v>
      </c>
      <c r="BN19" s="19">
        <f t="shared" si="16"/>
        <v>113.16</v>
      </c>
      <c r="BO19" s="19">
        <f t="shared" ref="BO19:BP19" si="36">SUM(BO6:BO18)</f>
        <v>12.64</v>
      </c>
      <c r="BP19" s="19">
        <f t="shared" si="36"/>
        <v>0</v>
      </c>
      <c r="BQ19" s="19">
        <f t="shared" ref="BQ19:BS19" si="37">SUM(BQ6:BQ18)</f>
        <v>0</v>
      </c>
      <c r="BR19" s="19">
        <f t="shared" si="17"/>
        <v>12.64</v>
      </c>
      <c r="BS19" s="19">
        <f t="shared" si="37"/>
        <v>24</v>
      </c>
      <c r="BT19" s="19">
        <f t="shared" ref="BT19:BU19" si="38">SUM(BT6:BT18)</f>
        <v>38.29</v>
      </c>
      <c r="BU19" s="19">
        <f t="shared" si="38"/>
        <v>37.817999999999998</v>
      </c>
      <c r="BV19" s="19">
        <f t="shared" si="18"/>
        <v>100.108</v>
      </c>
      <c r="BW19" s="19">
        <f t="shared" si="1"/>
        <v>435.64700000000005</v>
      </c>
    </row>
    <row r="20" spans="1:75" x14ac:dyDescent="0.2">
      <c r="A20" s="133" t="s">
        <v>15</v>
      </c>
      <c r="B20" s="137"/>
      <c r="C20" s="21"/>
      <c r="D20" s="22"/>
      <c r="E20" s="22"/>
      <c r="F20" s="22"/>
      <c r="G20" s="21"/>
      <c r="H20" s="22"/>
      <c r="I20" s="22">
        <v>0</v>
      </c>
      <c r="J20" s="22">
        <v>0</v>
      </c>
      <c r="K20" s="21"/>
      <c r="L20" s="22"/>
      <c r="M20" s="22"/>
      <c r="N20" s="22"/>
      <c r="O20" s="21"/>
      <c r="P20" s="22"/>
      <c r="Q20" s="22"/>
      <c r="R20" s="22"/>
      <c r="S20" s="21">
        <f t="shared" si="5"/>
        <v>0</v>
      </c>
      <c r="U20" s="22">
        <f t="shared" si="19"/>
        <v>0</v>
      </c>
      <c r="V20" s="22"/>
      <c r="W20" s="22"/>
      <c r="X20" s="22"/>
      <c r="Y20" s="22">
        <f t="shared" si="6"/>
        <v>0</v>
      </c>
      <c r="Z20" s="22"/>
      <c r="AA20" s="22"/>
      <c r="AB20" s="22"/>
      <c r="AC20" s="22">
        <f t="shared" si="7"/>
        <v>0</v>
      </c>
      <c r="AD20" s="22"/>
      <c r="AE20" s="22"/>
      <c r="AF20" s="22"/>
      <c r="AG20" s="22">
        <f t="shared" si="8"/>
        <v>0</v>
      </c>
      <c r="AH20" s="22"/>
      <c r="AI20" s="22"/>
      <c r="AJ20" s="22"/>
      <c r="AK20" s="22">
        <f t="shared" si="9"/>
        <v>0</v>
      </c>
      <c r="AM20" s="22">
        <f t="shared" si="10"/>
        <v>0</v>
      </c>
      <c r="AO20" s="22"/>
      <c r="AP20" s="22"/>
      <c r="AQ20" s="22"/>
      <c r="AR20" s="22">
        <f t="shared" si="11"/>
        <v>0</v>
      </c>
      <c r="AS20" s="22"/>
      <c r="AT20" s="22"/>
      <c r="AU20" s="22"/>
      <c r="AV20" s="22">
        <f t="shared" si="12"/>
        <v>0</v>
      </c>
      <c r="AW20" s="22"/>
      <c r="AX20" s="22"/>
      <c r="AY20" s="22"/>
      <c r="AZ20" s="22">
        <f t="shared" si="13"/>
        <v>0</v>
      </c>
      <c r="BA20" s="22"/>
      <c r="BB20" s="22"/>
      <c r="BC20" s="22"/>
      <c r="BD20" s="22">
        <f t="shared" si="14"/>
        <v>0</v>
      </c>
      <c r="BE20" s="22">
        <f t="shared" si="0"/>
        <v>0</v>
      </c>
      <c r="BG20" s="22"/>
      <c r="BH20" s="22"/>
      <c r="BI20" s="22"/>
      <c r="BJ20" s="22">
        <f t="shared" si="15"/>
        <v>0</v>
      </c>
      <c r="BK20" s="22"/>
      <c r="BL20" s="22"/>
      <c r="BM20" s="22"/>
      <c r="BN20" s="22">
        <f t="shared" si="16"/>
        <v>0</v>
      </c>
      <c r="BO20" s="22"/>
      <c r="BP20" s="22"/>
      <c r="BQ20" s="22"/>
      <c r="BR20" s="22">
        <f t="shared" si="17"/>
        <v>0</v>
      </c>
      <c r="BS20" s="22"/>
      <c r="BT20" s="22"/>
      <c r="BU20" s="22"/>
      <c r="BV20" s="22">
        <f t="shared" si="18"/>
        <v>0</v>
      </c>
      <c r="BW20" s="22">
        <f t="shared" si="1"/>
        <v>0</v>
      </c>
    </row>
    <row r="21" spans="1:75" x14ac:dyDescent="0.2">
      <c r="A21" s="11">
        <v>1</v>
      </c>
      <c r="B21" s="10" t="s">
        <v>16</v>
      </c>
      <c r="C21" s="13">
        <v>4.57</v>
      </c>
      <c r="D21" s="14">
        <v>0</v>
      </c>
      <c r="E21" s="14">
        <v>16.54</v>
      </c>
      <c r="F21" s="14">
        <v>0</v>
      </c>
      <c r="G21" s="13">
        <f t="shared" si="2"/>
        <v>16.54</v>
      </c>
      <c r="H21" s="14">
        <v>0</v>
      </c>
      <c r="I21" s="14">
        <v>0</v>
      </c>
      <c r="J21" s="14">
        <v>0</v>
      </c>
      <c r="K21" s="13">
        <f t="shared" si="3"/>
        <v>0</v>
      </c>
      <c r="L21" s="14">
        <v>0</v>
      </c>
      <c r="M21" s="14">
        <v>0</v>
      </c>
      <c r="N21" s="14">
        <v>0</v>
      </c>
      <c r="O21" s="13">
        <f t="shared" si="4"/>
        <v>0</v>
      </c>
      <c r="P21" s="14">
        <v>0</v>
      </c>
      <c r="Q21" s="14">
        <v>0</v>
      </c>
      <c r="R21" s="14">
        <v>0</v>
      </c>
      <c r="S21" s="13">
        <f t="shared" si="5"/>
        <v>0</v>
      </c>
      <c r="U21" s="24">
        <f t="shared" si="19"/>
        <v>16.54</v>
      </c>
      <c r="V21" s="24">
        <v>0</v>
      </c>
      <c r="W21" s="24">
        <v>10.842857142857149</v>
      </c>
      <c r="X21" s="24">
        <v>0</v>
      </c>
      <c r="Y21" s="24">
        <f t="shared" si="6"/>
        <v>10.842857142857149</v>
      </c>
      <c r="Z21" s="24">
        <v>0</v>
      </c>
      <c r="AA21" s="24">
        <v>0</v>
      </c>
      <c r="AB21" s="24">
        <v>0</v>
      </c>
      <c r="AC21" s="24">
        <f t="shared" si="7"/>
        <v>0</v>
      </c>
      <c r="AD21" s="24">
        <v>0</v>
      </c>
      <c r="AE21" s="24">
        <v>0</v>
      </c>
      <c r="AF21" s="24">
        <v>0</v>
      </c>
      <c r="AG21" s="24">
        <f t="shared" si="8"/>
        <v>0</v>
      </c>
      <c r="AH21" s="24">
        <v>0</v>
      </c>
      <c r="AI21" s="24">
        <v>0</v>
      </c>
      <c r="AJ21" s="24">
        <v>0</v>
      </c>
      <c r="AK21" s="24">
        <f t="shared" si="9"/>
        <v>0</v>
      </c>
      <c r="AM21" s="24">
        <f t="shared" si="10"/>
        <v>10.842857142857149</v>
      </c>
      <c r="AO21" s="24">
        <v>0</v>
      </c>
      <c r="AP21" s="24">
        <v>0</v>
      </c>
      <c r="AQ21" s="24">
        <v>0</v>
      </c>
      <c r="AR21" s="24">
        <f t="shared" si="11"/>
        <v>0</v>
      </c>
      <c r="AS21" s="24">
        <v>0</v>
      </c>
      <c r="AT21" s="24">
        <v>0</v>
      </c>
      <c r="AU21" s="24">
        <v>0</v>
      </c>
      <c r="AV21" s="24">
        <f t="shared" si="12"/>
        <v>0</v>
      </c>
      <c r="AW21" s="24">
        <v>0</v>
      </c>
      <c r="AX21" s="24">
        <v>0</v>
      </c>
      <c r="AY21" s="24">
        <v>0</v>
      </c>
      <c r="AZ21" s="24">
        <f t="shared" si="13"/>
        <v>0</v>
      </c>
      <c r="BA21" s="24">
        <v>0</v>
      </c>
      <c r="BB21" s="24">
        <v>0</v>
      </c>
      <c r="BC21" s="24">
        <v>0</v>
      </c>
      <c r="BD21" s="24">
        <f t="shared" si="14"/>
        <v>0</v>
      </c>
      <c r="BE21" s="24">
        <f t="shared" si="0"/>
        <v>0</v>
      </c>
      <c r="BG21" s="24">
        <v>0</v>
      </c>
      <c r="BH21" s="24">
        <v>0</v>
      </c>
      <c r="BI21" s="24">
        <v>0</v>
      </c>
      <c r="BJ21" s="24">
        <f t="shared" si="15"/>
        <v>0</v>
      </c>
      <c r="BK21" s="24">
        <v>1</v>
      </c>
      <c r="BL21" s="24">
        <v>0</v>
      </c>
      <c r="BM21" s="24">
        <v>0</v>
      </c>
      <c r="BN21" s="24">
        <f t="shared" si="16"/>
        <v>1</v>
      </c>
      <c r="BO21" s="24">
        <v>0</v>
      </c>
      <c r="BP21" s="24">
        <v>0</v>
      </c>
      <c r="BQ21" s="24">
        <v>0</v>
      </c>
      <c r="BR21" s="24">
        <f t="shared" si="17"/>
        <v>0</v>
      </c>
      <c r="BS21" s="24">
        <v>0</v>
      </c>
      <c r="BT21" s="24">
        <v>0</v>
      </c>
      <c r="BU21" s="24">
        <v>0</v>
      </c>
      <c r="BV21" s="24">
        <f t="shared" si="18"/>
        <v>0</v>
      </c>
      <c r="BW21" s="24">
        <f t="shared" si="1"/>
        <v>1</v>
      </c>
    </row>
    <row r="22" spans="1:75" x14ac:dyDescent="0.2">
      <c r="A22" s="11">
        <v>2</v>
      </c>
      <c r="B22" s="10" t="s">
        <v>27</v>
      </c>
      <c r="C22" s="13">
        <v>125.259</v>
      </c>
      <c r="D22" s="14">
        <v>0</v>
      </c>
      <c r="E22" s="14">
        <v>32.409999999999997</v>
      </c>
      <c r="F22" s="14">
        <v>0</v>
      </c>
      <c r="G22" s="13">
        <f t="shared" si="2"/>
        <v>32.409999999999997</v>
      </c>
      <c r="H22" s="14">
        <v>0</v>
      </c>
      <c r="I22" s="14">
        <v>0</v>
      </c>
      <c r="J22" s="14">
        <v>0</v>
      </c>
      <c r="K22" s="13">
        <f t="shared" si="3"/>
        <v>0</v>
      </c>
      <c r="L22" s="14">
        <v>5.77</v>
      </c>
      <c r="M22" s="14">
        <v>0</v>
      </c>
      <c r="N22" s="14">
        <v>0</v>
      </c>
      <c r="O22" s="13">
        <f t="shared" si="4"/>
        <v>5.77</v>
      </c>
      <c r="P22" s="14">
        <v>0</v>
      </c>
      <c r="Q22" s="14">
        <v>0</v>
      </c>
      <c r="R22" s="14">
        <v>0</v>
      </c>
      <c r="S22" s="13">
        <f t="shared" si="5"/>
        <v>0</v>
      </c>
      <c r="U22" s="24">
        <f t="shared" si="19"/>
        <v>38.179999999999993</v>
      </c>
      <c r="V22" s="24">
        <v>7.673214285714284</v>
      </c>
      <c r="W22" s="24">
        <v>0</v>
      </c>
      <c r="X22" s="24">
        <v>0</v>
      </c>
      <c r="Y22" s="24">
        <f t="shared" si="6"/>
        <v>7.673214285714284</v>
      </c>
      <c r="Z22" s="24">
        <v>0</v>
      </c>
      <c r="AA22" s="24">
        <v>0</v>
      </c>
      <c r="AB22" s="24">
        <v>0</v>
      </c>
      <c r="AC22" s="24">
        <f t="shared" si="7"/>
        <v>0</v>
      </c>
      <c r="AD22" s="24">
        <v>0.2</v>
      </c>
      <c r="AE22" s="24">
        <v>4.8</v>
      </c>
      <c r="AF22" s="24">
        <v>0.2</v>
      </c>
      <c r="AG22" s="24">
        <f t="shared" si="8"/>
        <v>5.2</v>
      </c>
      <c r="AH22" s="24">
        <v>7</v>
      </c>
      <c r="AI22" s="24">
        <v>0</v>
      </c>
      <c r="AJ22" s="24">
        <v>0</v>
      </c>
      <c r="AK22" s="24">
        <f t="shared" si="9"/>
        <v>7</v>
      </c>
      <c r="AM22" s="24">
        <f t="shared" si="10"/>
        <v>19.873214285714283</v>
      </c>
      <c r="AO22" s="24">
        <v>0</v>
      </c>
      <c r="AP22" s="24">
        <v>5.78</v>
      </c>
      <c r="AQ22" s="24">
        <v>46.5</v>
      </c>
      <c r="AR22" s="24">
        <f t="shared" si="11"/>
        <v>52.28</v>
      </c>
      <c r="AS22" s="24">
        <v>27.8</v>
      </c>
      <c r="AT22" s="24">
        <v>37.950000000000003</v>
      </c>
      <c r="AU22" s="24">
        <v>2.57</v>
      </c>
      <c r="AV22" s="24">
        <f t="shared" si="12"/>
        <v>68.319999999999993</v>
      </c>
      <c r="AW22" s="24">
        <v>32.79</v>
      </c>
      <c r="AX22" s="24">
        <v>31.015000000000001</v>
      </c>
      <c r="AY22" s="24">
        <v>0</v>
      </c>
      <c r="AZ22" s="24">
        <f t="shared" si="13"/>
        <v>63.805</v>
      </c>
      <c r="BA22" s="24">
        <v>0</v>
      </c>
      <c r="BB22" s="24">
        <v>64.349999999999994</v>
      </c>
      <c r="BC22" s="24">
        <v>31.7</v>
      </c>
      <c r="BD22" s="24">
        <f t="shared" si="14"/>
        <v>96.05</v>
      </c>
      <c r="BE22" s="24">
        <f t="shared" si="0"/>
        <v>280.45499999999998</v>
      </c>
      <c r="BG22" s="24">
        <v>34.924999999999997</v>
      </c>
      <c r="BH22" s="24">
        <v>87.75</v>
      </c>
      <c r="BI22" s="24">
        <v>12.42</v>
      </c>
      <c r="BJ22" s="24">
        <f t="shared" si="15"/>
        <v>135.095</v>
      </c>
      <c r="BK22" s="24">
        <v>2.56</v>
      </c>
      <c r="BL22" s="24">
        <v>16.23</v>
      </c>
      <c r="BM22" s="24">
        <v>1.93</v>
      </c>
      <c r="BN22" s="24">
        <f t="shared" si="16"/>
        <v>20.72</v>
      </c>
      <c r="BO22" s="24">
        <v>64</v>
      </c>
      <c r="BP22" s="24">
        <v>132.61000000000001</v>
      </c>
      <c r="BQ22" s="24">
        <v>0.72</v>
      </c>
      <c r="BR22" s="24">
        <f t="shared" si="17"/>
        <v>197.33</v>
      </c>
      <c r="BS22" s="24">
        <v>65.959999999999994</v>
      </c>
      <c r="BT22" s="24">
        <v>0</v>
      </c>
      <c r="BU22" s="24">
        <v>0</v>
      </c>
      <c r="BV22" s="24">
        <f t="shared" si="18"/>
        <v>65.959999999999994</v>
      </c>
      <c r="BW22" s="24">
        <f t="shared" si="1"/>
        <v>419.10500000000002</v>
      </c>
    </row>
    <row r="23" spans="1:75" x14ac:dyDescent="0.2">
      <c r="A23" s="11">
        <v>3</v>
      </c>
      <c r="B23" s="10" t="s">
        <v>86</v>
      </c>
      <c r="C23" s="13">
        <v>104.09</v>
      </c>
      <c r="D23" s="14">
        <v>0</v>
      </c>
      <c r="E23" s="14">
        <v>0</v>
      </c>
      <c r="F23" s="14">
        <v>0</v>
      </c>
      <c r="G23" s="13">
        <f t="shared" si="2"/>
        <v>0</v>
      </c>
      <c r="H23" s="14">
        <v>0</v>
      </c>
      <c r="I23" s="14">
        <v>12.25</v>
      </c>
      <c r="J23" s="14">
        <v>1.253003003003007</v>
      </c>
      <c r="K23" s="13">
        <f t="shared" si="3"/>
        <v>13.503003003003007</v>
      </c>
      <c r="L23" s="14">
        <v>0</v>
      </c>
      <c r="M23" s="14">
        <v>0</v>
      </c>
      <c r="N23" s="14">
        <v>0</v>
      </c>
      <c r="O23" s="13">
        <f t="shared" si="4"/>
        <v>0</v>
      </c>
      <c r="P23" s="14">
        <v>0</v>
      </c>
      <c r="Q23" s="14">
        <v>0</v>
      </c>
      <c r="R23" s="14">
        <v>6.4781944444444406</v>
      </c>
      <c r="S23" s="13">
        <f t="shared" si="5"/>
        <v>6.4781944444444406</v>
      </c>
      <c r="U23" s="24">
        <f t="shared" si="19"/>
        <v>19.98119744744745</v>
      </c>
      <c r="V23" s="24">
        <v>0</v>
      </c>
      <c r="W23" s="24">
        <v>0</v>
      </c>
      <c r="X23" s="24">
        <v>0</v>
      </c>
      <c r="Y23" s="24">
        <f t="shared" si="6"/>
        <v>0</v>
      </c>
      <c r="Z23" s="24">
        <v>0</v>
      </c>
      <c r="AA23" s="24">
        <v>0</v>
      </c>
      <c r="AB23" s="24">
        <v>0</v>
      </c>
      <c r="AC23" s="24">
        <f t="shared" si="7"/>
        <v>0</v>
      </c>
      <c r="AD23" s="24">
        <v>0</v>
      </c>
      <c r="AE23" s="24">
        <v>0</v>
      </c>
      <c r="AF23" s="24">
        <v>0</v>
      </c>
      <c r="AG23" s="24">
        <f t="shared" si="8"/>
        <v>0</v>
      </c>
      <c r="AH23" s="24">
        <v>0</v>
      </c>
      <c r="AI23" s="24">
        <v>90</v>
      </c>
      <c r="AJ23" s="24">
        <v>90</v>
      </c>
      <c r="AK23" s="24">
        <f t="shared" si="9"/>
        <v>180</v>
      </c>
      <c r="AM23" s="24">
        <f t="shared" si="10"/>
        <v>180</v>
      </c>
      <c r="AO23" s="24">
        <v>0</v>
      </c>
      <c r="AP23" s="24">
        <v>0</v>
      </c>
      <c r="AQ23" s="24">
        <v>0</v>
      </c>
      <c r="AR23" s="24">
        <f t="shared" si="11"/>
        <v>0</v>
      </c>
      <c r="AS23" s="24">
        <v>0</v>
      </c>
      <c r="AT23" s="24">
        <v>192</v>
      </c>
      <c r="AU23" s="24">
        <v>0</v>
      </c>
      <c r="AV23" s="24">
        <f t="shared" si="12"/>
        <v>192</v>
      </c>
      <c r="AW23" s="24">
        <v>0</v>
      </c>
      <c r="AX23" s="24">
        <v>0</v>
      </c>
      <c r="AY23" s="24">
        <v>0</v>
      </c>
      <c r="AZ23" s="24">
        <f t="shared" si="13"/>
        <v>0</v>
      </c>
      <c r="BA23" s="24">
        <v>0</v>
      </c>
      <c r="BB23" s="24">
        <v>239.4</v>
      </c>
      <c r="BC23" s="24">
        <v>144</v>
      </c>
      <c r="BD23" s="24">
        <f t="shared" si="14"/>
        <v>383.4</v>
      </c>
      <c r="BE23" s="24">
        <f t="shared" si="0"/>
        <v>575.4</v>
      </c>
      <c r="BG23" s="24">
        <v>0</v>
      </c>
      <c r="BH23" s="24">
        <v>0</v>
      </c>
      <c r="BI23" s="24">
        <v>0</v>
      </c>
      <c r="BJ23" s="24">
        <f t="shared" si="15"/>
        <v>0</v>
      </c>
      <c r="BK23" s="24">
        <v>0</v>
      </c>
      <c r="BL23" s="24">
        <v>0</v>
      </c>
      <c r="BM23" s="24">
        <v>0</v>
      </c>
      <c r="BN23" s="24">
        <f t="shared" si="16"/>
        <v>0</v>
      </c>
      <c r="BO23" s="24">
        <v>0</v>
      </c>
      <c r="BP23" s="24">
        <v>0</v>
      </c>
      <c r="BQ23" s="24">
        <v>72</v>
      </c>
      <c r="BR23" s="24">
        <f t="shared" si="17"/>
        <v>72</v>
      </c>
      <c r="BS23" s="24">
        <v>0</v>
      </c>
      <c r="BT23" s="24">
        <v>0</v>
      </c>
      <c r="BU23" s="24">
        <v>0</v>
      </c>
      <c r="BV23" s="24">
        <f t="shared" si="18"/>
        <v>0</v>
      </c>
      <c r="BW23" s="24">
        <f t="shared" si="1"/>
        <v>72</v>
      </c>
    </row>
    <row r="24" spans="1:75" ht="15.75" thickBot="1" x14ac:dyDescent="0.25">
      <c r="A24" s="11">
        <v>4</v>
      </c>
      <c r="B24" s="12" t="s">
        <v>17</v>
      </c>
      <c r="C24" s="13">
        <v>0</v>
      </c>
      <c r="D24" s="14">
        <v>0</v>
      </c>
      <c r="E24" s="14">
        <v>0</v>
      </c>
      <c r="F24" s="14">
        <v>0</v>
      </c>
      <c r="G24" s="13">
        <f t="shared" si="2"/>
        <v>0</v>
      </c>
      <c r="H24" s="14">
        <v>0</v>
      </c>
      <c r="I24" s="14">
        <v>0</v>
      </c>
      <c r="J24" s="14">
        <v>0</v>
      </c>
      <c r="K24" s="13">
        <f t="shared" si="3"/>
        <v>0</v>
      </c>
      <c r="L24" s="14">
        <v>0</v>
      </c>
      <c r="M24" s="14">
        <v>0</v>
      </c>
      <c r="N24" s="14">
        <v>0</v>
      </c>
      <c r="O24" s="13">
        <f t="shared" si="4"/>
        <v>0</v>
      </c>
      <c r="P24" s="14">
        <v>0</v>
      </c>
      <c r="Q24" s="14">
        <v>0</v>
      </c>
      <c r="R24" s="14">
        <v>0</v>
      </c>
      <c r="S24" s="13">
        <f t="shared" si="5"/>
        <v>0</v>
      </c>
      <c r="U24" s="24">
        <f t="shared" si="19"/>
        <v>0</v>
      </c>
      <c r="V24" s="24">
        <v>0</v>
      </c>
      <c r="W24" s="24">
        <v>0</v>
      </c>
      <c r="X24" s="24">
        <v>0</v>
      </c>
      <c r="Y24" s="24">
        <f t="shared" si="6"/>
        <v>0</v>
      </c>
      <c r="Z24" s="24">
        <v>0</v>
      </c>
      <c r="AA24" s="24">
        <v>0</v>
      </c>
      <c r="AB24" s="24">
        <v>0</v>
      </c>
      <c r="AC24" s="24">
        <f t="shared" si="7"/>
        <v>0</v>
      </c>
      <c r="AD24" s="24">
        <v>0</v>
      </c>
      <c r="AE24" s="24">
        <v>0</v>
      </c>
      <c r="AF24" s="24">
        <v>0</v>
      </c>
      <c r="AG24" s="24">
        <f t="shared" si="8"/>
        <v>0</v>
      </c>
      <c r="AH24" s="24">
        <v>0</v>
      </c>
      <c r="AI24" s="24">
        <v>0</v>
      </c>
      <c r="AJ24" s="24">
        <v>0</v>
      </c>
      <c r="AK24" s="24">
        <f t="shared" si="9"/>
        <v>0</v>
      </c>
      <c r="AM24" s="24">
        <f t="shared" si="10"/>
        <v>0</v>
      </c>
      <c r="AO24" s="24">
        <v>0</v>
      </c>
      <c r="AP24" s="24">
        <v>0</v>
      </c>
      <c r="AQ24" s="24">
        <v>0</v>
      </c>
      <c r="AR24" s="24">
        <f t="shared" si="11"/>
        <v>0</v>
      </c>
      <c r="AS24" s="24">
        <v>0</v>
      </c>
      <c r="AT24" s="24">
        <v>0</v>
      </c>
      <c r="AU24" s="24">
        <v>0</v>
      </c>
      <c r="AV24" s="24">
        <f t="shared" si="12"/>
        <v>0</v>
      </c>
      <c r="AW24" s="24">
        <v>0</v>
      </c>
      <c r="AX24" s="24">
        <v>0</v>
      </c>
      <c r="AY24" s="24">
        <v>0</v>
      </c>
      <c r="AZ24" s="24">
        <f t="shared" si="13"/>
        <v>0</v>
      </c>
      <c r="BA24" s="24">
        <v>0</v>
      </c>
      <c r="BB24" s="24">
        <v>0</v>
      </c>
      <c r="BC24" s="24">
        <v>0</v>
      </c>
      <c r="BD24" s="24">
        <f t="shared" si="14"/>
        <v>0</v>
      </c>
      <c r="BE24" s="24">
        <f t="shared" si="0"/>
        <v>0</v>
      </c>
      <c r="BG24" s="24">
        <v>0</v>
      </c>
      <c r="BH24" s="24">
        <v>0</v>
      </c>
      <c r="BI24" s="24">
        <v>0</v>
      </c>
      <c r="BJ24" s="24">
        <f t="shared" si="15"/>
        <v>0</v>
      </c>
      <c r="BK24" s="24">
        <v>0</v>
      </c>
      <c r="BL24" s="24">
        <v>0</v>
      </c>
      <c r="BM24" s="24">
        <v>0</v>
      </c>
      <c r="BN24" s="24">
        <f t="shared" si="16"/>
        <v>0</v>
      </c>
      <c r="BO24" s="24">
        <v>0</v>
      </c>
      <c r="BP24" s="24">
        <v>0</v>
      </c>
      <c r="BQ24" s="24">
        <v>0</v>
      </c>
      <c r="BR24" s="24">
        <f t="shared" si="17"/>
        <v>0</v>
      </c>
      <c r="BS24" s="24">
        <v>0</v>
      </c>
      <c r="BT24" s="24">
        <v>0</v>
      </c>
      <c r="BU24" s="24">
        <v>0</v>
      </c>
      <c r="BV24" s="24">
        <f t="shared" si="18"/>
        <v>0</v>
      </c>
      <c r="BW24" s="24">
        <f t="shared" si="1"/>
        <v>0</v>
      </c>
    </row>
    <row r="25" spans="1:75" ht="15.75" thickBot="1" x14ac:dyDescent="0.25">
      <c r="A25" s="23"/>
      <c r="B25" s="18" t="s">
        <v>18</v>
      </c>
      <c r="C25" s="19">
        <f>SUM(C21:C24)</f>
        <v>233.91900000000001</v>
      </c>
      <c r="D25" s="19">
        <f t="shared" ref="D25:V25" si="39">SUM(D21:D24)</f>
        <v>0</v>
      </c>
      <c r="E25" s="19">
        <f t="shared" si="39"/>
        <v>48.949999999999996</v>
      </c>
      <c r="F25" s="19">
        <f t="shared" si="39"/>
        <v>0</v>
      </c>
      <c r="G25" s="19">
        <f t="shared" si="39"/>
        <v>48.949999999999996</v>
      </c>
      <c r="H25" s="19">
        <f t="shared" si="39"/>
        <v>0</v>
      </c>
      <c r="I25" s="19">
        <f t="shared" si="39"/>
        <v>12.25</v>
      </c>
      <c r="J25" s="19">
        <f t="shared" si="39"/>
        <v>1.253003003003007</v>
      </c>
      <c r="K25" s="19">
        <f t="shared" si="39"/>
        <v>13.503003003003007</v>
      </c>
      <c r="L25" s="19">
        <f t="shared" si="39"/>
        <v>5.77</v>
      </c>
      <c r="M25" s="19">
        <f t="shared" si="39"/>
        <v>0</v>
      </c>
      <c r="N25" s="19">
        <f t="shared" si="39"/>
        <v>0</v>
      </c>
      <c r="O25" s="19">
        <f t="shared" si="39"/>
        <v>5.77</v>
      </c>
      <c r="P25" s="19">
        <f t="shared" si="39"/>
        <v>0</v>
      </c>
      <c r="Q25" s="19">
        <f t="shared" si="39"/>
        <v>0</v>
      </c>
      <c r="R25" s="19">
        <f t="shared" si="39"/>
        <v>6.4781944444444406</v>
      </c>
      <c r="S25" s="19">
        <f t="shared" si="39"/>
        <v>6.4781944444444406</v>
      </c>
      <c r="T25" s="19">
        <f t="shared" si="39"/>
        <v>0</v>
      </c>
      <c r="U25" s="19">
        <f t="shared" si="39"/>
        <v>74.701197447447441</v>
      </c>
      <c r="V25" s="19">
        <f t="shared" si="39"/>
        <v>7.673214285714284</v>
      </c>
      <c r="W25" s="19">
        <f>SUM(W21:W24)</f>
        <v>10.842857142857149</v>
      </c>
      <c r="X25" s="19">
        <f>SUM(X21:X24)</f>
        <v>0</v>
      </c>
      <c r="Y25" s="19">
        <f t="shared" si="6"/>
        <v>18.516071428571433</v>
      </c>
      <c r="Z25" s="19">
        <f>SUM(Z21:Z24)</f>
        <v>0</v>
      </c>
      <c r="AA25" s="19">
        <f>SUM(AA21:AA24)</f>
        <v>0</v>
      </c>
      <c r="AB25" s="19">
        <f>SUM(AB21:AB24)</f>
        <v>0</v>
      </c>
      <c r="AC25" s="19">
        <f t="shared" si="7"/>
        <v>0</v>
      </c>
      <c r="AD25" s="19">
        <f>SUM(AD21:AD24)</f>
        <v>0.2</v>
      </c>
      <c r="AE25" s="19">
        <f>SUM(AE21:AE24)</f>
        <v>4.8</v>
      </c>
      <c r="AF25" s="19">
        <f>SUM(AF21:AF24)</f>
        <v>0.2</v>
      </c>
      <c r="AG25" s="19">
        <f t="shared" si="8"/>
        <v>5.2</v>
      </c>
      <c r="AH25" s="19">
        <f>SUM(AH21:AH24)</f>
        <v>7</v>
      </c>
      <c r="AI25" s="19">
        <f>SUM(AI21:AI24)</f>
        <v>90</v>
      </c>
      <c r="AJ25" s="19">
        <f>SUM(AJ21:AJ24)</f>
        <v>90</v>
      </c>
      <c r="AK25" s="19">
        <f t="shared" si="9"/>
        <v>187</v>
      </c>
      <c r="AM25" s="19">
        <f t="shared" si="10"/>
        <v>210.71607142857141</v>
      </c>
      <c r="AO25" s="19">
        <f t="shared" ref="AO25:AP25" si="40">SUM(AO21:AO24)</f>
        <v>0</v>
      </c>
      <c r="AP25" s="19">
        <f t="shared" si="40"/>
        <v>5.78</v>
      </c>
      <c r="AQ25" s="19">
        <f t="shared" ref="AQ25" si="41">SUM(AQ21:AQ24)</f>
        <v>46.5</v>
      </c>
      <c r="AR25" s="19">
        <f t="shared" si="11"/>
        <v>52.28</v>
      </c>
      <c r="AS25" s="19">
        <f t="shared" ref="AS25:AU25" si="42">SUM(AS21:AS24)</f>
        <v>27.8</v>
      </c>
      <c r="AT25" s="19">
        <f t="shared" si="42"/>
        <v>229.95</v>
      </c>
      <c r="AU25" s="19">
        <f t="shared" si="42"/>
        <v>2.57</v>
      </c>
      <c r="AV25" s="19">
        <f t="shared" si="12"/>
        <v>260.32</v>
      </c>
      <c r="AW25" s="19">
        <f t="shared" ref="AW25:AX25" si="43">SUM(AW21:AW24)</f>
        <v>32.79</v>
      </c>
      <c r="AX25" s="19">
        <f t="shared" si="43"/>
        <v>31.015000000000001</v>
      </c>
      <c r="AY25" s="19">
        <f t="shared" ref="AY25:BA25" si="44">SUM(AY21:AY24)</f>
        <v>0</v>
      </c>
      <c r="AZ25" s="19">
        <f t="shared" si="13"/>
        <v>63.805</v>
      </c>
      <c r="BA25" s="19">
        <f t="shared" si="44"/>
        <v>0</v>
      </c>
      <c r="BB25" s="19">
        <f t="shared" ref="BB25:BC25" si="45">SUM(BB21:BB24)</f>
        <v>303.75</v>
      </c>
      <c r="BC25" s="19">
        <f t="shared" si="45"/>
        <v>175.7</v>
      </c>
      <c r="BD25" s="19">
        <f t="shared" si="14"/>
        <v>479.45</v>
      </c>
      <c r="BE25" s="19">
        <f t="shared" si="0"/>
        <v>855.85500000000002</v>
      </c>
      <c r="BG25" s="19">
        <f t="shared" ref="BG25:BH25" si="46">SUM(BG21:BG24)</f>
        <v>34.924999999999997</v>
      </c>
      <c r="BH25" s="19">
        <f t="shared" si="46"/>
        <v>87.75</v>
      </c>
      <c r="BI25" s="19">
        <f t="shared" ref="BI25" si="47">SUM(BI21:BI24)</f>
        <v>12.42</v>
      </c>
      <c r="BJ25" s="19">
        <f t="shared" si="15"/>
        <v>135.095</v>
      </c>
      <c r="BK25" s="19">
        <f t="shared" ref="BK25:BL25" si="48">SUM(BK21:BK24)</f>
        <v>3.56</v>
      </c>
      <c r="BL25" s="19">
        <f t="shared" si="48"/>
        <v>16.23</v>
      </c>
      <c r="BM25" s="19">
        <f t="shared" ref="BM25" si="49">SUM(BM21:BM24)</f>
        <v>1.93</v>
      </c>
      <c r="BN25" s="19">
        <f t="shared" si="16"/>
        <v>21.72</v>
      </c>
      <c r="BO25" s="19">
        <f t="shared" ref="BO25:BP25" si="50">SUM(BO21:BO24)</f>
        <v>64</v>
      </c>
      <c r="BP25" s="19">
        <f t="shared" si="50"/>
        <v>132.61000000000001</v>
      </c>
      <c r="BQ25" s="19">
        <f t="shared" ref="BQ25:BS25" si="51">SUM(BQ21:BQ24)</f>
        <v>72.72</v>
      </c>
      <c r="BR25" s="19">
        <f t="shared" si="17"/>
        <v>269.33000000000004</v>
      </c>
      <c r="BS25" s="19">
        <f t="shared" si="51"/>
        <v>65.959999999999994</v>
      </c>
      <c r="BT25" s="19">
        <f t="shared" ref="BT25:BU25" si="52">SUM(BT21:BT24)</f>
        <v>0</v>
      </c>
      <c r="BU25" s="19">
        <f t="shared" si="52"/>
        <v>0</v>
      </c>
      <c r="BV25" s="19">
        <f t="shared" si="18"/>
        <v>65.959999999999994</v>
      </c>
      <c r="BW25" s="19">
        <f t="shared" si="1"/>
        <v>492.10500000000002</v>
      </c>
    </row>
    <row r="26" spans="1:75" x14ac:dyDescent="0.2">
      <c r="A26" s="133" t="s">
        <v>19</v>
      </c>
      <c r="B26" s="137"/>
      <c r="C26" s="13"/>
      <c r="D26" s="24"/>
      <c r="E26" s="24"/>
      <c r="F26" s="24"/>
      <c r="G26" s="13"/>
      <c r="H26" s="24"/>
      <c r="I26" s="24">
        <v>0</v>
      </c>
      <c r="J26" s="24">
        <v>0</v>
      </c>
      <c r="K26" s="13"/>
      <c r="L26" s="24"/>
      <c r="M26" s="24"/>
      <c r="N26" s="24"/>
      <c r="O26" s="13"/>
      <c r="P26" s="24"/>
      <c r="Q26" s="24"/>
      <c r="R26" s="24"/>
      <c r="S26" s="13"/>
      <c r="U26" s="24">
        <f t="shared" si="19"/>
        <v>0</v>
      </c>
      <c r="V26" s="24"/>
      <c r="W26" s="24"/>
      <c r="X26" s="24"/>
      <c r="Y26" s="24">
        <f t="shared" si="6"/>
        <v>0</v>
      </c>
      <c r="Z26" s="24"/>
      <c r="AA26" s="24"/>
      <c r="AB26" s="24"/>
      <c r="AC26" s="24">
        <f t="shared" si="7"/>
        <v>0</v>
      </c>
      <c r="AD26" s="24"/>
      <c r="AE26" s="24"/>
      <c r="AF26" s="24"/>
      <c r="AG26" s="24">
        <f t="shared" si="8"/>
        <v>0</v>
      </c>
      <c r="AH26" s="24"/>
      <c r="AI26" s="24"/>
      <c r="AJ26" s="24"/>
      <c r="AK26" s="24">
        <f t="shared" si="9"/>
        <v>0</v>
      </c>
      <c r="AM26" s="24">
        <f t="shared" si="10"/>
        <v>0</v>
      </c>
      <c r="AO26" s="24"/>
      <c r="AP26" s="24"/>
      <c r="AQ26" s="24"/>
      <c r="AR26" s="24">
        <f t="shared" si="11"/>
        <v>0</v>
      </c>
      <c r="AS26" s="24"/>
      <c r="AT26" s="24"/>
      <c r="AU26" s="24"/>
      <c r="AV26" s="24">
        <f t="shared" si="12"/>
        <v>0</v>
      </c>
      <c r="AW26" s="24"/>
      <c r="AX26" s="24"/>
      <c r="AY26" s="24"/>
      <c r="AZ26" s="24">
        <f t="shared" si="13"/>
        <v>0</v>
      </c>
      <c r="BA26" s="24"/>
      <c r="BB26" s="24"/>
      <c r="BC26" s="24"/>
      <c r="BD26" s="24">
        <f t="shared" si="14"/>
        <v>0</v>
      </c>
      <c r="BE26" s="24">
        <f t="shared" si="0"/>
        <v>0</v>
      </c>
      <c r="BG26" s="24"/>
      <c r="BH26" s="24"/>
      <c r="BI26" s="24"/>
      <c r="BJ26" s="24">
        <f t="shared" si="15"/>
        <v>0</v>
      </c>
      <c r="BK26" s="24"/>
      <c r="BL26" s="24"/>
      <c r="BM26" s="24"/>
      <c r="BN26" s="24">
        <f t="shared" si="16"/>
        <v>0</v>
      </c>
      <c r="BO26" s="24"/>
      <c r="BP26" s="24"/>
      <c r="BQ26" s="24"/>
      <c r="BR26" s="24">
        <f t="shared" si="17"/>
        <v>0</v>
      </c>
      <c r="BS26" s="24"/>
      <c r="BT26" s="24"/>
      <c r="BU26" s="24"/>
      <c r="BV26" s="24">
        <f t="shared" si="18"/>
        <v>0</v>
      </c>
      <c r="BW26" s="24">
        <f t="shared" si="1"/>
        <v>0</v>
      </c>
    </row>
    <row r="27" spans="1:75" x14ac:dyDescent="0.2">
      <c r="A27" s="11">
        <v>1</v>
      </c>
      <c r="B27" s="12" t="s">
        <v>29</v>
      </c>
      <c r="C27" s="13">
        <v>0</v>
      </c>
      <c r="D27" s="14">
        <v>0</v>
      </c>
      <c r="E27" s="14">
        <v>0</v>
      </c>
      <c r="F27" s="14">
        <v>0</v>
      </c>
      <c r="G27" s="13">
        <f t="shared" si="2"/>
        <v>0</v>
      </c>
      <c r="H27" s="14">
        <v>4</v>
      </c>
      <c r="I27" s="14">
        <v>0</v>
      </c>
      <c r="J27" s="14">
        <v>0</v>
      </c>
      <c r="K27" s="13">
        <f t="shared" si="3"/>
        <v>4</v>
      </c>
      <c r="L27" s="14">
        <v>0</v>
      </c>
      <c r="M27" s="14">
        <v>0</v>
      </c>
      <c r="N27" s="14">
        <v>0</v>
      </c>
      <c r="O27" s="13">
        <f t="shared" si="4"/>
        <v>0</v>
      </c>
      <c r="P27" s="14">
        <v>0</v>
      </c>
      <c r="Q27" s="14">
        <v>4</v>
      </c>
      <c r="R27" s="14">
        <v>0</v>
      </c>
      <c r="S27" s="13">
        <f t="shared" si="5"/>
        <v>4</v>
      </c>
      <c r="U27" s="24">
        <f t="shared" si="19"/>
        <v>8</v>
      </c>
      <c r="V27" s="24">
        <v>6.7263999999999982</v>
      </c>
      <c r="W27" s="24">
        <v>0</v>
      </c>
      <c r="X27" s="24">
        <v>12.073</v>
      </c>
      <c r="Y27" s="24">
        <f t="shared" si="6"/>
        <v>18.799399999999999</v>
      </c>
      <c r="Z27" s="24">
        <v>0</v>
      </c>
      <c r="AA27" s="24">
        <v>0</v>
      </c>
      <c r="AB27" s="24">
        <v>19.47</v>
      </c>
      <c r="AC27" s="24">
        <f t="shared" si="7"/>
        <v>19.47</v>
      </c>
      <c r="AD27" s="24">
        <v>4.5999999999999996</v>
      </c>
      <c r="AE27" s="24">
        <v>0</v>
      </c>
      <c r="AF27" s="24">
        <v>0</v>
      </c>
      <c r="AG27" s="24">
        <f t="shared" si="8"/>
        <v>4.5999999999999996</v>
      </c>
      <c r="AH27" s="24">
        <v>0</v>
      </c>
      <c r="AI27" s="24">
        <v>0</v>
      </c>
      <c r="AJ27" s="24">
        <v>0</v>
      </c>
      <c r="AK27" s="24">
        <f t="shared" si="9"/>
        <v>0</v>
      </c>
      <c r="AM27" s="24">
        <f t="shared" si="10"/>
        <v>42.869399999999999</v>
      </c>
      <c r="AO27" s="24">
        <v>0</v>
      </c>
      <c r="AP27" s="24">
        <v>0</v>
      </c>
      <c r="AQ27" s="24">
        <v>0</v>
      </c>
      <c r="AR27" s="24">
        <f t="shared" si="11"/>
        <v>0</v>
      </c>
      <c r="AS27" s="24">
        <v>0</v>
      </c>
      <c r="AT27" s="24">
        <v>0</v>
      </c>
      <c r="AU27" s="24">
        <v>0</v>
      </c>
      <c r="AV27" s="24">
        <f t="shared" si="12"/>
        <v>0</v>
      </c>
      <c r="AW27" s="24">
        <v>0</v>
      </c>
      <c r="AX27" s="24">
        <v>0</v>
      </c>
      <c r="AY27" s="24">
        <v>0</v>
      </c>
      <c r="AZ27" s="24">
        <f t="shared" si="13"/>
        <v>0</v>
      </c>
      <c r="BA27" s="24">
        <v>0</v>
      </c>
      <c r="BB27" s="24">
        <v>0</v>
      </c>
      <c r="BC27" s="24">
        <v>0</v>
      </c>
      <c r="BD27" s="24">
        <f t="shared" si="14"/>
        <v>0</v>
      </c>
      <c r="BE27" s="24">
        <f t="shared" si="0"/>
        <v>0</v>
      </c>
      <c r="BG27" s="24">
        <v>0</v>
      </c>
      <c r="BH27" s="24">
        <v>0</v>
      </c>
      <c r="BI27" s="24">
        <v>0</v>
      </c>
      <c r="BJ27" s="24">
        <f t="shared" si="15"/>
        <v>0</v>
      </c>
      <c r="BK27" s="24">
        <v>0</v>
      </c>
      <c r="BL27" s="24">
        <v>0</v>
      </c>
      <c r="BM27" s="24">
        <v>0</v>
      </c>
      <c r="BN27" s="24">
        <f t="shared" si="16"/>
        <v>0</v>
      </c>
      <c r="BO27" s="24">
        <v>0</v>
      </c>
      <c r="BP27" s="24">
        <v>0</v>
      </c>
      <c r="BQ27" s="24">
        <v>0</v>
      </c>
      <c r="BR27" s="24">
        <f t="shared" si="17"/>
        <v>0</v>
      </c>
      <c r="BS27" s="24">
        <v>0</v>
      </c>
      <c r="BT27" s="24">
        <v>0</v>
      </c>
      <c r="BU27" s="24">
        <v>0</v>
      </c>
      <c r="BV27" s="24">
        <f t="shared" si="18"/>
        <v>0</v>
      </c>
      <c r="BW27" s="24">
        <f t="shared" si="1"/>
        <v>0</v>
      </c>
    </row>
    <row r="28" spans="1:75" x14ac:dyDescent="0.2">
      <c r="A28" s="11">
        <f>A27+1</f>
        <v>2</v>
      </c>
      <c r="B28" s="12" t="s">
        <v>30</v>
      </c>
      <c r="C28" s="13">
        <v>0</v>
      </c>
      <c r="D28" s="14">
        <v>0</v>
      </c>
      <c r="E28" s="14">
        <v>0</v>
      </c>
      <c r="F28" s="14">
        <v>0</v>
      </c>
      <c r="G28" s="13">
        <f t="shared" si="2"/>
        <v>0</v>
      </c>
      <c r="H28" s="14">
        <v>3.27</v>
      </c>
      <c r="I28" s="14">
        <v>0</v>
      </c>
      <c r="J28" s="14">
        <v>0</v>
      </c>
      <c r="K28" s="13">
        <f t="shared" si="3"/>
        <v>3.27</v>
      </c>
      <c r="L28" s="14">
        <v>8.0416966966966967</v>
      </c>
      <c r="M28" s="14">
        <v>0</v>
      </c>
      <c r="N28" s="14">
        <v>0</v>
      </c>
      <c r="O28" s="13">
        <f t="shared" si="4"/>
        <v>8.0416966966966967</v>
      </c>
      <c r="P28" s="14">
        <v>7</v>
      </c>
      <c r="Q28" s="14">
        <v>0</v>
      </c>
      <c r="R28" s="14">
        <v>0</v>
      </c>
      <c r="S28" s="13">
        <f t="shared" si="5"/>
        <v>7</v>
      </c>
      <c r="U28" s="24">
        <f t="shared" si="19"/>
        <v>18.311696696696696</v>
      </c>
      <c r="V28" s="24">
        <v>0</v>
      </c>
      <c r="W28" s="24">
        <v>0</v>
      </c>
      <c r="X28" s="24">
        <v>0</v>
      </c>
      <c r="Y28" s="24">
        <f t="shared" si="6"/>
        <v>0</v>
      </c>
      <c r="Z28" s="24">
        <v>0</v>
      </c>
      <c r="AA28" s="24">
        <v>0</v>
      </c>
      <c r="AB28" s="24">
        <v>0</v>
      </c>
      <c r="AC28" s="24">
        <f t="shared" si="7"/>
        <v>0</v>
      </c>
      <c r="AD28" s="24">
        <v>0</v>
      </c>
      <c r="AE28" s="24">
        <v>0</v>
      </c>
      <c r="AF28" s="24">
        <v>0</v>
      </c>
      <c r="AG28" s="24">
        <f t="shared" si="8"/>
        <v>0</v>
      </c>
      <c r="AH28" s="24">
        <v>0</v>
      </c>
      <c r="AI28" s="24">
        <v>0</v>
      </c>
      <c r="AJ28" s="24">
        <v>0</v>
      </c>
      <c r="AK28" s="24">
        <f t="shared" si="9"/>
        <v>0</v>
      </c>
      <c r="AM28" s="24">
        <f t="shared" si="10"/>
        <v>0</v>
      </c>
      <c r="AO28" s="24">
        <v>0</v>
      </c>
      <c r="AP28" s="24">
        <v>0</v>
      </c>
      <c r="AQ28" s="24">
        <v>0</v>
      </c>
      <c r="AR28" s="24">
        <f t="shared" si="11"/>
        <v>0</v>
      </c>
      <c r="AS28" s="24">
        <v>0</v>
      </c>
      <c r="AT28" s="24">
        <v>0</v>
      </c>
      <c r="AU28" s="24">
        <v>0</v>
      </c>
      <c r="AV28" s="24">
        <f t="shared" si="12"/>
        <v>0</v>
      </c>
      <c r="AW28" s="24">
        <v>0</v>
      </c>
      <c r="AX28" s="24">
        <v>0</v>
      </c>
      <c r="AY28" s="24">
        <v>0</v>
      </c>
      <c r="AZ28" s="24">
        <f t="shared" si="13"/>
        <v>0</v>
      </c>
      <c r="BA28" s="24">
        <v>0</v>
      </c>
      <c r="BB28" s="24">
        <v>0</v>
      </c>
      <c r="BC28" s="24">
        <v>0</v>
      </c>
      <c r="BD28" s="24">
        <f t="shared" si="14"/>
        <v>0</v>
      </c>
      <c r="BE28" s="24">
        <f t="shared" si="0"/>
        <v>0</v>
      </c>
      <c r="BG28" s="24">
        <v>0</v>
      </c>
      <c r="BH28" s="24">
        <v>0</v>
      </c>
      <c r="BI28" s="24">
        <v>0</v>
      </c>
      <c r="BJ28" s="24">
        <f t="shared" si="15"/>
        <v>0</v>
      </c>
      <c r="BK28" s="24">
        <v>0</v>
      </c>
      <c r="BL28" s="24">
        <v>0</v>
      </c>
      <c r="BM28" s="24">
        <v>0</v>
      </c>
      <c r="BN28" s="24">
        <f t="shared" si="16"/>
        <v>0</v>
      </c>
      <c r="BO28" s="24">
        <v>0</v>
      </c>
      <c r="BP28" s="24">
        <v>0</v>
      </c>
      <c r="BQ28" s="24">
        <v>0</v>
      </c>
      <c r="BR28" s="24">
        <f t="shared" si="17"/>
        <v>0</v>
      </c>
      <c r="BS28" s="24">
        <v>0</v>
      </c>
      <c r="BT28" s="24">
        <v>0</v>
      </c>
      <c r="BU28" s="24">
        <v>0</v>
      </c>
      <c r="BV28" s="24">
        <f t="shared" si="18"/>
        <v>0</v>
      </c>
      <c r="BW28" s="24">
        <f t="shared" si="1"/>
        <v>0</v>
      </c>
    </row>
    <row r="29" spans="1:75" x14ac:dyDescent="0.2">
      <c r="A29" s="11">
        <f t="shared" ref="A29:A38" si="53">A28+1</f>
        <v>3</v>
      </c>
      <c r="B29" s="12" t="s">
        <v>73</v>
      </c>
      <c r="C29" s="13">
        <v>87.078000000000003</v>
      </c>
      <c r="D29" s="14">
        <v>7.02</v>
      </c>
      <c r="E29" s="14">
        <v>0</v>
      </c>
      <c r="F29" s="14">
        <v>4.3</v>
      </c>
      <c r="G29" s="13">
        <f t="shared" si="2"/>
        <v>11.32</v>
      </c>
      <c r="H29" s="14">
        <v>0</v>
      </c>
      <c r="I29" s="14">
        <v>0</v>
      </c>
      <c r="J29" s="14">
        <v>6.06</v>
      </c>
      <c r="K29" s="13">
        <f t="shared" si="3"/>
        <v>6.06</v>
      </c>
      <c r="L29" s="14">
        <v>0</v>
      </c>
      <c r="M29" s="14">
        <v>0.46846846846846912</v>
      </c>
      <c r="N29" s="14">
        <v>0</v>
      </c>
      <c r="O29" s="13">
        <f t="shared" si="4"/>
        <v>0.46846846846846912</v>
      </c>
      <c r="P29" s="14">
        <v>21.841607142857143</v>
      </c>
      <c r="Q29" s="14">
        <v>12.99983870967742</v>
      </c>
      <c r="R29" s="14">
        <v>20.804198668714797</v>
      </c>
      <c r="S29" s="13">
        <f t="shared" si="5"/>
        <v>55.645644521249359</v>
      </c>
      <c r="U29" s="24">
        <f t="shared" si="19"/>
        <v>73.49411298971782</v>
      </c>
      <c r="V29" s="24">
        <v>3.31</v>
      </c>
      <c r="W29" s="24">
        <v>93.683828571428577</v>
      </c>
      <c r="X29" s="24">
        <v>74.183999999999997</v>
      </c>
      <c r="Y29" s="24">
        <f t="shared" si="6"/>
        <v>171.17782857142856</v>
      </c>
      <c r="Z29" s="24">
        <v>1</v>
      </c>
      <c r="AA29" s="24">
        <v>0</v>
      </c>
      <c r="AB29" s="24">
        <v>3</v>
      </c>
      <c r="AC29" s="24">
        <f t="shared" si="7"/>
        <v>4</v>
      </c>
      <c r="AD29" s="24">
        <v>13.71</v>
      </c>
      <c r="AE29" s="24">
        <v>0</v>
      </c>
      <c r="AF29" s="24">
        <v>5.08</v>
      </c>
      <c r="AG29" s="24">
        <f t="shared" si="8"/>
        <v>18.79</v>
      </c>
      <c r="AH29" s="24">
        <v>20.620363636363628</v>
      </c>
      <c r="AI29" s="24">
        <v>15.7</v>
      </c>
      <c r="AJ29" s="24">
        <v>15.7</v>
      </c>
      <c r="AK29" s="24">
        <f t="shared" si="9"/>
        <v>52.020363636363626</v>
      </c>
      <c r="AM29" s="24">
        <f t="shared" si="10"/>
        <v>245.9881922077922</v>
      </c>
      <c r="AO29" s="24">
        <v>6.15</v>
      </c>
      <c r="AP29" s="24">
        <v>0</v>
      </c>
      <c r="AQ29" s="24">
        <v>8.44</v>
      </c>
      <c r="AR29" s="24">
        <f t="shared" si="11"/>
        <v>14.59</v>
      </c>
      <c r="AS29" s="24">
        <v>0</v>
      </c>
      <c r="AT29" s="24">
        <v>0</v>
      </c>
      <c r="AU29" s="24">
        <v>0</v>
      </c>
      <c r="AV29" s="24">
        <f t="shared" si="12"/>
        <v>0</v>
      </c>
      <c r="AW29" s="24">
        <v>0</v>
      </c>
      <c r="AX29" s="24">
        <v>0</v>
      </c>
      <c r="AY29" s="24">
        <v>0</v>
      </c>
      <c r="AZ29" s="24">
        <f t="shared" si="13"/>
        <v>0</v>
      </c>
      <c r="BA29" s="24">
        <v>0</v>
      </c>
      <c r="BB29" s="24">
        <v>0</v>
      </c>
      <c r="BC29" s="24">
        <v>0</v>
      </c>
      <c r="BD29" s="24">
        <f t="shared" si="14"/>
        <v>0</v>
      </c>
      <c r="BE29" s="24">
        <f t="shared" si="0"/>
        <v>14.59</v>
      </c>
      <c r="BG29" s="24">
        <v>47</v>
      </c>
      <c r="BH29" s="24">
        <v>0</v>
      </c>
      <c r="BI29" s="24">
        <v>77.53</v>
      </c>
      <c r="BJ29" s="24">
        <f t="shared" si="15"/>
        <v>124.53</v>
      </c>
      <c r="BK29" s="24">
        <v>15.23</v>
      </c>
      <c r="BL29" s="24">
        <v>13.6</v>
      </c>
      <c r="BM29" s="24">
        <v>37.519999999999996</v>
      </c>
      <c r="BN29" s="24">
        <f t="shared" si="16"/>
        <v>66.349999999999994</v>
      </c>
      <c r="BO29" s="24">
        <v>1.58</v>
      </c>
      <c r="BP29" s="24">
        <v>0</v>
      </c>
      <c r="BQ29" s="24">
        <v>0</v>
      </c>
      <c r="BR29" s="24">
        <f t="shared" si="17"/>
        <v>1.58</v>
      </c>
      <c r="BS29" s="24">
        <v>0</v>
      </c>
      <c r="BT29" s="24">
        <v>0</v>
      </c>
      <c r="BU29" s="24">
        <v>0</v>
      </c>
      <c r="BV29" s="24">
        <f t="shared" si="18"/>
        <v>0</v>
      </c>
      <c r="BW29" s="24">
        <f t="shared" si="1"/>
        <v>192.45999999999998</v>
      </c>
    </row>
    <row r="30" spans="1:75" x14ac:dyDescent="0.2">
      <c r="A30" s="11">
        <f t="shared" si="53"/>
        <v>4</v>
      </c>
      <c r="B30" s="12" t="s">
        <v>32</v>
      </c>
      <c r="C30" s="13">
        <v>6.03</v>
      </c>
      <c r="D30" s="14">
        <v>0</v>
      </c>
      <c r="E30" s="14">
        <v>0</v>
      </c>
      <c r="F30" s="14">
        <v>0</v>
      </c>
      <c r="G30" s="13">
        <f t="shared" si="2"/>
        <v>0</v>
      </c>
      <c r="H30" s="14">
        <v>0</v>
      </c>
      <c r="I30" s="14">
        <v>0</v>
      </c>
      <c r="J30" s="14">
        <v>0</v>
      </c>
      <c r="K30" s="13">
        <f t="shared" si="3"/>
        <v>0</v>
      </c>
      <c r="L30" s="14">
        <v>0.19</v>
      </c>
      <c r="M30" s="14">
        <v>0</v>
      </c>
      <c r="N30" s="14">
        <v>0</v>
      </c>
      <c r="O30" s="13">
        <f t="shared" si="4"/>
        <v>0.19</v>
      </c>
      <c r="P30" s="14">
        <v>0</v>
      </c>
      <c r="Q30" s="14">
        <v>0</v>
      </c>
      <c r="R30" s="14">
        <v>0</v>
      </c>
      <c r="S30" s="13">
        <f t="shared" si="5"/>
        <v>0</v>
      </c>
      <c r="U30" s="24">
        <f t="shared" si="19"/>
        <v>0.19</v>
      </c>
      <c r="V30" s="24">
        <v>0</v>
      </c>
      <c r="W30" s="24">
        <v>0</v>
      </c>
      <c r="X30" s="24">
        <v>0</v>
      </c>
      <c r="Y30" s="24">
        <f t="shared" si="6"/>
        <v>0</v>
      </c>
      <c r="Z30" s="24">
        <v>0</v>
      </c>
      <c r="AA30" s="24">
        <v>35.61</v>
      </c>
      <c r="AB30" s="24">
        <v>0</v>
      </c>
      <c r="AC30" s="24">
        <f t="shared" si="7"/>
        <v>35.61</v>
      </c>
      <c r="AD30" s="24">
        <v>0</v>
      </c>
      <c r="AE30" s="24">
        <v>0</v>
      </c>
      <c r="AF30" s="24">
        <v>0</v>
      </c>
      <c r="AG30" s="24">
        <f t="shared" si="8"/>
        <v>0</v>
      </c>
      <c r="AH30" s="24">
        <v>0</v>
      </c>
      <c r="AI30" s="24">
        <v>0</v>
      </c>
      <c r="AJ30" s="24">
        <v>0</v>
      </c>
      <c r="AK30" s="24">
        <f t="shared" si="9"/>
        <v>0</v>
      </c>
      <c r="AM30" s="24">
        <f t="shared" si="10"/>
        <v>35.61</v>
      </c>
      <c r="AO30" s="24">
        <v>0</v>
      </c>
      <c r="AP30" s="24">
        <v>0</v>
      </c>
      <c r="AQ30" s="24">
        <v>9.42</v>
      </c>
      <c r="AR30" s="24">
        <f t="shared" si="11"/>
        <v>9.42</v>
      </c>
      <c r="AS30" s="24">
        <v>0</v>
      </c>
      <c r="AT30" s="24">
        <v>0</v>
      </c>
      <c r="AU30" s="24">
        <v>0</v>
      </c>
      <c r="AV30" s="24">
        <f t="shared" si="12"/>
        <v>0</v>
      </c>
      <c r="AW30" s="24">
        <v>0</v>
      </c>
      <c r="AX30" s="24">
        <v>0</v>
      </c>
      <c r="AY30" s="24">
        <v>0</v>
      </c>
      <c r="AZ30" s="24">
        <f t="shared" si="13"/>
        <v>0</v>
      </c>
      <c r="BA30" s="24">
        <v>0</v>
      </c>
      <c r="BB30" s="24">
        <v>0</v>
      </c>
      <c r="BC30" s="24">
        <v>0</v>
      </c>
      <c r="BD30" s="24">
        <f t="shared" si="14"/>
        <v>0</v>
      </c>
      <c r="BE30" s="24">
        <f t="shared" si="0"/>
        <v>9.42</v>
      </c>
      <c r="BG30" s="24">
        <v>0</v>
      </c>
      <c r="BH30" s="24">
        <v>0</v>
      </c>
      <c r="BI30" s="24">
        <v>0</v>
      </c>
      <c r="BJ30" s="24">
        <f t="shared" si="15"/>
        <v>0</v>
      </c>
      <c r="BK30" s="24">
        <v>0</v>
      </c>
      <c r="BL30" s="24">
        <v>0</v>
      </c>
      <c r="BM30" s="24">
        <v>0</v>
      </c>
      <c r="BN30" s="24">
        <f t="shared" si="16"/>
        <v>0</v>
      </c>
      <c r="BO30" s="24">
        <v>7.52</v>
      </c>
      <c r="BP30" s="24">
        <v>0</v>
      </c>
      <c r="BQ30" s="24">
        <v>0</v>
      </c>
      <c r="BR30" s="24">
        <f t="shared" si="17"/>
        <v>7.52</v>
      </c>
      <c r="BS30" s="24">
        <v>0</v>
      </c>
      <c r="BT30" s="24">
        <v>0</v>
      </c>
      <c r="BU30" s="24">
        <v>0</v>
      </c>
      <c r="BV30" s="24">
        <f t="shared" si="18"/>
        <v>0</v>
      </c>
      <c r="BW30" s="24">
        <f t="shared" si="1"/>
        <v>7.52</v>
      </c>
    </row>
    <row r="31" spans="1:75" x14ac:dyDescent="0.2">
      <c r="A31" s="11">
        <f t="shared" si="53"/>
        <v>5</v>
      </c>
      <c r="B31" s="12" t="s">
        <v>100</v>
      </c>
      <c r="C31" s="13">
        <v>2.08</v>
      </c>
      <c r="D31" s="14">
        <v>30.38</v>
      </c>
      <c r="E31" s="14">
        <v>0</v>
      </c>
      <c r="F31" s="14">
        <v>0</v>
      </c>
      <c r="G31" s="13">
        <f t="shared" si="2"/>
        <v>30.38</v>
      </c>
      <c r="H31" s="14">
        <v>0</v>
      </c>
      <c r="I31" s="14">
        <v>0</v>
      </c>
      <c r="J31" s="14">
        <v>0</v>
      </c>
      <c r="K31" s="13">
        <f t="shared" si="3"/>
        <v>0</v>
      </c>
      <c r="L31" s="14">
        <v>0</v>
      </c>
      <c r="M31" s="14">
        <v>0</v>
      </c>
      <c r="N31" s="14">
        <v>0</v>
      </c>
      <c r="O31" s="13">
        <f t="shared" si="4"/>
        <v>0</v>
      </c>
      <c r="P31" s="14">
        <v>0</v>
      </c>
      <c r="Q31" s="14">
        <v>0</v>
      </c>
      <c r="R31" s="14">
        <v>0</v>
      </c>
      <c r="S31" s="13">
        <f t="shared" si="5"/>
        <v>0</v>
      </c>
      <c r="U31" s="24">
        <f t="shared" si="19"/>
        <v>30.38</v>
      </c>
      <c r="V31" s="24">
        <v>0</v>
      </c>
      <c r="W31" s="24">
        <v>0</v>
      </c>
      <c r="X31" s="24">
        <v>0</v>
      </c>
      <c r="Y31" s="24">
        <f t="shared" si="6"/>
        <v>0</v>
      </c>
      <c r="Z31" s="24">
        <v>0</v>
      </c>
      <c r="AA31" s="24">
        <v>0</v>
      </c>
      <c r="AB31" s="24">
        <v>0</v>
      </c>
      <c r="AC31" s="24">
        <f t="shared" si="7"/>
        <v>0</v>
      </c>
      <c r="AD31" s="24">
        <v>0</v>
      </c>
      <c r="AE31" s="24">
        <v>0</v>
      </c>
      <c r="AF31" s="24">
        <v>0</v>
      </c>
      <c r="AG31" s="24">
        <f t="shared" si="8"/>
        <v>0</v>
      </c>
      <c r="AH31" s="24">
        <v>0</v>
      </c>
      <c r="AI31" s="24">
        <v>0</v>
      </c>
      <c r="AJ31" s="24">
        <v>0</v>
      </c>
      <c r="AK31" s="24">
        <f t="shared" si="9"/>
        <v>0</v>
      </c>
      <c r="AM31" s="24">
        <f t="shared" si="10"/>
        <v>0</v>
      </c>
      <c r="AO31" s="24">
        <v>0</v>
      </c>
      <c r="AP31" s="24">
        <v>0</v>
      </c>
      <c r="AQ31" s="24">
        <v>0</v>
      </c>
      <c r="AR31" s="24">
        <f t="shared" si="11"/>
        <v>0</v>
      </c>
      <c r="AS31" s="24">
        <v>0</v>
      </c>
      <c r="AT31" s="24">
        <v>0</v>
      </c>
      <c r="AU31" s="24">
        <v>0</v>
      </c>
      <c r="AV31" s="24">
        <f t="shared" si="12"/>
        <v>0</v>
      </c>
      <c r="AW31" s="24">
        <v>0</v>
      </c>
      <c r="AX31" s="24">
        <v>0</v>
      </c>
      <c r="AY31" s="24">
        <v>0</v>
      </c>
      <c r="AZ31" s="24">
        <f t="shared" si="13"/>
        <v>0</v>
      </c>
      <c r="BA31" s="24">
        <v>0</v>
      </c>
      <c r="BB31" s="24">
        <v>0</v>
      </c>
      <c r="BC31" s="24">
        <v>0</v>
      </c>
      <c r="BD31" s="24">
        <f t="shared" si="14"/>
        <v>0</v>
      </c>
      <c r="BE31" s="24">
        <f t="shared" si="0"/>
        <v>0</v>
      </c>
      <c r="BG31" s="24">
        <v>0</v>
      </c>
      <c r="BH31" s="24">
        <v>0</v>
      </c>
      <c r="BI31" s="24">
        <v>0</v>
      </c>
      <c r="BJ31" s="24">
        <f t="shared" si="15"/>
        <v>0</v>
      </c>
      <c r="BK31" s="24">
        <v>0</v>
      </c>
      <c r="BL31" s="24">
        <v>0</v>
      </c>
      <c r="BM31" s="24">
        <v>0</v>
      </c>
      <c r="BN31" s="24">
        <f t="shared" si="16"/>
        <v>0</v>
      </c>
      <c r="BO31" s="24">
        <v>0</v>
      </c>
      <c r="BP31" s="24">
        <v>0</v>
      </c>
      <c r="BQ31" s="24">
        <v>0</v>
      </c>
      <c r="BR31" s="24">
        <f t="shared" si="17"/>
        <v>0</v>
      </c>
      <c r="BS31" s="24">
        <v>0</v>
      </c>
      <c r="BT31" s="24">
        <v>0</v>
      </c>
      <c r="BU31" s="24">
        <v>0</v>
      </c>
      <c r="BV31" s="24">
        <f t="shared" si="18"/>
        <v>0</v>
      </c>
      <c r="BW31" s="24">
        <f t="shared" si="1"/>
        <v>0</v>
      </c>
    </row>
    <row r="32" spans="1:75" x14ac:dyDescent="0.2">
      <c r="A32" s="11">
        <f t="shared" si="53"/>
        <v>6</v>
      </c>
      <c r="B32" s="16" t="s">
        <v>44</v>
      </c>
      <c r="C32" s="13">
        <v>0</v>
      </c>
      <c r="D32" s="14">
        <v>0</v>
      </c>
      <c r="E32" s="14">
        <v>0</v>
      </c>
      <c r="F32" s="14">
        <v>0</v>
      </c>
      <c r="G32" s="13">
        <f t="shared" si="2"/>
        <v>0</v>
      </c>
      <c r="H32" s="14">
        <v>0</v>
      </c>
      <c r="I32" s="14">
        <v>0</v>
      </c>
      <c r="J32" s="14">
        <v>0</v>
      </c>
      <c r="K32" s="13">
        <f t="shared" si="3"/>
        <v>0</v>
      </c>
      <c r="L32" s="14">
        <v>0</v>
      </c>
      <c r="M32" s="14">
        <v>0</v>
      </c>
      <c r="N32" s="14">
        <v>0</v>
      </c>
      <c r="O32" s="13">
        <f t="shared" si="4"/>
        <v>0</v>
      </c>
      <c r="P32" s="14">
        <v>0</v>
      </c>
      <c r="Q32" s="14">
        <v>0</v>
      </c>
      <c r="R32" s="14">
        <v>0</v>
      </c>
      <c r="S32" s="13">
        <f t="shared" si="5"/>
        <v>0</v>
      </c>
      <c r="U32" s="24">
        <f t="shared" si="19"/>
        <v>0</v>
      </c>
      <c r="V32" s="24">
        <v>0</v>
      </c>
      <c r="W32" s="24">
        <v>0</v>
      </c>
      <c r="X32" s="24">
        <v>0</v>
      </c>
      <c r="Y32" s="24">
        <f t="shared" si="6"/>
        <v>0</v>
      </c>
      <c r="Z32" s="24">
        <v>0</v>
      </c>
      <c r="AA32" s="24">
        <v>1.75</v>
      </c>
      <c r="AB32" s="24">
        <v>0</v>
      </c>
      <c r="AC32" s="24">
        <f t="shared" si="7"/>
        <v>1.75</v>
      </c>
      <c r="AD32" s="24">
        <v>0</v>
      </c>
      <c r="AE32" s="24">
        <v>0</v>
      </c>
      <c r="AF32" s="24">
        <v>0</v>
      </c>
      <c r="AG32" s="24">
        <f t="shared" si="8"/>
        <v>0</v>
      </c>
      <c r="AH32" s="24">
        <v>0</v>
      </c>
      <c r="AI32" s="24">
        <v>0</v>
      </c>
      <c r="AJ32" s="24">
        <v>0</v>
      </c>
      <c r="AK32" s="24">
        <f t="shared" si="9"/>
        <v>0</v>
      </c>
      <c r="AM32" s="24">
        <f t="shared" si="10"/>
        <v>1.75</v>
      </c>
      <c r="AO32" s="24">
        <v>0</v>
      </c>
      <c r="AP32" s="24">
        <v>0</v>
      </c>
      <c r="AQ32" s="24">
        <v>0</v>
      </c>
      <c r="AR32" s="24">
        <f t="shared" si="11"/>
        <v>0</v>
      </c>
      <c r="AS32" s="24">
        <v>0</v>
      </c>
      <c r="AT32" s="24">
        <v>0</v>
      </c>
      <c r="AU32" s="24">
        <v>0</v>
      </c>
      <c r="AV32" s="24">
        <f t="shared" si="12"/>
        <v>0</v>
      </c>
      <c r="AW32" s="24">
        <v>0</v>
      </c>
      <c r="AX32" s="24">
        <v>0</v>
      </c>
      <c r="AY32" s="24">
        <v>0</v>
      </c>
      <c r="AZ32" s="24">
        <f t="shared" si="13"/>
        <v>0</v>
      </c>
      <c r="BA32" s="24">
        <v>0</v>
      </c>
      <c r="BB32" s="24">
        <v>0</v>
      </c>
      <c r="BC32" s="24">
        <v>0</v>
      </c>
      <c r="BD32" s="24">
        <f t="shared" si="14"/>
        <v>0</v>
      </c>
      <c r="BE32" s="24">
        <f t="shared" si="0"/>
        <v>0</v>
      </c>
      <c r="BG32" s="24">
        <v>0</v>
      </c>
      <c r="BH32" s="24">
        <v>0</v>
      </c>
      <c r="BI32" s="24">
        <v>0</v>
      </c>
      <c r="BJ32" s="24">
        <f t="shared" si="15"/>
        <v>0</v>
      </c>
      <c r="BK32" s="24">
        <v>0</v>
      </c>
      <c r="BL32" s="24">
        <v>0</v>
      </c>
      <c r="BM32" s="24">
        <v>0</v>
      </c>
      <c r="BN32" s="24">
        <f t="shared" si="16"/>
        <v>0</v>
      </c>
      <c r="BO32" s="24">
        <v>0</v>
      </c>
      <c r="BP32" s="24">
        <v>0</v>
      </c>
      <c r="BQ32" s="24">
        <v>0</v>
      </c>
      <c r="BR32" s="24">
        <f t="shared" si="17"/>
        <v>0</v>
      </c>
      <c r="BS32" s="24">
        <v>0</v>
      </c>
      <c r="BT32" s="24">
        <v>0</v>
      </c>
      <c r="BU32" s="24">
        <v>0</v>
      </c>
      <c r="BV32" s="24">
        <f t="shared" si="18"/>
        <v>0</v>
      </c>
      <c r="BW32" s="24">
        <f t="shared" si="1"/>
        <v>0</v>
      </c>
    </row>
    <row r="33" spans="1:75" x14ac:dyDescent="0.2">
      <c r="A33" s="11">
        <f t="shared" si="53"/>
        <v>7</v>
      </c>
      <c r="B33" s="25" t="s">
        <v>74</v>
      </c>
      <c r="C33" s="13">
        <v>120.52199999999999</v>
      </c>
      <c r="D33" s="14">
        <v>13.28</v>
      </c>
      <c r="E33" s="14">
        <v>0</v>
      </c>
      <c r="F33" s="14">
        <v>0</v>
      </c>
      <c r="G33" s="13">
        <f t="shared" si="2"/>
        <v>13.28</v>
      </c>
      <c r="H33" s="14">
        <v>16.333076923076923</v>
      </c>
      <c r="I33" s="26">
        <v>4.9017671517671557</v>
      </c>
      <c r="J33" s="26">
        <v>0</v>
      </c>
      <c r="K33" s="13">
        <f t="shared" si="3"/>
        <v>21.23484407484408</v>
      </c>
      <c r="L33" s="26">
        <v>0</v>
      </c>
      <c r="M33" s="26">
        <v>0</v>
      </c>
      <c r="N33" s="26">
        <v>0</v>
      </c>
      <c r="O33" s="13">
        <f t="shared" si="4"/>
        <v>0</v>
      </c>
      <c r="P33" s="26">
        <v>0</v>
      </c>
      <c r="Q33" s="26">
        <v>0</v>
      </c>
      <c r="R33" s="26">
        <v>0</v>
      </c>
      <c r="S33" s="13">
        <f t="shared" si="5"/>
        <v>0</v>
      </c>
      <c r="U33" s="24">
        <f t="shared" si="19"/>
        <v>34.514844074844078</v>
      </c>
      <c r="V33" s="24">
        <v>0</v>
      </c>
      <c r="W33" s="24">
        <v>0</v>
      </c>
      <c r="X33" s="24">
        <v>0</v>
      </c>
      <c r="Y33" s="24">
        <f t="shared" si="6"/>
        <v>0</v>
      </c>
      <c r="Z33" s="24">
        <v>0</v>
      </c>
      <c r="AA33" s="24">
        <v>5.5500000000000007</v>
      </c>
      <c r="AB33" s="24">
        <v>0</v>
      </c>
      <c r="AC33" s="24">
        <f t="shared" si="7"/>
        <v>5.5500000000000007</v>
      </c>
      <c r="AD33" s="24">
        <v>0</v>
      </c>
      <c r="AE33" s="24">
        <v>0</v>
      </c>
      <c r="AF33" s="24">
        <v>0</v>
      </c>
      <c r="AG33" s="24">
        <f t="shared" si="8"/>
        <v>0</v>
      </c>
      <c r="AH33" s="24">
        <v>0</v>
      </c>
      <c r="AI33" s="24">
        <v>0</v>
      </c>
      <c r="AJ33" s="24">
        <v>0</v>
      </c>
      <c r="AK33" s="24">
        <f t="shared" si="9"/>
        <v>0</v>
      </c>
      <c r="AM33" s="24">
        <f t="shared" si="10"/>
        <v>5.5500000000000007</v>
      </c>
      <c r="AO33" s="24">
        <v>0</v>
      </c>
      <c r="AP33" s="24">
        <v>0</v>
      </c>
      <c r="AQ33" s="24">
        <v>0</v>
      </c>
      <c r="AR33" s="24">
        <f t="shared" si="11"/>
        <v>0</v>
      </c>
      <c r="AS33" s="24">
        <v>0</v>
      </c>
      <c r="AT33" s="24">
        <v>0</v>
      </c>
      <c r="AU33" s="24">
        <v>0</v>
      </c>
      <c r="AV33" s="24">
        <f t="shared" si="12"/>
        <v>0</v>
      </c>
      <c r="AW33" s="24">
        <v>0</v>
      </c>
      <c r="AX33" s="24">
        <v>0</v>
      </c>
      <c r="AY33" s="24">
        <v>0</v>
      </c>
      <c r="AZ33" s="24">
        <f t="shared" si="13"/>
        <v>0</v>
      </c>
      <c r="BA33" s="24">
        <v>0</v>
      </c>
      <c r="BB33" s="24">
        <v>0</v>
      </c>
      <c r="BC33" s="24">
        <v>0</v>
      </c>
      <c r="BD33" s="24">
        <f t="shared" si="14"/>
        <v>0</v>
      </c>
      <c r="BE33" s="24">
        <f t="shared" si="0"/>
        <v>0</v>
      </c>
      <c r="BG33" s="24">
        <v>0</v>
      </c>
      <c r="BH33" s="24">
        <v>0</v>
      </c>
      <c r="BI33" s="24">
        <v>0</v>
      </c>
      <c r="BJ33" s="24">
        <f t="shared" si="15"/>
        <v>0</v>
      </c>
      <c r="BK33" s="24">
        <v>0</v>
      </c>
      <c r="BL33" s="24">
        <v>0</v>
      </c>
      <c r="BM33" s="24">
        <v>0</v>
      </c>
      <c r="BN33" s="24">
        <f t="shared" si="16"/>
        <v>0</v>
      </c>
      <c r="BO33" s="24">
        <v>0</v>
      </c>
      <c r="BP33" s="24">
        <v>0</v>
      </c>
      <c r="BQ33" s="24">
        <v>0</v>
      </c>
      <c r="BR33" s="24">
        <f t="shared" si="17"/>
        <v>0</v>
      </c>
      <c r="BS33" s="24">
        <v>0</v>
      </c>
      <c r="BT33" s="24">
        <v>0</v>
      </c>
      <c r="BU33" s="24">
        <v>0</v>
      </c>
      <c r="BV33" s="24">
        <f t="shared" si="18"/>
        <v>0</v>
      </c>
      <c r="BW33" s="24">
        <f t="shared" si="1"/>
        <v>0</v>
      </c>
    </row>
    <row r="34" spans="1:75" x14ac:dyDescent="0.2">
      <c r="A34" s="11">
        <f t="shared" si="53"/>
        <v>8</v>
      </c>
      <c r="B34" s="16" t="s">
        <v>35</v>
      </c>
      <c r="C34" s="13">
        <v>0</v>
      </c>
      <c r="D34" s="14">
        <v>0</v>
      </c>
      <c r="E34" s="14">
        <v>0</v>
      </c>
      <c r="F34" s="14">
        <v>0</v>
      </c>
      <c r="G34" s="13">
        <f t="shared" si="2"/>
        <v>0</v>
      </c>
      <c r="H34" s="14">
        <v>0</v>
      </c>
      <c r="I34" s="14">
        <v>0</v>
      </c>
      <c r="J34" s="14">
        <v>0</v>
      </c>
      <c r="K34" s="13">
        <f t="shared" si="3"/>
        <v>0</v>
      </c>
      <c r="L34" s="14">
        <v>0</v>
      </c>
      <c r="M34" s="14">
        <v>0</v>
      </c>
      <c r="N34" s="14">
        <v>0</v>
      </c>
      <c r="O34" s="13">
        <f t="shared" si="4"/>
        <v>0</v>
      </c>
      <c r="P34" s="14">
        <v>0</v>
      </c>
      <c r="Q34" s="14">
        <v>0</v>
      </c>
      <c r="R34" s="14">
        <v>0</v>
      </c>
      <c r="S34" s="13">
        <f t="shared" si="5"/>
        <v>0</v>
      </c>
      <c r="U34" s="24">
        <f t="shared" si="19"/>
        <v>0</v>
      </c>
      <c r="V34" s="24">
        <v>0</v>
      </c>
      <c r="W34" s="24">
        <v>14.0025</v>
      </c>
      <c r="X34" s="24">
        <v>10.5</v>
      </c>
      <c r="Y34" s="24">
        <f t="shared" si="6"/>
        <v>24.502499999999998</v>
      </c>
      <c r="Z34" s="24">
        <v>12.19</v>
      </c>
      <c r="AA34" s="24">
        <v>5.71</v>
      </c>
      <c r="AB34" s="24">
        <v>0</v>
      </c>
      <c r="AC34" s="24">
        <f t="shared" si="7"/>
        <v>17.899999999999999</v>
      </c>
      <c r="AD34" s="24">
        <v>0</v>
      </c>
      <c r="AE34" s="24">
        <v>0</v>
      </c>
      <c r="AF34" s="24">
        <v>0</v>
      </c>
      <c r="AG34" s="24">
        <f t="shared" si="8"/>
        <v>0</v>
      </c>
      <c r="AH34" s="24">
        <v>20.399999999999999</v>
      </c>
      <c r="AI34" s="24">
        <v>0</v>
      </c>
      <c r="AJ34" s="24">
        <v>0</v>
      </c>
      <c r="AK34" s="24">
        <f t="shared" si="9"/>
        <v>20.399999999999999</v>
      </c>
      <c r="AM34" s="24">
        <f t="shared" si="10"/>
        <v>62.802499999999995</v>
      </c>
      <c r="AO34" s="24">
        <v>0</v>
      </c>
      <c r="AP34" s="24">
        <v>0</v>
      </c>
      <c r="AQ34" s="24">
        <v>0</v>
      </c>
      <c r="AR34" s="24">
        <f t="shared" si="11"/>
        <v>0</v>
      </c>
      <c r="AS34" s="24">
        <v>0</v>
      </c>
      <c r="AT34" s="24">
        <v>0</v>
      </c>
      <c r="AU34" s="24">
        <v>0</v>
      </c>
      <c r="AV34" s="24">
        <f t="shared" si="12"/>
        <v>0</v>
      </c>
      <c r="AW34" s="24">
        <v>4.47</v>
      </c>
      <c r="AX34" s="24">
        <v>0</v>
      </c>
      <c r="AY34" s="24">
        <v>0</v>
      </c>
      <c r="AZ34" s="24">
        <f t="shared" si="13"/>
        <v>4.47</v>
      </c>
      <c r="BA34" s="24">
        <v>0</v>
      </c>
      <c r="BB34" s="24">
        <v>0</v>
      </c>
      <c r="BC34" s="24">
        <v>0</v>
      </c>
      <c r="BD34" s="24">
        <f t="shared" si="14"/>
        <v>0</v>
      </c>
      <c r="BE34" s="24">
        <f t="shared" si="0"/>
        <v>4.47</v>
      </c>
      <c r="BG34" s="24">
        <v>0</v>
      </c>
      <c r="BH34" s="24">
        <v>14.2</v>
      </c>
      <c r="BI34" s="24">
        <v>0</v>
      </c>
      <c r="BJ34" s="24">
        <f t="shared" si="15"/>
        <v>14.2</v>
      </c>
      <c r="BK34" s="24">
        <v>0</v>
      </c>
      <c r="BL34" s="24">
        <v>0</v>
      </c>
      <c r="BM34" s="24">
        <v>0</v>
      </c>
      <c r="BN34" s="24">
        <f t="shared" si="16"/>
        <v>0</v>
      </c>
      <c r="BO34" s="24">
        <v>9.06</v>
      </c>
      <c r="BP34" s="24">
        <v>0</v>
      </c>
      <c r="BQ34" s="24">
        <v>13.39</v>
      </c>
      <c r="BR34" s="24">
        <f t="shared" si="17"/>
        <v>22.450000000000003</v>
      </c>
      <c r="BS34" s="24">
        <v>0</v>
      </c>
      <c r="BT34" s="24">
        <v>0</v>
      </c>
      <c r="BU34" s="24">
        <v>0</v>
      </c>
      <c r="BV34" s="24">
        <f t="shared" si="18"/>
        <v>0</v>
      </c>
      <c r="BW34" s="24">
        <f t="shared" si="1"/>
        <v>36.650000000000006</v>
      </c>
    </row>
    <row r="35" spans="1:75" x14ac:dyDescent="0.2">
      <c r="A35" s="11">
        <f t="shared" si="53"/>
        <v>9</v>
      </c>
      <c r="B35" s="16" t="s">
        <v>71</v>
      </c>
      <c r="C35" s="13">
        <v>22.65</v>
      </c>
      <c r="D35" s="14">
        <v>11.17</v>
      </c>
      <c r="E35" s="14">
        <v>28.88</v>
      </c>
      <c r="F35" s="14">
        <v>11.41</v>
      </c>
      <c r="G35" s="13">
        <f t="shared" si="2"/>
        <v>51.459999999999994</v>
      </c>
      <c r="H35" s="14">
        <v>5.97</v>
      </c>
      <c r="I35" s="14">
        <v>0.46</v>
      </c>
      <c r="J35" s="14">
        <v>0.89</v>
      </c>
      <c r="K35" s="13">
        <f t="shared" si="3"/>
        <v>7.3199999999999994</v>
      </c>
      <c r="L35" s="14">
        <v>8.3044294294294332</v>
      </c>
      <c r="M35" s="14">
        <v>31.52687627627628</v>
      </c>
      <c r="N35" s="14">
        <v>11.46</v>
      </c>
      <c r="O35" s="13">
        <f t="shared" si="4"/>
        <v>51.291305705705717</v>
      </c>
      <c r="P35" s="14">
        <v>27.880467741935476</v>
      </c>
      <c r="Q35" s="14">
        <v>25.025892857142853</v>
      </c>
      <c r="R35" s="14">
        <v>45.525139016897079</v>
      </c>
      <c r="S35" s="13">
        <f t="shared" si="5"/>
        <v>98.431499615975412</v>
      </c>
      <c r="U35" s="24">
        <f t="shared" si="19"/>
        <v>208.50280532168114</v>
      </c>
      <c r="V35" s="24">
        <v>5.0599999999999996</v>
      </c>
      <c r="W35" s="24">
        <v>2.63</v>
      </c>
      <c r="X35" s="24">
        <v>24.12</v>
      </c>
      <c r="Y35" s="24">
        <f t="shared" si="6"/>
        <v>31.810000000000002</v>
      </c>
      <c r="Z35" s="24">
        <v>25.7</v>
      </c>
      <c r="AA35" s="24">
        <v>58.573</v>
      </c>
      <c r="AB35" s="24">
        <v>10.94</v>
      </c>
      <c r="AC35" s="24">
        <f t="shared" si="7"/>
        <v>95.212999999999994</v>
      </c>
      <c r="AD35" s="24">
        <v>6.3</v>
      </c>
      <c r="AE35" s="24">
        <v>11.45</v>
      </c>
      <c r="AF35" s="24">
        <v>4.75</v>
      </c>
      <c r="AG35" s="24">
        <f t="shared" si="8"/>
        <v>22.5</v>
      </c>
      <c r="AH35" s="24">
        <v>26.011200000000002</v>
      </c>
      <c r="AI35" s="24">
        <v>14.491900000000001</v>
      </c>
      <c r="AJ35" s="24">
        <v>14.491900000000001</v>
      </c>
      <c r="AK35" s="24">
        <f t="shared" si="9"/>
        <v>54.995000000000005</v>
      </c>
      <c r="AM35" s="24">
        <f t="shared" si="10"/>
        <v>204.518</v>
      </c>
      <c r="AO35" s="24">
        <v>35.275331412103746</v>
      </c>
      <c r="AP35" s="24">
        <v>23.456000000000003</v>
      </c>
      <c r="AQ35" s="24">
        <v>15.62</v>
      </c>
      <c r="AR35" s="24">
        <f t="shared" si="11"/>
        <v>74.351331412103747</v>
      </c>
      <c r="AS35" s="24">
        <v>24.53</v>
      </c>
      <c r="AT35" s="24">
        <v>8.73</v>
      </c>
      <c r="AU35" s="24">
        <v>27.655999999999999</v>
      </c>
      <c r="AV35" s="24">
        <f t="shared" si="12"/>
        <v>60.916000000000004</v>
      </c>
      <c r="AW35" s="24">
        <v>17.45</v>
      </c>
      <c r="AX35" s="24">
        <v>18.169999999999998</v>
      </c>
      <c r="AY35" s="24">
        <v>0</v>
      </c>
      <c r="AZ35" s="24">
        <f t="shared" si="13"/>
        <v>35.619999999999997</v>
      </c>
      <c r="BA35" s="24">
        <v>22.366000000000003</v>
      </c>
      <c r="BB35" s="24">
        <v>25.18</v>
      </c>
      <c r="BC35" s="24">
        <v>14.17</v>
      </c>
      <c r="BD35" s="24">
        <f t="shared" si="14"/>
        <v>61.716000000000008</v>
      </c>
      <c r="BE35" s="24">
        <f t="shared" si="0"/>
        <v>232.60333141210376</v>
      </c>
      <c r="BG35" s="24">
        <v>50.162000000000006</v>
      </c>
      <c r="BH35" s="24">
        <v>22.89</v>
      </c>
      <c r="BI35" s="24">
        <v>30.01</v>
      </c>
      <c r="BJ35" s="24">
        <f t="shared" si="15"/>
        <v>103.06200000000001</v>
      </c>
      <c r="BK35" s="24">
        <v>16.079999999999998</v>
      </c>
      <c r="BL35" s="24">
        <v>26.47</v>
      </c>
      <c r="BM35" s="24">
        <v>86.64</v>
      </c>
      <c r="BN35" s="24">
        <f t="shared" si="16"/>
        <v>129.19</v>
      </c>
      <c r="BO35" s="24">
        <v>90.97</v>
      </c>
      <c r="BP35" s="24">
        <v>42.56</v>
      </c>
      <c r="BQ35" s="24">
        <v>19.956</v>
      </c>
      <c r="BR35" s="24">
        <f t="shared" si="17"/>
        <v>153.48599999999999</v>
      </c>
      <c r="BS35" s="24">
        <v>37.97</v>
      </c>
      <c r="BT35" s="24">
        <v>40.369999999999997</v>
      </c>
      <c r="BU35" s="24">
        <v>51.277859999999997</v>
      </c>
      <c r="BV35" s="24">
        <f t="shared" si="18"/>
        <v>129.61786000000001</v>
      </c>
      <c r="BW35" s="24">
        <f t="shared" si="1"/>
        <v>515.35586000000001</v>
      </c>
    </row>
    <row r="36" spans="1:75" x14ac:dyDescent="0.2">
      <c r="A36" s="11">
        <f t="shared" si="53"/>
        <v>10</v>
      </c>
      <c r="B36" s="16" t="s">
        <v>72</v>
      </c>
      <c r="C36" s="13">
        <v>29.13</v>
      </c>
      <c r="D36" s="14">
        <v>0</v>
      </c>
      <c r="E36" s="14">
        <v>9</v>
      </c>
      <c r="F36" s="14">
        <v>0</v>
      </c>
      <c r="G36" s="13">
        <f t="shared" si="2"/>
        <v>9</v>
      </c>
      <c r="H36" s="14">
        <v>30.248461538461541</v>
      </c>
      <c r="I36" s="14">
        <v>0</v>
      </c>
      <c r="J36" s="14">
        <v>3.34</v>
      </c>
      <c r="K36" s="13">
        <f t="shared" si="3"/>
        <v>33.588461538461544</v>
      </c>
      <c r="L36" s="14">
        <v>0</v>
      </c>
      <c r="M36" s="14">
        <v>0</v>
      </c>
      <c r="N36" s="14">
        <v>0</v>
      </c>
      <c r="O36" s="13">
        <f t="shared" si="4"/>
        <v>0</v>
      </c>
      <c r="P36" s="14">
        <v>0</v>
      </c>
      <c r="Q36" s="14">
        <v>0</v>
      </c>
      <c r="R36" s="14">
        <v>0</v>
      </c>
      <c r="S36" s="13">
        <f t="shared" si="5"/>
        <v>0</v>
      </c>
      <c r="U36" s="24">
        <f t="shared" si="19"/>
        <v>42.588461538461544</v>
      </c>
      <c r="V36" s="24">
        <v>43.916785714285716</v>
      </c>
      <c r="W36" s="24">
        <v>24</v>
      </c>
      <c r="X36" s="24">
        <v>0</v>
      </c>
      <c r="Y36" s="24">
        <f t="shared" si="6"/>
        <v>67.916785714285709</v>
      </c>
      <c r="Z36" s="24">
        <v>22.06</v>
      </c>
      <c r="AA36" s="24">
        <v>30.1</v>
      </c>
      <c r="AB36" s="24">
        <v>0</v>
      </c>
      <c r="AC36" s="24">
        <f t="shared" si="7"/>
        <v>52.16</v>
      </c>
      <c r="AD36" s="24">
        <v>0</v>
      </c>
      <c r="AE36" s="24">
        <v>0</v>
      </c>
      <c r="AF36" s="24">
        <v>16.939999999999998</v>
      </c>
      <c r="AG36" s="24">
        <f t="shared" si="8"/>
        <v>16.939999999999998</v>
      </c>
      <c r="AH36" s="24">
        <v>24</v>
      </c>
      <c r="AI36" s="24">
        <v>6</v>
      </c>
      <c r="AJ36" s="24">
        <v>6</v>
      </c>
      <c r="AK36" s="24">
        <f t="shared" si="9"/>
        <v>36</v>
      </c>
      <c r="AM36" s="24">
        <f t="shared" si="10"/>
        <v>173.0167857142857</v>
      </c>
      <c r="AO36" s="24">
        <v>0</v>
      </c>
      <c r="AP36" s="24">
        <v>0</v>
      </c>
      <c r="AQ36" s="24">
        <v>0</v>
      </c>
      <c r="AR36" s="24">
        <f t="shared" si="11"/>
        <v>0</v>
      </c>
      <c r="AS36" s="24">
        <v>0</v>
      </c>
      <c r="AT36" s="24">
        <v>0</v>
      </c>
      <c r="AU36" s="24">
        <v>37.43</v>
      </c>
      <c r="AV36" s="24">
        <f t="shared" si="12"/>
        <v>37.43</v>
      </c>
      <c r="AW36" s="24">
        <v>0</v>
      </c>
      <c r="AX36" s="24">
        <v>35.79</v>
      </c>
      <c r="AY36" s="24">
        <v>11.15</v>
      </c>
      <c r="AZ36" s="24">
        <f t="shared" si="13"/>
        <v>46.94</v>
      </c>
      <c r="BA36" s="24">
        <v>18.98</v>
      </c>
      <c r="BB36" s="24">
        <v>33.31</v>
      </c>
      <c r="BC36" s="24">
        <v>8</v>
      </c>
      <c r="BD36" s="24">
        <f t="shared" si="14"/>
        <v>60.290000000000006</v>
      </c>
      <c r="BE36" s="24">
        <f t="shared" si="0"/>
        <v>144.66</v>
      </c>
      <c r="BG36" s="24">
        <v>0</v>
      </c>
      <c r="BH36" s="24">
        <v>5</v>
      </c>
      <c r="BI36" s="24">
        <v>0</v>
      </c>
      <c r="BJ36" s="24">
        <f t="shared" si="15"/>
        <v>5</v>
      </c>
      <c r="BK36" s="24">
        <v>19.34</v>
      </c>
      <c r="BL36" s="24">
        <v>0</v>
      </c>
      <c r="BM36" s="24">
        <v>24</v>
      </c>
      <c r="BN36" s="24">
        <f t="shared" si="16"/>
        <v>43.34</v>
      </c>
      <c r="BO36" s="24">
        <v>9.76</v>
      </c>
      <c r="BP36" s="24">
        <v>21.67</v>
      </c>
      <c r="BQ36" s="24">
        <v>0</v>
      </c>
      <c r="BR36" s="24">
        <f t="shared" si="17"/>
        <v>31.43</v>
      </c>
      <c r="BS36" s="24">
        <v>0</v>
      </c>
      <c r="BT36" s="24">
        <v>0</v>
      </c>
      <c r="BU36" s="24">
        <v>0</v>
      </c>
      <c r="BV36" s="24">
        <f t="shared" si="18"/>
        <v>0</v>
      </c>
      <c r="BW36" s="24">
        <f t="shared" si="1"/>
        <v>79.77000000000001</v>
      </c>
    </row>
    <row r="37" spans="1:75" x14ac:dyDescent="0.2">
      <c r="A37" s="11">
        <f t="shared" si="53"/>
        <v>11</v>
      </c>
      <c r="B37" s="16" t="s">
        <v>98</v>
      </c>
      <c r="C37" s="13">
        <v>280.12666791744846</v>
      </c>
      <c r="D37" s="14">
        <v>66.319999999999993</v>
      </c>
      <c r="E37" s="14">
        <v>72.029999999999987</v>
      </c>
      <c r="F37" s="14">
        <v>31.689999999999998</v>
      </c>
      <c r="G37" s="13">
        <f t="shared" si="2"/>
        <v>170.03999999999996</v>
      </c>
      <c r="H37" s="14">
        <v>32.129999999999995</v>
      </c>
      <c r="I37" s="14">
        <v>53.350682795698923</v>
      </c>
      <c r="J37" s="14">
        <v>63.17</v>
      </c>
      <c r="K37" s="13">
        <f t="shared" si="3"/>
        <v>148.65068279569891</v>
      </c>
      <c r="L37" s="14">
        <v>30.184895507120025</v>
      </c>
      <c r="M37" s="14">
        <v>67.690214714714713</v>
      </c>
      <c r="N37" s="14">
        <v>19.580819390819393</v>
      </c>
      <c r="O37" s="13">
        <f t="shared" si="4"/>
        <v>117.45592961265413</v>
      </c>
      <c r="P37" s="14">
        <v>39.87047204301075</v>
      </c>
      <c r="Q37" s="14">
        <v>90.719815791090639</v>
      </c>
      <c r="R37" s="14">
        <v>79.552344987294987</v>
      </c>
      <c r="S37" s="13">
        <f t="shared" si="5"/>
        <v>210.14263282139638</v>
      </c>
      <c r="U37" s="24">
        <f t="shared" si="19"/>
        <v>646.28924522974944</v>
      </c>
      <c r="V37" s="24">
        <v>20.678571428571431</v>
      </c>
      <c r="W37" s="24">
        <v>57.824271428571421</v>
      </c>
      <c r="X37" s="24">
        <v>110.58999999999997</v>
      </c>
      <c r="Y37" s="24">
        <f t="shared" si="6"/>
        <v>189.09284285714284</v>
      </c>
      <c r="Z37" s="24">
        <v>60.34</v>
      </c>
      <c r="AA37" s="24">
        <v>98.539999999999992</v>
      </c>
      <c r="AB37" s="24">
        <v>92.69</v>
      </c>
      <c r="AC37" s="24">
        <f t="shared" si="7"/>
        <v>251.57</v>
      </c>
      <c r="AD37" s="24">
        <v>50.31</v>
      </c>
      <c r="AE37" s="24">
        <v>43.67</v>
      </c>
      <c r="AF37" s="24">
        <v>94.920153846153823</v>
      </c>
      <c r="AG37" s="24">
        <f t="shared" si="8"/>
        <v>188.90015384615384</v>
      </c>
      <c r="AH37" s="24">
        <v>21.294999999999998</v>
      </c>
      <c r="AI37" s="24">
        <v>69.599999999999994</v>
      </c>
      <c r="AJ37" s="24">
        <v>69.599999999999994</v>
      </c>
      <c r="AK37" s="24">
        <f t="shared" si="9"/>
        <v>160.495</v>
      </c>
      <c r="AM37" s="24">
        <f t="shared" si="10"/>
        <v>790.05799670329668</v>
      </c>
      <c r="AO37" s="24">
        <v>51.85</v>
      </c>
      <c r="AP37" s="24">
        <v>100.62</v>
      </c>
      <c r="AQ37" s="24">
        <v>57.13</v>
      </c>
      <c r="AR37" s="24">
        <f t="shared" si="11"/>
        <v>209.6</v>
      </c>
      <c r="AS37" s="24">
        <v>63.329999999999991</v>
      </c>
      <c r="AT37" s="24">
        <v>55.660000000000004</v>
      </c>
      <c r="AU37" s="24">
        <v>83.17</v>
      </c>
      <c r="AV37" s="24">
        <f t="shared" si="12"/>
        <v>202.16</v>
      </c>
      <c r="AW37" s="24">
        <v>60.88000000000001</v>
      </c>
      <c r="AX37" s="24">
        <v>61.504000000000005</v>
      </c>
      <c r="AY37" s="24">
        <v>56.435000000000002</v>
      </c>
      <c r="AZ37" s="24">
        <f t="shared" si="13"/>
        <v>178.81900000000002</v>
      </c>
      <c r="BA37" s="24">
        <v>83.72999999999999</v>
      </c>
      <c r="BB37" s="24">
        <v>55.440000000000005</v>
      </c>
      <c r="BC37" s="24">
        <v>56.72</v>
      </c>
      <c r="BD37" s="24">
        <f t="shared" si="14"/>
        <v>195.89</v>
      </c>
      <c r="BE37" s="24">
        <f t="shared" si="0"/>
        <v>786.46900000000005</v>
      </c>
      <c r="BG37" s="24">
        <v>101.83500000000001</v>
      </c>
      <c r="BH37" s="24">
        <v>58.96</v>
      </c>
      <c r="BI37" s="24">
        <v>124.95000000000002</v>
      </c>
      <c r="BJ37" s="24">
        <f t="shared" si="15"/>
        <v>285.745</v>
      </c>
      <c r="BK37" s="24">
        <v>90.330000000000013</v>
      </c>
      <c r="BL37" s="24">
        <v>90.608000000000004</v>
      </c>
      <c r="BM37" s="24">
        <v>117.82000000000002</v>
      </c>
      <c r="BN37" s="24">
        <f t="shared" si="16"/>
        <v>298.75800000000004</v>
      </c>
      <c r="BO37" s="24">
        <v>172.08</v>
      </c>
      <c r="BP37" s="24">
        <v>91.594999999999999</v>
      </c>
      <c r="BQ37" s="24">
        <v>106.52800000000002</v>
      </c>
      <c r="BR37" s="24">
        <f t="shared" si="17"/>
        <v>370.20300000000003</v>
      </c>
      <c r="BS37" s="24">
        <v>61.660000000000011</v>
      </c>
      <c r="BT37" s="24">
        <v>82.437759999999997</v>
      </c>
      <c r="BU37" s="24">
        <v>119.083</v>
      </c>
      <c r="BV37" s="24">
        <f t="shared" si="18"/>
        <v>263.18075999999996</v>
      </c>
      <c r="BW37" s="24">
        <f t="shared" si="1"/>
        <v>1217.8867599999999</v>
      </c>
    </row>
    <row r="38" spans="1:75" ht="15.75" thickBot="1" x14ac:dyDescent="0.25">
      <c r="A38" s="11">
        <f t="shared" si="53"/>
        <v>12</v>
      </c>
      <c r="B38" s="16" t="s">
        <v>61</v>
      </c>
      <c r="C38" s="13">
        <v>71.215999999999994</v>
      </c>
      <c r="D38" s="14">
        <v>2.95</v>
      </c>
      <c r="E38" s="14">
        <v>0</v>
      </c>
      <c r="F38" s="14">
        <v>0</v>
      </c>
      <c r="G38" s="13">
        <f t="shared" si="2"/>
        <v>2.95</v>
      </c>
      <c r="H38" s="14">
        <v>0</v>
      </c>
      <c r="I38" s="14">
        <v>0</v>
      </c>
      <c r="J38" s="14">
        <v>0</v>
      </c>
      <c r="K38" s="13">
        <f t="shared" si="3"/>
        <v>0</v>
      </c>
      <c r="L38" s="14">
        <v>0</v>
      </c>
      <c r="M38" s="14">
        <v>0</v>
      </c>
      <c r="N38" s="14">
        <v>0</v>
      </c>
      <c r="O38" s="13">
        <f t="shared" si="4"/>
        <v>0</v>
      </c>
      <c r="P38" s="14">
        <v>0</v>
      </c>
      <c r="Q38" s="14">
        <v>44.11</v>
      </c>
      <c r="R38" s="14">
        <v>2.6410714285714301</v>
      </c>
      <c r="S38" s="13">
        <f t="shared" si="5"/>
        <v>46.751071428571429</v>
      </c>
      <c r="U38" s="24">
        <f t="shared" si="19"/>
        <v>49.701071428571431</v>
      </c>
      <c r="V38" s="24">
        <v>123.5692</v>
      </c>
      <c r="W38" s="24">
        <v>0</v>
      </c>
      <c r="X38" s="24">
        <v>2.23</v>
      </c>
      <c r="Y38" s="24">
        <f t="shared" si="6"/>
        <v>125.7992</v>
      </c>
      <c r="Z38" s="24">
        <v>27.033000000000001</v>
      </c>
      <c r="AA38" s="24">
        <v>0</v>
      </c>
      <c r="AB38" s="24">
        <v>0</v>
      </c>
      <c r="AC38" s="24">
        <f t="shared" si="7"/>
        <v>27.033000000000001</v>
      </c>
      <c r="AD38" s="24">
        <v>0</v>
      </c>
      <c r="AE38" s="24">
        <v>0.43</v>
      </c>
      <c r="AF38" s="24">
        <v>22.83</v>
      </c>
      <c r="AG38" s="24">
        <f t="shared" si="8"/>
        <v>23.259999999999998</v>
      </c>
      <c r="AH38" s="24">
        <v>22.385000000000002</v>
      </c>
      <c r="AI38" s="24">
        <v>0.86</v>
      </c>
      <c r="AJ38" s="24">
        <v>0.86</v>
      </c>
      <c r="AK38" s="24">
        <f t="shared" si="9"/>
        <v>24.105</v>
      </c>
      <c r="AM38" s="24">
        <f t="shared" si="10"/>
        <v>200.19720000000001</v>
      </c>
      <c r="AO38" s="24">
        <v>0</v>
      </c>
      <c r="AP38" s="24">
        <v>2.2200000000000002</v>
      </c>
      <c r="AQ38" s="24">
        <v>0</v>
      </c>
      <c r="AR38" s="24">
        <f t="shared" si="11"/>
        <v>2.2200000000000002</v>
      </c>
      <c r="AS38" s="24">
        <v>0</v>
      </c>
      <c r="AT38" s="24">
        <v>0</v>
      </c>
      <c r="AU38" s="24">
        <v>0</v>
      </c>
      <c r="AV38" s="24">
        <f t="shared" si="12"/>
        <v>0</v>
      </c>
      <c r="AW38" s="24">
        <v>0</v>
      </c>
      <c r="AX38" s="24">
        <v>0</v>
      </c>
      <c r="AY38" s="24">
        <v>0</v>
      </c>
      <c r="AZ38" s="24">
        <f t="shared" si="13"/>
        <v>0</v>
      </c>
      <c r="BA38" s="24">
        <v>0</v>
      </c>
      <c r="BB38" s="24">
        <v>0</v>
      </c>
      <c r="BC38" s="24">
        <v>0</v>
      </c>
      <c r="BD38" s="24">
        <f t="shared" si="14"/>
        <v>0</v>
      </c>
      <c r="BE38" s="24">
        <f t="shared" si="0"/>
        <v>2.2200000000000002</v>
      </c>
      <c r="BG38" s="24">
        <v>0</v>
      </c>
      <c r="BH38" s="24">
        <v>0</v>
      </c>
      <c r="BI38" s="24">
        <v>0</v>
      </c>
      <c r="BJ38" s="24">
        <f t="shared" si="15"/>
        <v>0</v>
      </c>
      <c r="BK38" s="24">
        <v>0</v>
      </c>
      <c r="BL38" s="24">
        <v>4.5599999999999996</v>
      </c>
      <c r="BM38" s="24">
        <v>0</v>
      </c>
      <c r="BN38" s="24">
        <f t="shared" si="16"/>
        <v>4.5599999999999996</v>
      </c>
      <c r="BO38" s="24">
        <v>0</v>
      </c>
      <c r="BP38" s="24">
        <v>0</v>
      </c>
      <c r="BQ38" s="24">
        <v>0</v>
      </c>
      <c r="BR38" s="24">
        <f t="shared" si="17"/>
        <v>0</v>
      </c>
      <c r="BS38" s="24">
        <v>0</v>
      </c>
      <c r="BT38" s="24">
        <v>0</v>
      </c>
      <c r="BU38" s="24">
        <v>24</v>
      </c>
      <c r="BV38" s="24">
        <f t="shared" si="18"/>
        <v>24</v>
      </c>
      <c r="BW38" s="24">
        <f t="shared" si="1"/>
        <v>28.56</v>
      </c>
    </row>
    <row r="39" spans="1:75" ht="15.75" thickBot="1" x14ac:dyDescent="0.25">
      <c r="A39" s="27" t="s">
        <v>20</v>
      </c>
      <c r="B39" s="18" t="s">
        <v>21</v>
      </c>
      <c r="C39" s="19">
        <f>SUM(C27:C38)</f>
        <v>618.83266791744848</v>
      </c>
      <c r="D39" s="19">
        <f t="shared" ref="D39:U39" si="54">SUM(D27:D38)</f>
        <v>131.11999999999998</v>
      </c>
      <c r="E39" s="19">
        <f t="shared" si="54"/>
        <v>109.90999999999998</v>
      </c>
      <c r="F39" s="19">
        <f t="shared" si="54"/>
        <v>47.4</v>
      </c>
      <c r="G39" s="19">
        <f t="shared" si="54"/>
        <v>288.42999999999995</v>
      </c>
      <c r="H39" s="19">
        <f t="shared" si="54"/>
        <v>91.951538461538462</v>
      </c>
      <c r="I39" s="19">
        <f t="shared" si="54"/>
        <v>58.712449947466077</v>
      </c>
      <c r="J39" s="19">
        <f t="shared" si="54"/>
        <v>73.460000000000008</v>
      </c>
      <c r="K39" s="19">
        <f t="shared" si="54"/>
        <v>224.12398840900454</v>
      </c>
      <c r="L39" s="19">
        <f t="shared" si="54"/>
        <v>46.721021633246153</v>
      </c>
      <c r="M39" s="19">
        <f t="shared" si="54"/>
        <v>99.685559459459455</v>
      </c>
      <c r="N39" s="19">
        <f t="shared" si="54"/>
        <v>31.040819390819394</v>
      </c>
      <c r="O39" s="19">
        <f t="shared" si="54"/>
        <v>177.44740048352503</v>
      </c>
      <c r="P39" s="19">
        <f t="shared" si="54"/>
        <v>96.592546927803369</v>
      </c>
      <c r="Q39" s="19">
        <f t="shared" si="54"/>
        <v>176.85554735791089</v>
      </c>
      <c r="R39" s="19">
        <f t="shared" si="54"/>
        <v>148.52275410147828</v>
      </c>
      <c r="S39" s="19">
        <f t="shared" si="54"/>
        <v>421.97084838719258</v>
      </c>
      <c r="T39" s="19">
        <f t="shared" si="54"/>
        <v>0</v>
      </c>
      <c r="U39" s="19">
        <f t="shared" si="54"/>
        <v>1111.9722372797221</v>
      </c>
      <c r="V39" s="19">
        <f>SUM(V27:V38)</f>
        <v>203.26095714285714</v>
      </c>
      <c r="W39" s="19">
        <f>SUM(W27:W38)</f>
        <v>192.14060000000001</v>
      </c>
      <c r="X39" s="19">
        <f>SUM(X27:X38)</f>
        <v>233.69699999999997</v>
      </c>
      <c r="Y39" s="19">
        <f t="shared" si="6"/>
        <v>629.09855714285709</v>
      </c>
      <c r="Z39" s="19">
        <f>SUM(Z27:Z38)</f>
        <v>148.32300000000001</v>
      </c>
      <c r="AA39" s="19">
        <f>SUM(AA27:AA38)</f>
        <v>235.833</v>
      </c>
      <c r="AB39" s="19">
        <f>SUM(AB27:AB38)</f>
        <v>126.1</v>
      </c>
      <c r="AC39" s="19">
        <f t="shared" si="7"/>
        <v>510.25599999999997</v>
      </c>
      <c r="AD39" s="19">
        <f>SUM(AD27:AD38)</f>
        <v>74.92</v>
      </c>
      <c r="AE39" s="19">
        <f>SUM(AE27:AE38)</f>
        <v>55.550000000000004</v>
      </c>
      <c r="AF39" s="19">
        <f>SUM(AF27:AF38)</f>
        <v>144.52015384615382</v>
      </c>
      <c r="AG39" s="19">
        <f t="shared" si="8"/>
        <v>274.99015384615382</v>
      </c>
      <c r="AH39" s="19">
        <f>SUM(AH27:AH38)</f>
        <v>134.71156363636362</v>
      </c>
      <c r="AI39" s="19">
        <f>SUM(AI27:AI38)</f>
        <v>106.6519</v>
      </c>
      <c r="AJ39" s="19">
        <f>SUM(AJ27:AJ38)</f>
        <v>106.6519</v>
      </c>
      <c r="AK39" s="19">
        <f t="shared" si="9"/>
        <v>348.01536363636365</v>
      </c>
      <c r="AM39" s="19">
        <f t="shared" si="10"/>
        <v>1762.3600746253744</v>
      </c>
      <c r="AO39" s="19">
        <f>SUM(AO27:AO38)</f>
        <v>93.275331412103753</v>
      </c>
      <c r="AP39" s="19">
        <f>SUM(AP27:AP38)</f>
        <v>126.29600000000001</v>
      </c>
      <c r="AQ39" s="19">
        <f>SUM(AQ27:AQ38)</f>
        <v>90.61</v>
      </c>
      <c r="AR39" s="19">
        <f t="shared" si="11"/>
        <v>310.18133141210376</v>
      </c>
      <c r="AS39" s="19">
        <f>SUM(AS27:AS38)</f>
        <v>87.859999999999985</v>
      </c>
      <c r="AT39" s="19">
        <f>SUM(AT27:AT38)</f>
        <v>64.39</v>
      </c>
      <c r="AU39" s="19">
        <f>SUM(AU27:AU38)</f>
        <v>148.256</v>
      </c>
      <c r="AV39" s="19">
        <f t="shared" si="12"/>
        <v>300.50599999999997</v>
      </c>
      <c r="AW39" s="19">
        <f>SUM(AW27:AW38)</f>
        <v>82.800000000000011</v>
      </c>
      <c r="AX39" s="19">
        <f>SUM(AX27:AX38)</f>
        <v>115.464</v>
      </c>
      <c r="AY39" s="19">
        <f>SUM(AY27:AY38)</f>
        <v>67.585000000000008</v>
      </c>
      <c r="AZ39" s="19">
        <f t="shared" si="13"/>
        <v>265.84900000000005</v>
      </c>
      <c r="BA39" s="19">
        <f>SUM(BA27:BA38)</f>
        <v>125.07599999999999</v>
      </c>
      <c r="BB39" s="19">
        <f>SUM(BB27:BB38)</f>
        <v>113.93</v>
      </c>
      <c r="BC39" s="19">
        <f>SUM(BC27:BC38)</f>
        <v>78.89</v>
      </c>
      <c r="BD39" s="19">
        <f t="shared" si="14"/>
        <v>317.89600000000002</v>
      </c>
      <c r="BE39" s="19">
        <f t="shared" si="0"/>
        <v>1194.4323314121038</v>
      </c>
      <c r="BG39" s="19">
        <f>SUM(BG27:BG38)</f>
        <v>198.99700000000001</v>
      </c>
      <c r="BH39" s="19">
        <f>SUM(BH27:BH38)</f>
        <v>101.05000000000001</v>
      </c>
      <c r="BI39" s="19">
        <f>SUM(BI27:BI38)</f>
        <v>232.49</v>
      </c>
      <c r="BJ39" s="19">
        <f t="shared" si="15"/>
        <v>532.53700000000003</v>
      </c>
      <c r="BK39" s="19">
        <f>SUM(BK27:BK38)</f>
        <v>140.98000000000002</v>
      </c>
      <c r="BL39" s="19">
        <f>SUM(BL27:BL38)</f>
        <v>135.238</v>
      </c>
      <c r="BM39" s="19">
        <f>SUM(BM27:BM38)</f>
        <v>265.98</v>
      </c>
      <c r="BN39" s="19">
        <f t="shared" si="16"/>
        <v>542.19800000000009</v>
      </c>
      <c r="BO39" s="19">
        <f>SUM(BO27:BO38)</f>
        <v>290.97000000000003</v>
      </c>
      <c r="BP39" s="19">
        <f>SUM(BP27:BP38)</f>
        <v>155.82499999999999</v>
      </c>
      <c r="BQ39" s="19">
        <f>SUM(BQ27:BQ38)</f>
        <v>139.87400000000002</v>
      </c>
      <c r="BR39" s="19">
        <f t="shared" si="17"/>
        <v>586.6690000000001</v>
      </c>
      <c r="BS39" s="19">
        <f>SUM(BS27:BS38)</f>
        <v>99.63000000000001</v>
      </c>
      <c r="BT39" s="19">
        <f>SUM(BT27:BT38)</f>
        <v>122.80776</v>
      </c>
      <c r="BU39" s="19">
        <f>SUM(BU27:BU38)</f>
        <v>194.36086</v>
      </c>
      <c r="BV39" s="19">
        <f t="shared" si="18"/>
        <v>416.79862000000003</v>
      </c>
      <c r="BW39" s="19">
        <f t="shared" si="1"/>
        <v>2078.20262</v>
      </c>
    </row>
    <row r="40" spans="1:75" x14ac:dyDescent="0.2">
      <c r="A40" s="133" t="s">
        <v>77</v>
      </c>
      <c r="B40" s="134"/>
      <c r="C40" s="13"/>
      <c r="D40" s="24"/>
      <c r="E40" s="24"/>
      <c r="F40" s="24"/>
      <c r="G40" s="13"/>
      <c r="H40" s="24"/>
      <c r="I40" s="24">
        <v>0</v>
      </c>
      <c r="J40" s="24">
        <v>0</v>
      </c>
      <c r="K40" s="13"/>
      <c r="L40" s="24"/>
      <c r="M40" s="24"/>
      <c r="N40" s="24"/>
      <c r="O40" s="13"/>
      <c r="P40" s="24"/>
      <c r="Q40" s="24"/>
      <c r="R40" s="24"/>
      <c r="S40" s="13">
        <f t="shared" si="5"/>
        <v>0</v>
      </c>
      <c r="U40" s="24">
        <f t="shared" si="19"/>
        <v>0</v>
      </c>
      <c r="V40" s="24"/>
      <c r="W40" s="24"/>
      <c r="X40" s="24"/>
      <c r="Y40" s="24">
        <f t="shared" si="6"/>
        <v>0</v>
      </c>
      <c r="Z40" s="24"/>
      <c r="AA40" s="24"/>
      <c r="AB40" s="24"/>
      <c r="AC40" s="24">
        <f t="shared" si="7"/>
        <v>0</v>
      </c>
      <c r="AD40" s="24"/>
      <c r="AE40" s="24"/>
      <c r="AF40" s="24"/>
      <c r="AG40" s="24">
        <f t="shared" si="8"/>
        <v>0</v>
      </c>
      <c r="AH40" s="24"/>
      <c r="AI40" s="24"/>
      <c r="AJ40" s="24"/>
      <c r="AK40" s="24">
        <f t="shared" si="9"/>
        <v>0</v>
      </c>
      <c r="AM40" s="24">
        <f t="shared" si="10"/>
        <v>0</v>
      </c>
      <c r="AO40" s="24"/>
      <c r="AP40" s="24"/>
      <c r="AQ40" s="24"/>
      <c r="AR40" s="24">
        <f t="shared" si="11"/>
        <v>0</v>
      </c>
      <c r="AS40" s="24"/>
      <c r="AT40" s="24"/>
      <c r="AU40" s="24"/>
      <c r="AV40" s="24">
        <f t="shared" si="12"/>
        <v>0</v>
      </c>
      <c r="AW40" s="24"/>
      <c r="AX40" s="24"/>
      <c r="AY40" s="24"/>
      <c r="AZ40" s="24">
        <f t="shared" si="13"/>
        <v>0</v>
      </c>
      <c r="BA40" s="24"/>
      <c r="BB40" s="24"/>
      <c r="BC40" s="24"/>
      <c r="BD40" s="24">
        <f t="shared" si="14"/>
        <v>0</v>
      </c>
      <c r="BE40" s="24">
        <f t="shared" si="0"/>
        <v>0</v>
      </c>
      <c r="BG40" s="24"/>
      <c r="BH40" s="24"/>
      <c r="BI40" s="24"/>
      <c r="BJ40" s="24">
        <f t="shared" si="15"/>
        <v>0</v>
      </c>
      <c r="BK40" s="24"/>
      <c r="BL40" s="24"/>
      <c r="BM40" s="24"/>
      <c r="BN40" s="24">
        <f t="shared" si="16"/>
        <v>0</v>
      </c>
      <c r="BO40" s="24"/>
      <c r="BP40" s="24"/>
      <c r="BQ40" s="24"/>
      <c r="BR40" s="24">
        <f t="shared" si="17"/>
        <v>0</v>
      </c>
      <c r="BS40" s="24"/>
      <c r="BT40" s="24"/>
      <c r="BU40" s="24"/>
      <c r="BV40" s="24">
        <f t="shared" si="18"/>
        <v>0</v>
      </c>
      <c r="BW40" s="24">
        <f t="shared" si="1"/>
        <v>0</v>
      </c>
    </row>
    <row r="41" spans="1:75" x14ac:dyDescent="0.2">
      <c r="A41" s="11">
        <v>1</v>
      </c>
      <c r="B41" s="12" t="s">
        <v>37</v>
      </c>
      <c r="C41" s="13">
        <v>519.20000000000005</v>
      </c>
      <c r="D41" s="14">
        <v>0</v>
      </c>
      <c r="E41" s="14">
        <v>0</v>
      </c>
      <c r="F41" s="14">
        <v>0</v>
      </c>
      <c r="G41" s="13">
        <f t="shared" si="2"/>
        <v>0</v>
      </c>
      <c r="H41" s="14">
        <v>0</v>
      </c>
      <c r="I41" s="14">
        <v>0</v>
      </c>
      <c r="J41" s="14">
        <v>0</v>
      </c>
      <c r="K41" s="13">
        <f t="shared" si="3"/>
        <v>0</v>
      </c>
      <c r="L41" s="14">
        <v>0</v>
      </c>
      <c r="M41" s="14">
        <v>0</v>
      </c>
      <c r="N41" s="14">
        <v>0</v>
      </c>
      <c r="O41" s="13">
        <f t="shared" si="4"/>
        <v>0</v>
      </c>
      <c r="P41" s="14">
        <v>0</v>
      </c>
      <c r="Q41" s="14">
        <v>0</v>
      </c>
      <c r="R41" s="14">
        <v>0</v>
      </c>
      <c r="S41" s="13">
        <f t="shared" si="5"/>
        <v>0</v>
      </c>
      <c r="U41" s="24">
        <f t="shared" si="19"/>
        <v>0</v>
      </c>
      <c r="V41" s="24">
        <v>0</v>
      </c>
      <c r="W41" s="24">
        <v>0</v>
      </c>
      <c r="X41" s="24">
        <v>0</v>
      </c>
      <c r="Y41" s="24">
        <f t="shared" si="6"/>
        <v>0</v>
      </c>
      <c r="Z41" s="24">
        <v>0</v>
      </c>
      <c r="AA41" s="24">
        <v>0</v>
      </c>
      <c r="AB41" s="24">
        <v>0</v>
      </c>
      <c r="AC41" s="24">
        <f t="shared" si="7"/>
        <v>0</v>
      </c>
      <c r="AD41" s="24">
        <v>0</v>
      </c>
      <c r="AE41" s="24">
        <v>0</v>
      </c>
      <c r="AF41" s="24">
        <v>0</v>
      </c>
      <c r="AG41" s="24">
        <f t="shared" si="8"/>
        <v>0</v>
      </c>
      <c r="AH41" s="24">
        <v>0</v>
      </c>
      <c r="AI41" s="24">
        <v>0</v>
      </c>
      <c r="AJ41" s="24">
        <v>0</v>
      </c>
      <c r="AK41" s="24">
        <f t="shared" si="9"/>
        <v>0</v>
      </c>
      <c r="AM41" s="24">
        <f t="shared" si="10"/>
        <v>0</v>
      </c>
      <c r="AO41" s="24">
        <v>0</v>
      </c>
      <c r="AP41" s="24">
        <v>0</v>
      </c>
      <c r="AQ41" s="24">
        <v>0</v>
      </c>
      <c r="AR41" s="24">
        <f t="shared" si="11"/>
        <v>0</v>
      </c>
      <c r="AS41" s="24">
        <v>0</v>
      </c>
      <c r="AT41" s="24">
        <v>0</v>
      </c>
      <c r="AU41" s="24">
        <v>0</v>
      </c>
      <c r="AV41" s="24">
        <f t="shared" si="12"/>
        <v>0</v>
      </c>
      <c r="AW41" s="24">
        <v>0</v>
      </c>
      <c r="AX41" s="24">
        <v>0</v>
      </c>
      <c r="AY41" s="24">
        <v>0</v>
      </c>
      <c r="AZ41" s="24">
        <f t="shared" si="13"/>
        <v>0</v>
      </c>
      <c r="BA41" s="24">
        <v>0</v>
      </c>
      <c r="BB41" s="24">
        <v>0</v>
      </c>
      <c r="BC41" s="24">
        <v>0</v>
      </c>
      <c r="BD41" s="24">
        <f t="shared" si="14"/>
        <v>0</v>
      </c>
      <c r="BE41" s="24">
        <f t="shared" si="0"/>
        <v>0</v>
      </c>
      <c r="BG41" s="24">
        <v>0</v>
      </c>
      <c r="BH41" s="24">
        <v>0</v>
      </c>
      <c r="BI41" s="24">
        <v>0</v>
      </c>
      <c r="BJ41" s="24">
        <f t="shared" si="15"/>
        <v>0</v>
      </c>
      <c r="BK41" s="24">
        <v>0</v>
      </c>
      <c r="BL41" s="24">
        <v>0</v>
      </c>
      <c r="BM41" s="24">
        <v>0</v>
      </c>
      <c r="BN41" s="24">
        <f t="shared" si="16"/>
        <v>0</v>
      </c>
      <c r="BO41" s="24">
        <v>0</v>
      </c>
      <c r="BP41" s="24">
        <v>0</v>
      </c>
      <c r="BQ41" s="24">
        <v>0</v>
      </c>
      <c r="BR41" s="24">
        <f t="shared" si="17"/>
        <v>0</v>
      </c>
      <c r="BS41" s="24">
        <v>0</v>
      </c>
      <c r="BT41" s="24">
        <v>0</v>
      </c>
      <c r="BU41" s="24">
        <v>0</v>
      </c>
      <c r="BV41" s="24">
        <f t="shared" si="18"/>
        <v>0</v>
      </c>
      <c r="BW41" s="24">
        <f t="shared" si="1"/>
        <v>0</v>
      </c>
    </row>
    <row r="42" spans="1:75" x14ac:dyDescent="0.2">
      <c r="A42" s="11">
        <f t="shared" ref="A42:A47" si="55">A41+1</f>
        <v>2</v>
      </c>
      <c r="B42" s="12" t="s">
        <v>75</v>
      </c>
      <c r="C42" s="13">
        <v>0</v>
      </c>
      <c r="D42" s="14">
        <v>0</v>
      </c>
      <c r="E42" s="14">
        <v>0</v>
      </c>
      <c r="F42" s="14">
        <v>0</v>
      </c>
      <c r="G42" s="13">
        <f t="shared" si="2"/>
        <v>0</v>
      </c>
      <c r="H42" s="14">
        <v>0</v>
      </c>
      <c r="I42" s="14">
        <v>0</v>
      </c>
      <c r="J42" s="14">
        <v>0</v>
      </c>
      <c r="K42" s="13">
        <f t="shared" si="3"/>
        <v>0</v>
      </c>
      <c r="L42" s="14">
        <v>0</v>
      </c>
      <c r="M42" s="14">
        <v>0</v>
      </c>
      <c r="N42" s="14">
        <v>0</v>
      </c>
      <c r="O42" s="13">
        <f t="shared" si="4"/>
        <v>0</v>
      </c>
      <c r="P42" s="14">
        <v>0</v>
      </c>
      <c r="Q42" s="14">
        <v>0</v>
      </c>
      <c r="R42" s="14">
        <v>0</v>
      </c>
      <c r="S42" s="13">
        <f t="shared" si="5"/>
        <v>0</v>
      </c>
      <c r="U42" s="24">
        <f t="shared" si="19"/>
        <v>0</v>
      </c>
      <c r="V42" s="24">
        <v>0</v>
      </c>
      <c r="W42" s="24">
        <v>0</v>
      </c>
      <c r="X42" s="24">
        <v>0</v>
      </c>
      <c r="Y42" s="24">
        <f t="shared" si="6"/>
        <v>0</v>
      </c>
      <c r="Z42" s="24">
        <v>0</v>
      </c>
      <c r="AA42" s="24">
        <v>0</v>
      </c>
      <c r="AB42" s="24">
        <v>0</v>
      </c>
      <c r="AC42" s="24">
        <f t="shared" si="7"/>
        <v>0</v>
      </c>
      <c r="AD42" s="24">
        <v>0</v>
      </c>
      <c r="AE42" s="24">
        <v>0</v>
      </c>
      <c r="AF42" s="24">
        <v>0</v>
      </c>
      <c r="AG42" s="24">
        <f t="shared" si="8"/>
        <v>0</v>
      </c>
      <c r="AH42" s="24">
        <v>0</v>
      </c>
      <c r="AI42" s="24">
        <v>0</v>
      </c>
      <c r="AJ42" s="24">
        <v>0</v>
      </c>
      <c r="AK42" s="24">
        <f t="shared" si="9"/>
        <v>0</v>
      </c>
      <c r="AM42" s="24">
        <f t="shared" si="10"/>
        <v>0</v>
      </c>
      <c r="AO42" s="24">
        <v>0</v>
      </c>
      <c r="AP42" s="24">
        <v>0</v>
      </c>
      <c r="AQ42" s="24">
        <v>0</v>
      </c>
      <c r="AR42" s="24">
        <f t="shared" si="11"/>
        <v>0</v>
      </c>
      <c r="AS42" s="24">
        <v>13</v>
      </c>
      <c r="AT42" s="24">
        <v>0</v>
      </c>
      <c r="AU42" s="24">
        <v>0</v>
      </c>
      <c r="AV42" s="24">
        <f t="shared" si="12"/>
        <v>13</v>
      </c>
      <c r="AW42" s="24">
        <v>0</v>
      </c>
      <c r="AX42" s="24">
        <v>0</v>
      </c>
      <c r="AY42" s="24">
        <v>0</v>
      </c>
      <c r="AZ42" s="24">
        <f t="shared" si="13"/>
        <v>0</v>
      </c>
      <c r="BA42" s="24">
        <v>0</v>
      </c>
      <c r="BB42" s="24">
        <v>0</v>
      </c>
      <c r="BC42" s="24">
        <v>0</v>
      </c>
      <c r="BD42" s="24">
        <f t="shared" si="14"/>
        <v>0</v>
      </c>
      <c r="BE42" s="24">
        <f t="shared" si="0"/>
        <v>13</v>
      </c>
      <c r="BG42" s="24">
        <v>0</v>
      </c>
      <c r="BH42" s="24">
        <v>0</v>
      </c>
      <c r="BI42" s="24">
        <v>0</v>
      </c>
      <c r="BJ42" s="24">
        <f t="shared" si="15"/>
        <v>0</v>
      </c>
      <c r="BK42" s="24">
        <v>0</v>
      </c>
      <c r="BL42" s="24">
        <v>0</v>
      </c>
      <c r="BM42" s="24">
        <v>0</v>
      </c>
      <c r="BN42" s="24">
        <f t="shared" si="16"/>
        <v>0</v>
      </c>
      <c r="BO42" s="24">
        <v>0</v>
      </c>
      <c r="BP42" s="24">
        <v>0</v>
      </c>
      <c r="BQ42" s="24">
        <v>0</v>
      </c>
      <c r="BR42" s="24">
        <f t="shared" si="17"/>
        <v>0</v>
      </c>
      <c r="BS42" s="24">
        <v>0</v>
      </c>
      <c r="BT42" s="24">
        <v>0</v>
      </c>
      <c r="BU42" s="24">
        <v>0</v>
      </c>
      <c r="BV42" s="24">
        <f t="shared" si="18"/>
        <v>0</v>
      </c>
      <c r="BW42" s="24">
        <f t="shared" si="1"/>
        <v>0</v>
      </c>
    </row>
    <row r="43" spans="1:75" x14ac:dyDescent="0.2">
      <c r="A43" s="11">
        <f t="shared" si="55"/>
        <v>3</v>
      </c>
      <c r="B43" s="12" t="s">
        <v>38</v>
      </c>
      <c r="C43" s="13">
        <v>0</v>
      </c>
      <c r="D43" s="14">
        <v>0</v>
      </c>
      <c r="E43" s="14">
        <v>0</v>
      </c>
      <c r="F43" s="14">
        <v>0</v>
      </c>
      <c r="G43" s="13">
        <f t="shared" si="2"/>
        <v>0</v>
      </c>
      <c r="H43" s="14">
        <v>0</v>
      </c>
      <c r="I43" s="14">
        <v>0</v>
      </c>
      <c r="J43" s="14">
        <v>0</v>
      </c>
      <c r="K43" s="13">
        <f t="shared" si="3"/>
        <v>0</v>
      </c>
      <c r="L43" s="14">
        <v>0</v>
      </c>
      <c r="M43" s="14">
        <v>0</v>
      </c>
      <c r="N43" s="14">
        <v>0</v>
      </c>
      <c r="O43" s="13">
        <f t="shared" si="4"/>
        <v>0</v>
      </c>
      <c r="P43" s="14">
        <v>0</v>
      </c>
      <c r="Q43" s="14">
        <v>0</v>
      </c>
      <c r="R43" s="14">
        <v>0</v>
      </c>
      <c r="S43" s="13">
        <f t="shared" si="5"/>
        <v>0</v>
      </c>
      <c r="U43" s="24">
        <f t="shared" si="19"/>
        <v>0</v>
      </c>
      <c r="V43" s="24">
        <v>0</v>
      </c>
      <c r="W43" s="24">
        <v>0</v>
      </c>
      <c r="X43" s="24">
        <v>0</v>
      </c>
      <c r="Y43" s="24">
        <f t="shared" si="6"/>
        <v>0</v>
      </c>
      <c r="Z43" s="24">
        <v>0</v>
      </c>
      <c r="AA43" s="24">
        <v>0</v>
      </c>
      <c r="AB43" s="24">
        <v>0</v>
      </c>
      <c r="AC43" s="24">
        <f t="shared" si="7"/>
        <v>0</v>
      </c>
      <c r="AD43" s="24">
        <v>0</v>
      </c>
      <c r="AE43" s="24">
        <v>0</v>
      </c>
      <c r="AF43" s="24">
        <v>0</v>
      </c>
      <c r="AG43" s="24">
        <f t="shared" si="8"/>
        <v>0</v>
      </c>
      <c r="AH43" s="24">
        <v>0</v>
      </c>
      <c r="AI43" s="24">
        <v>0</v>
      </c>
      <c r="AJ43" s="24">
        <v>0</v>
      </c>
      <c r="AK43" s="24">
        <f t="shared" si="9"/>
        <v>0</v>
      </c>
      <c r="AM43" s="24">
        <f t="shared" si="10"/>
        <v>0</v>
      </c>
      <c r="AO43" s="24">
        <v>0</v>
      </c>
      <c r="AP43" s="24">
        <v>0</v>
      </c>
      <c r="AQ43" s="24">
        <v>0</v>
      </c>
      <c r="AR43" s="24">
        <f t="shared" si="11"/>
        <v>0</v>
      </c>
      <c r="AS43" s="24">
        <v>0</v>
      </c>
      <c r="AT43" s="24">
        <v>0</v>
      </c>
      <c r="AU43" s="24">
        <v>0</v>
      </c>
      <c r="AV43" s="24">
        <f t="shared" si="12"/>
        <v>0</v>
      </c>
      <c r="AW43" s="24">
        <v>0</v>
      </c>
      <c r="AX43" s="24">
        <v>0</v>
      </c>
      <c r="AY43" s="24">
        <v>0</v>
      </c>
      <c r="AZ43" s="24">
        <f t="shared" si="13"/>
        <v>0</v>
      </c>
      <c r="BA43" s="24">
        <v>0</v>
      </c>
      <c r="BB43" s="24">
        <v>0</v>
      </c>
      <c r="BC43" s="24">
        <v>0</v>
      </c>
      <c r="BD43" s="24">
        <f t="shared" si="14"/>
        <v>0</v>
      </c>
      <c r="BE43" s="24">
        <f t="shared" si="0"/>
        <v>0</v>
      </c>
      <c r="BG43" s="24">
        <v>0</v>
      </c>
      <c r="BH43" s="24">
        <v>0</v>
      </c>
      <c r="BI43" s="24">
        <v>0</v>
      </c>
      <c r="BJ43" s="24">
        <f t="shared" si="15"/>
        <v>0</v>
      </c>
      <c r="BK43" s="24">
        <v>0</v>
      </c>
      <c r="BL43" s="24">
        <v>0</v>
      </c>
      <c r="BM43" s="24">
        <v>0</v>
      </c>
      <c r="BN43" s="24">
        <f t="shared" si="16"/>
        <v>0</v>
      </c>
      <c r="BO43" s="24">
        <v>0</v>
      </c>
      <c r="BP43" s="24">
        <v>0</v>
      </c>
      <c r="BQ43" s="24">
        <v>0</v>
      </c>
      <c r="BR43" s="24">
        <f t="shared" si="17"/>
        <v>0</v>
      </c>
      <c r="BS43" s="24">
        <v>0</v>
      </c>
      <c r="BT43" s="24">
        <v>0</v>
      </c>
      <c r="BU43" s="24">
        <v>0</v>
      </c>
      <c r="BV43" s="24">
        <f t="shared" si="18"/>
        <v>0</v>
      </c>
      <c r="BW43" s="24">
        <f t="shared" si="1"/>
        <v>0</v>
      </c>
    </row>
    <row r="44" spans="1:75" x14ac:dyDescent="0.2">
      <c r="A44" s="11">
        <f t="shared" si="55"/>
        <v>4</v>
      </c>
      <c r="B44" s="12" t="s">
        <v>180</v>
      </c>
      <c r="C44" s="13">
        <v>0</v>
      </c>
      <c r="D44" s="14">
        <v>0</v>
      </c>
      <c r="E44" s="14">
        <v>0</v>
      </c>
      <c r="F44" s="14">
        <v>0</v>
      </c>
      <c r="G44" s="13">
        <f t="shared" si="2"/>
        <v>0</v>
      </c>
      <c r="H44" s="14">
        <v>0</v>
      </c>
      <c r="I44" s="14">
        <v>0</v>
      </c>
      <c r="J44" s="14">
        <v>0</v>
      </c>
      <c r="K44" s="13">
        <f t="shared" si="3"/>
        <v>0</v>
      </c>
      <c r="L44" s="14">
        <v>0</v>
      </c>
      <c r="M44" s="14">
        <v>0</v>
      </c>
      <c r="N44" s="14">
        <v>0</v>
      </c>
      <c r="O44" s="13">
        <f t="shared" si="4"/>
        <v>0</v>
      </c>
      <c r="P44" s="14">
        <v>0</v>
      </c>
      <c r="Q44" s="14">
        <v>0</v>
      </c>
      <c r="R44" s="14">
        <v>0</v>
      </c>
      <c r="S44" s="13">
        <f t="shared" si="5"/>
        <v>0</v>
      </c>
      <c r="U44" s="24">
        <f t="shared" si="19"/>
        <v>0</v>
      </c>
      <c r="V44" s="24">
        <v>0</v>
      </c>
      <c r="W44" s="24">
        <v>0</v>
      </c>
      <c r="X44" s="24">
        <v>0</v>
      </c>
      <c r="Y44" s="24">
        <f t="shared" si="6"/>
        <v>0</v>
      </c>
      <c r="Z44" s="24">
        <v>0</v>
      </c>
      <c r="AA44" s="24">
        <v>0</v>
      </c>
      <c r="AB44" s="24">
        <v>0</v>
      </c>
      <c r="AC44" s="24">
        <f t="shared" si="7"/>
        <v>0</v>
      </c>
      <c r="AD44" s="24">
        <v>0</v>
      </c>
      <c r="AE44" s="24">
        <v>0</v>
      </c>
      <c r="AF44" s="24">
        <v>0</v>
      </c>
      <c r="AG44" s="24">
        <f t="shared" si="8"/>
        <v>0</v>
      </c>
      <c r="AH44" s="24">
        <v>0</v>
      </c>
      <c r="AI44" s="24">
        <v>0</v>
      </c>
      <c r="AJ44" s="24">
        <v>0</v>
      </c>
      <c r="AK44" s="24">
        <f t="shared" si="9"/>
        <v>0</v>
      </c>
      <c r="AM44" s="24">
        <f t="shared" si="10"/>
        <v>0</v>
      </c>
      <c r="AO44" s="24">
        <v>0</v>
      </c>
      <c r="AP44" s="24">
        <v>0</v>
      </c>
      <c r="AQ44" s="24">
        <v>0</v>
      </c>
      <c r="AR44" s="24">
        <f t="shared" si="11"/>
        <v>0</v>
      </c>
      <c r="AS44" s="24">
        <v>0</v>
      </c>
      <c r="AT44" s="24">
        <v>0</v>
      </c>
      <c r="AU44" s="24">
        <v>0</v>
      </c>
      <c r="AV44" s="24">
        <f t="shared" si="12"/>
        <v>0</v>
      </c>
      <c r="AW44" s="24">
        <v>0</v>
      </c>
      <c r="AX44" s="24">
        <v>0</v>
      </c>
      <c r="AY44" s="24">
        <v>0</v>
      </c>
      <c r="AZ44" s="24">
        <f t="shared" si="13"/>
        <v>0</v>
      </c>
      <c r="BA44" s="24">
        <v>0</v>
      </c>
      <c r="BB44" s="24">
        <v>0</v>
      </c>
      <c r="BC44" s="24">
        <v>0</v>
      </c>
      <c r="BD44" s="24">
        <f t="shared" si="14"/>
        <v>0</v>
      </c>
      <c r="BE44" s="24">
        <f t="shared" si="0"/>
        <v>0</v>
      </c>
      <c r="BG44" s="24">
        <v>0</v>
      </c>
      <c r="BH44" s="24">
        <v>0</v>
      </c>
      <c r="BI44" s="24">
        <v>0</v>
      </c>
      <c r="BJ44" s="24">
        <f t="shared" si="15"/>
        <v>0</v>
      </c>
      <c r="BK44" s="24">
        <v>0</v>
      </c>
      <c r="BL44" s="24">
        <v>0</v>
      </c>
      <c r="BM44" s="24">
        <v>0</v>
      </c>
      <c r="BN44" s="24">
        <f t="shared" si="16"/>
        <v>0</v>
      </c>
      <c r="BO44" s="24">
        <v>0</v>
      </c>
      <c r="BP44" s="24">
        <v>0</v>
      </c>
      <c r="BQ44" s="24">
        <v>0</v>
      </c>
      <c r="BR44" s="24">
        <f t="shared" si="17"/>
        <v>0</v>
      </c>
      <c r="BS44" s="24">
        <v>0</v>
      </c>
      <c r="BT44" s="24">
        <v>0</v>
      </c>
      <c r="BU44" s="24">
        <v>0</v>
      </c>
      <c r="BV44" s="24">
        <f t="shared" si="18"/>
        <v>0</v>
      </c>
      <c r="BW44" s="24">
        <f t="shared" si="1"/>
        <v>0</v>
      </c>
    </row>
    <row r="45" spans="1:75" x14ac:dyDescent="0.2">
      <c r="A45" s="11">
        <f t="shared" si="55"/>
        <v>5</v>
      </c>
      <c r="B45" s="12" t="s">
        <v>40</v>
      </c>
      <c r="C45" s="13">
        <v>0</v>
      </c>
      <c r="D45" s="14">
        <v>0</v>
      </c>
      <c r="E45" s="14">
        <v>0</v>
      </c>
      <c r="F45" s="14">
        <v>0</v>
      </c>
      <c r="G45" s="13">
        <f t="shared" si="2"/>
        <v>0</v>
      </c>
      <c r="H45" s="14">
        <v>0</v>
      </c>
      <c r="I45" s="14">
        <v>0</v>
      </c>
      <c r="J45" s="14">
        <v>0</v>
      </c>
      <c r="K45" s="13">
        <f t="shared" si="3"/>
        <v>0</v>
      </c>
      <c r="L45" s="14">
        <v>0</v>
      </c>
      <c r="M45" s="14">
        <v>0</v>
      </c>
      <c r="N45" s="14">
        <v>0</v>
      </c>
      <c r="O45" s="13">
        <f t="shared" si="4"/>
        <v>0</v>
      </c>
      <c r="P45" s="14">
        <v>0</v>
      </c>
      <c r="Q45" s="14">
        <v>0</v>
      </c>
      <c r="R45" s="14">
        <v>0</v>
      </c>
      <c r="S45" s="13">
        <f t="shared" si="5"/>
        <v>0</v>
      </c>
      <c r="U45" s="24">
        <f t="shared" si="19"/>
        <v>0</v>
      </c>
      <c r="V45" s="24">
        <v>0</v>
      </c>
      <c r="W45" s="24">
        <v>0</v>
      </c>
      <c r="X45" s="24">
        <v>0</v>
      </c>
      <c r="Y45" s="24">
        <f t="shared" si="6"/>
        <v>0</v>
      </c>
      <c r="Z45" s="24">
        <v>0</v>
      </c>
      <c r="AA45" s="24">
        <v>0</v>
      </c>
      <c r="AB45" s="24">
        <v>0</v>
      </c>
      <c r="AC45" s="24">
        <f t="shared" si="7"/>
        <v>0</v>
      </c>
      <c r="AD45" s="24">
        <v>0</v>
      </c>
      <c r="AE45" s="24">
        <v>0</v>
      </c>
      <c r="AF45" s="24">
        <v>0</v>
      </c>
      <c r="AG45" s="24">
        <f t="shared" si="8"/>
        <v>0</v>
      </c>
      <c r="AH45" s="24">
        <v>0</v>
      </c>
      <c r="AI45" s="24">
        <v>0</v>
      </c>
      <c r="AJ45" s="24">
        <v>0</v>
      </c>
      <c r="AK45" s="24">
        <f t="shared" si="9"/>
        <v>0</v>
      </c>
      <c r="AM45" s="24">
        <f t="shared" si="10"/>
        <v>0</v>
      </c>
      <c r="AO45" s="24">
        <v>0</v>
      </c>
      <c r="AP45" s="24">
        <v>0</v>
      </c>
      <c r="AQ45" s="24">
        <v>0</v>
      </c>
      <c r="AR45" s="24">
        <f t="shared" si="11"/>
        <v>0</v>
      </c>
      <c r="AS45" s="24">
        <v>0</v>
      </c>
      <c r="AT45" s="24">
        <v>0</v>
      </c>
      <c r="AU45" s="24">
        <v>0</v>
      </c>
      <c r="AV45" s="24">
        <f t="shared" si="12"/>
        <v>0</v>
      </c>
      <c r="AW45" s="24">
        <v>0</v>
      </c>
      <c r="AX45" s="24">
        <v>0</v>
      </c>
      <c r="AY45" s="24">
        <v>0</v>
      </c>
      <c r="AZ45" s="24">
        <f t="shared" si="13"/>
        <v>0</v>
      </c>
      <c r="BA45" s="24">
        <v>0</v>
      </c>
      <c r="BB45" s="24">
        <v>0</v>
      </c>
      <c r="BC45" s="24">
        <v>0</v>
      </c>
      <c r="BD45" s="24">
        <f t="shared" si="14"/>
        <v>0</v>
      </c>
      <c r="BE45" s="24">
        <f t="shared" si="0"/>
        <v>0</v>
      </c>
      <c r="BG45" s="24">
        <v>0</v>
      </c>
      <c r="BH45" s="24">
        <v>0</v>
      </c>
      <c r="BI45" s="24">
        <v>0</v>
      </c>
      <c r="BJ45" s="24">
        <f t="shared" si="15"/>
        <v>0</v>
      </c>
      <c r="BK45" s="24">
        <v>0</v>
      </c>
      <c r="BL45" s="24">
        <v>0</v>
      </c>
      <c r="BM45" s="24">
        <v>0</v>
      </c>
      <c r="BN45" s="24">
        <f t="shared" si="16"/>
        <v>0</v>
      </c>
      <c r="BO45" s="24">
        <v>0</v>
      </c>
      <c r="BP45" s="24">
        <v>0</v>
      </c>
      <c r="BQ45" s="24">
        <v>0</v>
      </c>
      <c r="BR45" s="24">
        <f t="shared" si="17"/>
        <v>0</v>
      </c>
      <c r="BS45" s="24">
        <v>0</v>
      </c>
      <c r="BT45" s="24">
        <v>0</v>
      </c>
      <c r="BU45" s="24">
        <v>0</v>
      </c>
      <c r="BV45" s="24">
        <f t="shared" si="18"/>
        <v>0</v>
      </c>
      <c r="BW45" s="24">
        <f t="shared" si="1"/>
        <v>0</v>
      </c>
    </row>
    <row r="46" spans="1:75" x14ac:dyDescent="0.2">
      <c r="A46" s="11">
        <f t="shared" si="55"/>
        <v>6</v>
      </c>
      <c r="B46" s="12" t="s">
        <v>76</v>
      </c>
      <c r="C46" s="13">
        <v>0</v>
      </c>
      <c r="D46" s="14">
        <v>0</v>
      </c>
      <c r="E46" s="14">
        <v>0</v>
      </c>
      <c r="F46" s="14">
        <v>0</v>
      </c>
      <c r="G46" s="13">
        <f t="shared" si="2"/>
        <v>0</v>
      </c>
      <c r="H46" s="14">
        <v>0</v>
      </c>
      <c r="I46" s="14">
        <v>0</v>
      </c>
      <c r="J46" s="14">
        <v>0</v>
      </c>
      <c r="K46" s="13">
        <f t="shared" si="3"/>
        <v>0</v>
      </c>
      <c r="L46" s="14">
        <v>0</v>
      </c>
      <c r="M46" s="14">
        <v>0</v>
      </c>
      <c r="N46" s="14">
        <v>0</v>
      </c>
      <c r="O46" s="13">
        <f t="shared" si="4"/>
        <v>0</v>
      </c>
      <c r="P46" s="14">
        <v>0</v>
      </c>
      <c r="Q46" s="14">
        <v>0</v>
      </c>
      <c r="R46" s="14">
        <v>0</v>
      </c>
      <c r="S46" s="13">
        <f t="shared" si="5"/>
        <v>0</v>
      </c>
      <c r="U46" s="24">
        <f t="shared" si="19"/>
        <v>0</v>
      </c>
      <c r="V46" s="24">
        <v>0</v>
      </c>
      <c r="W46" s="24">
        <v>0</v>
      </c>
      <c r="X46" s="24">
        <v>0</v>
      </c>
      <c r="Y46" s="24">
        <f t="shared" si="6"/>
        <v>0</v>
      </c>
      <c r="Z46" s="24">
        <v>0</v>
      </c>
      <c r="AA46" s="24">
        <v>0</v>
      </c>
      <c r="AB46" s="24">
        <v>0</v>
      </c>
      <c r="AC46" s="24">
        <f t="shared" si="7"/>
        <v>0</v>
      </c>
      <c r="AD46" s="24">
        <v>0</v>
      </c>
      <c r="AE46" s="24">
        <v>0</v>
      </c>
      <c r="AF46" s="24">
        <v>0</v>
      </c>
      <c r="AG46" s="24">
        <f t="shared" si="8"/>
        <v>0</v>
      </c>
      <c r="AH46" s="24">
        <v>0</v>
      </c>
      <c r="AI46" s="24">
        <v>0</v>
      </c>
      <c r="AJ46" s="24">
        <v>0</v>
      </c>
      <c r="AK46" s="24">
        <f t="shared" si="9"/>
        <v>0</v>
      </c>
      <c r="AM46" s="24">
        <f t="shared" si="10"/>
        <v>0</v>
      </c>
      <c r="AO46" s="24">
        <v>0</v>
      </c>
      <c r="AP46" s="24">
        <v>0</v>
      </c>
      <c r="AQ46" s="24">
        <v>0</v>
      </c>
      <c r="AR46" s="24">
        <f t="shared" si="11"/>
        <v>0</v>
      </c>
      <c r="AS46" s="24">
        <v>0</v>
      </c>
      <c r="AT46" s="24">
        <v>0</v>
      </c>
      <c r="AU46" s="24">
        <v>0</v>
      </c>
      <c r="AV46" s="24">
        <f t="shared" si="12"/>
        <v>0</v>
      </c>
      <c r="AW46" s="24">
        <v>0</v>
      </c>
      <c r="AX46" s="24">
        <v>0</v>
      </c>
      <c r="AY46" s="24">
        <v>0</v>
      </c>
      <c r="AZ46" s="24">
        <f t="shared" si="13"/>
        <v>0</v>
      </c>
      <c r="BA46" s="24">
        <v>0</v>
      </c>
      <c r="BB46" s="24">
        <v>0</v>
      </c>
      <c r="BC46" s="24">
        <v>0</v>
      </c>
      <c r="BD46" s="24">
        <f t="shared" si="14"/>
        <v>0</v>
      </c>
      <c r="BE46" s="24">
        <f t="shared" si="0"/>
        <v>0</v>
      </c>
      <c r="BG46" s="24">
        <v>0</v>
      </c>
      <c r="BH46" s="24">
        <v>0</v>
      </c>
      <c r="BI46" s="24">
        <v>0</v>
      </c>
      <c r="BJ46" s="24">
        <f t="shared" si="15"/>
        <v>0</v>
      </c>
      <c r="BK46" s="24">
        <v>0</v>
      </c>
      <c r="BL46" s="24">
        <v>0</v>
      </c>
      <c r="BM46" s="24">
        <v>0</v>
      </c>
      <c r="BN46" s="24">
        <f t="shared" si="16"/>
        <v>0</v>
      </c>
      <c r="BO46" s="24">
        <v>0</v>
      </c>
      <c r="BP46" s="24">
        <v>0</v>
      </c>
      <c r="BQ46" s="24">
        <v>0</v>
      </c>
      <c r="BR46" s="24">
        <f t="shared" si="17"/>
        <v>0</v>
      </c>
      <c r="BS46" s="24">
        <v>0</v>
      </c>
      <c r="BT46" s="24">
        <v>0</v>
      </c>
      <c r="BU46" s="24">
        <v>0</v>
      </c>
      <c r="BV46" s="24">
        <f t="shared" si="18"/>
        <v>0</v>
      </c>
      <c r="BW46" s="24">
        <f t="shared" si="1"/>
        <v>0</v>
      </c>
    </row>
    <row r="47" spans="1:75" ht="15.75" thickBot="1" x14ac:dyDescent="0.25">
      <c r="A47" s="11">
        <f t="shared" si="55"/>
        <v>7</v>
      </c>
      <c r="B47" s="28" t="s">
        <v>61</v>
      </c>
      <c r="C47" s="13">
        <v>127.2</v>
      </c>
      <c r="D47" s="14">
        <v>20.39</v>
      </c>
      <c r="E47" s="14">
        <v>0</v>
      </c>
      <c r="F47" s="14">
        <v>0</v>
      </c>
      <c r="G47" s="13">
        <f t="shared" si="2"/>
        <v>20.39</v>
      </c>
      <c r="H47" s="14">
        <v>0</v>
      </c>
      <c r="I47" s="14">
        <v>0</v>
      </c>
      <c r="J47" s="14">
        <v>0</v>
      </c>
      <c r="K47" s="13">
        <f t="shared" si="3"/>
        <v>0</v>
      </c>
      <c r="L47" s="14">
        <v>0</v>
      </c>
      <c r="M47" s="14">
        <v>0</v>
      </c>
      <c r="N47" s="14">
        <v>0</v>
      </c>
      <c r="O47" s="13">
        <f t="shared" si="4"/>
        <v>0</v>
      </c>
      <c r="P47" s="14">
        <v>0</v>
      </c>
      <c r="Q47" s="14">
        <v>0</v>
      </c>
      <c r="R47" s="14">
        <v>0</v>
      </c>
      <c r="S47" s="13">
        <f t="shared" si="5"/>
        <v>0</v>
      </c>
      <c r="U47" s="24">
        <f t="shared" si="19"/>
        <v>20.39</v>
      </c>
      <c r="V47" s="24">
        <v>0</v>
      </c>
      <c r="W47" s="24">
        <v>0</v>
      </c>
      <c r="X47" s="24">
        <v>0</v>
      </c>
      <c r="Y47" s="24">
        <f t="shared" si="6"/>
        <v>0</v>
      </c>
      <c r="Z47" s="24">
        <v>0</v>
      </c>
      <c r="AA47" s="24">
        <v>0</v>
      </c>
      <c r="AB47" s="24">
        <v>0</v>
      </c>
      <c r="AC47" s="24">
        <f t="shared" si="7"/>
        <v>0</v>
      </c>
      <c r="AD47" s="24">
        <v>0</v>
      </c>
      <c r="AE47" s="24">
        <v>0</v>
      </c>
      <c r="AF47" s="24">
        <v>0</v>
      </c>
      <c r="AG47" s="24">
        <f t="shared" si="8"/>
        <v>0</v>
      </c>
      <c r="AH47" s="24">
        <v>0.42</v>
      </c>
      <c r="AI47" s="24">
        <v>0.42</v>
      </c>
      <c r="AJ47" s="24">
        <v>0.42</v>
      </c>
      <c r="AK47" s="24">
        <f t="shared" si="9"/>
        <v>1.26</v>
      </c>
      <c r="AM47" s="24">
        <f t="shared" si="10"/>
        <v>1.26</v>
      </c>
      <c r="AO47" s="24">
        <v>0</v>
      </c>
      <c r="AP47" s="24">
        <v>0</v>
      </c>
      <c r="AQ47" s="24">
        <v>0</v>
      </c>
      <c r="AR47" s="24">
        <f t="shared" si="11"/>
        <v>0</v>
      </c>
      <c r="AS47" s="24">
        <v>0</v>
      </c>
      <c r="AT47" s="24">
        <v>0</v>
      </c>
      <c r="AU47" s="24">
        <v>0</v>
      </c>
      <c r="AV47" s="24">
        <f t="shared" si="12"/>
        <v>0</v>
      </c>
      <c r="AW47" s="24">
        <v>0</v>
      </c>
      <c r="AX47" s="24">
        <v>0</v>
      </c>
      <c r="AY47" s="24">
        <v>0</v>
      </c>
      <c r="AZ47" s="24">
        <f t="shared" si="13"/>
        <v>0</v>
      </c>
      <c r="BA47" s="24">
        <v>0</v>
      </c>
      <c r="BB47" s="24">
        <v>0</v>
      </c>
      <c r="BC47" s="24">
        <v>0</v>
      </c>
      <c r="BD47" s="24">
        <f t="shared" si="14"/>
        <v>0</v>
      </c>
      <c r="BE47" s="24">
        <f t="shared" si="0"/>
        <v>0</v>
      </c>
      <c r="BG47" s="24">
        <v>0</v>
      </c>
      <c r="BH47" s="24">
        <v>0</v>
      </c>
      <c r="BI47" s="24">
        <v>0</v>
      </c>
      <c r="BJ47" s="24">
        <f t="shared" si="15"/>
        <v>0</v>
      </c>
      <c r="BK47" s="24">
        <v>0</v>
      </c>
      <c r="BL47" s="24">
        <v>0</v>
      </c>
      <c r="BM47" s="24">
        <v>0</v>
      </c>
      <c r="BN47" s="24">
        <f t="shared" si="16"/>
        <v>0</v>
      </c>
      <c r="BO47" s="24">
        <v>0</v>
      </c>
      <c r="BP47" s="24">
        <v>0</v>
      </c>
      <c r="BQ47" s="24">
        <v>0</v>
      </c>
      <c r="BR47" s="24">
        <f t="shared" si="17"/>
        <v>0</v>
      </c>
      <c r="BS47" s="24">
        <v>0</v>
      </c>
      <c r="BT47" s="24">
        <v>0</v>
      </c>
      <c r="BU47" s="24">
        <v>0</v>
      </c>
      <c r="BV47" s="24">
        <f t="shared" si="18"/>
        <v>0</v>
      </c>
      <c r="BW47" s="24">
        <f t="shared" si="1"/>
        <v>0</v>
      </c>
    </row>
    <row r="48" spans="1:75" ht="15.75" thickBot="1" x14ac:dyDescent="0.25">
      <c r="A48" s="27" t="s">
        <v>20</v>
      </c>
      <c r="B48" s="18" t="s">
        <v>23</v>
      </c>
      <c r="C48" s="19">
        <f>SUM(C41:C47)</f>
        <v>646.40000000000009</v>
      </c>
      <c r="D48" s="19">
        <f t="shared" ref="D48:V48" si="56">SUM(D41:D47)</f>
        <v>20.39</v>
      </c>
      <c r="E48" s="19">
        <f t="shared" si="56"/>
        <v>0</v>
      </c>
      <c r="F48" s="19">
        <f t="shared" si="56"/>
        <v>0</v>
      </c>
      <c r="G48" s="19">
        <f t="shared" si="56"/>
        <v>20.39</v>
      </c>
      <c r="H48" s="19">
        <f t="shared" si="56"/>
        <v>0</v>
      </c>
      <c r="I48" s="19">
        <f t="shared" si="56"/>
        <v>0</v>
      </c>
      <c r="J48" s="19">
        <f t="shared" si="56"/>
        <v>0</v>
      </c>
      <c r="K48" s="19">
        <f t="shared" si="56"/>
        <v>0</v>
      </c>
      <c r="L48" s="19">
        <f t="shared" si="56"/>
        <v>0</v>
      </c>
      <c r="M48" s="19">
        <f t="shared" si="56"/>
        <v>0</v>
      </c>
      <c r="N48" s="19">
        <f t="shared" si="56"/>
        <v>0</v>
      </c>
      <c r="O48" s="19">
        <f t="shared" si="56"/>
        <v>0</v>
      </c>
      <c r="P48" s="19">
        <f t="shared" si="56"/>
        <v>0</v>
      </c>
      <c r="Q48" s="19">
        <f t="shared" si="56"/>
        <v>0</v>
      </c>
      <c r="R48" s="19">
        <f t="shared" si="56"/>
        <v>0</v>
      </c>
      <c r="S48" s="19">
        <f t="shared" si="56"/>
        <v>0</v>
      </c>
      <c r="T48" s="19">
        <f t="shared" si="56"/>
        <v>0</v>
      </c>
      <c r="U48" s="19">
        <f t="shared" si="56"/>
        <v>20.39</v>
      </c>
      <c r="V48" s="19">
        <f t="shared" si="56"/>
        <v>0</v>
      </c>
      <c r="W48" s="19">
        <f t="shared" ref="W48:X48" si="57">SUM(W41:W47)</f>
        <v>0</v>
      </c>
      <c r="X48" s="19">
        <f t="shared" si="57"/>
        <v>0</v>
      </c>
      <c r="Y48" s="19">
        <f t="shared" si="6"/>
        <v>0</v>
      </c>
      <c r="Z48" s="19">
        <f t="shared" ref="Z48:AA48" si="58">SUM(Z41:Z47)</f>
        <v>0</v>
      </c>
      <c r="AA48" s="19">
        <f t="shared" si="58"/>
        <v>0</v>
      </c>
      <c r="AB48" s="19">
        <f t="shared" ref="AB48:AD48" si="59">SUM(AB41:AB47)</f>
        <v>0</v>
      </c>
      <c r="AC48" s="19">
        <f t="shared" si="7"/>
        <v>0</v>
      </c>
      <c r="AD48" s="19">
        <f t="shared" si="59"/>
        <v>0</v>
      </c>
      <c r="AE48" s="19">
        <f t="shared" ref="AE48:AF48" si="60">SUM(AE41:AE47)</f>
        <v>0</v>
      </c>
      <c r="AF48" s="19">
        <f t="shared" si="60"/>
        <v>0</v>
      </c>
      <c r="AG48" s="19">
        <f t="shared" si="8"/>
        <v>0</v>
      </c>
      <c r="AH48" s="19">
        <f t="shared" ref="AH48:AI48" si="61">SUM(AH41:AH47)</f>
        <v>0.42</v>
      </c>
      <c r="AI48" s="19">
        <f t="shared" si="61"/>
        <v>0.42</v>
      </c>
      <c r="AJ48" s="19">
        <f t="shared" ref="AJ48" si="62">SUM(AJ41:AJ47)</f>
        <v>0.42</v>
      </c>
      <c r="AK48" s="19">
        <f t="shared" si="9"/>
        <v>1.26</v>
      </c>
      <c r="AM48" s="19">
        <f t="shared" si="10"/>
        <v>1.26</v>
      </c>
      <c r="AO48" s="19">
        <f t="shared" ref="AO48:AP48" si="63">SUM(AO41:AO47)</f>
        <v>0</v>
      </c>
      <c r="AP48" s="19">
        <f t="shared" si="63"/>
        <v>0</v>
      </c>
      <c r="AQ48" s="19">
        <f t="shared" ref="AQ48" si="64">SUM(AQ41:AQ47)</f>
        <v>0</v>
      </c>
      <c r="AR48" s="19">
        <f t="shared" si="11"/>
        <v>0</v>
      </c>
      <c r="AS48" s="19">
        <f t="shared" ref="AS48:AU48" si="65">SUM(AS41:AS47)</f>
        <v>13</v>
      </c>
      <c r="AT48" s="19">
        <f t="shared" si="65"/>
        <v>0</v>
      </c>
      <c r="AU48" s="19">
        <f t="shared" si="65"/>
        <v>0</v>
      </c>
      <c r="AV48" s="19">
        <f t="shared" si="12"/>
        <v>13</v>
      </c>
      <c r="AW48" s="19">
        <f t="shared" ref="AW48:AX48" si="66">SUM(AW41:AW47)</f>
        <v>0</v>
      </c>
      <c r="AX48" s="19">
        <f t="shared" si="66"/>
        <v>0</v>
      </c>
      <c r="AY48" s="19">
        <f t="shared" ref="AY48:BA48" si="67">SUM(AY41:AY47)</f>
        <v>0</v>
      </c>
      <c r="AZ48" s="19">
        <f t="shared" si="13"/>
        <v>0</v>
      </c>
      <c r="BA48" s="19">
        <f t="shared" si="67"/>
        <v>0</v>
      </c>
      <c r="BB48" s="19">
        <f t="shared" ref="BB48:BC48" si="68">SUM(BB41:BB47)</f>
        <v>0</v>
      </c>
      <c r="BC48" s="19">
        <f t="shared" si="68"/>
        <v>0</v>
      </c>
      <c r="BD48" s="19">
        <f t="shared" si="14"/>
        <v>0</v>
      </c>
      <c r="BE48" s="19">
        <f t="shared" si="0"/>
        <v>13</v>
      </c>
      <c r="BG48" s="19">
        <f t="shared" ref="BG48:BH48" si="69">SUM(BG41:BG47)</f>
        <v>0</v>
      </c>
      <c r="BH48" s="19">
        <f t="shared" si="69"/>
        <v>0</v>
      </c>
      <c r="BI48" s="19">
        <f t="shared" ref="BI48" si="70">SUM(BI41:BI47)</f>
        <v>0</v>
      </c>
      <c r="BJ48" s="19">
        <f t="shared" si="15"/>
        <v>0</v>
      </c>
      <c r="BK48" s="19">
        <f t="shared" ref="BK48:BL48" si="71">SUM(BK41:BK47)</f>
        <v>0</v>
      </c>
      <c r="BL48" s="19">
        <f t="shared" si="71"/>
        <v>0</v>
      </c>
      <c r="BM48" s="19">
        <f t="shared" ref="BM48" si="72">SUM(BM41:BM47)</f>
        <v>0</v>
      </c>
      <c r="BN48" s="19">
        <f t="shared" si="16"/>
        <v>0</v>
      </c>
      <c r="BO48" s="19">
        <f t="shared" ref="BO48:BP48" si="73">SUM(BO41:BO47)</f>
        <v>0</v>
      </c>
      <c r="BP48" s="19">
        <f t="shared" si="73"/>
        <v>0</v>
      </c>
      <c r="BQ48" s="19">
        <f t="shared" ref="BQ48:BS48" si="74">SUM(BQ41:BQ47)</f>
        <v>0</v>
      </c>
      <c r="BR48" s="19">
        <f t="shared" si="17"/>
        <v>0</v>
      </c>
      <c r="BS48" s="19">
        <f t="shared" si="74"/>
        <v>0</v>
      </c>
      <c r="BT48" s="19">
        <f t="shared" ref="BT48:BU48" si="75">SUM(BT41:BT47)</f>
        <v>0</v>
      </c>
      <c r="BU48" s="19">
        <f t="shared" si="75"/>
        <v>0</v>
      </c>
      <c r="BV48" s="19">
        <f t="shared" si="18"/>
        <v>0</v>
      </c>
      <c r="BW48" s="19">
        <f t="shared" si="1"/>
        <v>0</v>
      </c>
    </row>
    <row r="49" spans="1:75" ht="15.75" thickBot="1" x14ac:dyDescent="0.25">
      <c r="A49" s="23"/>
      <c r="B49" s="29" t="s">
        <v>24</v>
      </c>
      <c r="C49" s="30">
        <f>SUM(C19,C25,C39,C48)</f>
        <v>2036.3069203428229</v>
      </c>
      <c r="D49" s="30">
        <f t="shared" ref="D49:U49" si="76">SUM(D19,D25,D39,D48)</f>
        <v>183.42999999999995</v>
      </c>
      <c r="E49" s="30">
        <f t="shared" si="76"/>
        <v>182.52999999999997</v>
      </c>
      <c r="F49" s="30">
        <f t="shared" si="76"/>
        <v>125.47</v>
      </c>
      <c r="G49" s="30">
        <f t="shared" si="76"/>
        <v>491.42999999999995</v>
      </c>
      <c r="H49" s="30">
        <f t="shared" si="76"/>
        <v>148.07153846153847</v>
      </c>
      <c r="I49" s="30">
        <f t="shared" si="76"/>
        <v>297.21087115958727</v>
      </c>
      <c r="J49" s="30">
        <f t="shared" si="76"/>
        <v>201.44288288288288</v>
      </c>
      <c r="K49" s="30">
        <f t="shared" si="76"/>
        <v>646.72529250400862</v>
      </c>
      <c r="L49" s="30">
        <f t="shared" si="76"/>
        <v>85.02349789983532</v>
      </c>
      <c r="M49" s="30">
        <f t="shared" si="76"/>
        <v>130.31420810810812</v>
      </c>
      <c r="N49" s="30">
        <f t="shared" si="76"/>
        <v>125.53888245388245</v>
      </c>
      <c r="O49" s="30">
        <f t="shared" si="76"/>
        <v>340.87658846182592</v>
      </c>
      <c r="P49" s="30">
        <f t="shared" si="76"/>
        <v>217.83054810481377</v>
      </c>
      <c r="Q49" s="30">
        <f t="shared" si="76"/>
        <v>243.55054735791089</v>
      </c>
      <c r="R49" s="30">
        <f t="shared" si="76"/>
        <v>214.51451997449416</v>
      </c>
      <c r="S49" s="30">
        <f t="shared" si="76"/>
        <v>675.89561543721879</v>
      </c>
      <c r="T49" s="30">
        <f t="shared" si="76"/>
        <v>0</v>
      </c>
      <c r="U49" s="30">
        <f t="shared" si="76"/>
        <v>2238.1502852725675</v>
      </c>
      <c r="V49" s="30">
        <f>SUM(V19,V25,V39,V48)</f>
        <v>255.75657142857142</v>
      </c>
      <c r="W49" s="30">
        <f>SUM(W19,W25,W39,W48)</f>
        <v>250.99272857142859</v>
      </c>
      <c r="X49" s="30">
        <f>SUM(X19,X25,X39,X48)</f>
        <v>265.86699999999996</v>
      </c>
      <c r="Y49" s="30">
        <f t="shared" si="6"/>
        <v>772.61629999999991</v>
      </c>
      <c r="Z49" s="30">
        <f>SUM(Z19,Z25,Z39,Z48)</f>
        <v>190.60300000000001</v>
      </c>
      <c r="AA49" s="30">
        <f>SUM(AA19,AA25,AA39,AA48)</f>
        <v>334.94299999999998</v>
      </c>
      <c r="AB49" s="30">
        <f>SUM(AB19,AB25,AB39,AB48)</f>
        <v>321.38</v>
      </c>
      <c r="AC49" s="30">
        <f t="shared" si="7"/>
        <v>846.92600000000004</v>
      </c>
      <c r="AD49" s="30">
        <f>SUM(AD19,AD25,AD39,AD48)</f>
        <v>96.87</v>
      </c>
      <c r="AE49" s="30">
        <f>SUM(AE19,AE25,AE39,AE48)</f>
        <v>108.965</v>
      </c>
      <c r="AF49" s="30">
        <f>SUM(AF19,AF25,AF39,AF48)</f>
        <v>203.34015384615381</v>
      </c>
      <c r="AG49" s="30">
        <f t="shared" si="8"/>
        <v>409.17515384615382</v>
      </c>
      <c r="AH49" s="30">
        <f>SUM(AH19,AH25,AH39,AH48)</f>
        <v>173.81156363636362</v>
      </c>
      <c r="AI49" s="30">
        <f>SUM(AI19,AI25,AI39,AI48)</f>
        <v>206.99189999999999</v>
      </c>
      <c r="AJ49" s="30">
        <f>SUM(AJ19,AJ25,AJ39,AJ48)</f>
        <v>197.50190000000001</v>
      </c>
      <c r="AK49" s="30">
        <f t="shared" si="9"/>
        <v>578.30536363636361</v>
      </c>
      <c r="AM49" s="30">
        <f t="shared" si="10"/>
        <v>2607.022817482517</v>
      </c>
      <c r="AO49" s="30">
        <f>SUM(AO19,AO25,AO39,AO48)</f>
        <v>180.80411678925606</v>
      </c>
      <c r="AP49" s="30">
        <f>SUM(AP19,AP25,AP39,AP48)</f>
        <v>181.57733333333334</v>
      </c>
      <c r="AQ49" s="30">
        <f>SUM(AQ19,AQ25,AQ39,AQ48)</f>
        <v>157.62</v>
      </c>
      <c r="AR49" s="30">
        <f t="shared" si="11"/>
        <v>520.0014501225894</v>
      </c>
      <c r="AS49" s="30">
        <f>SUM(AS19,AS25,AS39,AS48)</f>
        <v>136.58999999999997</v>
      </c>
      <c r="AT49" s="30">
        <f>SUM(AT19,AT25,AT39,AT48)</f>
        <v>296.33999999999997</v>
      </c>
      <c r="AU49" s="30">
        <f>SUM(AU19,AU25,AU39,AU48)</f>
        <v>178.55600000000001</v>
      </c>
      <c r="AV49" s="30">
        <f t="shared" si="12"/>
        <v>611.48599999999999</v>
      </c>
      <c r="AW49" s="30">
        <f>SUM(AW19,AW25,AW39,AW48)</f>
        <v>294.16800000000001</v>
      </c>
      <c r="AX49" s="30">
        <f>SUM(AX19,AX25,AX39,AX48)</f>
        <v>218.22899999999998</v>
      </c>
      <c r="AY49" s="30">
        <f>SUM(AY19,AY25,AY39,AY48)</f>
        <v>94.835000000000008</v>
      </c>
      <c r="AZ49" s="30">
        <f t="shared" si="13"/>
        <v>607.23199999999997</v>
      </c>
      <c r="BA49" s="30">
        <f>SUM(BA19,BA25,BA39,BA48)</f>
        <v>219.67599999999999</v>
      </c>
      <c r="BB49" s="30">
        <f>SUM(BB19,BB25,BB39,BB48)</f>
        <v>429.76</v>
      </c>
      <c r="BC49" s="30">
        <f>SUM(BC19,BC25,BC39,BC48)</f>
        <v>267.51</v>
      </c>
      <c r="BD49" s="30">
        <f t="shared" si="14"/>
        <v>916.94599999999991</v>
      </c>
      <c r="BE49" s="30">
        <f t="shared" si="0"/>
        <v>2655.6654501225894</v>
      </c>
      <c r="BG49" s="30">
        <f>SUM(BG19,BG25,BG39,BG48)</f>
        <v>291.68200000000002</v>
      </c>
      <c r="BH49" s="30">
        <f>SUM(BH19,BH25,BH39,BH48)</f>
        <v>272.279</v>
      </c>
      <c r="BI49" s="30">
        <f>SUM(BI19,BI25,BI39,BI48)</f>
        <v>313.41000000000003</v>
      </c>
      <c r="BJ49" s="30">
        <f t="shared" si="15"/>
        <v>877.37100000000009</v>
      </c>
      <c r="BK49" s="30">
        <f>SUM(BK19,BK25,BK39,BK48)</f>
        <v>202.28000000000003</v>
      </c>
      <c r="BL49" s="30">
        <f>SUM(BL19,BL25,BL39,BL48)</f>
        <v>169.78800000000001</v>
      </c>
      <c r="BM49" s="30">
        <f>SUM(BM19,BM25,BM39,BM48)</f>
        <v>305.01</v>
      </c>
      <c r="BN49" s="30">
        <f t="shared" si="16"/>
        <v>677.07799999999997</v>
      </c>
      <c r="BO49" s="30">
        <f>SUM(BO19,BO25,BO39,BO48)</f>
        <v>367.61</v>
      </c>
      <c r="BP49" s="30">
        <f>SUM(BP19,BP25,BP39,BP48)</f>
        <v>288.435</v>
      </c>
      <c r="BQ49" s="30">
        <f>SUM(BQ19,BQ25,BQ39,BQ48)</f>
        <v>212.59400000000002</v>
      </c>
      <c r="BR49" s="30">
        <f t="shared" si="17"/>
        <v>868.63900000000012</v>
      </c>
      <c r="BS49" s="30">
        <f>SUM(BS19,BS25,BS39,BS48)</f>
        <v>189.59</v>
      </c>
      <c r="BT49" s="30">
        <f>SUM(BT19,BT25,BT39,BT48)</f>
        <v>161.09775999999999</v>
      </c>
      <c r="BU49" s="30">
        <f>SUM(BU19,BU25,BU39,BU48)</f>
        <v>232.17885999999999</v>
      </c>
      <c r="BV49" s="30">
        <f t="shared" si="18"/>
        <v>582.86662000000001</v>
      </c>
      <c r="BW49" s="30">
        <f t="shared" si="1"/>
        <v>3005.9546200000004</v>
      </c>
    </row>
    <row r="50" spans="1:75" ht="15.75" thickBot="1" x14ac:dyDescent="0.25">
      <c r="Y50" s="4">
        <f t="shared" si="6"/>
        <v>0</v>
      </c>
      <c r="AC50" s="4">
        <f t="shared" si="7"/>
        <v>0</v>
      </c>
      <c r="AG50" s="4">
        <f t="shared" si="8"/>
        <v>0</v>
      </c>
    </row>
    <row r="51" spans="1:75" ht="15.75" thickBot="1" x14ac:dyDescent="0.25">
      <c r="C51" s="6" t="str">
        <f>C4</f>
        <v>2012-2013</v>
      </c>
      <c r="D51" s="6">
        <f t="shared" ref="D51:W51" si="77">D4</f>
        <v>41365</v>
      </c>
      <c r="E51" s="6">
        <f t="shared" si="77"/>
        <v>41395</v>
      </c>
      <c r="F51" s="6">
        <f t="shared" si="77"/>
        <v>41426</v>
      </c>
      <c r="G51" s="6" t="str">
        <f t="shared" si="77"/>
        <v>Quarter-1</v>
      </c>
      <c r="H51" s="6">
        <f t="shared" si="77"/>
        <v>41456</v>
      </c>
      <c r="I51" s="6">
        <f t="shared" si="77"/>
        <v>41487</v>
      </c>
      <c r="J51" s="6">
        <f t="shared" si="77"/>
        <v>41518</v>
      </c>
      <c r="K51" s="6" t="str">
        <f t="shared" si="77"/>
        <v>Quarter-2</v>
      </c>
      <c r="L51" s="6">
        <f t="shared" si="77"/>
        <v>41548</v>
      </c>
      <c r="M51" s="6">
        <f t="shared" si="77"/>
        <v>41579</v>
      </c>
      <c r="N51" s="6">
        <f t="shared" si="77"/>
        <v>41609</v>
      </c>
      <c r="O51" s="6" t="str">
        <f t="shared" si="77"/>
        <v>Quarter-3</v>
      </c>
      <c r="P51" s="6">
        <f t="shared" si="77"/>
        <v>41640</v>
      </c>
      <c r="Q51" s="6">
        <f t="shared" si="77"/>
        <v>41671</v>
      </c>
      <c r="R51" s="6">
        <f t="shared" si="77"/>
        <v>41699</v>
      </c>
      <c r="S51" s="6" t="str">
        <f t="shared" si="77"/>
        <v>Quarter-4</v>
      </c>
      <c r="T51" s="6">
        <f t="shared" si="77"/>
        <v>0</v>
      </c>
      <c r="U51" s="6" t="str">
        <f t="shared" si="77"/>
        <v>2013-2014</v>
      </c>
      <c r="V51" s="6">
        <f t="shared" si="77"/>
        <v>41730</v>
      </c>
      <c r="W51" s="6">
        <f t="shared" si="77"/>
        <v>41760</v>
      </c>
      <c r="X51" s="6">
        <f t="shared" ref="X51:AC51" si="78">X4</f>
        <v>41791</v>
      </c>
      <c r="Y51" s="6" t="str">
        <f t="shared" si="78"/>
        <v>Quarter 1</v>
      </c>
      <c r="Z51" s="6">
        <f t="shared" si="78"/>
        <v>41821</v>
      </c>
      <c r="AA51" s="6">
        <f t="shared" si="78"/>
        <v>41852</v>
      </c>
      <c r="AB51" s="6">
        <f t="shared" si="78"/>
        <v>41883</v>
      </c>
      <c r="AC51" s="6" t="str">
        <f t="shared" si="78"/>
        <v>Quarter 2</v>
      </c>
      <c r="AD51" s="6">
        <f t="shared" ref="AD51:AE51" si="79">AD4</f>
        <v>41913</v>
      </c>
      <c r="AE51" s="6">
        <f t="shared" si="79"/>
        <v>41944</v>
      </c>
      <c r="AF51" s="6">
        <f t="shared" ref="AF51:AG51" si="80">AF4</f>
        <v>41974</v>
      </c>
      <c r="AG51" s="6" t="str">
        <f t="shared" si="80"/>
        <v>Quarter 3</v>
      </c>
      <c r="AH51" s="6">
        <f t="shared" ref="AH51:AI51" si="81">AH4</f>
        <v>42005</v>
      </c>
      <c r="AI51" s="6">
        <f t="shared" si="81"/>
        <v>42036</v>
      </c>
      <c r="AJ51" s="6">
        <f t="shared" ref="AJ51:AK51" si="82">AJ4</f>
        <v>42064</v>
      </c>
      <c r="AK51" s="6" t="str">
        <f t="shared" si="82"/>
        <v>Quarter 4</v>
      </c>
      <c r="AM51" s="6" t="str">
        <f t="shared" ref="AM51" si="83">AM4</f>
        <v>2014-2015</v>
      </c>
      <c r="AO51" s="6">
        <f t="shared" ref="AO51:AP51" si="84">AO4</f>
        <v>42095</v>
      </c>
      <c r="AP51" s="6">
        <f t="shared" si="84"/>
        <v>42125</v>
      </c>
      <c r="AQ51" s="6">
        <f t="shared" ref="AQ51:AS51" si="85">AQ4</f>
        <v>42156</v>
      </c>
      <c r="AR51" s="6" t="str">
        <f t="shared" si="85"/>
        <v>Quarter 1</v>
      </c>
      <c r="AS51" s="6">
        <f t="shared" si="85"/>
        <v>42186</v>
      </c>
      <c r="AT51" s="6">
        <f t="shared" ref="AT51:AV51" si="86">AT4</f>
        <v>42217</v>
      </c>
      <c r="AU51" s="6">
        <f t="shared" si="86"/>
        <v>42248</v>
      </c>
      <c r="AV51" s="6" t="str">
        <f t="shared" si="86"/>
        <v>Quarter 2</v>
      </c>
      <c r="AW51" s="6">
        <f t="shared" ref="AW51:AX51" si="87">AW4</f>
        <v>42278</v>
      </c>
      <c r="AX51" s="6">
        <f t="shared" si="87"/>
        <v>42309</v>
      </c>
      <c r="AY51" s="6">
        <f t="shared" ref="AY51:AZ51" si="88">AY4</f>
        <v>42339</v>
      </c>
      <c r="AZ51" s="6" t="str">
        <f t="shared" si="88"/>
        <v>Quarter 3</v>
      </c>
      <c r="BA51" s="6">
        <f t="shared" ref="BA51:BB51" si="89">BA4</f>
        <v>42370</v>
      </c>
      <c r="BB51" s="6">
        <f t="shared" si="89"/>
        <v>42401</v>
      </c>
      <c r="BC51" s="6">
        <f t="shared" ref="BC51:BD51" si="90">BC4</f>
        <v>42430</v>
      </c>
      <c r="BD51" s="6" t="str">
        <f t="shared" si="90"/>
        <v>Quarter 4</v>
      </c>
      <c r="BE51" s="6" t="str">
        <f t="shared" ref="BE51" si="91">BE4</f>
        <v>2015-2016</v>
      </c>
      <c r="BG51" s="6">
        <f t="shared" ref="BG51:BH51" si="92">BG4</f>
        <v>42461</v>
      </c>
      <c r="BH51" s="6">
        <f t="shared" si="92"/>
        <v>42491</v>
      </c>
      <c r="BI51" s="6">
        <f t="shared" ref="BI51:BK51" si="93">BI4</f>
        <v>42522</v>
      </c>
      <c r="BJ51" s="6" t="str">
        <f t="shared" si="93"/>
        <v>Quarter 1</v>
      </c>
      <c r="BK51" s="6">
        <f t="shared" si="93"/>
        <v>42552</v>
      </c>
      <c r="BL51" s="6">
        <f t="shared" ref="BL51:BN51" si="94">BL4</f>
        <v>42583</v>
      </c>
      <c r="BM51" s="6">
        <f t="shared" si="94"/>
        <v>42614</v>
      </c>
      <c r="BN51" s="6" t="str">
        <f t="shared" si="94"/>
        <v>Quarter 2</v>
      </c>
      <c r="BO51" s="6">
        <f t="shared" ref="BO51:BP51" si="95">BO4</f>
        <v>42644</v>
      </c>
      <c r="BP51" s="6">
        <f t="shared" si="95"/>
        <v>42675</v>
      </c>
      <c r="BQ51" s="6">
        <f t="shared" ref="BQ51:BR51" si="96">BQ4</f>
        <v>42705</v>
      </c>
      <c r="BR51" s="6" t="str">
        <f t="shared" si="96"/>
        <v>Quarter 3</v>
      </c>
      <c r="BS51" s="6">
        <f t="shared" ref="BS51:BT51" si="97">BS4</f>
        <v>42736</v>
      </c>
      <c r="BT51" s="6">
        <f t="shared" si="97"/>
        <v>42767</v>
      </c>
      <c r="BU51" s="6">
        <f t="shared" ref="BU51:BW51" si="98">BU4</f>
        <v>42795</v>
      </c>
      <c r="BV51" s="6" t="str">
        <f t="shared" si="98"/>
        <v>Quarter 4</v>
      </c>
      <c r="BW51" s="6" t="str">
        <f t="shared" si="98"/>
        <v>2016-2017</v>
      </c>
    </row>
    <row r="52" spans="1:75" x14ac:dyDescent="0.2">
      <c r="B52" s="4" t="s">
        <v>4</v>
      </c>
      <c r="C52" s="34">
        <f>SUM(C6:C6)</f>
        <v>49.31</v>
      </c>
      <c r="D52" s="34">
        <f t="shared" ref="D52:V52" si="99">SUM(D6:D6)</f>
        <v>0</v>
      </c>
      <c r="E52" s="34">
        <f t="shared" si="99"/>
        <v>0</v>
      </c>
      <c r="F52" s="34">
        <f t="shared" si="99"/>
        <v>36.01</v>
      </c>
      <c r="G52" s="34">
        <f t="shared" si="99"/>
        <v>36.01</v>
      </c>
      <c r="H52" s="34">
        <f t="shared" si="99"/>
        <v>34.5</v>
      </c>
      <c r="I52" s="34">
        <f t="shared" si="99"/>
        <v>0</v>
      </c>
      <c r="J52" s="34">
        <f t="shared" si="99"/>
        <v>0</v>
      </c>
      <c r="K52" s="34">
        <f t="shared" si="99"/>
        <v>34.5</v>
      </c>
      <c r="L52" s="34">
        <f t="shared" si="99"/>
        <v>9</v>
      </c>
      <c r="M52" s="34">
        <f t="shared" si="99"/>
        <v>0</v>
      </c>
      <c r="N52" s="34">
        <f t="shared" si="99"/>
        <v>0</v>
      </c>
      <c r="O52" s="34">
        <f t="shared" si="99"/>
        <v>9</v>
      </c>
      <c r="P52" s="34">
        <f t="shared" si="99"/>
        <v>6</v>
      </c>
      <c r="Q52" s="34">
        <f t="shared" si="99"/>
        <v>0</v>
      </c>
      <c r="R52" s="34">
        <f t="shared" si="99"/>
        <v>16.78</v>
      </c>
      <c r="S52" s="34">
        <f t="shared" si="99"/>
        <v>22.78</v>
      </c>
      <c r="T52" s="34">
        <f t="shared" si="99"/>
        <v>0</v>
      </c>
      <c r="U52" s="34">
        <f t="shared" si="99"/>
        <v>109.11899999999999</v>
      </c>
      <c r="V52" s="34">
        <f t="shared" si="99"/>
        <v>0</v>
      </c>
      <c r="W52" s="34">
        <f t="shared" ref="W52:X52" si="100">SUM(W6:W6)</f>
        <v>0</v>
      </c>
      <c r="X52" s="34">
        <f t="shared" si="100"/>
        <v>0</v>
      </c>
      <c r="Y52" s="34">
        <f t="shared" si="6"/>
        <v>0</v>
      </c>
      <c r="Z52" s="34">
        <f t="shared" ref="Z52:AA52" si="101">SUM(Z6:Z6)</f>
        <v>0</v>
      </c>
      <c r="AA52" s="34">
        <f t="shared" si="101"/>
        <v>0</v>
      </c>
      <c r="AB52" s="34">
        <f t="shared" ref="AB52:AD52" si="102">SUM(AB6:AB6)</f>
        <v>0</v>
      </c>
      <c r="AC52" s="34">
        <f t="shared" si="7"/>
        <v>0</v>
      </c>
      <c r="AD52" s="34">
        <f t="shared" si="102"/>
        <v>0</v>
      </c>
      <c r="AE52" s="34">
        <f t="shared" ref="AE52:AF52" si="103">SUM(AE6:AE6)</f>
        <v>20.32</v>
      </c>
      <c r="AF52" s="34">
        <f t="shared" si="103"/>
        <v>0</v>
      </c>
      <c r="AG52" s="34">
        <f t="shared" si="8"/>
        <v>20.32</v>
      </c>
      <c r="AH52" s="34">
        <f t="shared" ref="AH52:AI52" si="104">SUM(AH6:AH6)</f>
        <v>0</v>
      </c>
      <c r="AI52" s="34">
        <f t="shared" si="104"/>
        <v>0</v>
      </c>
      <c r="AJ52" s="34">
        <f t="shared" ref="AJ52" si="105">SUM(AJ6:AJ6)</f>
        <v>0</v>
      </c>
      <c r="AK52" s="34">
        <f t="shared" si="9"/>
        <v>0</v>
      </c>
      <c r="AM52" s="34">
        <f t="shared" ref="AM52" si="106">SUM(AM6:AM6)</f>
        <v>20.32</v>
      </c>
      <c r="AO52" s="34">
        <f t="shared" ref="AO52:AP52" si="107">SUM(AO6:AO6)</f>
        <v>35.025397755002437</v>
      </c>
      <c r="AP52" s="34">
        <f t="shared" si="107"/>
        <v>0</v>
      </c>
      <c r="AQ52" s="34">
        <f t="shared" ref="AQ52" si="108">SUM(AQ6:AQ6)</f>
        <v>0</v>
      </c>
      <c r="AR52" s="34">
        <f t="shared" si="11"/>
        <v>35.025397755002437</v>
      </c>
      <c r="AS52" s="34">
        <f t="shared" ref="AS52:AU55" si="109">SUM(AS6:AS6)</f>
        <v>0</v>
      </c>
      <c r="AT52" s="34">
        <f t="shared" si="109"/>
        <v>0</v>
      </c>
      <c r="AU52" s="34">
        <f t="shared" si="109"/>
        <v>0</v>
      </c>
      <c r="AV52" s="34">
        <f t="shared" si="12"/>
        <v>0</v>
      </c>
      <c r="AW52" s="34">
        <f t="shared" ref="AW52:AX52" si="110">SUM(AW6:AW6)</f>
        <v>144.86000000000001</v>
      </c>
      <c r="AX52" s="34">
        <f t="shared" si="110"/>
        <v>41.27</v>
      </c>
      <c r="AY52" s="34">
        <f t="shared" ref="AY52:BA52" si="111">SUM(AY6:AY6)</f>
        <v>11.37</v>
      </c>
      <c r="AZ52" s="34">
        <f t="shared" si="13"/>
        <v>197.50000000000003</v>
      </c>
      <c r="BA52" s="34">
        <f t="shared" si="111"/>
        <v>94.6</v>
      </c>
      <c r="BB52" s="34">
        <f t="shared" ref="BB52:BC52" si="112">SUM(BB6:BB6)</f>
        <v>0</v>
      </c>
      <c r="BC52" s="34">
        <f t="shared" si="112"/>
        <v>0</v>
      </c>
      <c r="BD52" s="34">
        <f t="shared" si="14"/>
        <v>94.6</v>
      </c>
      <c r="BE52" s="34">
        <f t="shared" ref="BE52:BE55" si="113">SUM(BE6:BE6)</f>
        <v>327.12539775500244</v>
      </c>
      <c r="BG52" s="34">
        <f t="shared" ref="BG52:BH52" si="114">SUM(BG6:BG6)</f>
        <v>15</v>
      </c>
      <c r="BH52" s="34">
        <f t="shared" si="114"/>
        <v>0</v>
      </c>
      <c r="BI52" s="34">
        <f t="shared" ref="BI52" si="115">SUM(BI6:BI6)</f>
        <v>0</v>
      </c>
      <c r="BJ52" s="34">
        <f t="shared" si="15"/>
        <v>15</v>
      </c>
      <c r="BK52" s="34">
        <f t="shared" ref="BK52:BL52" si="116">SUM(BK6:BK6)</f>
        <v>44.75</v>
      </c>
      <c r="BL52" s="34">
        <f t="shared" si="116"/>
        <v>14.32</v>
      </c>
      <c r="BM52" s="34">
        <f t="shared" ref="BM52" si="117">SUM(BM6:BM6)</f>
        <v>19.5</v>
      </c>
      <c r="BN52" s="34">
        <f t="shared" si="16"/>
        <v>78.569999999999993</v>
      </c>
      <c r="BO52" s="34">
        <f t="shared" ref="BO52:BP55" si="118">SUM(BO6:BO6)</f>
        <v>0</v>
      </c>
      <c r="BP52" s="34">
        <f t="shared" si="118"/>
        <v>0</v>
      </c>
      <c r="BQ52" s="34">
        <f t="shared" ref="BQ52:BS52" si="119">SUM(BQ6:BQ6)</f>
        <v>0</v>
      </c>
      <c r="BR52" s="34">
        <f t="shared" si="17"/>
        <v>0</v>
      </c>
      <c r="BS52" s="34">
        <f t="shared" si="119"/>
        <v>24</v>
      </c>
      <c r="BT52" s="34">
        <f t="shared" ref="BT52:BU52" si="120">SUM(BT6:BT6)</f>
        <v>0</v>
      </c>
      <c r="BU52" s="34">
        <f t="shared" si="120"/>
        <v>0</v>
      </c>
      <c r="BV52" s="34">
        <f t="shared" si="18"/>
        <v>24</v>
      </c>
      <c r="BW52" s="34">
        <f t="shared" ref="BW52:BW55" si="121">SUM(BW6:BW6)</f>
        <v>117.57</v>
      </c>
    </row>
    <row r="53" spans="1:75" x14ac:dyDescent="0.2">
      <c r="B53" s="4" t="s">
        <v>5</v>
      </c>
      <c r="C53" s="34">
        <f>SUM(C7:C7)</f>
        <v>194.96071248077342</v>
      </c>
      <c r="D53" s="34">
        <f t="shared" ref="D53:V53" si="122">SUM(D7:D7)</f>
        <v>22.73</v>
      </c>
      <c r="E53" s="34">
        <f t="shared" si="122"/>
        <v>0</v>
      </c>
      <c r="F53" s="34">
        <f t="shared" si="122"/>
        <v>15.19</v>
      </c>
      <c r="G53" s="34">
        <f t="shared" si="122"/>
        <v>37.92</v>
      </c>
      <c r="H53" s="34">
        <f t="shared" si="122"/>
        <v>9.75</v>
      </c>
      <c r="I53" s="34">
        <f t="shared" si="122"/>
        <v>23.234545454545454</v>
      </c>
      <c r="J53" s="34">
        <f t="shared" si="122"/>
        <v>99.859879879879884</v>
      </c>
      <c r="K53" s="34">
        <f t="shared" si="122"/>
        <v>132.84442533442535</v>
      </c>
      <c r="L53" s="34">
        <f t="shared" si="122"/>
        <v>18.83577956989247</v>
      </c>
      <c r="M53" s="34">
        <f t="shared" si="122"/>
        <v>28.19864864864865</v>
      </c>
      <c r="N53" s="34">
        <f t="shared" si="122"/>
        <v>26.501126126126128</v>
      </c>
      <c r="O53" s="34">
        <f t="shared" si="122"/>
        <v>73.535554344667247</v>
      </c>
      <c r="P53" s="34">
        <f t="shared" si="122"/>
        <v>76.159404761904767</v>
      </c>
      <c r="Q53" s="34">
        <f t="shared" si="122"/>
        <v>10.479642857142858</v>
      </c>
      <c r="R53" s="34">
        <f t="shared" si="122"/>
        <v>25.85107142857143</v>
      </c>
      <c r="S53" s="34">
        <f t="shared" si="122"/>
        <v>112.49011904761906</v>
      </c>
      <c r="T53" s="34">
        <f t="shared" si="122"/>
        <v>0</v>
      </c>
      <c r="U53" s="34">
        <f t="shared" si="122"/>
        <v>362.77388759622636</v>
      </c>
      <c r="V53" s="34">
        <f t="shared" si="122"/>
        <v>32.97</v>
      </c>
      <c r="W53" s="34">
        <f t="shared" ref="W53:X53" si="123">SUM(W7:W7)</f>
        <v>31.744642857142857</v>
      </c>
      <c r="X53" s="34">
        <f t="shared" si="123"/>
        <v>24</v>
      </c>
      <c r="Y53" s="34">
        <f t="shared" si="6"/>
        <v>88.714642857142849</v>
      </c>
      <c r="Z53" s="34">
        <f t="shared" ref="Z53:AA53" si="124">SUM(Z7:Z7)</f>
        <v>13.24</v>
      </c>
      <c r="AA53" s="34">
        <f t="shared" si="124"/>
        <v>21.59</v>
      </c>
      <c r="AB53" s="34">
        <f t="shared" ref="AB53:AD53" si="125">SUM(AB7:AB7)</f>
        <v>172.96</v>
      </c>
      <c r="AC53" s="34">
        <f t="shared" si="7"/>
        <v>207.79000000000002</v>
      </c>
      <c r="AD53" s="34">
        <f t="shared" si="125"/>
        <v>17.48</v>
      </c>
      <c r="AE53" s="34">
        <f t="shared" ref="AE53:AF53" si="126">SUM(AE7:AE7)</f>
        <v>16.494999999999997</v>
      </c>
      <c r="AF53" s="34">
        <f t="shared" si="126"/>
        <v>50.62</v>
      </c>
      <c r="AG53" s="34">
        <f t="shared" si="8"/>
        <v>84.594999999999999</v>
      </c>
      <c r="AH53" s="34">
        <f t="shared" ref="AH53:AI53" si="127">SUM(AH7:AH7)</f>
        <v>29.880000000000003</v>
      </c>
      <c r="AI53" s="34">
        <f t="shared" si="127"/>
        <v>9.92</v>
      </c>
      <c r="AJ53" s="34">
        <f t="shared" ref="AJ53" si="128">SUM(AJ7:AJ7)</f>
        <v>0</v>
      </c>
      <c r="AK53" s="34">
        <f t="shared" si="9"/>
        <v>39.800000000000004</v>
      </c>
      <c r="AM53" s="34">
        <f t="shared" ref="AM53" si="129">SUM(AM7:AM7)</f>
        <v>420.89964285714291</v>
      </c>
      <c r="AO53" s="34">
        <f t="shared" ref="AO53:AP53" si="130">SUM(AO7:AO7)</f>
        <v>33.083387622149843</v>
      </c>
      <c r="AP53" s="34">
        <f t="shared" si="130"/>
        <v>49.501333333333335</v>
      </c>
      <c r="AQ53" s="34">
        <f t="shared" ref="AQ53" si="131">SUM(AQ7:AQ7)</f>
        <v>0</v>
      </c>
      <c r="AR53" s="34">
        <f t="shared" si="11"/>
        <v>82.584720955483178</v>
      </c>
      <c r="AS53" s="34">
        <f t="shared" ref="AS53:AT53" si="132">SUM(AS7:AS7)</f>
        <v>7.93</v>
      </c>
      <c r="AT53" s="34">
        <f t="shared" si="132"/>
        <v>2</v>
      </c>
      <c r="AU53" s="34">
        <f t="shared" si="109"/>
        <v>0</v>
      </c>
      <c r="AV53" s="34">
        <f t="shared" si="12"/>
        <v>9.93</v>
      </c>
      <c r="AW53" s="34">
        <f t="shared" ref="AW53:AX53" si="133">SUM(AW7:AW7)</f>
        <v>0</v>
      </c>
      <c r="AX53" s="34">
        <f t="shared" si="133"/>
        <v>0</v>
      </c>
      <c r="AY53" s="34">
        <f t="shared" ref="AY53:BA53" si="134">SUM(AY7:AY7)</f>
        <v>0</v>
      </c>
      <c r="AZ53" s="34">
        <f t="shared" si="13"/>
        <v>0</v>
      </c>
      <c r="BA53" s="34">
        <f t="shared" si="134"/>
        <v>0</v>
      </c>
      <c r="BB53" s="34">
        <f t="shared" ref="BB53:BC53" si="135">SUM(BB7:BB7)</f>
        <v>0</v>
      </c>
      <c r="BC53" s="34">
        <f t="shared" si="135"/>
        <v>0</v>
      </c>
      <c r="BD53" s="34">
        <f t="shared" si="14"/>
        <v>0</v>
      </c>
      <c r="BE53" s="34">
        <f t="shared" si="113"/>
        <v>92.51472095548317</v>
      </c>
      <c r="BG53" s="34">
        <f t="shared" ref="BG53:BH53" si="136">SUM(BG7:BG7)</f>
        <v>0</v>
      </c>
      <c r="BH53" s="34">
        <f t="shared" si="136"/>
        <v>0</v>
      </c>
      <c r="BI53" s="34">
        <f t="shared" ref="BI53" si="137">SUM(BI7:BI7)</f>
        <v>40.340000000000003</v>
      </c>
      <c r="BJ53" s="34">
        <f t="shared" si="15"/>
        <v>40.340000000000003</v>
      </c>
      <c r="BK53" s="34">
        <f t="shared" ref="BK53:BL53" si="138">SUM(BK7:BK7)</f>
        <v>9.99</v>
      </c>
      <c r="BL53" s="34">
        <f t="shared" si="138"/>
        <v>0</v>
      </c>
      <c r="BM53" s="34">
        <f t="shared" ref="BM53" si="139">SUM(BM7:BM7)</f>
        <v>0</v>
      </c>
      <c r="BN53" s="34">
        <f t="shared" si="16"/>
        <v>9.99</v>
      </c>
      <c r="BO53" s="34">
        <f t="shared" ref="BO53:BQ53" si="140">SUM(BO7:BO7)</f>
        <v>0</v>
      </c>
      <c r="BP53" s="34">
        <f t="shared" si="118"/>
        <v>0</v>
      </c>
      <c r="BQ53" s="34">
        <f t="shared" si="140"/>
        <v>0</v>
      </c>
      <c r="BR53" s="34">
        <f t="shared" si="17"/>
        <v>0</v>
      </c>
      <c r="BS53" s="34">
        <f t="shared" ref="BS53:BT53" si="141">SUM(BS7:BS7)</f>
        <v>0</v>
      </c>
      <c r="BT53" s="34">
        <f t="shared" si="141"/>
        <v>38.29</v>
      </c>
      <c r="BU53" s="34">
        <f t="shared" ref="BU53" si="142">SUM(BU7:BU7)</f>
        <v>0</v>
      </c>
      <c r="BV53" s="34">
        <f t="shared" si="18"/>
        <v>38.29</v>
      </c>
      <c r="BW53" s="34">
        <f t="shared" si="121"/>
        <v>88.62</v>
      </c>
    </row>
    <row r="54" spans="1:75" x14ac:dyDescent="0.2">
      <c r="B54" s="4" t="s">
        <v>161</v>
      </c>
      <c r="C54" s="34">
        <f>SUM(C8:C8)</f>
        <v>61.86</v>
      </c>
      <c r="D54" s="34">
        <f t="shared" ref="D54:V54" si="143">SUM(D8:D8)</f>
        <v>8.86</v>
      </c>
      <c r="E54" s="34">
        <f t="shared" si="143"/>
        <v>0.34</v>
      </c>
      <c r="F54" s="34">
        <f t="shared" si="143"/>
        <v>2.17</v>
      </c>
      <c r="G54" s="34">
        <f t="shared" si="143"/>
        <v>11.37</v>
      </c>
      <c r="H54" s="34">
        <f t="shared" si="143"/>
        <v>0</v>
      </c>
      <c r="I54" s="34">
        <f t="shared" si="143"/>
        <v>12.99</v>
      </c>
      <c r="J54" s="34">
        <f t="shared" si="143"/>
        <v>16.41</v>
      </c>
      <c r="K54" s="34">
        <f t="shared" si="143"/>
        <v>29.4</v>
      </c>
      <c r="L54" s="34">
        <f t="shared" si="143"/>
        <v>0</v>
      </c>
      <c r="M54" s="34">
        <f t="shared" si="143"/>
        <v>0</v>
      </c>
      <c r="N54" s="34">
        <f t="shared" si="143"/>
        <v>13.752162162162161</v>
      </c>
      <c r="O54" s="34">
        <f t="shared" si="143"/>
        <v>13.752162162162161</v>
      </c>
      <c r="P54" s="34">
        <f t="shared" si="143"/>
        <v>9.64</v>
      </c>
      <c r="Q54" s="34">
        <f t="shared" si="143"/>
        <v>11</v>
      </c>
      <c r="R54" s="34">
        <f t="shared" si="143"/>
        <v>16.512499999999999</v>
      </c>
      <c r="S54" s="34">
        <f t="shared" si="143"/>
        <v>37.152500000000003</v>
      </c>
      <c r="T54" s="34">
        <f t="shared" si="143"/>
        <v>0</v>
      </c>
      <c r="U54" s="34">
        <f t="shared" si="143"/>
        <v>162.08466216216215</v>
      </c>
      <c r="V54" s="34">
        <f t="shared" si="143"/>
        <v>11.358400000000001</v>
      </c>
      <c r="W54" s="34">
        <f t="shared" ref="W54:X54" si="144">SUM(W8:W8)</f>
        <v>16.264628571428567</v>
      </c>
      <c r="X54" s="34">
        <f t="shared" si="144"/>
        <v>0</v>
      </c>
      <c r="Y54" s="34">
        <f t="shared" si="6"/>
        <v>27.62302857142857</v>
      </c>
      <c r="Z54" s="34">
        <f t="shared" ref="Z54:AA54" si="145">SUM(Z8:Z8)</f>
        <v>4.87</v>
      </c>
      <c r="AA54" s="34">
        <f t="shared" si="145"/>
        <v>21.14</v>
      </c>
      <c r="AB54" s="34">
        <f t="shared" ref="AB54:AD54" si="146">SUM(AB8:AB8)</f>
        <v>17.32</v>
      </c>
      <c r="AC54" s="34">
        <f t="shared" si="7"/>
        <v>43.33</v>
      </c>
      <c r="AD54" s="34">
        <f t="shared" si="146"/>
        <v>4.2699999999999996</v>
      </c>
      <c r="AE54" s="34">
        <f t="shared" ref="AE54:AF54" si="147">SUM(AE8:AE8)</f>
        <v>0</v>
      </c>
      <c r="AF54" s="34">
        <f t="shared" si="147"/>
        <v>0</v>
      </c>
      <c r="AG54" s="34">
        <f t="shared" si="8"/>
        <v>4.2699999999999996</v>
      </c>
      <c r="AH54" s="34">
        <f t="shared" ref="AH54:AI54" si="148">SUM(AH8:AH8)</f>
        <v>0</v>
      </c>
      <c r="AI54" s="34">
        <f t="shared" si="148"/>
        <v>0</v>
      </c>
      <c r="AJ54" s="34">
        <f t="shared" ref="AJ54" si="149">SUM(AJ8:AJ8)</f>
        <v>0</v>
      </c>
      <c r="AK54" s="34">
        <f t="shared" si="9"/>
        <v>0</v>
      </c>
      <c r="AM54" s="34">
        <f t="shared" ref="AM54" si="150">SUM(AM8:AM8)</f>
        <v>75.223028571428557</v>
      </c>
      <c r="AO54" s="34">
        <f t="shared" ref="AO54:AP54" si="151">SUM(AO8:AO8)</f>
        <v>0</v>
      </c>
      <c r="AP54" s="34">
        <f t="shared" si="151"/>
        <v>0</v>
      </c>
      <c r="AQ54" s="34">
        <f t="shared" ref="AQ54" si="152">SUM(AQ8:AQ8)</f>
        <v>15.8</v>
      </c>
      <c r="AR54" s="34">
        <f t="shared" si="11"/>
        <v>15.8</v>
      </c>
      <c r="AS54" s="34">
        <f t="shared" ref="AS54:AT54" si="153">SUM(AS8:AS8)</f>
        <v>0</v>
      </c>
      <c r="AT54" s="34">
        <f t="shared" si="153"/>
        <v>0</v>
      </c>
      <c r="AU54" s="34">
        <f t="shared" si="109"/>
        <v>0</v>
      </c>
      <c r="AV54" s="34">
        <f t="shared" si="12"/>
        <v>0</v>
      </c>
      <c r="AW54" s="34">
        <f t="shared" ref="AW54:AX54" si="154">SUM(AW8:AW8)</f>
        <v>0</v>
      </c>
      <c r="AX54" s="34">
        <f t="shared" si="154"/>
        <v>0</v>
      </c>
      <c r="AY54" s="34">
        <f t="shared" ref="AY54:BA54" si="155">SUM(AY8:AY8)</f>
        <v>0</v>
      </c>
      <c r="AZ54" s="34">
        <f t="shared" si="13"/>
        <v>0</v>
      </c>
      <c r="BA54" s="34">
        <f t="shared" si="155"/>
        <v>0</v>
      </c>
      <c r="BB54" s="34">
        <f t="shared" ref="BB54:BC54" si="156">SUM(BB8:BB8)</f>
        <v>0</v>
      </c>
      <c r="BC54" s="34">
        <f t="shared" si="156"/>
        <v>0</v>
      </c>
      <c r="BD54" s="34">
        <f t="shared" si="14"/>
        <v>0</v>
      </c>
      <c r="BE54" s="34">
        <f t="shared" si="113"/>
        <v>15.8</v>
      </c>
      <c r="BG54" s="34">
        <f t="shared" ref="BG54:BH54" si="157">SUM(BG8:BG8)</f>
        <v>0</v>
      </c>
      <c r="BH54" s="34">
        <f t="shared" si="157"/>
        <v>0</v>
      </c>
      <c r="BI54" s="34">
        <f t="shared" ref="BI54" si="158">SUM(BI8:BI8)</f>
        <v>0</v>
      </c>
      <c r="BJ54" s="34">
        <f t="shared" si="15"/>
        <v>0</v>
      </c>
      <c r="BK54" s="34">
        <f t="shared" ref="BK54:BL54" si="159">SUM(BK8:BK8)</f>
        <v>0</v>
      </c>
      <c r="BL54" s="34">
        <f t="shared" si="159"/>
        <v>4</v>
      </c>
      <c r="BM54" s="34">
        <f t="shared" ref="BM54" si="160">SUM(BM8:BM8)</f>
        <v>11.18</v>
      </c>
      <c r="BN54" s="34">
        <f t="shared" si="16"/>
        <v>15.18</v>
      </c>
      <c r="BO54" s="34">
        <f t="shared" ref="BO54:BQ54" si="161">SUM(BO8:BO8)</f>
        <v>0</v>
      </c>
      <c r="BP54" s="34">
        <f t="shared" si="118"/>
        <v>0</v>
      </c>
      <c r="BQ54" s="34">
        <f t="shared" si="161"/>
        <v>0</v>
      </c>
      <c r="BR54" s="34">
        <f t="shared" si="17"/>
        <v>0</v>
      </c>
      <c r="BS54" s="34">
        <f t="shared" ref="BS54:BT54" si="162">SUM(BS8:BS8)</f>
        <v>0</v>
      </c>
      <c r="BT54" s="34">
        <f t="shared" si="162"/>
        <v>0</v>
      </c>
      <c r="BU54" s="34">
        <f t="shared" ref="BU54" si="163">SUM(BU8:BU8)</f>
        <v>5.46</v>
      </c>
      <c r="BV54" s="34">
        <f t="shared" si="18"/>
        <v>5.46</v>
      </c>
      <c r="BW54" s="34">
        <f t="shared" si="121"/>
        <v>20.64</v>
      </c>
    </row>
    <row r="55" spans="1:75" x14ac:dyDescent="0.2">
      <c r="B55" s="4" t="s">
        <v>6</v>
      </c>
      <c r="C55" s="34">
        <f>SUM(C9:C9)</f>
        <v>0.5</v>
      </c>
      <c r="D55" s="34">
        <f t="shared" ref="D55:V55" si="164">SUM(D9:D9)</f>
        <v>0</v>
      </c>
      <c r="E55" s="34">
        <f t="shared" si="164"/>
        <v>0</v>
      </c>
      <c r="F55" s="34">
        <f t="shared" si="164"/>
        <v>0</v>
      </c>
      <c r="G55" s="34">
        <f t="shared" si="164"/>
        <v>0</v>
      </c>
      <c r="H55" s="34">
        <f t="shared" si="164"/>
        <v>0</v>
      </c>
      <c r="I55" s="34">
        <f t="shared" si="164"/>
        <v>0</v>
      </c>
      <c r="J55" s="34">
        <f t="shared" si="164"/>
        <v>0</v>
      </c>
      <c r="K55" s="34">
        <f t="shared" si="164"/>
        <v>0</v>
      </c>
      <c r="L55" s="34">
        <f t="shared" si="164"/>
        <v>0</v>
      </c>
      <c r="M55" s="34">
        <f t="shared" si="164"/>
        <v>0</v>
      </c>
      <c r="N55" s="34">
        <f t="shared" si="164"/>
        <v>0</v>
      </c>
      <c r="O55" s="34">
        <f t="shared" si="164"/>
        <v>0</v>
      </c>
      <c r="P55" s="34">
        <f t="shared" si="164"/>
        <v>0</v>
      </c>
      <c r="Q55" s="34">
        <f t="shared" si="164"/>
        <v>0</v>
      </c>
      <c r="R55" s="34">
        <f t="shared" si="164"/>
        <v>0</v>
      </c>
      <c r="S55" s="34">
        <f t="shared" si="164"/>
        <v>0</v>
      </c>
      <c r="T55" s="34">
        <f t="shared" si="164"/>
        <v>0</v>
      </c>
      <c r="U55" s="34">
        <f t="shared" si="164"/>
        <v>0</v>
      </c>
      <c r="V55" s="34">
        <f t="shared" si="164"/>
        <v>0</v>
      </c>
      <c r="W55" s="34">
        <f t="shared" ref="W55:X55" si="165">SUM(W9:W9)</f>
        <v>0</v>
      </c>
      <c r="X55" s="34">
        <f t="shared" si="165"/>
        <v>0</v>
      </c>
      <c r="Y55" s="34">
        <f t="shared" si="6"/>
        <v>0</v>
      </c>
      <c r="Z55" s="34">
        <f t="shared" ref="Z55:AA55" si="166">SUM(Z9:Z9)</f>
        <v>0</v>
      </c>
      <c r="AA55" s="34">
        <f t="shared" si="166"/>
        <v>0</v>
      </c>
      <c r="AB55" s="34">
        <f t="shared" ref="AB55:AD55" si="167">SUM(AB9:AB9)</f>
        <v>0</v>
      </c>
      <c r="AC55" s="34">
        <f t="shared" si="7"/>
        <v>0</v>
      </c>
      <c r="AD55" s="34">
        <f t="shared" si="167"/>
        <v>0</v>
      </c>
      <c r="AE55" s="34">
        <f t="shared" ref="AE55:AF55" si="168">SUM(AE9:AE9)</f>
        <v>0</v>
      </c>
      <c r="AF55" s="34">
        <f t="shared" si="168"/>
        <v>0</v>
      </c>
      <c r="AG55" s="34">
        <f t="shared" si="8"/>
        <v>0</v>
      </c>
      <c r="AH55" s="34">
        <f t="shared" ref="AH55:AI55" si="169">SUM(AH9:AH9)</f>
        <v>0</v>
      </c>
      <c r="AI55" s="34">
        <f t="shared" si="169"/>
        <v>0</v>
      </c>
      <c r="AJ55" s="34">
        <f t="shared" ref="AJ55" si="170">SUM(AJ9:AJ9)</f>
        <v>0</v>
      </c>
      <c r="AK55" s="34">
        <f t="shared" si="9"/>
        <v>0</v>
      </c>
      <c r="AM55" s="34">
        <f t="shared" ref="AM55" si="171">SUM(AM9:AM9)</f>
        <v>0</v>
      </c>
      <c r="AO55" s="34">
        <f t="shared" ref="AO55:AP55" si="172">SUM(AO9:AO9)</f>
        <v>2.75</v>
      </c>
      <c r="AP55" s="34">
        <f t="shared" si="172"/>
        <v>0</v>
      </c>
      <c r="AQ55" s="34">
        <f t="shared" ref="AQ55" si="173">SUM(AQ9:AQ9)</f>
        <v>0</v>
      </c>
      <c r="AR55" s="34">
        <f t="shared" si="11"/>
        <v>2.75</v>
      </c>
      <c r="AS55" s="34">
        <f t="shared" ref="AS55:AT55" si="174">SUM(AS9:AS9)</f>
        <v>0</v>
      </c>
      <c r="AT55" s="34">
        <f t="shared" si="174"/>
        <v>0</v>
      </c>
      <c r="AU55" s="34">
        <f t="shared" si="109"/>
        <v>0</v>
      </c>
      <c r="AV55" s="34">
        <f t="shared" si="12"/>
        <v>0</v>
      </c>
      <c r="AW55" s="34">
        <f t="shared" ref="AW55:AX55" si="175">SUM(AW9:AW9)</f>
        <v>0</v>
      </c>
      <c r="AX55" s="34">
        <f t="shared" si="175"/>
        <v>21.73</v>
      </c>
      <c r="AY55" s="34">
        <f t="shared" ref="AY55:BA55" si="176">SUM(AY9:AY9)</f>
        <v>0</v>
      </c>
      <c r="AZ55" s="34">
        <f t="shared" si="13"/>
        <v>21.73</v>
      </c>
      <c r="BA55" s="34">
        <f t="shared" si="176"/>
        <v>0</v>
      </c>
      <c r="BB55" s="34">
        <f t="shared" ref="BB55:BC55" si="177">SUM(BB9:BB9)</f>
        <v>0</v>
      </c>
      <c r="BC55" s="34">
        <f t="shared" si="177"/>
        <v>0</v>
      </c>
      <c r="BD55" s="34">
        <f t="shared" si="14"/>
        <v>0</v>
      </c>
      <c r="BE55" s="34">
        <f t="shared" si="113"/>
        <v>24.48</v>
      </c>
      <c r="BG55" s="34">
        <f t="shared" ref="BG55:BH55" si="178">SUM(BG9:BG9)</f>
        <v>0</v>
      </c>
      <c r="BH55" s="34">
        <f t="shared" si="178"/>
        <v>12.27</v>
      </c>
      <c r="BI55" s="34">
        <f t="shared" ref="BI55" si="179">SUM(BI9:BI9)</f>
        <v>0</v>
      </c>
      <c r="BJ55" s="34">
        <f t="shared" si="15"/>
        <v>12.27</v>
      </c>
      <c r="BK55" s="34">
        <f t="shared" ref="BK55:BL55" si="180">SUM(BK9:BK9)</f>
        <v>3</v>
      </c>
      <c r="BL55" s="34">
        <f t="shared" si="180"/>
        <v>0</v>
      </c>
      <c r="BM55" s="34">
        <f t="shared" ref="BM55" si="181">SUM(BM9:BM9)</f>
        <v>0</v>
      </c>
      <c r="BN55" s="34">
        <f t="shared" si="16"/>
        <v>3</v>
      </c>
      <c r="BO55" s="34">
        <f t="shared" ref="BO55:BQ55" si="182">SUM(BO9:BO9)</f>
        <v>8</v>
      </c>
      <c r="BP55" s="34">
        <f t="shared" si="118"/>
        <v>0</v>
      </c>
      <c r="BQ55" s="34">
        <f t="shared" si="182"/>
        <v>0</v>
      </c>
      <c r="BR55" s="34">
        <f t="shared" si="17"/>
        <v>8</v>
      </c>
      <c r="BS55" s="34">
        <f t="shared" ref="BS55:BT55" si="183">SUM(BS9:BS9)</f>
        <v>0</v>
      </c>
      <c r="BT55" s="34">
        <f t="shared" si="183"/>
        <v>0</v>
      </c>
      <c r="BU55" s="34">
        <f t="shared" ref="BU55" si="184">SUM(BU9:BU9)</f>
        <v>0</v>
      </c>
      <c r="BV55" s="34">
        <f t="shared" si="18"/>
        <v>0</v>
      </c>
      <c r="BW55" s="34">
        <f t="shared" si="121"/>
        <v>23.27</v>
      </c>
    </row>
    <row r="56" spans="1:75" x14ac:dyDescent="0.2">
      <c r="B56" s="4" t="s">
        <v>8</v>
      </c>
      <c r="C56" s="34">
        <f>SUM(C10:C18)</f>
        <v>230.52453994460092</v>
      </c>
      <c r="D56" s="34">
        <f t="shared" ref="D56:V56" si="185">SUM(D10:D18)</f>
        <v>0.33</v>
      </c>
      <c r="E56" s="34">
        <f t="shared" si="185"/>
        <v>23.330000000000002</v>
      </c>
      <c r="F56" s="34">
        <f t="shared" si="185"/>
        <v>24.7</v>
      </c>
      <c r="G56" s="34">
        <f t="shared" si="185"/>
        <v>48.36</v>
      </c>
      <c r="H56" s="34">
        <f t="shared" si="185"/>
        <v>11.870000000000001</v>
      </c>
      <c r="I56" s="34">
        <f t="shared" si="185"/>
        <v>190.02387575757575</v>
      </c>
      <c r="J56" s="34">
        <f t="shared" si="185"/>
        <v>10.46</v>
      </c>
      <c r="K56" s="34">
        <f t="shared" si="185"/>
        <v>212.35387575757576</v>
      </c>
      <c r="L56" s="34">
        <f t="shared" si="185"/>
        <v>4.696696696696697</v>
      </c>
      <c r="M56" s="34">
        <f t="shared" si="185"/>
        <v>2.4300000000000002</v>
      </c>
      <c r="N56" s="34">
        <f t="shared" si="185"/>
        <v>54.244774774774775</v>
      </c>
      <c r="O56" s="34">
        <f t="shared" si="185"/>
        <v>61.37147147147148</v>
      </c>
      <c r="P56" s="34">
        <f t="shared" si="185"/>
        <v>29.438596415105636</v>
      </c>
      <c r="Q56" s="34">
        <f t="shared" si="185"/>
        <v>45.215357142857137</v>
      </c>
      <c r="R56" s="34">
        <f t="shared" si="185"/>
        <v>0.37</v>
      </c>
      <c r="S56" s="34">
        <f t="shared" si="185"/>
        <v>75.023953557962784</v>
      </c>
      <c r="T56" s="34">
        <f t="shared" si="185"/>
        <v>0</v>
      </c>
      <c r="U56" s="34">
        <f t="shared" si="185"/>
        <v>397.10930078700994</v>
      </c>
      <c r="V56" s="34">
        <f t="shared" si="185"/>
        <v>0.49400000000000088</v>
      </c>
      <c r="W56" s="34">
        <f t="shared" ref="W56:X56" si="186">SUM(W10:W18)</f>
        <v>0</v>
      </c>
      <c r="X56" s="34">
        <f t="shared" si="186"/>
        <v>8.17</v>
      </c>
      <c r="Y56" s="34">
        <f t="shared" si="6"/>
        <v>8.6640000000000015</v>
      </c>
      <c r="Z56" s="34">
        <f t="shared" ref="Z56:AA56" si="187">SUM(Z10:Z18)</f>
        <v>24.17</v>
      </c>
      <c r="AA56" s="34">
        <f t="shared" si="187"/>
        <v>56.38</v>
      </c>
      <c r="AB56" s="34">
        <f t="shared" ref="AB56:AD56" si="188">SUM(AB10:AB18)</f>
        <v>5</v>
      </c>
      <c r="AC56" s="34">
        <f t="shared" si="7"/>
        <v>85.550000000000011</v>
      </c>
      <c r="AD56" s="34">
        <f t="shared" si="188"/>
        <v>0</v>
      </c>
      <c r="AE56" s="34">
        <f t="shared" ref="AE56:AF56" si="189">SUM(AE10:AE18)</f>
        <v>11.799999999999999</v>
      </c>
      <c r="AF56" s="34">
        <f t="shared" si="189"/>
        <v>8</v>
      </c>
      <c r="AG56" s="34">
        <f t="shared" si="8"/>
        <v>19.799999999999997</v>
      </c>
      <c r="AH56" s="34">
        <f t="shared" ref="AH56:AI56" si="190">SUM(AH10:AH18)</f>
        <v>1.8</v>
      </c>
      <c r="AI56" s="34">
        <f t="shared" si="190"/>
        <v>0</v>
      </c>
      <c r="AJ56" s="34">
        <f t="shared" ref="AJ56" si="191">SUM(AJ10:AJ18)</f>
        <v>0.43</v>
      </c>
      <c r="AK56" s="34">
        <f t="shared" si="9"/>
        <v>2.23</v>
      </c>
      <c r="AM56" s="34">
        <f t="shared" ref="AM56" si="192">SUM(AM10:AM18)</f>
        <v>116.244</v>
      </c>
      <c r="AO56" s="34">
        <f t="shared" ref="AO56:AP56" si="193">SUM(AO10:AO18)</f>
        <v>16.670000000000002</v>
      </c>
      <c r="AP56" s="34">
        <f t="shared" si="193"/>
        <v>0</v>
      </c>
      <c r="AQ56" s="34">
        <f t="shared" ref="AQ56" si="194">SUM(AQ10:AQ18)</f>
        <v>4.71</v>
      </c>
      <c r="AR56" s="34">
        <f t="shared" si="11"/>
        <v>21.380000000000003</v>
      </c>
      <c r="AS56" s="34">
        <f t="shared" ref="AS56:AU56" si="195">SUM(AS10:AS18)</f>
        <v>0</v>
      </c>
      <c r="AT56" s="34">
        <f t="shared" si="195"/>
        <v>0</v>
      </c>
      <c r="AU56" s="34">
        <f t="shared" si="195"/>
        <v>27.73</v>
      </c>
      <c r="AV56" s="34">
        <f t="shared" si="12"/>
        <v>27.73</v>
      </c>
      <c r="AW56" s="34">
        <f t="shared" ref="AW56:AX56" si="196">SUM(AW10:AW18)</f>
        <v>33.718000000000004</v>
      </c>
      <c r="AX56" s="34">
        <f t="shared" si="196"/>
        <v>8.75</v>
      </c>
      <c r="AY56" s="34">
        <f t="shared" ref="AY56:BA56" si="197">SUM(AY10:AY18)</f>
        <v>15.879999999999999</v>
      </c>
      <c r="AZ56" s="34">
        <f t="shared" si="13"/>
        <v>58.347999999999999</v>
      </c>
      <c r="BA56" s="34">
        <f t="shared" si="197"/>
        <v>0</v>
      </c>
      <c r="BB56" s="34">
        <f t="shared" ref="BB56:BC56" si="198">SUM(BB10:BB18)</f>
        <v>12.08</v>
      </c>
      <c r="BC56" s="34">
        <f t="shared" si="198"/>
        <v>12.92</v>
      </c>
      <c r="BD56" s="34">
        <f t="shared" si="14"/>
        <v>25</v>
      </c>
      <c r="BE56" s="34">
        <f t="shared" ref="BE56" si="199">SUM(BE10:BE18)</f>
        <v>132.458</v>
      </c>
      <c r="BG56" s="34">
        <f t="shared" ref="BG56:BH56" si="200">SUM(BG10:BG18)</f>
        <v>42.76</v>
      </c>
      <c r="BH56" s="34">
        <f t="shared" si="200"/>
        <v>71.209000000000003</v>
      </c>
      <c r="BI56" s="34">
        <f t="shared" ref="BI56" si="201">SUM(BI10:BI18)</f>
        <v>28.16</v>
      </c>
      <c r="BJ56" s="34">
        <f t="shared" si="15"/>
        <v>142.12899999999999</v>
      </c>
      <c r="BK56" s="34">
        <f t="shared" ref="BK56:BL56" si="202">SUM(BK10:BK18)</f>
        <v>0</v>
      </c>
      <c r="BL56" s="34">
        <f t="shared" si="202"/>
        <v>0</v>
      </c>
      <c r="BM56" s="34">
        <f t="shared" ref="BM56" si="203">SUM(BM10:BM18)</f>
        <v>6.42</v>
      </c>
      <c r="BN56" s="34">
        <f t="shared" si="16"/>
        <v>6.42</v>
      </c>
      <c r="BO56" s="34">
        <f t="shared" ref="BO56:BP56" si="204">SUM(BO10:BO18)</f>
        <v>4.6399999999999997</v>
      </c>
      <c r="BP56" s="34">
        <f t="shared" si="204"/>
        <v>0</v>
      </c>
      <c r="BQ56" s="34">
        <f t="shared" ref="BQ56:BS56" si="205">SUM(BQ10:BQ18)</f>
        <v>0</v>
      </c>
      <c r="BR56" s="34">
        <f t="shared" si="17"/>
        <v>4.6399999999999997</v>
      </c>
      <c r="BS56" s="34">
        <f t="shared" si="205"/>
        <v>0</v>
      </c>
      <c r="BT56" s="34">
        <f t="shared" ref="BT56:BU56" si="206">SUM(BT10:BT18)</f>
        <v>0</v>
      </c>
      <c r="BU56" s="34">
        <f t="shared" si="206"/>
        <v>32.358000000000004</v>
      </c>
      <c r="BV56" s="34">
        <f t="shared" si="18"/>
        <v>32.358000000000004</v>
      </c>
      <c r="BW56" s="34">
        <f t="shared" ref="BW56" si="207">SUM(BW10:BW18)</f>
        <v>185.54699999999997</v>
      </c>
    </row>
    <row r="57" spans="1:75" x14ac:dyDescent="0.2">
      <c r="B57" s="4" t="s">
        <v>162</v>
      </c>
      <c r="C57" s="34">
        <f>SUM(C21:C24)</f>
        <v>233.91900000000001</v>
      </c>
      <c r="D57" s="34">
        <f t="shared" ref="D57:V57" si="208">SUM(D21:D24)</f>
        <v>0</v>
      </c>
      <c r="E57" s="34">
        <f t="shared" si="208"/>
        <v>48.949999999999996</v>
      </c>
      <c r="F57" s="34">
        <f t="shared" si="208"/>
        <v>0</v>
      </c>
      <c r="G57" s="34">
        <f t="shared" si="208"/>
        <v>48.949999999999996</v>
      </c>
      <c r="H57" s="34">
        <f t="shared" si="208"/>
        <v>0</v>
      </c>
      <c r="I57" s="34">
        <f t="shared" si="208"/>
        <v>12.25</v>
      </c>
      <c r="J57" s="34">
        <f t="shared" si="208"/>
        <v>1.253003003003007</v>
      </c>
      <c r="K57" s="34">
        <f t="shared" si="208"/>
        <v>13.503003003003007</v>
      </c>
      <c r="L57" s="34">
        <f t="shared" si="208"/>
        <v>5.77</v>
      </c>
      <c r="M57" s="34">
        <f t="shared" si="208"/>
        <v>0</v>
      </c>
      <c r="N57" s="34">
        <f t="shared" si="208"/>
        <v>0</v>
      </c>
      <c r="O57" s="34">
        <f t="shared" si="208"/>
        <v>5.77</v>
      </c>
      <c r="P57" s="34">
        <f t="shared" si="208"/>
        <v>0</v>
      </c>
      <c r="Q57" s="34">
        <f t="shared" si="208"/>
        <v>0</v>
      </c>
      <c r="R57" s="34">
        <f t="shared" si="208"/>
        <v>6.4781944444444406</v>
      </c>
      <c r="S57" s="34">
        <f t="shared" si="208"/>
        <v>6.4781944444444406</v>
      </c>
      <c r="T57" s="34">
        <f t="shared" si="208"/>
        <v>0</v>
      </c>
      <c r="U57" s="34">
        <f t="shared" si="208"/>
        <v>74.701197447447441</v>
      </c>
      <c r="V57" s="34">
        <f t="shared" si="208"/>
        <v>7.673214285714284</v>
      </c>
      <c r="W57" s="34">
        <f t="shared" ref="W57:X57" si="209">SUM(W21:W24)</f>
        <v>10.842857142857149</v>
      </c>
      <c r="X57" s="34">
        <f t="shared" si="209"/>
        <v>0</v>
      </c>
      <c r="Y57" s="34">
        <f t="shared" si="6"/>
        <v>18.516071428571433</v>
      </c>
      <c r="Z57" s="34">
        <f t="shared" ref="Z57:AA57" si="210">SUM(Z21:Z24)</f>
        <v>0</v>
      </c>
      <c r="AA57" s="34">
        <f t="shared" si="210"/>
        <v>0</v>
      </c>
      <c r="AB57" s="34">
        <f t="shared" ref="AB57:AD57" si="211">SUM(AB21:AB24)</f>
        <v>0</v>
      </c>
      <c r="AC57" s="34">
        <f t="shared" si="7"/>
        <v>0</v>
      </c>
      <c r="AD57" s="34">
        <f t="shared" si="211"/>
        <v>0.2</v>
      </c>
      <c r="AE57" s="34">
        <f t="shared" ref="AE57:AF57" si="212">SUM(AE21:AE24)</f>
        <v>4.8</v>
      </c>
      <c r="AF57" s="34">
        <f t="shared" si="212"/>
        <v>0.2</v>
      </c>
      <c r="AG57" s="34">
        <f t="shared" si="8"/>
        <v>5.2</v>
      </c>
      <c r="AH57" s="34">
        <f t="shared" ref="AH57:AI57" si="213">SUM(AH21:AH24)</f>
        <v>7</v>
      </c>
      <c r="AI57" s="34">
        <f t="shared" si="213"/>
        <v>90</v>
      </c>
      <c r="AJ57" s="34">
        <f t="shared" ref="AJ57" si="214">SUM(AJ21:AJ24)</f>
        <v>90</v>
      </c>
      <c r="AK57" s="34">
        <f t="shared" si="9"/>
        <v>187</v>
      </c>
      <c r="AM57" s="34">
        <f t="shared" ref="AM57" si="215">SUM(AM21:AM24)</f>
        <v>210.71607142857144</v>
      </c>
      <c r="AO57" s="34">
        <f t="shared" ref="AO57:AP57" si="216">SUM(AO21:AO24)</f>
        <v>0</v>
      </c>
      <c r="AP57" s="34">
        <f t="shared" si="216"/>
        <v>5.78</v>
      </c>
      <c r="AQ57" s="34">
        <f t="shared" ref="AQ57" si="217">SUM(AQ21:AQ24)</f>
        <v>46.5</v>
      </c>
      <c r="AR57" s="34">
        <f t="shared" si="11"/>
        <v>52.28</v>
      </c>
      <c r="AS57" s="34">
        <f t="shared" ref="AS57:AU57" si="218">SUM(AS21:AS24)</f>
        <v>27.8</v>
      </c>
      <c r="AT57" s="34">
        <f t="shared" si="218"/>
        <v>229.95</v>
      </c>
      <c r="AU57" s="34">
        <f t="shared" si="218"/>
        <v>2.57</v>
      </c>
      <c r="AV57" s="34">
        <f t="shared" si="12"/>
        <v>260.32</v>
      </c>
      <c r="AW57" s="34">
        <f t="shared" ref="AW57:AX57" si="219">SUM(AW21:AW24)</f>
        <v>32.79</v>
      </c>
      <c r="AX57" s="34">
        <f t="shared" si="219"/>
        <v>31.015000000000001</v>
      </c>
      <c r="AY57" s="34">
        <f t="shared" ref="AY57:BA57" si="220">SUM(AY21:AY24)</f>
        <v>0</v>
      </c>
      <c r="AZ57" s="34">
        <f t="shared" si="13"/>
        <v>63.805</v>
      </c>
      <c r="BA57" s="34">
        <f t="shared" si="220"/>
        <v>0</v>
      </c>
      <c r="BB57" s="34">
        <f t="shared" ref="BB57:BC57" si="221">SUM(BB21:BB24)</f>
        <v>303.75</v>
      </c>
      <c r="BC57" s="34">
        <f t="shared" si="221"/>
        <v>175.7</v>
      </c>
      <c r="BD57" s="34">
        <f t="shared" si="14"/>
        <v>479.45</v>
      </c>
      <c r="BE57" s="34">
        <f t="shared" ref="BE57" si="222">SUM(BE21:BE24)</f>
        <v>855.85500000000002</v>
      </c>
      <c r="BG57" s="34">
        <f t="shared" ref="BG57:BH57" si="223">SUM(BG21:BG24)</f>
        <v>34.924999999999997</v>
      </c>
      <c r="BH57" s="34">
        <f t="shared" si="223"/>
        <v>87.75</v>
      </c>
      <c r="BI57" s="34">
        <f t="shared" ref="BI57" si="224">SUM(BI21:BI24)</f>
        <v>12.42</v>
      </c>
      <c r="BJ57" s="34">
        <f t="shared" si="15"/>
        <v>135.095</v>
      </c>
      <c r="BK57" s="34">
        <f t="shared" ref="BK57:BL57" si="225">SUM(BK21:BK24)</f>
        <v>3.56</v>
      </c>
      <c r="BL57" s="34">
        <f t="shared" si="225"/>
        <v>16.23</v>
      </c>
      <c r="BM57" s="34">
        <f t="shared" ref="BM57" si="226">SUM(BM21:BM24)</f>
        <v>1.93</v>
      </c>
      <c r="BN57" s="34">
        <f t="shared" si="16"/>
        <v>21.72</v>
      </c>
      <c r="BO57" s="34">
        <f t="shared" ref="BO57:BP57" si="227">SUM(BO21:BO24)</f>
        <v>64</v>
      </c>
      <c r="BP57" s="34">
        <f t="shared" si="227"/>
        <v>132.61000000000001</v>
      </c>
      <c r="BQ57" s="34">
        <f t="shared" ref="BQ57:BS57" si="228">SUM(BQ21:BQ24)</f>
        <v>72.72</v>
      </c>
      <c r="BR57" s="34">
        <f t="shared" si="17"/>
        <v>269.33000000000004</v>
      </c>
      <c r="BS57" s="34">
        <f t="shared" si="228"/>
        <v>65.959999999999994</v>
      </c>
      <c r="BT57" s="34">
        <f t="shared" ref="BT57:BU57" si="229">SUM(BT21:BT24)</f>
        <v>0</v>
      </c>
      <c r="BU57" s="34">
        <f t="shared" si="229"/>
        <v>0</v>
      </c>
      <c r="BV57" s="34">
        <f t="shared" si="18"/>
        <v>65.959999999999994</v>
      </c>
      <c r="BW57" s="34">
        <f t="shared" ref="BW57" si="230">SUM(BW21:BW24)</f>
        <v>492.10500000000002</v>
      </c>
    </row>
    <row r="58" spans="1:75" x14ac:dyDescent="0.2">
      <c r="B58" s="4" t="s">
        <v>135</v>
      </c>
      <c r="C58" s="34">
        <f>SUM(C27:C38)</f>
        <v>618.83266791744848</v>
      </c>
      <c r="D58" s="34">
        <f t="shared" ref="D58:V58" si="231">SUM(D27:D38)</f>
        <v>131.11999999999998</v>
      </c>
      <c r="E58" s="34">
        <f t="shared" si="231"/>
        <v>109.90999999999998</v>
      </c>
      <c r="F58" s="34">
        <f t="shared" si="231"/>
        <v>47.4</v>
      </c>
      <c r="G58" s="34">
        <f t="shared" si="231"/>
        <v>288.42999999999995</v>
      </c>
      <c r="H58" s="34">
        <f t="shared" si="231"/>
        <v>91.951538461538462</v>
      </c>
      <c r="I58" s="34">
        <f t="shared" si="231"/>
        <v>58.712449947466077</v>
      </c>
      <c r="J58" s="34">
        <f t="shared" si="231"/>
        <v>73.460000000000008</v>
      </c>
      <c r="K58" s="34">
        <f t="shared" si="231"/>
        <v>224.12398840900454</v>
      </c>
      <c r="L58" s="34">
        <f t="shared" si="231"/>
        <v>46.721021633246153</v>
      </c>
      <c r="M58" s="34">
        <f t="shared" si="231"/>
        <v>99.685559459459455</v>
      </c>
      <c r="N58" s="34">
        <f t="shared" si="231"/>
        <v>31.040819390819394</v>
      </c>
      <c r="O58" s="34">
        <f t="shared" si="231"/>
        <v>177.44740048352503</v>
      </c>
      <c r="P58" s="34">
        <f t="shared" si="231"/>
        <v>96.592546927803369</v>
      </c>
      <c r="Q58" s="34">
        <f t="shared" si="231"/>
        <v>176.85554735791089</v>
      </c>
      <c r="R58" s="34">
        <f t="shared" si="231"/>
        <v>148.52275410147828</v>
      </c>
      <c r="S58" s="34">
        <f t="shared" si="231"/>
        <v>421.97084838719258</v>
      </c>
      <c r="T58" s="34">
        <f t="shared" si="231"/>
        <v>0</v>
      </c>
      <c r="U58" s="34">
        <f t="shared" si="231"/>
        <v>1111.9722372797221</v>
      </c>
      <c r="V58" s="34">
        <f t="shared" si="231"/>
        <v>203.26095714285714</v>
      </c>
      <c r="W58" s="34">
        <f t="shared" ref="W58:X58" si="232">SUM(W27:W38)</f>
        <v>192.14060000000001</v>
      </c>
      <c r="X58" s="34">
        <f t="shared" si="232"/>
        <v>233.69699999999997</v>
      </c>
      <c r="Y58" s="34">
        <f t="shared" si="6"/>
        <v>629.09855714285709</v>
      </c>
      <c r="Z58" s="34">
        <f t="shared" ref="Z58:AA58" si="233">SUM(Z27:Z38)</f>
        <v>148.32300000000001</v>
      </c>
      <c r="AA58" s="34">
        <f t="shared" si="233"/>
        <v>235.833</v>
      </c>
      <c r="AB58" s="34">
        <f t="shared" ref="AB58:AD58" si="234">SUM(AB27:AB38)</f>
        <v>126.1</v>
      </c>
      <c r="AC58" s="34">
        <f t="shared" si="7"/>
        <v>510.25599999999997</v>
      </c>
      <c r="AD58" s="34">
        <f t="shared" si="234"/>
        <v>74.92</v>
      </c>
      <c r="AE58" s="34">
        <f t="shared" ref="AE58:AF58" si="235">SUM(AE27:AE38)</f>
        <v>55.550000000000004</v>
      </c>
      <c r="AF58" s="34">
        <f t="shared" si="235"/>
        <v>144.52015384615382</v>
      </c>
      <c r="AG58" s="34">
        <f t="shared" si="8"/>
        <v>274.99015384615382</v>
      </c>
      <c r="AH58" s="34">
        <f t="shared" ref="AH58:AI58" si="236">SUM(AH27:AH38)</f>
        <v>134.71156363636362</v>
      </c>
      <c r="AI58" s="34">
        <f t="shared" si="236"/>
        <v>106.6519</v>
      </c>
      <c r="AJ58" s="34">
        <f t="shared" ref="AJ58" si="237">SUM(AJ27:AJ38)</f>
        <v>106.6519</v>
      </c>
      <c r="AK58" s="34">
        <f t="shared" si="9"/>
        <v>348.01536363636365</v>
      </c>
      <c r="AM58" s="34">
        <f t="shared" ref="AM58" si="238">SUM(AM27:AM38)</f>
        <v>1762.3600746253746</v>
      </c>
      <c r="AO58" s="34">
        <f t="shared" ref="AO58:AP58" si="239">SUM(AO27:AO38)</f>
        <v>93.275331412103753</v>
      </c>
      <c r="AP58" s="34">
        <f t="shared" si="239"/>
        <v>126.29600000000001</v>
      </c>
      <c r="AQ58" s="34">
        <f t="shared" ref="AQ58" si="240">SUM(AQ27:AQ38)</f>
        <v>90.61</v>
      </c>
      <c r="AR58" s="34">
        <f t="shared" si="11"/>
        <v>310.18133141210376</v>
      </c>
      <c r="AS58" s="34">
        <f t="shared" ref="AS58:AU58" si="241">SUM(AS27:AS38)</f>
        <v>87.859999999999985</v>
      </c>
      <c r="AT58" s="34">
        <f t="shared" si="241"/>
        <v>64.39</v>
      </c>
      <c r="AU58" s="34">
        <f t="shared" si="241"/>
        <v>148.256</v>
      </c>
      <c r="AV58" s="34">
        <f t="shared" si="12"/>
        <v>300.50599999999997</v>
      </c>
      <c r="AW58" s="34">
        <f t="shared" ref="AW58:AX58" si="242">SUM(AW27:AW38)</f>
        <v>82.800000000000011</v>
      </c>
      <c r="AX58" s="34">
        <f t="shared" si="242"/>
        <v>115.464</v>
      </c>
      <c r="AY58" s="34">
        <f t="shared" ref="AY58:BA58" si="243">SUM(AY27:AY38)</f>
        <v>67.585000000000008</v>
      </c>
      <c r="AZ58" s="34">
        <f t="shared" si="13"/>
        <v>265.84900000000005</v>
      </c>
      <c r="BA58" s="34">
        <f t="shared" si="243"/>
        <v>125.07599999999999</v>
      </c>
      <c r="BB58" s="34">
        <f t="shared" ref="BB58:BC58" si="244">SUM(BB27:BB38)</f>
        <v>113.93</v>
      </c>
      <c r="BC58" s="34">
        <f t="shared" si="244"/>
        <v>78.89</v>
      </c>
      <c r="BD58" s="34">
        <f t="shared" si="14"/>
        <v>317.89600000000002</v>
      </c>
      <c r="BE58" s="34">
        <f t="shared" ref="BE58" si="245">SUM(BE27:BE38)</f>
        <v>1194.4323314121038</v>
      </c>
      <c r="BG58" s="34">
        <f t="shared" ref="BG58:BH58" si="246">SUM(BG27:BG38)</f>
        <v>198.99700000000001</v>
      </c>
      <c r="BH58" s="34">
        <f t="shared" si="246"/>
        <v>101.05000000000001</v>
      </c>
      <c r="BI58" s="34">
        <f t="shared" ref="BI58" si="247">SUM(BI27:BI38)</f>
        <v>232.49</v>
      </c>
      <c r="BJ58" s="34">
        <f t="shared" si="15"/>
        <v>532.53700000000003</v>
      </c>
      <c r="BK58" s="34">
        <f t="shared" ref="BK58:BL58" si="248">SUM(BK27:BK38)</f>
        <v>140.98000000000002</v>
      </c>
      <c r="BL58" s="34">
        <f t="shared" si="248"/>
        <v>135.238</v>
      </c>
      <c r="BM58" s="34">
        <f t="shared" ref="BM58" si="249">SUM(BM27:BM38)</f>
        <v>265.98</v>
      </c>
      <c r="BN58" s="34">
        <f t="shared" si="16"/>
        <v>542.19800000000009</v>
      </c>
      <c r="BO58" s="34">
        <f t="shared" ref="BO58:BP58" si="250">SUM(BO27:BO38)</f>
        <v>290.97000000000003</v>
      </c>
      <c r="BP58" s="34">
        <f t="shared" si="250"/>
        <v>155.82499999999999</v>
      </c>
      <c r="BQ58" s="34">
        <f t="shared" ref="BQ58:BS58" si="251">SUM(BQ27:BQ38)</f>
        <v>139.87400000000002</v>
      </c>
      <c r="BR58" s="34">
        <f t="shared" si="17"/>
        <v>586.6690000000001</v>
      </c>
      <c r="BS58" s="34">
        <f t="shared" si="251"/>
        <v>99.63000000000001</v>
      </c>
      <c r="BT58" s="34">
        <f t="shared" ref="BT58:BU58" si="252">SUM(BT27:BT38)</f>
        <v>122.80776</v>
      </c>
      <c r="BU58" s="34">
        <f t="shared" si="252"/>
        <v>194.36086</v>
      </c>
      <c r="BV58" s="34">
        <f t="shared" si="18"/>
        <v>416.79862000000003</v>
      </c>
      <c r="BW58" s="34">
        <f t="shared" ref="BW58" si="253">SUM(BW27:BW38)</f>
        <v>2078.2026199999996</v>
      </c>
    </row>
    <row r="59" spans="1:75" x14ac:dyDescent="0.2">
      <c r="B59" s="4" t="s">
        <v>163</v>
      </c>
      <c r="C59" s="34">
        <f>SUM(C41:C47)</f>
        <v>646.40000000000009</v>
      </c>
      <c r="D59" s="34">
        <f t="shared" ref="D59:V59" si="254">SUM(D41:D47)</f>
        <v>20.39</v>
      </c>
      <c r="E59" s="34">
        <f t="shared" si="254"/>
        <v>0</v>
      </c>
      <c r="F59" s="34">
        <f t="shared" si="254"/>
        <v>0</v>
      </c>
      <c r="G59" s="34">
        <f t="shared" si="254"/>
        <v>20.39</v>
      </c>
      <c r="H59" s="34">
        <f t="shared" si="254"/>
        <v>0</v>
      </c>
      <c r="I59" s="34">
        <f t="shared" si="254"/>
        <v>0</v>
      </c>
      <c r="J59" s="34">
        <f t="shared" si="254"/>
        <v>0</v>
      </c>
      <c r="K59" s="34">
        <f t="shared" si="254"/>
        <v>0</v>
      </c>
      <c r="L59" s="34">
        <f t="shared" si="254"/>
        <v>0</v>
      </c>
      <c r="M59" s="34">
        <f t="shared" si="254"/>
        <v>0</v>
      </c>
      <c r="N59" s="34">
        <f t="shared" si="254"/>
        <v>0</v>
      </c>
      <c r="O59" s="34">
        <f t="shared" si="254"/>
        <v>0</v>
      </c>
      <c r="P59" s="34">
        <f t="shared" si="254"/>
        <v>0</v>
      </c>
      <c r="Q59" s="34">
        <f t="shared" si="254"/>
        <v>0</v>
      </c>
      <c r="R59" s="34">
        <f t="shared" si="254"/>
        <v>0</v>
      </c>
      <c r="S59" s="34">
        <f t="shared" si="254"/>
        <v>0</v>
      </c>
      <c r="T59" s="34">
        <f t="shared" si="254"/>
        <v>0</v>
      </c>
      <c r="U59" s="34">
        <f t="shared" si="254"/>
        <v>20.39</v>
      </c>
      <c r="V59" s="34">
        <f t="shared" si="254"/>
        <v>0</v>
      </c>
      <c r="W59" s="34">
        <f t="shared" ref="W59:X59" si="255">SUM(W41:W47)</f>
        <v>0</v>
      </c>
      <c r="X59" s="34">
        <f t="shared" si="255"/>
        <v>0</v>
      </c>
      <c r="Y59" s="34">
        <f t="shared" si="6"/>
        <v>0</v>
      </c>
      <c r="Z59" s="34">
        <f t="shared" ref="Z59:AA59" si="256">SUM(Z41:Z47)</f>
        <v>0</v>
      </c>
      <c r="AA59" s="34">
        <f t="shared" si="256"/>
        <v>0</v>
      </c>
      <c r="AB59" s="34">
        <f t="shared" ref="AB59:AD59" si="257">SUM(AB41:AB47)</f>
        <v>0</v>
      </c>
      <c r="AC59" s="34">
        <f t="shared" si="7"/>
        <v>0</v>
      </c>
      <c r="AD59" s="34">
        <f t="shared" si="257"/>
        <v>0</v>
      </c>
      <c r="AE59" s="34">
        <f t="shared" ref="AE59:AF59" si="258">SUM(AE41:AE47)</f>
        <v>0</v>
      </c>
      <c r="AF59" s="34">
        <f t="shared" si="258"/>
        <v>0</v>
      </c>
      <c r="AG59" s="34">
        <f t="shared" si="8"/>
        <v>0</v>
      </c>
      <c r="AH59" s="34">
        <f t="shared" ref="AH59:AI59" si="259">SUM(AH41:AH47)</f>
        <v>0.42</v>
      </c>
      <c r="AI59" s="34">
        <f t="shared" si="259"/>
        <v>0.42</v>
      </c>
      <c r="AJ59" s="34">
        <f t="shared" ref="AJ59" si="260">SUM(AJ41:AJ47)</f>
        <v>0.42</v>
      </c>
      <c r="AK59" s="34">
        <f t="shared" si="9"/>
        <v>1.26</v>
      </c>
      <c r="AM59" s="34">
        <f t="shared" ref="AM59" si="261">SUM(AM41:AM47)</f>
        <v>1.26</v>
      </c>
      <c r="AO59" s="34">
        <f t="shared" ref="AO59:AP59" si="262">SUM(AO41:AO47)</f>
        <v>0</v>
      </c>
      <c r="AP59" s="34">
        <f t="shared" si="262"/>
        <v>0</v>
      </c>
      <c r="AQ59" s="34">
        <f t="shared" ref="AQ59" si="263">SUM(AQ41:AQ47)</f>
        <v>0</v>
      </c>
      <c r="AR59" s="34">
        <f t="shared" si="11"/>
        <v>0</v>
      </c>
      <c r="AS59" s="34">
        <f t="shared" ref="AS59:AU59" si="264">SUM(AS41:AS47)</f>
        <v>13</v>
      </c>
      <c r="AT59" s="34">
        <f t="shared" si="264"/>
        <v>0</v>
      </c>
      <c r="AU59" s="34">
        <f t="shared" si="264"/>
        <v>0</v>
      </c>
      <c r="AV59" s="34">
        <f t="shared" si="12"/>
        <v>13</v>
      </c>
      <c r="AW59" s="34">
        <f t="shared" ref="AW59:AX59" si="265">SUM(AW41:AW47)</f>
        <v>0</v>
      </c>
      <c r="AX59" s="34">
        <f t="shared" si="265"/>
        <v>0</v>
      </c>
      <c r="AY59" s="34">
        <f t="shared" ref="AY59:BA59" si="266">SUM(AY41:AY47)</f>
        <v>0</v>
      </c>
      <c r="AZ59" s="34">
        <f t="shared" si="13"/>
        <v>0</v>
      </c>
      <c r="BA59" s="34">
        <f t="shared" si="266"/>
        <v>0</v>
      </c>
      <c r="BB59" s="34">
        <f t="shared" ref="BB59:BC59" si="267">SUM(BB41:BB47)</f>
        <v>0</v>
      </c>
      <c r="BC59" s="34">
        <f t="shared" si="267"/>
        <v>0</v>
      </c>
      <c r="BD59" s="34">
        <f t="shared" si="14"/>
        <v>0</v>
      </c>
      <c r="BE59" s="34">
        <f t="shared" ref="BE59" si="268">SUM(BE41:BE47)</f>
        <v>13</v>
      </c>
      <c r="BG59" s="34">
        <f t="shared" ref="BG59:BH59" si="269">SUM(BG41:BG47)</f>
        <v>0</v>
      </c>
      <c r="BH59" s="34">
        <f t="shared" si="269"/>
        <v>0</v>
      </c>
      <c r="BI59" s="34">
        <f t="shared" ref="BI59" si="270">SUM(BI41:BI47)</f>
        <v>0</v>
      </c>
      <c r="BJ59" s="34">
        <f t="shared" si="15"/>
        <v>0</v>
      </c>
      <c r="BK59" s="34">
        <f t="shared" ref="BK59:BL59" si="271">SUM(BK41:BK47)</f>
        <v>0</v>
      </c>
      <c r="BL59" s="34">
        <f t="shared" si="271"/>
        <v>0</v>
      </c>
      <c r="BM59" s="34">
        <f t="shared" ref="BM59" si="272">SUM(BM41:BM47)</f>
        <v>0</v>
      </c>
      <c r="BN59" s="34">
        <f t="shared" si="16"/>
        <v>0</v>
      </c>
      <c r="BO59" s="34">
        <f t="shared" ref="BO59:BP59" si="273">SUM(BO41:BO47)</f>
        <v>0</v>
      </c>
      <c r="BP59" s="34">
        <f t="shared" si="273"/>
        <v>0</v>
      </c>
      <c r="BQ59" s="34">
        <f t="shared" ref="BQ59:BS59" si="274">SUM(BQ41:BQ47)</f>
        <v>0</v>
      </c>
      <c r="BR59" s="34">
        <f t="shared" si="17"/>
        <v>0</v>
      </c>
      <c r="BS59" s="34">
        <f t="shared" si="274"/>
        <v>0</v>
      </c>
      <c r="BT59" s="34">
        <f t="shared" ref="BT59:BU59" si="275">SUM(BT41:BT47)</f>
        <v>0</v>
      </c>
      <c r="BU59" s="34">
        <f t="shared" si="275"/>
        <v>0</v>
      </c>
      <c r="BV59" s="34">
        <f t="shared" si="18"/>
        <v>0</v>
      </c>
      <c r="BW59" s="34">
        <f t="shared" ref="BW59" si="276">SUM(BW41:BW47)</f>
        <v>0</v>
      </c>
    </row>
    <row r="60" spans="1:75" x14ac:dyDescent="0.2">
      <c r="Y60" s="4">
        <f t="shared" si="6"/>
        <v>0</v>
      </c>
      <c r="AC60" s="4">
        <f t="shared" si="7"/>
        <v>0</v>
      </c>
      <c r="AG60" s="4">
        <f t="shared" si="8"/>
        <v>0</v>
      </c>
    </row>
  </sheetData>
  <customSheetViews>
    <customSheetView guid="{4CEECF5C-B78A-45B7-B465-4E0C30FF75C5}" scale="75" showRuler="0">
      <pane xSplit="4" ySplit="4" topLeftCell="AF44" activePane="bottomRight" state="frozen"/>
      <selection pane="bottomRight" activeCell="AJ52" sqref="AJ52"/>
      <pageMargins left="0.75" right="0.75" top="1" bottom="1" header="0.5" footer="0.5"/>
      <pageSetup orientation="portrait" verticalDpi="0" r:id="rId1"/>
      <headerFooter alignWithMargins="0"/>
    </customSheetView>
  </customSheetViews>
  <mergeCells count="5">
    <mergeCell ref="A40:B40"/>
    <mergeCell ref="A4:B4"/>
    <mergeCell ref="A5:B5"/>
    <mergeCell ref="A20:B20"/>
    <mergeCell ref="A26:B26"/>
  </mergeCells>
  <phoneticPr fontId="15" type="noConversion"/>
  <pageMargins left="0.75" right="0.75" top="1" bottom="1" header="0.5" footer="0.5"/>
  <pageSetup orientation="portrait" r:id="rId2"/>
  <headerFooter alignWithMargins="0"/>
  <ignoredErrors>
    <ignoredError sqref="C54 C55 G6 G14:G18 G21:G24 G27:G38 G41:G47 G7 G8 G9 G10:G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W60"/>
  <sheetViews>
    <sheetView topLeftCell="A50" workbookViewId="0">
      <pane xSplit="2" topLeftCell="C1" activePane="topRight" state="frozen"/>
      <selection pane="topRight" activeCell="BE71" sqref="BE71"/>
    </sheetView>
  </sheetViews>
  <sheetFormatPr defaultRowHeight="15" x14ac:dyDescent="0.2"/>
  <cols>
    <col min="1" max="1" width="6.28515625" style="4" customWidth="1"/>
    <col min="2" max="2" width="17.42578125" style="4" customWidth="1"/>
    <col min="3" max="3" width="9.7109375" style="4" customWidth="1"/>
    <col min="4" max="4" width="6.85546875" style="4" hidden="1" customWidth="1"/>
    <col min="5" max="5" width="7.42578125" style="4" hidden="1" customWidth="1"/>
    <col min="6" max="6" width="6.7109375" style="4" hidden="1" customWidth="1"/>
    <col min="7" max="7" width="9.5703125" style="4" hidden="1" customWidth="1"/>
    <col min="8" max="8" width="6.140625" style="4" hidden="1" customWidth="1"/>
    <col min="9" max="9" width="7.140625" style="4" hidden="1" customWidth="1"/>
    <col min="10" max="10" width="7" style="4" hidden="1" customWidth="1"/>
    <col min="11" max="11" width="9.5703125" style="4" hidden="1" customWidth="1"/>
    <col min="12" max="12" width="6.7109375" style="4" hidden="1" customWidth="1"/>
    <col min="13" max="13" width="7.28515625" style="4" hidden="1" customWidth="1"/>
    <col min="14" max="14" width="7.7109375" style="4" hidden="1" customWidth="1"/>
    <col min="15" max="15" width="9.5703125" style="4" hidden="1" customWidth="1"/>
    <col min="16" max="18" width="7.7109375" style="4" hidden="1" customWidth="1"/>
    <col min="19" max="19" width="9.5703125" style="4" hidden="1" customWidth="1"/>
    <col min="20" max="20" width="0" style="4" hidden="1" customWidth="1"/>
    <col min="21" max="21" width="9.7109375" style="4" bestFit="1" customWidth="1"/>
    <col min="22" max="22" width="6.85546875" style="4" hidden="1" customWidth="1"/>
    <col min="23" max="23" width="7.5703125" style="4" hidden="1" customWidth="1"/>
    <col min="24" max="24" width="6.7109375" style="4" hidden="1" customWidth="1"/>
    <col min="25" max="25" width="9.28515625" style="4" hidden="1" customWidth="1"/>
    <col min="26" max="26" width="6.140625" style="4" hidden="1" customWidth="1"/>
    <col min="27" max="27" width="7.140625" style="4" hidden="1" customWidth="1"/>
    <col min="28" max="28" width="7" style="4" hidden="1" customWidth="1"/>
    <col min="29" max="29" width="9.28515625" style="4" hidden="1" customWidth="1"/>
    <col min="30" max="30" width="6.7109375" style="4" hidden="1" customWidth="1"/>
    <col min="31" max="31" width="7.28515625" style="4" hidden="1" customWidth="1"/>
    <col min="32" max="32" width="7" style="4" hidden="1" customWidth="1"/>
    <col min="33" max="33" width="9.28515625" style="4" hidden="1" customWidth="1"/>
    <col min="34" max="34" width="11.85546875" style="4" hidden="1" customWidth="1"/>
    <col min="35" max="36" width="12.140625" style="4" hidden="1" customWidth="1"/>
    <col min="37" max="37" width="14.7109375" style="4" hidden="1" customWidth="1"/>
    <col min="38" max="38" width="3.85546875" style="4" hidden="1" customWidth="1"/>
    <col min="39" max="39" width="11" style="4" bestFit="1" customWidth="1"/>
    <col min="40" max="40" width="0" style="4" hidden="1" customWidth="1"/>
    <col min="41" max="41" width="11.85546875" style="4" hidden="1" customWidth="1"/>
    <col min="42" max="42" width="12.5703125" style="4" hidden="1" customWidth="1"/>
    <col min="43" max="43" width="11.85546875" style="4" hidden="1" customWidth="1"/>
    <col min="44" max="44" width="14.7109375" style="4" hidden="1" customWidth="1"/>
    <col min="45" max="45" width="11.28515625" style="4" hidden="1" customWidth="1"/>
    <col min="46" max="47" width="12.28515625" style="4" hidden="1" customWidth="1"/>
    <col min="48" max="48" width="14.7109375" style="4" hidden="1" customWidth="1"/>
    <col min="49" max="50" width="12" style="4" hidden="1" customWidth="1"/>
    <col min="51" max="51" width="12.28515625" style="4" hidden="1" customWidth="1"/>
    <col min="52" max="52" width="14.7109375" style="4" hidden="1" customWidth="1"/>
    <col min="53" max="53" width="11.85546875" style="4" hidden="1" customWidth="1"/>
    <col min="54" max="55" width="12.140625" style="4" hidden="1" customWidth="1"/>
    <col min="56" max="56" width="14.7109375" style="4" hidden="1" customWidth="1"/>
    <col min="57" max="57" width="12" style="4" bestFit="1" customWidth="1"/>
    <col min="58" max="58" width="9.140625" style="4"/>
    <col min="59" max="60" width="10.42578125" style="4" customWidth="1"/>
    <col min="61" max="61" width="12.5703125" style="4" bestFit="1" customWidth="1"/>
    <col min="62" max="62" width="14.7109375" style="4" bestFit="1" customWidth="1"/>
    <col min="63" max="63" width="11.28515625" style="4" bestFit="1" customWidth="1"/>
    <col min="64" max="65" width="12.28515625" style="4" bestFit="1" customWidth="1"/>
    <col min="66" max="66" width="14.7109375" style="4" bestFit="1" customWidth="1"/>
    <col min="67" max="69" width="12.28515625" style="4" bestFit="1" customWidth="1"/>
    <col min="70" max="70" width="14.7109375" style="4" bestFit="1" customWidth="1"/>
    <col min="71" max="73" width="12.28515625" style="4" bestFit="1" customWidth="1"/>
    <col min="74" max="74" width="14.7109375" style="4" bestFit="1" customWidth="1"/>
    <col min="75" max="75" width="12" style="4" bestFit="1" customWidth="1"/>
    <col min="76" max="16384" width="9.140625" style="4"/>
  </cols>
  <sheetData>
    <row r="1" spans="1:75" x14ac:dyDescent="0.2">
      <c r="A1" s="1" t="s">
        <v>0</v>
      </c>
      <c r="B1" s="2"/>
      <c r="C1" s="3"/>
      <c r="D1" s="36"/>
      <c r="E1" s="36"/>
      <c r="F1" s="36"/>
      <c r="G1" s="3"/>
      <c r="H1" s="36"/>
      <c r="I1" s="36"/>
      <c r="J1" s="36"/>
      <c r="K1" s="3"/>
      <c r="L1" s="36"/>
      <c r="M1" s="36"/>
      <c r="N1" s="36"/>
      <c r="O1" s="3"/>
      <c r="P1" s="36"/>
      <c r="Q1" s="36"/>
      <c r="R1" s="36"/>
      <c r="S1" s="3"/>
    </row>
    <row r="2" spans="1:75" x14ac:dyDescent="0.2">
      <c r="A2" s="5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75" ht="15.75" thickBot="1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75" ht="15.75" thickBot="1" x14ac:dyDescent="0.25">
      <c r="A4" s="135" t="s">
        <v>92</v>
      </c>
      <c r="B4" s="136"/>
      <c r="C4" s="6" t="s">
        <v>159</v>
      </c>
      <c r="D4" s="7">
        <v>41365</v>
      </c>
      <c r="E4" s="7">
        <v>41395</v>
      </c>
      <c r="F4" s="7">
        <v>41426</v>
      </c>
      <c r="G4" s="6" t="s">
        <v>104</v>
      </c>
      <c r="H4" s="7">
        <v>41456</v>
      </c>
      <c r="I4" s="7">
        <v>41487</v>
      </c>
      <c r="J4" s="7">
        <v>41518</v>
      </c>
      <c r="K4" s="6" t="s">
        <v>105</v>
      </c>
      <c r="L4" s="7">
        <v>41548</v>
      </c>
      <c r="M4" s="7">
        <v>41579</v>
      </c>
      <c r="N4" s="7">
        <v>41609</v>
      </c>
      <c r="O4" s="6" t="s">
        <v>106</v>
      </c>
      <c r="P4" s="7">
        <v>41640</v>
      </c>
      <c r="Q4" s="7">
        <v>41671</v>
      </c>
      <c r="R4" s="7">
        <v>41699</v>
      </c>
      <c r="S4" s="37" t="s">
        <v>107</v>
      </c>
      <c r="U4" s="6" t="s">
        <v>160</v>
      </c>
      <c r="V4" s="6">
        <v>41730</v>
      </c>
      <c r="W4" s="6">
        <v>41760</v>
      </c>
      <c r="X4" s="6">
        <v>41791</v>
      </c>
      <c r="Y4" s="6" t="s">
        <v>174</v>
      </c>
      <c r="Z4" s="6">
        <v>41821</v>
      </c>
      <c r="AA4" s="6">
        <v>41852</v>
      </c>
      <c r="AB4" s="6">
        <v>41883</v>
      </c>
      <c r="AC4" s="6" t="s">
        <v>176</v>
      </c>
      <c r="AD4" s="6">
        <v>41913</v>
      </c>
      <c r="AE4" s="6">
        <v>41944</v>
      </c>
      <c r="AF4" s="6">
        <v>41974</v>
      </c>
      <c r="AG4" s="6" t="s">
        <v>177</v>
      </c>
      <c r="AH4" s="6">
        <v>42005</v>
      </c>
      <c r="AI4" s="6">
        <v>42036</v>
      </c>
      <c r="AJ4" s="6">
        <v>42064</v>
      </c>
      <c r="AK4" s="6" t="s">
        <v>178</v>
      </c>
      <c r="AM4" s="6" t="s">
        <v>179</v>
      </c>
      <c r="AO4" s="6">
        <v>42095</v>
      </c>
      <c r="AP4" s="6">
        <v>42125</v>
      </c>
      <c r="AQ4" s="6">
        <v>42156</v>
      </c>
      <c r="AR4" s="6" t="s">
        <v>174</v>
      </c>
      <c r="AS4" s="6">
        <v>42186</v>
      </c>
      <c r="AT4" s="6">
        <v>42217</v>
      </c>
      <c r="AU4" s="6">
        <v>42248</v>
      </c>
      <c r="AV4" s="6" t="s">
        <v>176</v>
      </c>
      <c r="AW4" s="6">
        <v>42278</v>
      </c>
      <c r="AX4" s="6">
        <v>42309</v>
      </c>
      <c r="AY4" s="6">
        <v>42339</v>
      </c>
      <c r="AZ4" s="6" t="s">
        <v>177</v>
      </c>
      <c r="BA4" s="6">
        <v>42370</v>
      </c>
      <c r="BB4" s="6">
        <v>42401</v>
      </c>
      <c r="BC4" s="6">
        <v>42430</v>
      </c>
      <c r="BD4" s="6" t="s">
        <v>178</v>
      </c>
      <c r="BE4" s="6" t="s">
        <v>181</v>
      </c>
      <c r="BG4" s="6">
        <v>42461</v>
      </c>
      <c r="BH4" s="6">
        <v>42491</v>
      </c>
      <c r="BI4" s="6">
        <v>42522</v>
      </c>
      <c r="BJ4" s="6" t="s">
        <v>174</v>
      </c>
      <c r="BK4" s="6">
        <v>42552</v>
      </c>
      <c r="BL4" s="6">
        <v>42583</v>
      </c>
      <c r="BM4" s="6">
        <v>42614</v>
      </c>
      <c r="BN4" s="6" t="s">
        <v>176</v>
      </c>
      <c r="BO4" s="6">
        <v>42644</v>
      </c>
      <c r="BP4" s="6">
        <v>42675</v>
      </c>
      <c r="BQ4" s="6">
        <v>42705</v>
      </c>
      <c r="BR4" s="6" t="s">
        <v>177</v>
      </c>
      <c r="BS4" s="6">
        <v>42736</v>
      </c>
      <c r="BT4" s="6">
        <v>42767</v>
      </c>
      <c r="BU4" s="6">
        <v>42795</v>
      </c>
      <c r="BV4" s="6" t="s">
        <v>178</v>
      </c>
      <c r="BW4" s="6" t="s">
        <v>183</v>
      </c>
    </row>
    <row r="5" spans="1:75" x14ac:dyDescent="0.2">
      <c r="A5" s="133" t="s">
        <v>3</v>
      </c>
      <c r="B5" s="137"/>
      <c r="C5" s="9"/>
      <c r="D5" s="10"/>
      <c r="E5" s="10"/>
      <c r="F5" s="10"/>
      <c r="G5" s="9"/>
      <c r="H5" s="10"/>
      <c r="I5" s="10"/>
      <c r="J5" s="10"/>
      <c r="K5" s="9"/>
      <c r="L5" s="10"/>
      <c r="M5" s="10"/>
      <c r="N5" s="10"/>
      <c r="O5" s="9"/>
      <c r="P5" s="10"/>
      <c r="Q5" s="10"/>
      <c r="R5" s="10"/>
      <c r="S5" s="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M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1:75" x14ac:dyDescent="0.2">
      <c r="A6" s="11">
        <v>1</v>
      </c>
      <c r="B6" s="12" t="s">
        <v>4</v>
      </c>
      <c r="C6" s="13">
        <v>146.61000000000001</v>
      </c>
      <c r="D6" s="24">
        <v>0</v>
      </c>
      <c r="E6" s="24">
        <v>0</v>
      </c>
      <c r="F6" s="24">
        <v>0</v>
      </c>
      <c r="G6" s="13">
        <f>SUM(D6:F6)</f>
        <v>0</v>
      </c>
      <c r="H6" s="24">
        <v>0</v>
      </c>
      <c r="I6" s="24">
        <v>0</v>
      </c>
      <c r="J6" s="24">
        <v>0</v>
      </c>
      <c r="K6" s="13">
        <f>SUM(H6:J6)</f>
        <v>0</v>
      </c>
      <c r="L6" s="24">
        <v>0</v>
      </c>
      <c r="M6" s="24">
        <v>0</v>
      </c>
      <c r="N6" s="24">
        <v>0</v>
      </c>
      <c r="O6" s="13">
        <f>SUM(L6:N6)</f>
        <v>0</v>
      </c>
      <c r="P6" s="24">
        <v>0</v>
      </c>
      <c r="Q6" s="24">
        <v>0</v>
      </c>
      <c r="R6" s="24">
        <v>0</v>
      </c>
      <c r="S6" s="13">
        <f>SUM(P6:R6)</f>
        <v>0</v>
      </c>
      <c r="U6" s="24">
        <v>0</v>
      </c>
      <c r="V6" s="24">
        <v>0</v>
      </c>
      <c r="W6" s="24">
        <v>0</v>
      </c>
      <c r="X6" s="24">
        <v>96</v>
      </c>
      <c r="Y6" s="24">
        <f>SUM(V6:X6)</f>
        <v>96</v>
      </c>
      <c r="Z6" s="24">
        <v>72</v>
      </c>
      <c r="AA6" s="24">
        <v>0</v>
      </c>
      <c r="AB6" s="24">
        <v>0</v>
      </c>
      <c r="AC6" s="24">
        <f>SUM(Z6:AB6)</f>
        <v>72</v>
      </c>
      <c r="AD6" s="24">
        <v>0</v>
      </c>
      <c r="AE6" s="24">
        <v>0</v>
      </c>
      <c r="AF6" s="24">
        <v>0</v>
      </c>
      <c r="AG6" s="24">
        <f>SUM(AD6:AF6)</f>
        <v>0</v>
      </c>
      <c r="AH6" s="24">
        <v>72</v>
      </c>
      <c r="AI6" s="24">
        <v>0</v>
      </c>
      <c r="AJ6" s="24">
        <v>0</v>
      </c>
      <c r="AK6" s="24">
        <f>SUM(AH6:AJ6)</f>
        <v>72</v>
      </c>
      <c r="AM6" s="24">
        <f>AK6+AG6+AC6+Y6</f>
        <v>240</v>
      </c>
      <c r="AO6" s="24">
        <v>0</v>
      </c>
      <c r="AP6" s="24">
        <v>159.80000000000001</v>
      </c>
      <c r="AQ6" s="24">
        <v>0</v>
      </c>
      <c r="AR6" s="24">
        <f>SUM(AO6:AQ6)</f>
        <v>159.80000000000001</v>
      </c>
      <c r="AS6" s="24">
        <v>0</v>
      </c>
      <c r="AT6" s="24">
        <v>0</v>
      </c>
      <c r="AU6" s="24">
        <v>0</v>
      </c>
      <c r="AV6" s="24">
        <f>SUM(AS6:AU6)</f>
        <v>0</v>
      </c>
      <c r="AW6" s="24">
        <v>10.59</v>
      </c>
      <c r="AX6" s="24">
        <v>0</v>
      </c>
      <c r="AY6" s="24">
        <v>0</v>
      </c>
      <c r="AZ6" s="24">
        <f>SUM(AW6:AY6)</f>
        <v>10.59</v>
      </c>
      <c r="BA6" s="24">
        <v>0</v>
      </c>
      <c r="BB6" s="24">
        <v>0</v>
      </c>
      <c r="BC6" s="24">
        <v>0</v>
      </c>
      <c r="BD6" s="24">
        <f>SUM(BA6:BC6)</f>
        <v>0</v>
      </c>
      <c r="BE6" s="24">
        <f t="shared" ref="BE6:BE50" si="0">BD6+AZ6+AV6+AR6</f>
        <v>170.39000000000001</v>
      </c>
      <c r="BG6" s="24">
        <v>0</v>
      </c>
      <c r="BH6" s="24">
        <v>0</v>
      </c>
      <c r="BI6" s="24">
        <v>0</v>
      </c>
      <c r="BJ6" s="24">
        <f>SUM(BG6:BI6)</f>
        <v>0</v>
      </c>
      <c r="BK6" s="24">
        <v>0</v>
      </c>
      <c r="BL6" s="24">
        <v>13.03</v>
      </c>
      <c r="BM6" s="24">
        <v>18.78</v>
      </c>
      <c r="BN6" s="24">
        <f>SUM(BK6:BM6)</f>
        <v>31.810000000000002</v>
      </c>
      <c r="BO6" s="24">
        <v>0</v>
      </c>
      <c r="BP6" s="24">
        <v>0</v>
      </c>
      <c r="BQ6" s="24">
        <v>0</v>
      </c>
      <c r="BR6" s="24">
        <f>SUM(BO6:BQ6)</f>
        <v>0</v>
      </c>
      <c r="BS6" s="24">
        <v>0</v>
      </c>
      <c r="BT6" s="24">
        <v>0</v>
      </c>
      <c r="BU6" s="24">
        <v>0</v>
      </c>
      <c r="BV6" s="24">
        <f>SUM(BS6:BU6)</f>
        <v>0</v>
      </c>
      <c r="BW6" s="24">
        <f t="shared" ref="BW6:BW50" si="1">BV6+BR6+BN6+BJ6</f>
        <v>31.810000000000002</v>
      </c>
    </row>
    <row r="7" spans="1:75" x14ac:dyDescent="0.2">
      <c r="A7" s="11">
        <v>2</v>
      </c>
      <c r="B7" s="12" t="s">
        <v>5</v>
      </c>
      <c r="C7" s="13">
        <v>23.330000000000002</v>
      </c>
      <c r="D7" s="38">
        <v>2.430000000000001</v>
      </c>
      <c r="E7" s="38">
        <v>13.83</v>
      </c>
      <c r="F7" s="38">
        <v>6.23</v>
      </c>
      <c r="G7" s="13">
        <f t="shared" ref="G7:G48" si="2">SUM(D7:F7)</f>
        <v>22.490000000000002</v>
      </c>
      <c r="H7" s="38">
        <v>0</v>
      </c>
      <c r="I7" s="38">
        <v>6.85</v>
      </c>
      <c r="J7" s="38">
        <v>0</v>
      </c>
      <c r="K7" s="13">
        <f t="shared" ref="K7:K48" si="3">SUM(H7:J7)</f>
        <v>6.85</v>
      </c>
      <c r="L7" s="38">
        <v>0</v>
      </c>
      <c r="M7" s="38">
        <v>0</v>
      </c>
      <c r="N7" s="38">
        <v>0</v>
      </c>
      <c r="O7" s="13">
        <f t="shared" ref="O7:O48" si="4">SUM(L7:N7)</f>
        <v>0</v>
      </c>
      <c r="P7" s="38">
        <v>0</v>
      </c>
      <c r="Q7" s="38">
        <v>3.9400000000000004</v>
      </c>
      <c r="R7" s="38">
        <v>9.1999999999999993</v>
      </c>
      <c r="S7" s="13">
        <f t="shared" ref="S7:S48" si="5">SUM(P7:R7)</f>
        <v>13.14</v>
      </c>
      <c r="U7" s="24">
        <v>42.480000000000004</v>
      </c>
      <c r="V7" s="24">
        <v>6</v>
      </c>
      <c r="W7" s="24">
        <v>0</v>
      </c>
      <c r="X7" s="24">
        <v>22.47</v>
      </c>
      <c r="Y7" s="24">
        <f t="shared" ref="Y7:Y60" si="6">SUM(V7:X7)</f>
        <v>28.47</v>
      </c>
      <c r="Z7" s="24">
        <v>0.31</v>
      </c>
      <c r="AA7" s="24">
        <v>8.5500000000000007</v>
      </c>
      <c r="AB7" s="24">
        <v>168</v>
      </c>
      <c r="AC7" s="24">
        <f t="shared" ref="AC7:AC60" si="7">SUM(Z7:AB7)</f>
        <v>176.86</v>
      </c>
      <c r="AD7" s="24">
        <v>0</v>
      </c>
      <c r="AE7" s="24">
        <v>0</v>
      </c>
      <c r="AF7" s="24">
        <v>20.95</v>
      </c>
      <c r="AG7" s="24">
        <f t="shared" ref="AG7:AG60" si="8">SUM(AD7:AF7)</f>
        <v>20.95</v>
      </c>
      <c r="AH7" s="24">
        <v>0</v>
      </c>
      <c r="AI7" s="24">
        <v>0</v>
      </c>
      <c r="AJ7" s="24">
        <v>0</v>
      </c>
      <c r="AK7" s="24">
        <f t="shared" ref="AK7:AK60" si="9">SUM(AH7:AJ7)</f>
        <v>0</v>
      </c>
      <c r="AM7" s="24">
        <f t="shared" ref="AM7:AM50" si="10">AK7+AG7+AC7+Y7</f>
        <v>226.28</v>
      </c>
      <c r="AO7" s="24">
        <v>34.469230769230769</v>
      </c>
      <c r="AP7" s="24">
        <v>11.430000000000003</v>
      </c>
      <c r="AQ7" s="24">
        <v>0</v>
      </c>
      <c r="AR7" s="24">
        <f t="shared" ref="AR7:AR60" si="11">SUM(AO7:AQ7)</f>
        <v>45.899230769230769</v>
      </c>
      <c r="AS7" s="24">
        <v>0</v>
      </c>
      <c r="AT7" s="24">
        <v>0</v>
      </c>
      <c r="AU7" s="24">
        <v>0</v>
      </c>
      <c r="AV7" s="24">
        <f t="shared" ref="AV7:AV60" si="12">SUM(AS7:AU7)</f>
        <v>0</v>
      </c>
      <c r="AW7" s="24">
        <v>0</v>
      </c>
      <c r="AX7" s="24">
        <v>0</v>
      </c>
      <c r="AY7" s="24">
        <v>0</v>
      </c>
      <c r="AZ7" s="24">
        <f t="shared" ref="AZ7:AZ60" si="13">SUM(AW7:AY7)</f>
        <v>0</v>
      </c>
      <c r="BA7" s="24">
        <v>0</v>
      </c>
      <c r="BB7" s="24">
        <v>0</v>
      </c>
      <c r="BC7" s="24">
        <v>0</v>
      </c>
      <c r="BD7" s="24">
        <f t="shared" ref="BD7:BD60" si="14">SUM(BA7:BC7)</f>
        <v>0</v>
      </c>
      <c r="BE7" s="24">
        <f t="shared" si="0"/>
        <v>45.899230769230769</v>
      </c>
      <c r="BG7" s="24">
        <v>0</v>
      </c>
      <c r="BH7" s="24">
        <v>0</v>
      </c>
      <c r="BI7" s="24">
        <v>0</v>
      </c>
      <c r="BJ7" s="24">
        <f t="shared" ref="BJ7:BJ60" si="15">SUM(BG7:BI7)</f>
        <v>0</v>
      </c>
      <c r="BK7" s="24">
        <v>0</v>
      </c>
      <c r="BL7" s="24">
        <v>0</v>
      </c>
      <c r="BM7" s="24">
        <v>0</v>
      </c>
      <c r="BN7" s="24">
        <f t="shared" ref="BN7:BN60" si="16">SUM(BK7:BM7)</f>
        <v>0</v>
      </c>
      <c r="BO7" s="24">
        <v>0</v>
      </c>
      <c r="BP7" s="24">
        <v>0</v>
      </c>
      <c r="BQ7" s="24">
        <v>0</v>
      </c>
      <c r="BR7" s="24">
        <f t="shared" ref="BR7:BR60" si="17">SUM(BO7:BQ7)</f>
        <v>0</v>
      </c>
      <c r="BS7" s="24">
        <v>0</v>
      </c>
      <c r="BT7" s="24">
        <v>0</v>
      </c>
      <c r="BU7" s="24">
        <v>0</v>
      </c>
      <c r="BV7" s="24">
        <f t="shared" ref="BV7:BV60" si="18">SUM(BS7:BU7)</f>
        <v>0</v>
      </c>
      <c r="BW7" s="24">
        <f t="shared" si="1"/>
        <v>0</v>
      </c>
    </row>
    <row r="8" spans="1:75" x14ac:dyDescent="0.2">
      <c r="A8" s="11">
        <v>3</v>
      </c>
      <c r="B8" s="12" t="s">
        <v>70</v>
      </c>
      <c r="C8" s="13">
        <v>42.150000000000006</v>
      </c>
      <c r="D8" s="38">
        <v>5.38</v>
      </c>
      <c r="E8" s="38">
        <v>0.34</v>
      </c>
      <c r="F8" s="38">
        <v>2.17</v>
      </c>
      <c r="G8" s="13">
        <f t="shared" si="2"/>
        <v>7.89</v>
      </c>
      <c r="H8" s="38">
        <v>0</v>
      </c>
      <c r="I8" s="38">
        <v>6.85</v>
      </c>
      <c r="J8" s="38">
        <v>6.36</v>
      </c>
      <c r="K8" s="13">
        <f t="shared" si="3"/>
        <v>13.21</v>
      </c>
      <c r="L8" s="38">
        <v>0</v>
      </c>
      <c r="M8" s="38">
        <v>0</v>
      </c>
      <c r="N8" s="38">
        <v>0</v>
      </c>
      <c r="O8" s="13">
        <f t="shared" si="4"/>
        <v>0</v>
      </c>
      <c r="P8" s="38">
        <v>5.98</v>
      </c>
      <c r="Q8" s="38">
        <v>3.27</v>
      </c>
      <c r="R8" s="38">
        <v>0.8</v>
      </c>
      <c r="S8" s="13">
        <f t="shared" si="5"/>
        <v>10.050000000000001</v>
      </c>
      <c r="U8" s="24">
        <v>80.13000000000001</v>
      </c>
      <c r="V8" s="24">
        <v>16.439999999999998</v>
      </c>
      <c r="W8" s="24">
        <v>2.65</v>
      </c>
      <c r="X8" s="24">
        <v>0</v>
      </c>
      <c r="Y8" s="24">
        <f t="shared" si="6"/>
        <v>19.089999999999996</v>
      </c>
      <c r="Z8" s="24">
        <v>5.05</v>
      </c>
      <c r="AA8" s="24">
        <v>20.78</v>
      </c>
      <c r="AB8" s="24">
        <v>20.399999999999999</v>
      </c>
      <c r="AC8" s="24">
        <f t="shared" si="7"/>
        <v>46.230000000000004</v>
      </c>
      <c r="AD8" s="24">
        <v>0</v>
      </c>
      <c r="AE8" s="24">
        <v>0</v>
      </c>
      <c r="AF8" s="24">
        <v>0</v>
      </c>
      <c r="AG8" s="24">
        <f t="shared" si="8"/>
        <v>0</v>
      </c>
      <c r="AH8" s="24">
        <v>0</v>
      </c>
      <c r="AI8" s="24">
        <v>0</v>
      </c>
      <c r="AJ8" s="24">
        <v>0</v>
      </c>
      <c r="AK8" s="24">
        <f t="shared" si="9"/>
        <v>0</v>
      </c>
      <c r="AM8" s="24">
        <f t="shared" si="10"/>
        <v>65.319999999999993</v>
      </c>
      <c r="AO8" s="24">
        <v>0</v>
      </c>
      <c r="AP8" s="24">
        <v>0</v>
      </c>
      <c r="AQ8" s="24">
        <v>11.7</v>
      </c>
      <c r="AR8" s="24">
        <f t="shared" si="11"/>
        <v>11.7</v>
      </c>
      <c r="AS8" s="24">
        <v>0</v>
      </c>
      <c r="AT8" s="24">
        <v>0</v>
      </c>
      <c r="AU8" s="24">
        <v>0</v>
      </c>
      <c r="AV8" s="24">
        <f t="shared" si="12"/>
        <v>0</v>
      </c>
      <c r="AW8" s="24">
        <v>0</v>
      </c>
      <c r="AX8" s="24">
        <v>0</v>
      </c>
      <c r="AY8" s="24">
        <v>0</v>
      </c>
      <c r="AZ8" s="24">
        <f t="shared" si="13"/>
        <v>0</v>
      </c>
      <c r="BA8" s="24">
        <v>0</v>
      </c>
      <c r="BB8" s="24">
        <v>0</v>
      </c>
      <c r="BC8" s="24">
        <v>0</v>
      </c>
      <c r="BD8" s="24">
        <f t="shared" si="14"/>
        <v>0</v>
      </c>
      <c r="BE8" s="24">
        <f t="shared" si="0"/>
        <v>11.7</v>
      </c>
      <c r="BG8" s="24">
        <v>0</v>
      </c>
      <c r="BH8" s="24">
        <v>0</v>
      </c>
      <c r="BI8" s="24">
        <v>0</v>
      </c>
      <c r="BJ8" s="24">
        <f t="shared" si="15"/>
        <v>0</v>
      </c>
      <c r="BK8" s="24">
        <v>0</v>
      </c>
      <c r="BL8" s="24">
        <v>0</v>
      </c>
      <c r="BM8" s="24">
        <v>13.63</v>
      </c>
      <c r="BN8" s="24">
        <f t="shared" si="16"/>
        <v>13.63</v>
      </c>
      <c r="BO8" s="24">
        <v>0</v>
      </c>
      <c r="BP8" s="24">
        <v>0</v>
      </c>
      <c r="BQ8" s="24">
        <v>0</v>
      </c>
      <c r="BR8" s="24">
        <f t="shared" si="17"/>
        <v>0</v>
      </c>
      <c r="BS8" s="24">
        <v>0</v>
      </c>
      <c r="BT8" s="24">
        <v>0</v>
      </c>
      <c r="BU8" s="24">
        <v>0</v>
      </c>
      <c r="BV8" s="24">
        <f t="shared" si="18"/>
        <v>0</v>
      </c>
      <c r="BW8" s="24">
        <f t="shared" si="1"/>
        <v>13.63</v>
      </c>
    </row>
    <row r="9" spans="1:75" x14ac:dyDescent="0.2">
      <c r="A9" s="11">
        <v>4</v>
      </c>
      <c r="B9" s="12" t="s">
        <v>6</v>
      </c>
      <c r="C9" s="13">
        <v>0</v>
      </c>
      <c r="D9" s="38">
        <v>0</v>
      </c>
      <c r="E9" s="38">
        <v>0</v>
      </c>
      <c r="F9" s="38">
        <v>0</v>
      </c>
      <c r="G9" s="13">
        <f t="shared" si="2"/>
        <v>0</v>
      </c>
      <c r="H9" s="38">
        <v>0</v>
      </c>
      <c r="I9" s="38">
        <v>0</v>
      </c>
      <c r="J9" s="38">
        <v>0</v>
      </c>
      <c r="K9" s="13">
        <f t="shared" si="3"/>
        <v>0</v>
      </c>
      <c r="L9" s="38">
        <v>0</v>
      </c>
      <c r="M9" s="38">
        <v>0</v>
      </c>
      <c r="N9" s="38">
        <v>0</v>
      </c>
      <c r="O9" s="13">
        <f t="shared" si="4"/>
        <v>0</v>
      </c>
      <c r="P9" s="38">
        <v>0</v>
      </c>
      <c r="Q9" s="38">
        <v>0</v>
      </c>
      <c r="R9" s="38">
        <v>0</v>
      </c>
      <c r="S9" s="13">
        <f t="shared" si="5"/>
        <v>0</v>
      </c>
      <c r="U9" s="24">
        <v>0</v>
      </c>
      <c r="V9" s="24">
        <v>0</v>
      </c>
      <c r="W9" s="24">
        <v>0</v>
      </c>
      <c r="X9" s="24">
        <v>0</v>
      </c>
      <c r="Y9" s="24">
        <f t="shared" si="6"/>
        <v>0</v>
      </c>
      <c r="Z9" s="24">
        <v>1.1299999999999999</v>
      </c>
      <c r="AA9" s="24">
        <v>0</v>
      </c>
      <c r="AB9" s="24">
        <v>0</v>
      </c>
      <c r="AC9" s="24">
        <f t="shared" si="7"/>
        <v>1.1299999999999999</v>
      </c>
      <c r="AD9" s="24">
        <v>0</v>
      </c>
      <c r="AE9" s="24">
        <v>0</v>
      </c>
      <c r="AF9" s="24">
        <v>0</v>
      </c>
      <c r="AG9" s="24">
        <f t="shared" si="8"/>
        <v>0</v>
      </c>
      <c r="AH9" s="24">
        <v>0</v>
      </c>
      <c r="AI9" s="24">
        <v>0</v>
      </c>
      <c r="AJ9" s="24">
        <v>0</v>
      </c>
      <c r="AK9" s="24">
        <f t="shared" si="9"/>
        <v>0</v>
      </c>
      <c r="AM9" s="24">
        <f t="shared" si="10"/>
        <v>1.1299999999999999</v>
      </c>
      <c r="AO9" s="24">
        <v>0</v>
      </c>
      <c r="AP9" s="24">
        <v>0</v>
      </c>
      <c r="AQ9" s="24">
        <v>0</v>
      </c>
      <c r="AR9" s="24">
        <f t="shared" si="11"/>
        <v>0</v>
      </c>
      <c r="AS9" s="24">
        <v>0</v>
      </c>
      <c r="AT9" s="24">
        <v>0</v>
      </c>
      <c r="AU9" s="24">
        <v>0</v>
      </c>
      <c r="AV9" s="24">
        <f t="shared" si="12"/>
        <v>0</v>
      </c>
      <c r="AW9" s="24">
        <v>0</v>
      </c>
      <c r="AX9" s="24">
        <v>0</v>
      </c>
      <c r="AY9" s="24">
        <v>0</v>
      </c>
      <c r="AZ9" s="24">
        <f t="shared" si="13"/>
        <v>0</v>
      </c>
      <c r="BA9" s="24">
        <v>0</v>
      </c>
      <c r="BB9" s="24">
        <v>0</v>
      </c>
      <c r="BC9" s="24">
        <v>0</v>
      </c>
      <c r="BD9" s="24">
        <f t="shared" si="14"/>
        <v>0</v>
      </c>
      <c r="BE9" s="24">
        <f t="shared" si="0"/>
        <v>0</v>
      </c>
      <c r="BG9" s="24">
        <v>0</v>
      </c>
      <c r="BH9" s="24">
        <v>0</v>
      </c>
      <c r="BI9" s="24">
        <v>0</v>
      </c>
      <c r="BJ9" s="24">
        <f t="shared" si="15"/>
        <v>0</v>
      </c>
      <c r="BK9" s="24">
        <v>0</v>
      </c>
      <c r="BL9" s="24">
        <v>1.88</v>
      </c>
      <c r="BM9" s="24">
        <v>0</v>
      </c>
      <c r="BN9" s="24">
        <f t="shared" si="16"/>
        <v>1.88</v>
      </c>
      <c r="BO9" s="24">
        <v>0</v>
      </c>
      <c r="BP9" s="24">
        <v>0</v>
      </c>
      <c r="BQ9" s="24">
        <v>0</v>
      </c>
      <c r="BR9" s="24">
        <f t="shared" si="17"/>
        <v>0</v>
      </c>
      <c r="BS9" s="24">
        <v>0</v>
      </c>
      <c r="BT9" s="24">
        <v>0</v>
      </c>
      <c r="BU9" s="24">
        <v>4</v>
      </c>
      <c r="BV9" s="24">
        <f t="shared" si="18"/>
        <v>4</v>
      </c>
      <c r="BW9" s="24">
        <f t="shared" si="1"/>
        <v>5.88</v>
      </c>
    </row>
    <row r="10" spans="1:75" x14ac:dyDescent="0.2">
      <c r="A10" s="11">
        <v>7</v>
      </c>
      <c r="B10" s="12" t="s">
        <v>8</v>
      </c>
      <c r="C10" s="13">
        <v>0</v>
      </c>
      <c r="D10" s="38">
        <v>0</v>
      </c>
      <c r="E10" s="38">
        <v>0</v>
      </c>
      <c r="F10" s="38">
        <v>0</v>
      </c>
      <c r="G10" s="13">
        <f t="shared" si="2"/>
        <v>0</v>
      </c>
      <c r="H10" s="38">
        <v>0</v>
      </c>
      <c r="I10" s="38">
        <v>0</v>
      </c>
      <c r="J10" s="38">
        <v>9</v>
      </c>
      <c r="K10" s="13">
        <f t="shared" si="3"/>
        <v>9</v>
      </c>
      <c r="L10" s="38">
        <v>0</v>
      </c>
      <c r="M10" s="38">
        <v>0</v>
      </c>
      <c r="N10" s="38">
        <v>0</v>
      </c>
      <c r="O10" s="13">
        <f t="shared" si="4"/>
        <v>0</v>
      </c>
      <c r="P10" s="38">
        <v>0</v>
      </c>
      <c r="Q10" s="38">
        <v>0</v>
      </c>
      <c r="R10" s="38">
        <v>0</v>
      </c>
      <c r="S10" s="13">
        <f t="shared" si="5"/>
        <v>0</v>
      </c>
      <c r="U10" s="24">
        <f t="shared" ref="U10:U48" si="19">SUM(G10,K10,O10,S10)</f>
        <v>9</v>
      </c>
      <c r="V10" s="24">
        <v>0</v>
      </c>
      <c r="W10" s="24">
        <v>0</v>
      </c>
      <c r="X10" s="24">
        <v>0</v>
      </c>
      <c r="Y10" s="24">
        <f t="shared" si="6"/>
        <v>0</v>
      </c>
      <c r="Z10" s="24">
        <v>0</v>
      </c>
      <c r="AA10" s="24">
        <v>0</v>
      </c>
      <c r="AB10" s="24">
        <v>0</v>
      </c>
      <c r="AC10" s="24">
        <f t="shared" si="7"/>
        <v>0</v>
      </c>
      <c r="AD10" s="24">
        <v>0</v>
      </c>
      <c r="AE10" s="24">
        <v>0</v>
      </c>
      <c r="AF10" s="24">
        <v>1</v>
      </c>
      <c r="AG10" s="24">
        <f t="shared" si="8"/>
        <v>1</v>
      </c>
      <c r="AH10" s="24">
        <v>0</v>
      </c>
      <c r="AI10" s="24">
        <v>0</v>
      </c>
      <c r="AJ10" s="24">
        <v>0</v>
      </c>
      <c r="AK10" s="24">
        <f t="shared" si="9"/>
        <v>0</v>
      </c>
      <c r="AM10" s="24">
        <f t="shared" si="10"/>
        <v>1</v>
      </c>
      <c r="AO10" s="24">
        <v>0</v>
      </c>
      <c r="AP10" s="24">
        <v>0</v>
      </c>
      <c r="AQ10" s="24">
        <v>0</v>
      </c>
      <c r="AR10" s="24">
        <f t="shared" si="11"/>
        <v>0</v>
      </c>
      <c r="AS10" s="24">
        <v>0</v>
      </c>
      <c r="AT10" s="24">
        <v>0</v>
      </c>
      <c r="AU10" s="24">
        <v>0</v>
      </c>
      <c r="AV10" s="24">
        <f t="shared" si="12"/>
        <v>0</v>
      </c>
      <c r="AW10" s="24">
        <v>0</v>
      </c>
      <c r="AX10" s="24">
        <v>0</v>
      </c>
      <c r="AY10" s="24">
        <v>0</v>
      </c>
      <c r="AZ10" s="24">
        <f t="shared" si="13"/>
        <v>0</v>
      </c>
      <c r="BA10" s="24">
        <v>0</v>
      </c>
      <c r="BB10" s="24">
        <v>0</v>
      </c>
      <c r="BC10" s="24">
        <v>0</v>
      </c>
      <c r="BD10" s="24">
        <f t="shared" si="14"/>
        <v>0</v>
      </c>
      <c r="BE10" s="24">
        <f t="shared" si="0"/>
        <v>0</v>
      </c>
      <c r="BG10" s="24">
        <v>7.89</v>
      </c>
      <c r="BH10" s="24">
        <v>0</v>
      </c>
      <c r="BI10" s="24">
        <v>8.58</v>
      </c>
      <c r="BJ10" s="24">
        <f t="shared" si="15"/>
        <v>16.47</v>
      </c>
      <c r="BK10" s="24">
        <v>0</v>
      </c>
      <c r="BL10" s="24">
        <v>0</v>
      </c>
      <c r="BM10" s="24">
        <v>0</v>
      </c>
      <c r="BN10" s="24">
        <f t="shared" si="16"/>
        <v>0</v>
      </c>
      <c r="BO10" s="24">
        <v>0</v>
      </c>
      <c r="BP10" s="24">
        <v>0</v>
      </c>
      <c r="BQ10" s="24">
        <v>0</v>
      </c>
      <c r="BR10" s="24">
        <f t="shared" si="17"/>
        <v>0</v>
      </c>
      <c r="BS10" s="24">
        <v>0</v>
      </c>
      <c r="BT10" s="24">
        <v>0</v>
      </c>
      <c r="BU10" s="24">
        <v>0</v>
      </c>
      <c r="BV10" s="24">
        <f t="shared" si="18"/>
        <v>0</v>
      </c>
      <c r="BW10" s="24">
        <f t="shared" si="1"/>
        <v>16.47</v>
      </c>
    </row>
    <row r="11" spans="1:75" x14ac:dyDescent="0.2">
      <c r="A11" s="11" t="s">
        <v>54</v>
      </c>
      <c r="B11" s="12" t="s">
        <v>69</v>
      </c>
      <c r="C11" s="13">
        <v>19.335999999999999</v>
      </c>
      <c r="D11" s="38">
        <v>10.42</v>
      </c>
      <c r="E11" s="38">
        <v>3.15</v>
      </c>
      <c r="F11" s="38">
        <v>10.071999999999999</v>
      </c>
      <c r="G11" s="13">
        <f t="shared" si="2"/>
        <v>23.641999999999999</v>
      </c>
      <c r="H11" s="38">
        <v>9.3719999999999999</v>
      </c>
      <c r="I11" s="38">
        <v>24.89</v>
      </c>
      <c r="J11" s="38">
        <v>0</v>
      </c>
      <c r="K11" s="13">
        <f t="shared" si="3"/>
        <v>34.262</v>
      </c>
      <c r="L11" s="38">
        <v>4</v>
      </c>
      <c r="M11" s="38">
        <v>0</v>
      </c>
      <c r="N11" s="38">
        <v>0</v>
      </c>
      <c r="O11" s="13">
        <f t="shared" si="4"/>
        <v>4</v>
      </c>
      <c r="P11" s="38">
        <v>4</v>
      </c>
      <c r="Q11" s="38">
        <v>17.94875</v>
      </c>
      <c r="R11" s="38">
        <v>0</v>
      </c>
      <c r="S11" s="13">
        <f t="shared" si="5"/>
        <v>21.94875</v>
      </c>
      <c r="U11" s="24">
        <f t="shared" si="19"/>
        <v>83.85275</v>
      </c>
      <c r="V11" s="24">
        <v>0</v>
      </c>
      <c r="W11" s="24">
        <v>0</v>
      </c>
      <c r="X11" s="24">
        <v>0</v>
      </c>
      <c r="Y11" s="24">
        <f t="shared" si="6"/>
        <v>0</v>
      </c>
      <c r="Z11" s="24">
        <v>7.87</v>
      </c>
      <c r="AA11" s="24">
        <v>36</v>
      </c>
      <c r="AB11" s="24">
        <v>0</v>
      </c>
      <c r="AC11" s="24">
        <f t="shared" si="7"/>
        <v>43.87</v>
      </c>
      <c r="AD11" s="24">
        <v>0</v>
      </c>
      <c r="AE11" s="24">
        <v>10.16</v>
      </c>
      <c r="AF11" s="24">
        <v>0</v>
      </c>
      <c r="AG11" s="24">
        <f t="shared" si="8"/>
        <v>10.16</v>
      </c>
      <c r="AH11" s="24">
        <v>0</v>
      </c>
      <c r="AI11" s="24">
        <v>5.88</v>
      </c>
      <c r="AJ11" s="24">
        <v>0</v>
      </c>
      <c r="AK11" s="24">
        <f t="shared" si="9"/>
        <v>5.88</v>
      </c>
      <c r="AM11" s="24">
        <f t="shared" si="10"/>
        <v>59.91</v>
      </c>
      <c r="AO11" s="24">
        <v>0</v>
      </c>
      <c r="AP11" s="24">
        <v>2.21</v>
      </c>
      <c r="AQ11" s="24">
        <v>1.97</v>
      </c>
      <c r="AR11" s="24">
        <f t="shared" si="11"/>
        <v>4.18</v>
      </c>
      <c r="AS11" s="24">
        <v>0</v>
      </c>
      <c r="AT11" s="24">
        <v>0</v>
      </c>
      <c r="AU11" s="24">
        <v>0</v>
      </c>
      <c r="AV11" s="24">
        <f t="shared" si="12"/>
        <v>0</v>
      </c>
      <c r="AW11" s="24">
        <v>0</v>
      </c>
      <c r="AX11" s="24">
        <v>0</v>
      </c>
      <c r="AY11" s="24">
        <v>0</v>
      </c>
      <c r="AZ11" s="24">
        <f t="shared" si="13"/>
        <v>0</v>
      </c>
      <c r="BA11" s="24">
        <v>0</v>
      </c>
      <c r="BB11" s="24">
        <v>0</v>
      </c>
      <c r="BC11" s="24">
        <v>0</v>
      </c>
      <c r="BD11" s="24">
        <f t="shared" si="14"/>
        <v>0</v>
      </c>
      <c r="BE11" s="24">
        <f t="shared" si="0"/>
        <v>4.18</v>
      </c>
      <c r="BG11" s="24">
        <v>0</v>
      </c>
      <c r="BH11" s="24">
        <v>0</v>
      </c>
      <c r="BI11" s="24">
        <v>0</v>
      </c>
      <c r="BJ11" s="24">
        <f t="shared" si="15"/>
        <v>0</v>
      </c>
      <c r="BK11" s="24">
        <v>0</v>
      </c>
      <c r="BL11" s="24">
        <v>0</v>
      </c>
      <c r="BM11" s="24">
        <v>0</v>
      </c>
      <c r="BN11" s="24">
        <f t="shared" si="16"/>
        <v>0</v>
      </c>
      <c r="BO11" s="24">
        <v>0</v>
      </c>
      <c r="BP11" s="24">
        <v>0</v>
      </c>
      <c r="BQ11" s="24">
        <v>0</v>
      </c>
      <c r="BR11" s="24">
        <f t="shared" si="17"/>
        <v>0</v>
      </c>
      <c r="BS11" s="24">
        <v>0</v>
      </c>
      <c r="BT11" s="24">
        <v>0</v>
      </c>
      <c r="BU11" s="24">
        <v>0</v>
      </c>
      <c r="BV11" s="24">
        <f t="shared" si="18"/>
        <v>0</v>
      </c>
      <c r="BW11" s="24">
        <f t="shared" si="1"/>
        <v>0</v>
      </c>
    </row>
    <row r="12" spans="1:75" x14ac:dyDescent="0.2">
      <c r="A12" s="11" t="s">
        <v>55</v>
      </c>
      <c r="B12" s="12" t="s">
        <v>9</v>
      </c>
      <c r="C12" s="13">
        <v>41.402999999999999</v>
      </c>
      <c r="D12" s="38">
        <v>0</v>
      </c>
      <c r="E12" s="38">
        <v>0</v>
      </c>
      <c r="F12" s="38">
        <v>7.0000000000000007E-2</v>
      </c>
      <c r="G12" s="13">
        <f t="shared" si="2"/>
        <v>7.0000000000000007E-2</v>
      </c>
      <c r="H12" s="38">
        <v>0</v>
      </c>
      <c r="I12" s="38">
        <v>0</v>
      </c>
      <c r="J12" s="38">
        <v>0</v>
      </c>
      <c r="K12" s="13">
        <f t="shared" si="3"/>
        <v>0</v>
      </c>
      <c r="L12" s="38">
        <v>0</v>
      </c>
      <c r="M12" s="38">
        <v>0</v>
      </c>
      <c r="N12" s="38">
        <v>0</v>
      </c>
      <c r="O12" s="13">
        <f t="shared" si="4"/>
        <v>0</v>
      </c>
      <c r="P12" s="38">
        <v>0</v>
      </c>
      <c r="Q12" s="38">
        <v>0</v>
      </c>
      <c r="R12" s="38">
        <v>0</v>
      </c>
      <c r="S12" s="13">
        <f t="shared" si="5"/>
        <v>0</v>
      </c>
      <c r="U12" s="24">
        <f t="shared" si="19"/>
        <v>7.0000000000000007E-2</v>
      </c>
      <c r="V12" s="24">
        <v>0</v>
      </c>
      <c r="W12" s="24">
        <v>0</v>
      </c>
      <c r="X12" s="24">
        <v>9.4262000000000015</v>
      </c>
      <c r="Y12" s="24">
        <f t="shared" si="6"/>
        <v>9.4262000000000015</v>
      </c>
      <c r="Z12" s="24">
        <v>3.23</v>
      </c>
      <c r="AA12" s="24">
        <v>3.5599999999999996</v>
      </c>
      <c r="AB12" s="24">
        <v>0</v>
      </c>
      <c r="AC12" s="24">
        <f t="shared" si="7"/>
        <v>6.7899999999999991</v>
      </c>
      <c r="AD12" s="24">
        <v>0</v>
      </c>
      <c r="AE12" s="24">
        <v>0</v>
      </c>
      <c r="AF12" s="24">
        <v>0</v>
      </c>
      <c r="AG12" s="24">
        <f t="shared" si="8"/>
        <v>0</v>
      </c>
      <c r="AH12" s="24">
        <v>0.43</v>
      </c>
      <c r="AI12" s="24">
        <v>0</v>
      </c>
      <c r="AJ12" s="24">
        <v>0</v>
      </c>
      <c r="AK12" s="24">
        <f t="shared" si="9"/>
        <v>0.43</v>
      </c>
      <c r="AM12" s="24">
        <f t="shared" si="10"/>
        <v>16.6462</v>
      </c>
      <c r="AO12" s="24">
        <v>0</v>
      </c>
      <c r="AP12" s="24">
        <v>0</v>
      </c>
      <c r="AQ12" s="24">
        <v>2</v>
      </c>
      <c r="AR12" s="24">
        <f t="shared" si="11"/>
        <v>2</v>
      </c>
      <c r="AS12" s="24">
        <v>0</v>
      </c>
      <c r="AT12" s="24">
        <v>0</v>
      </c>
      <c r="AU12" s="24">
        <v>0</v>
      </c>
      <c r="AV12" s="24">
        <f t="shared" si="12"/>
        <v>0</v>
      </c>
      <c r="AW12" s="24">
        <v>0</v>
      </c>
      <c r="AX12" s="24">
        <v>0</v>
      </c>
      <c r="AY12" s="24">
        <v>0</v>
      </c>
      <c r="AZ12" s="24">
        <f t="shared" si="13"/>
        <v>0</v>
      </c>
      <c r="BA12" s="24">
        <v>0</v>
      </c>
      <c r="BB12" s="24">
        <v>0</v>
      </c>
      <c r="BC12" s="24">
        <v>13.27</v>
      </c>
      <c r="BD12" s="24">
        <f t="shared" si="14"/>
        <v>13.27</v>
      </c>
      <c r="BE12" s="24">
        <f t="shared" si="0"/>
        <v>15.27</v>
      </c>
      <c r="BG12" s="24">
        <v>0</v>
      </c>
      <c r="BH12" s="24">
        <v>2</v>
      </c>
      <c r="BI12" s="24">
        <v>0</v>
      </c>
      <c r="BJ12" s="24">
        <f t="shared" si="15"/>
        <v>2</v>
      </c>
      <c r="BK12" s="24">
        <v>0</v>
      </c>
      <c r="BL12" s="24">
        <v>0</v>
      </c>
      <c r="BM12" s="24">
        <v>0</v>
      </c>
      <c r="BN12" s="24">
        <f t="shared" si="16"/>
        <v>0</v>
      </c>
      <c r="BO12" s="24">
        <v>0</v>
      </c>
      <c r="BP12" s="24">
        <v>0</v>
      </c>
      <c r="BQ12" s="24">
        <v>0</v>
      </c>
      <c r="BR12" s="24">
        <f t="shared" si="17"/>
        <v>0</v>
      </c>
      <c r="BS12" s="24">
        <v>0</v>
      </c>
      <c r="BT12" s="24">
        <v>0</v>
      </c>
      <c r="BU12" s="24">
        <v>0</v>
      </c>
      <c r="BV12" s="24">
        <f t="shared" si="18"/>
        <v>0</v>
      </c>
      <c r="BW12" s="24">
        <f t="shared" si="1"/>
        <v>2</v>
      </c>
    </row>
    <row r="13" spans="1:75" x14ac:dyDescent="0.2">
      <c r="A13" s="11" t="s">
        <v>56</v>
      </c>
      <c r="B13" s="12" t="s">
        <v>65</v>
      </c>
      <c r="C13" s="13">
        <f>11.63+101.29+3.92</f>
        <v>116.84</v>
      </c>
      <c r="D13" s="38">
        <v>5.76</v>
      </c>
      <c r="E13" s="38">
        <v>0</v>
      </c>
      <c r="F13" s="38">
        <v>0</v>
      </c>
      <c r="G13" s="13">
        <f t="shared" si="2"/>
        <v>5.76</v>
      </c>
      <c r="H13" s="38">
        <v>27.590617283950618</v>
      </c>
      <c r="I13" s="38">
        <v>38.90151079136691</v>
      </c>
      <c r="J13" s="38">
        <v>0</v>
      </c>
      <c r="K13" s="13">
        <f t="shared" si="3"/>
        <v>66.492128075317524</v>
      </c>
      <c r="L13" s="38">
        <v>0</v>
      </c>
      <c r="M13" s="38">
        <v>0</v>
      </c>
      <c r="N13" s="38">
        <v>0</v>
      </c>
      <c r="O13" s="13">
        <f t="shared" si="4"/>
        <v>0</v>
      </c>
      <c r="P13" s="38">
        <v>0</v>
      </c>
      <c r="Q13" s="38">
        <v>1.2624999999999993</v>
      </c>
      <c r="R13" s="38">
        <v>0</v>
      </c>
      <c r="S13" s="13">
        <f t="shared" si="5"/>
        <v>1.2624999999999993</v>
      </c>
      <c r="U13" s="24">
        <f t="shared" si="19"/>
        <v>73.514628075317532</v>
      </c>
      <c r="V13" s="24">
        <v>4.6100000000000003</v>
      </c>
      <c r="W13" s="24">
        <v>0</v>
      </c>
      <c r="X13" s="24">
        <v>0</v>
      </c>
      <c r="Y13" s="24">
        <f t="shared" si="6"/>
        <v>4.6100000000000003</v>
      </c>
      <c r="Z13" s="24">
        <v>0</v>
      </c>
      <c r="AA13" s="24">
        <v>0</v>
      </c>
      <c r="AB13" s="24">
        <v>0</v>
      </c>
      <c r="AC13" s="24">
        <f t="shared" si="7"/>
        <v>0</v>
      </c>
      <c r="AD13" s="24">
        <v>0</v>
      </c>
      <c r="AE13" s="24">
        <v>0</v>
      </c>
      <c r="AF13" s="24">
        <v>3</v>
      </c>
      <c r="AG13" s="24">
        <f t="shared" si="8"/>
        <v>3</v>
      </c>
      <c r="AH13" s="24">
        <v>5.55</v>
      </c>
      <c r="AI13" s="24">
        <v>0</v>
      </c>
      <c r="AJ13" s="24">
        <v>0</v>
      </c>
      <c r="AK13" s="24">
        <f t="shared" si="9"/>
        <v>5.55</v>
      </c>
      <c r="AM13" s="24">
        <f t="shared" si="10"/>
        <v>13.16</v>
      </c>
      <c r="AO13" s="24">
        <v>0</v>
      </c>
      <c r="AP13" s="24">
        <v>0</v>
      </c>
      <c r="AQ13" s="24">
        <v>0</v>
      </c>
      <c r="AR13" s="24">
        <f t="shared" si="11"/>
        <v>0</v>
      </c>
      <c r="AS13" s="24">
        <v>0</v>
      </c>
      <c r="AT13" s="24">
        <v>0</v>
      </c>
      <c r="AU13" s="24">
        <v>0</v>
      </c>
      <c r="AV13" s="24">
        <f t="shared" si="12"/>
        <v>0</v>
      </c>
      <c r="AW13" s="24">
        <v>16.150000000000002</v>
      </c>
      <c r="AX13" s="24">
        <v>0</v>
      </c>
      <c r="AY13" s="24">
        <v>0</v>
      </c>
      <c r="AZ13" s="24">
        <f t="shared" si="13"/>
        <v>16.150000000000002</v>
      </c>
      <c r="BA13" s="24">
        <v>0</v>
      </c>
      <c r="BB13" s="24">
        <v>9.27</v>
      </c>
      <c r="BC13" s="24">
        <v>0.94</v>
      </c>
      <c r="BD13" s="24">
        <f t="shared" si="14"/>
        <v>10.209999999999999</v>
      </c>
      <c r="BE13" s="24">
        <f t="shared" si="0"/>
        <v>26.36</v>
      </c>
      <c r="BG13" s="24">
        <v>0</v>
      </c>
      <c r="BH13" s="24">
        <v>9.1639999999999997</v>
      </c>
      <c r="BI13" s="24">
        <v>4</v>
      </c>
      <c r="BJ13" s="24">
        <f t="shared" si="15"/>
        <v>13.164</v>
      </c>
      <c r="BK13" s="24">
        <v>0</v>
      </c>
      <c r="BL13" s="24">
        <v>0</v>
      </c>
      <c r="BM13" s="24">
        <v>14.06</v>
      </c>
      <c r="BN13" s="24">
        <f t="shared" si="16"/>
        <v>14.06</v>
      </c>
      <c r="BO13" s="24">
        <v>0</v>
      </c>
      <c r="BP13" s="24">
        <v>0</v>
      </c>
      <c r="BQ13" s="24">
        <v>0</v>
      </c>
      <c r="BR13" s="24">
        <f t="shared" si="17"/>
        <v>0</v>
      </c>
      <c r="BS13" s="24">
        <v>0</v>
      </c>
      <c r="BT13" s="24">
        <v>0</v>
      </c>
      <c r="BU13" s="24">
        <v>15.05</v>
      </c>
      <c r="BV13" s="24">
        <f t="shared" si="18"/>
        <v>15.05</v>
      </c>
      <c r="BW13" s="24">
        <f t="shared" si="1"/>
        <v>42.274000000000001</v>
      </c>
    </row>
    <row r="14" spans="1:75" x14ac:dyDescent="0.2">
      <c r="A14" s="11" t="s">
        <v>57</v>
      </c>
      <c r="B14" s="12" t="s">
        <v>10</v>
      </c>
      <c r="C14" s="13">
        <v>0</v>
      </c>
      <c r="D14" s="39">
        <v>0</v>
      </c>
      <c r="E14" s="39">
        <v>0</v>
      </c>
      <c r="F14" s="39">
        <v>0</v>
      </c>
      <c r="G14" s="13">
        <f t="shared" si="2"/>
        <v>0</v>
      </c>
      <c r="H14" s="39">
        <v>0</v>
      </c>
      <c r="I14" s="39">
        <v>0</v>
      </c>
      <c r="J14" s="39">
        <v>0</v>
      </c>
      <c r="K14" s="13">
        <f t="shared" si="3"/>
        <v>0</v>
      </c>
      <c r="L14" s="39">
        <v>0</v>
      </c>
      <c r="M14" s="39">
        <v>0</v>
      </c>
      <c r="N14" s="39">
        <v>0</v>
      </c>
      <c r="O14" s="13">
        <f t="shared" si="4"/>
        <v>0</v>
      </c>
      <c r="P14" s="39">
        <v>0</v>
      </c>
      <c r="Q14" s="39">
        <v>0</v>
      </c>
      <c r="R14" s="39">
        <v>0</v>
      </c>
      <c r="S14" s="13">
        <f t="shared" si="5"/>
        <v>0</v>
      </c>
      <c r="U14" s="24">
        <f t="shared" si="19"/>
        <v>0</v>
      </c>
      <c r="V14" s="24">
        <v>0</v>
      </c>
      <c r="W14" s="24">
        <v>0</v>
      </c>
      <c r="X14" s="24">
        <v>0</v>
      </c>
      <c r="Y14" s="24">
        <f t="shared" si="6"/>
        <v>0</v>
      </c>
      <c r="Z14" s="24">
        <v>0</v>
      </c>
      <c r="AA14" s="24">
        <v>0</v>
      </c>
      <c r="AB14" s="24">
        <v>0</v>
      </c>
      <c r="AC14" s="24">
        <f t="shared" si="7"/>
        <v>0</v>
      </c>
      <c r="AD14" s="24">
        <v>0</v>
      </c>
      <c r="AE14" s="24">
        <v>0</v>
      </c>
      <c r="AF14" s="24">
        <v>0</v>
      </c>
      <c r="AG14" s="24">
        <f t="shared" si="8"/>
        <v>0</v>
      </c>
      <c r="AH14" s="24">
        <v>0</v>
      </c>
      <c r="AI14" s="24">
        <v>0</v>
      </c>
      <c r="AJ14" s="24">
        <v>0</v>
      </c>
      <c r="AK14" s="24">
        <f t="shared" si="9"/>
        <v>0</v>
      </c>
      <c r="AM14" s="24">
        <f t="shared" si="10"/>
        <v>0</v>
      </c>
      <c r="AO14" s="24">
        <v>0</v>
      </c>
      <c r="AP14" s="24">
        <v>0</v>
      </c>
      <c r="AQ14" s="24">
        <v>0</v>
      </c>
      <c r="AR14" s="24">
        <f t="shared" si="11"/>
        <v>0</v>
      </c>
      <c r="AS14" s="24">
        <v>0</v>
      </c>
      <c r="AT14" s="24">
        <v>0</v>
      </c>
      <c r="AU14" s="24">
        <v>0</v>
      </c>
      <c r="AV14" s="24">
        <f t="shared" si="12"/>
        <v>0</v>
      </c>
      <c r="AW14" s="24">
        <v>0</v>
      </c>
      <c r="AX14" s="24">
        <v>0</v>
      </c>
      <c r="AY14" s="24">
        <v>0</v>
      </c>
      <c r="AZ14" s="24">
        <f t="shared" si="13"/>
        <v>0</v>
      </c>
      <c r="BA14" s="24">
        <v>0</v>
      </c>
      <c r="BB14" s="24">
        <v>0</v>
      </c>
      <c r="BC14" s="24">
        <v>0</v>
      </c>
      <c r="BD14" s="24">
        <f t="shared" si="14"/>
        <v>0</v>
      </c>
      <c r="BE14" s="24">
        <f t="shared" si="0"/>
        <v>0</v>
      </c>
      <c r="BG14" s="24">
        <v>0</v>
      </c>
      <c r="BH14" s="24">
        <v>0</v>
      </c>
      <c r="BI14" s="24">
        <v>0</v>
      </c>
      <c r="BJ14" s="24">
        <f t="shared" si="15"/>
        <v>0</v>
      </c>
      <c r="BK14" s="24">
        <v>0</v>
      </c>
      <c r="BL14" s="24">
        <v>0</v>
      </c>
      <c r="BM14" s="24">
        <v>0</v>
      </c>
      <c r="BN14" s="24">
        <f t="shared" si="16"/>
        <v>0</v>
      </c>
      <c r="BO14" s="24">
        <v>0</v>
      </c>
      <c r="BP14" s="24">
        <v>0</v>
      </c>
      <c r="BQ14" s="24">
        <v>0</v>
      </c>
      <c r="BR14" s="24">
        <f t="shared" si="17"/>
        <v>0</v>
      </c>
      <c r="BS14" s="24">
        <v>0</v>
      </c>
      <c r="BT14" s="24">
        <v>0</v>
      </c>
      <c r="BU14" s="24">
        <v>0</v>
      </c>
      <c r="BV14" s="24">
        <f t="shared" si="18"/>
        <v>0</v>
      </c>
      <c r="BW14" s="24">
        <f t="shared" si="1"/>
        <v>0</v>
      </c>
    </row>
    <row r="15" spans="1:75" ht="18" x14ac:dyDescent="0.2">
      <c r="A15" s="11" t="s">
        <v>58</v>
      </c>
      <c r="B15" s="12" t="s">
        <v>164</v>
      </c>
      <c r="C15" s="13">
        <v>0</v>
      </c>
      <c r="D15" s="39">
        <v>0</v>
      </c>
      <c r="E15" s="39">
        <v>0</v>
      </c>
      <c r="F15" s="39">
        <v>0</v>
      </c>
      <c r="G15" s="13">
        <f t="shared" si="2"/>
        <v>0</v>
      </c>
      <c r="H15" s="39">
        <v>0</v>
      </c>
      <c r="I15" s="39">
        <v>0</v>
      </c>
      <c r="J15" s="39">
        <v>0</v>
      </c>
      <c r="K15" s="13">
        <f t="shared" si="3"/>
        <v>0</v>
      </c>
      <c r="L15" s="39">
        <v>0</v>
      </c>
      <c r="M15" s="39">
        <v>0</v>
      </c>
      <c r="N15" s="39">
        <v>0</v>
      </c>
      <c r="O15" s="13">
        <f t="shared" si="4"/>
        <v>0</v>
      </c>
      <c r="P15" s="39">
        <v>0</v>
      </c>
      <c r="Q15" s="39">
        <v>0</v>
      </c>
      <c r="R15" s="39">
        <v>0</v>
      </c>
      <c r="S15" s="13">
        <f t="shared" si="5"/>
        <v>0</v>
      </c>
      <c r="U15" s="24">
        <f t="shared" si="19"/>
        <v>0</v>
      </c>
      <c r="V15" s="24">
        <v>0</v>
      </c>
      <c r="W15" s="24">
        <v>0</v>
      </c>
      <c r="X15" s="24">
        <v>0</v>
      </c>
      <c r="Y15" s="24">
        <f t="shared" si="6"/>
        <v>0</v>
      </c>
      <c r="Z15" s="24">
        <v>0</v>
      </c>
      <c r="AA15" s="24">
        <v>0</v>
      </c>
      <c r="AB15" s="24">
        <v>0</v>
      </c>
      <c r="AC15" s="24">
        <f t="shared" si="7"/>
        <v>0</v>
      </c>
      <c r="AD15" s="24">
        <v>0</v>
      </c>
      <c r="AE15" s="24">
        <v>0</v>
      </c>
      <c r="AF15" s="24">
        <v>0</v>
      </c>
      <c r="AG15" s="24">
        <f t="shared" si="8"/>
        <v>0</v>
      </c>
      <c r="AH15" s="24">
        <v>0</v>
      </c>
      <c r="AI15" s="24">
        <v>0</v>
      </c>
      <c r="AJ15" s="24">
        <v>0</v>
      </c>
      <c r="AK15" s="24">
        <f t="shared" si="9"/>
        <v>0</v>
      </c>
      <c r="AM15" s="24">
        <f t="shared" si="10"/>
        <v>0</v>
      </c>
      <c r="AO15" s="24">
        <v>0</v>
      </c>
      <c r="AP15" s="24">
        <v>0</v>
      </c>
      <c r="AQ15" s="24">
        <v>0</v>
      </c>
      <c r="AR15" s="24">
        <f t="shared" si="11"/>
        <v>0</v>
      </c>
      <c r="AS15" s="24">
        <v>0</v>
      </c>
      <c r="AT15" s="24">
        <v>0</v>
      </c>
      <c r="AU15" s="24">
        <v>0</v>
      </c>
      <c r="AV15" s="24">
        <f t="shared" si="12"/>
        <v>0</v>
      </c>
      <c r="AW15" s="24">
        <v>0</v>
      </c>
      <c r="AX15" s="24">
        <v>0</v>
      </c>
      <c r="AY15" s="24">
        <v>0</v>
      </c>
      <c r="AZ15" s="24">
        <f t="shared" si="13"/>
        <v>0</v>
      </c>
      <c r="BA15" s="24">
        <v>0</v>
      </c>
      <c r="BB15" s="24">
        <v>0</v>
      </c>
      <c r="BC15" s="24">
        <v>0</v>
      </c>
      <c r="BD15" s="24">
        <f t="shared" si="14"/>
        <v>0</v>
      </c>
      <c r="BE15" s="24">
        <f t="shared" si="0"/>
        <v>0</v>
      </c>
      <c r="BG15" s="24">
        <v>0</v>
      </c>
      <c r="BH15" s="24">
        <v>0</v>
      </c>
      <c r="BI15" s="24">
        <v>0</v>
      </c>
      <c r="BJ15" s="24">
        <f t="shared" si="15"/>
        <v>0</v>
      </c>
      <c r="BK15" s="24">
        <v>0</v>
      </c>
      <c r="BL15" s="24">
        <v>0</v>
      </c>
      <c r="BM15" s="24">
        <v>0</v>
      </c>
      <c r="BN15" s="24">
        <f t="shared" si="16"/>
        <v>0</v>
      </c>
      <c r="BO15" s="24">
        <v>0</v>
      </c>
      <c r="BP15" s="24">
        <v>0</v>
      </c>
      <c r="BQ15" s="24">
        <v>0</v>
      </c>
      <c r="BR15" s="24">
        <f t="shared" si="17"/>
        <v>0</v>
      </c>
      <c r="BS15" s="24">
        <v>0</v>
      </c>
      <c r="BT15" s="24">
        <v>0</v>
      </c>
      <c r="BU15" s="24">
        <v>0</v>
      </c>
      <c r="BV15" s="24">
        <f t="shared" si="18"/>
        <v>0</v>
      </c>
      <c r="BW15" s="24">
        <f t="shared" si="1"/>
        <v>0</v>
      </c>
    </row>
    <row r="16" spans="1:75" x14ac:dyDescent="0.2">
      <c r="A16" s="11" t="s">
        <v>59</v>
      </c>
      <c r="B16" s="12" t="s">
        <v>90</v>
      </c>
      <c r="C16" s="13">
        <v>2</v>
      </c>
      <c r="D16" s="39">
        <v>0</v>
      </c>
      <c r="E16" s="39">
        <v>0</v>
      </c>
      <c r="F16" s="39">
        <v>0</v>
      </c>
      <c r="G16" s="13">
        <f t="shared" si="2"/>
        <v>0</v>
      </c>
      <c r="H16" s="39">
        <v>0</v>
      </c>
      <c r="I16" s="39">
        <v>0</v>
      </c>
      <c r="J16" s="39">
        <v>0</v>
      </c>
      <c r="K16" s="13">
        <f t="shared" si="3"/>
        <v>0</v>
      </c>
      <c r="L16" s="39">
        <v>0</v>
      </c>
      <c r="M16" s="39">
        <v>0</v>
      </c>
      <c r="N16" s="39">
        <v>0</v>
      </c>
      <c r="O16" s="13">
        <f t="shared" si="4"/>
        <v>0</v>
      </c>
      <c r="P16" s="39">
        <v>0</v>
      </c>
      <c r="Q16" s="39">
        <v>0</v>
      </c>
      <c r="R16" s="39">
        <v>0</v>
      </c>
      <c r="S16" s="13">
        <f t="shared" si="5"/>
        <v>0</v>
      </c>
      <c r="U16" s="24">
        <f t="shared" si="19"/>
        <v>0</v>
      </c>
      <c r="V16" s="24">
        <v>0</v>
      </c>
      <c r="W16" s="24">
        <v>0</v>
      </c>
      <c r="X16" s="24">
        <v>0</v>
      </c>
      <c r="Y16" s="24">
        <f t="shared" si="6"/>
        <v>0</v>
      </c>
      <c r="Z16" s="24">
        <v>0</v>
      </c>
      <c r="AA16" s="24">
        <v>0</v>
      </c>
      <c r="AB16" s="24">
        <v>0</v>
      </c>
      <c r="AC16" s="24">
        <f t="shared" si="7"/>
        <v>0</v>
      </c>
      <c r="AD16" s="24">
        <v>0</v>
      </c>
      <c r="AE16" s="24">
        <v>0</v>
      </c>
      <c r="AF16" s="24">
        <v>0</v>
      </c>
      <c r="AG16" s="24">
        <f t="shared" si="8"/>
        <v>0</v>
      </c>
      <c r="AH16" s="24">
        <v>0</v>
      </c>
      <c r="AI16" s="24">
        <v>0</v>
      </c>
      <c r="AJ16" s="24">
        <v>0</v>
      </c>
      <c r="AK16" s="24">
        <f t="shared" si="9"/>
        <v>0</v>
      </c>
      <c r="AM16" s="24">
        <f t="shared" si="10"/>
        <v>0</v>
      </c>
      <c r="AO16" s="24">
        <v>0</v>
      </c>
      <c r="AP16" s="24">
        <v>0</v>
      </c>
      <c r="AQ16" s="24">
        <v>0</v>
      </c>
      <c r="AR16" s="24">
        <f t="shared" si="11"/>
        <v>0</v>
      </c>
      <c r="AS16" s="24">
        <v>0</v>
      </c>
      <c r="AT16" s="24">
        <v>0</v>
      </c>
      <c r="AU16" s="24">
        <v>0</v>
      </c>
      <c r="AV16" s="24">
        <f t="shared" si="12"/>
        <v>0</v>
      </c>
      <c r="AW16" s="24">
        <v>0</v>
      </c>
      <c r="AX16" s="24">
        <v>0</v>
      </c>
      <c r="AY16" s="24">
        <v>0</v>
      </c>
      <c r="AZ16" s="24">
        <f t="shared" si="13"/>
        <v>0</v>
      </c>
      <c r="BA16" s="24">
        <v>0</v>
      </c>
      <c r="BB16" s="24">
        <v>0</v>
      </c>
      <c r="BC16" s="24">
        <v>0</v>
      </c>
      <c r="BD16" s="24">
        <f t="shared" si="14"/>
        <v>0</v>
      </c>
      <c r="BE16" s="24">
        <f t="shared" si="0"/>
        <v>0</v>
      </c>
      <c r="BG16" s="24">
        <v>0</v>
      </c>
      <c r="BH16" s="24">
        <v>0</v>
      </c>
      <c r="BI16" s="24">
        <v>0</v>
      </c>
      <c r="BJ16" s="24">
        <f t="shared" si="15"/>
        <v>0</v>
      </c>
      <c r="BK16" s="24">
        <v>0</v>
      </c>
      <c r="BL16" s="24">
        <v>0</v>
      </c>
      <c r="BM16" s="24">
        <v>0</v>
      </c>
      <c r="BN16" s="24">
        <f t="shared" si="16"/>
        <v>0</v>
      </c>
      <c r="BO16" s="24">
        <v>0</v>
      </c>
      <c r="BP16" s="24">
        <v>0</v>
      </c>
      <c r="BQ16" s="24">
        <v>0</v>
      </c>
      <c r="BR16" s="24">
        <f t="shared" si="17"/>
        <v>0</v>
      </c>
      <c r="BS16" s="24">
        <v>0</v>
      </c>
      <c r="BT16" s="24">
        <v>0</v>
      </c>
      <c r="BU16" s="24">
        <v>0</v>
      </c>
      <c r="BV16" s="24">
        <f t="shared" si="18"/>
        <v>0</v>
      </c>
      <c r="BW16" s="24">
        <f t="shared" si="1"/>
        <v>0</v>
      </c>
    </row>
    <row r="17" spans="1:75" x14ac:dyDescent="0.2">
      <c r="A17" s="15">
        <v>8</v>
      </c>
      <c r="B17" s="10" t="s">
        <v>12</v>
      </c>
      <c r="C17" s="13">
        <v>0</v>
      </c>
      <c r="D17" s="39">
        <v>0</v>
      </c>
      <c r="E17" s="39">
        <v>0</v>
      </c>
      <c r="F17" s="39">
        <v>0</v>
      </c>
      <c r="G17" s="13">
        <f t="shared" si="2"/>
        <v>0</v>
      </c>
      <c r="H17" s="39">
        <v>0</v>
      </c>
      <c r="I17" s="39">
        <v>0</v>
      </c>
      <c r="J17" s="39">
        <v>0</v>
      </c>
      <c r="K17" s="13">
        <f t="shared" si="3"/>
        <v>0</v>
      </c>
      <c r="L17" s="39">
        <v>0</v>
      </c>
      <c r="M17" s="39">
        <v>0</v>
      </c>
      <c r="N17" s="39">
        <v>0</v>
      </c>
      <c r="O17" s="13">
        <f t="shared" si="4"/>
        <v>0</v>
      </c>
      <c r="P17" s="39">
        <v>0</v>
      </c>
      <c r="Q17" s="39">
        <v>0</v>
      </c>
      <c r="R17" s="39">
        <v>0</v>
      </c>
      <c r="S17" s="13">
        <f t="shared" si="5"/>
        <v>0</v>
      </c>
      <c r="U17" s="24">
        <f t="shared" si="19"/>
        <v>0</v>
      </c>
      <c r="V17" s="24">
        <v>0</v>
      </c>
      <c r="W17" s="24">
        <v>0</v>
      </c>
      <c r="X17" s="24">
        <v>0</v>
      </c>
      <c r="Y17" s="24">
        <f t="shared" si="6"/>
        <v>0</v>
      </c>
      <c r="Z17" s="24">
        <v>0</v>
      </c>
      <c r="AA17" s="24">
        <v>0</v>
      </c>
      <c r="AB17" s="24">
        <v>0</v>
      </c>
      <c r="AC17" s="24">
        <f t="shared" si="7"/>
        <v>0</v>
      </c>
      <c r="AD17" s="24">
        <v>0</v>
      </c>
      <c r="AE17" s="24">
        <v>0</v>
      </c>
      <c r="AF17" s="24">
        <v>0</v>
      </c>
      <c r="AG17" s="24">
        <f t="shared" si="8"/>
        <v>0</v>
      </c>
      <c r="AH17" s="24">
        <v>0</v>
      </c>
      <c r="AI17" s="24">
        <v>0</v>
      </c>
      <c r="AJ17" s="24">
        <v>0</v>
      </c>
      <c r="AK17" s="24">
        <f t="shared" si="9"/>
        <v>0</v>
      </c>
      <c r="AM17" s="24">
        <f t="shared" si="10"/>
        <v>0</v>
      </c>
      <c r="AO17" s="24">
        <v>0</v>
      </c>
      <c r="AP17" s="24">
        <v>0</v>
      </c>
      <c r="AQ17" s="24">
        <v>0</v>
      </c>
      <c r="AR17" s="24">
        <f t="shared" si="11"/>
        <v>0</v>
      </c>
      <c r="AS17" s="24">
        <v>0</v>
      </c>
      <c r="AT17" s="24">
        <v>0</v>
      </c>
      <c r="AU17" s="24">
        <v>0</v>
      </c>
      <c r="AV17" s="24">
        <f t="shared" si="12"/>
        <v>0</v>
      </c>
      <c r="AW17" s="24">
        <v>0</v>
      </c>
      <c r="AX17" s="24">
        <v>0</v>
      </c>
      <c r="AY17" s="24">
        <v>0</v>
      </c>
      <c r="AZ17" s="24">
        <f t="shared" si="13"/>
        <v>0</v>
      </c>
      <c r="BA17" s="24">
        <v>0</v>
      </c>
      <c r="BB17" s="24">
        <v>0</v>
      </c>
      <c r="BC17" s="24">
        <v>0</v>
      </c>
      <c r="BD17" s="24">
        <f t="shared" si="14"/>
        <v>0</v>
      </c>
      <c r="BE17" s="24">
        <f t="shared" si="0"/>
        <v>0</v>
      </c>
      <c r="BG17" s="24">
        <v>0</v>
      </c>
      <c r="BH17" s="24">
        <v>0</v>
      </c>
      <c r="BI17" s="24">
        <v>0</v>
      </c>
      <c r="BJ17" s="24">
        <f t="shared" si="15"/>
        <v>0</v>
      </c>
      <c r="BK17" s="24">
        <v>0</v>
      </c>
      <c r="BL17" s="24">
        <v>0</v>
      </c>
      <c r="BM17" s="24">
        <v>0</v>
      </c>
      <c r="BN17" s="24">
        <f t="shared" si="16"/>
        <v>0</v>
      </c>
      <c r="BO17" s="24">
        <v>0</v>
      </c>
      <c r="BP17" s="24">
        <v>0</v>
      </c>
      <c r="BQ17" s="24">
        <v>0</v>
      </c>
      <c r="BR17" s="24">
        <f t="shared" si="17"/>
        <v>0</v>
      </c>
      <c r="BS17" s="24">
        <v>0</v>
      </c>
      <c r="BT17" s="24">
        <v>0</v>
      </c>
      <c r="BU17" s="24">
        <v>0</v>
      </c>
      <c r="BV17" s="24">
        <f t="shared" si="18"/>
        <v>0</v>
      </c>
      <c r="BW17" s="24">
        <f t="shared" si="1"/>
        <v>0</v>
      </c>
    </row>
    <row r="18" spans="1:75" x14ac:dyDescent="0.2">
      <c r="A18" s="15">
        <v>9</v>
      </c>
      <c r="B18" s="10" t="s">
        <v>173</v>
      </c>
      <c r="C18" s="13"/>
      <c r="D18" s="39"/>
      <c r="E18" s="39"/>
      <c r="F18" s="39"/>
      <c r="G18" s="13"/>
      <c r="H18" s="39"/>
      <c r="I18" s="39"/>
      <c r="J18" s="39"/>
      <c r="K18" s="13"/>
      <c r="L18" s="39"/>
      <c r="M18" s="39"/>
      <c r="N18" s="39"/>
      <c r="O18" s="13"/>
      <c r="P18" s="39"/>
      <c r="Q18" s="39"/>
      <c r="R18" s="39"/>
      <c r="S18" s="13"/>
      <c r="U18" s="24"/>
      <c r="V18" s="24"/>
      <c r="W18" s="24">
        <v>11</v>
      </c>
      <c r="X18" s="24">
        <v>0</v>
      </c>
      <c r="Y18" s="24">
        <f t="shared" si="6"/>
        <v>11</v>
      </c>
      <c r="Z18" s="24">
        <v>3.7</v>
      </c>
      <c r="AA18" s="24">
        <v>0</v>
      </c>
      <c r="AB18" s="24">
        <v>0</v>
      </c>
      <c r="AC18" s="24">
        <f t="shared" si="7"/>
        <v>3.7</v>
      </c>
      <c r="AD18" s="24">
        <v>0</v>
      </c>
      <c r="AE18" s="24">
        <v>0</v>
      </c>
      <c r="AF18" s="24">
        <v>0</v>
      </c>
      <c r="AG18" s="24">
        <f t="shared" si="8"/>
        <v>0</v>
      </c>
      <c r="AH18" s="24">
        <v>0</v>
      </c>
      <c r="AI18" s="24">
        <v>0</v>
      </c>
      <c r="AJ18" s="24">
        <v>0</v>
      </c>
      <c r="AK18" s="24">
        <f t="shared" si="9"/>
        <v>0</v>
      </c>
      <c r="AM18" s="24">
        <f t="shared" si="10"/>
        <v>14.7</v>
      </c>
      <c r="AO18" s="24">
        <v>0</v>
      </c>
      <c r="AP18" s="24">
        <v>0</v>
      </c>
      <c r="AQ18" s="24">
        <v>0</v>
      </c>
      <c r="AR18" s="24">
        <f t="shared" si="11"/>
        <v>0</v>
      </c>
      <c r="AS18" s="24">
        <v>0</v>
      </c>
      <c r="AT18" s="24">
        <v>0</v>
      </c>
      <c r="AU18" s="24">
        <v>0</v>
      </c>
      <c r="AV18" s="24">
        <f t="shared" si="12"/>
        <v>0</v>
      </c>
      <c r="AW18" s="24">
        <v>0</v>
      </c>
      <c r="AX18" s="24">
        <v>0</v>
      </c>
      <c r="AY18" s="24">
        <v>0</v>
      </c>
      <c r="AZ18" s="24">
        <f t="shared" si="13"/>
        <v>0</v>
      </c>
      <c r="BA18" s="24">
        <v>0</v>
      </c>
      <c r="BB18" s="24">
        <v>0</v>
      </c>
      <c r="BC18" s="24">
        <v>0</v>
      </c>
      <c r="BD18" s="24">
        <f t="shared" si="14"/>
        <v>0</v>
      </c>
      <c r="BE18" s="24">
        <f t="shared" si="0"/>
        <v>0</v>
      </c>
      <c r="BG18" s="24">
        <v>0</v>
      </c>
      <c r="BH18" s="24">
        <v>0</v>
      </c>
      <c r="BI18" s="24">
        <v>0</v>
      </c>
      <c r="BJ18" s="24">
        <f t="shared" si="15"/>
        <v>0</v>
      </c>
      <c r="BK18" s="24">
        <v>0</v>
      </c>
      <c r="BL18" s="24">
        <v>0</v>
      </c>
      <c r="BM18" s="24">
        <v>0</v>
      </c>
      <c r="BN18" s="24">
        <f t="shared" si="16"/>
        <v>0</v>
      </c>
      <c r="BO18" s="24">
        <v>0</v>
      </c>
      <c r="BP18" s="24">
        <v>0</v>
      </c>
      <c r="BQ18" s="24">
        <v>0</v>
      </c>
      <c r="BR18" s="24">
        <f t="shared" si="17"/>
        <v>0</v>
      </c>
      <c r="BS18" s="24">
        <v>0</v>
      </c>
      <c r="BT18" s="24">
        <v>0</v>
      </c>
      <c r="BU18" s="24">
        <v>0</v>
      </c>
      <c r="BV18" s="24">
        <f t="shared" si="18"/>
        <v>0</v>
      </c>
      <c r="BW18" s="24">
        <f t="shared" si="1"/>
        <v>0</v>
      </c>
    </row>
    <row r="19" spans="1:75" ht="15.75" thickBot="1" x14ac:dyDescent="0.25">
      <c r="A19" s="15">
        <v>10</v>
      </c>
      <c r="B19" s="16" t="s">
        <v>13</v>
      </c>
      <c r="C19" s="13">
        <v>0</v>
      </c>
      <c r="D19" s="39">
        <v>0</v>
      </c>
      <c r="E19" s="39">
        <v>0</v>
      </c>
      <c r="F19" s="39">
        <v>0</v>
      </c>
      <c r="G19" s="13">
        <f t="shared" si="2"/>
        <v>0</v>
      </c>
      <c r="H19" s="39">
        <v>0</v>
      </c>
      <c r="I19" s="39">
        <v>0</v>
      </c>
      <c r="J19" s="39">
        <v>0</v>
      </c>
      <c r="K19" s="13">
        <f t="shared" si="3"/>
        <v>0</v>
      </c>
      <c r="L19" s="39">
        <v>0</v>
      </c>
      <c r="M19" s="39">
        <v>0</v>
      </c>
      <c r="N19" s="39">
        <v>0</v>
      </c>
      <c r="O19" s="13">
        <f t="shared" si="4"/>
        <v>0</v>
      </c>
      <c r="P19" s="39">
        <v>0</v>
      </c>
      <c r="Q19" s="39">
        <v>0</v>
      </c>
      <c r="R19" s="39">
        <v>0</v>
      </c>
      <c r="S19" s="13">
        <f t="shared" si="5"/>
        <v>0</v>
      </c>
      <c r="U19" s="24">
        <f t="shared" si="19"/>
        <v>0</v>
      </c>
      <c r="V19" s="24">
        <v>0</v>
      </c>
      <c r="W19" s="24">
        <v>0</v>
      </c>
      <c r="X19" s="24">
        <v>0</v>
      </c>
      <c r="Y19" s="24">
        <f t="shared" si="6"/>
        <v>0</v>
      </c>
      <c r="Z19" s="24">
        <v>0</v>
      </c>
      <c r="AA19" s="24">
        <v>0</v>
      </c>
      <c r="AB19" s="24">
        <v>0</v>
      </c>
      <c r="AC19" s="24">
        <f t="shared" si="7"/>
        <v>0</v>
      </c>
      <c r="AD19" s="24">
        <v>0</v>
      </c>
      <c r="AE19" s="24">
        <v>0</v>
      </c>
      <c r="AF19" s="24">
        <v>0</v>
      </c>
      <c r="AG19" s="24">
        <f t="shared" si="8"/>
        <v>0</v>
      </c>
      <c r="AH19" s="24">
        <v>0</v>
      </c>
      <c r="AI19" s="24">
        <v>0</v>
      </c>
      <c r="AJ19" s="24">
        <v>0</v>
      </c>
      <c r="AK19" s="24">
        <f t="shared" si="9"/>
        <v>0</v>
      </c>
      <c r="AM19" s="24">
        <f t="shared" si="10"/>
        <v>0</v>
      </c>
      <c r="AO19" s="24">
        <v>0</v>
      </c>
      <c r="AP19" s="24">
        <v>0</v>
      </c>
      <c r="AQ19" s="24">
        <v>0</v>
      </c>
      <c r="AR19" s="24">
        <f t="shared" si="11"/>
        <v>0</v>
      </c>
      <c r="AS19" s="24">
        <v>0</v>
      </c>
      <c r="AT19" s="24">
        <v>0</v>
      </c>
      <c r="AU19" s="24">
        <v>0</v>
      </c>
      <c r="AV19" s="24">
        <f t="shared" si="12"/>
        <v>0</v>
      </c>
      <c r="AW19" s="24">
        <v>0</v>
      </c>
      <c r="AX19" s="24">
        <v>0</v>
      </c>
      <c r="AY19" s="24">
        <v>0</v>
      </c>
      <c r="AZ19" s="24">
        <f t="shared" si="13"/>
        <v>0</v>
      </c>
      <c r="BA19" s="24">
        <v>0</v>
      </c>
      <c r="BB19" s="24">
        <v>0</v>
      </c>
      <c r="BC19" s="24">
        <v>0</v>
      </c>
      <c r="BD19" s="24">
        <f t="shared" si="14"/>
        <v>0</v>
      </c>
      <c r="BE19" s="24">
        <f t="shared" si="0"/>
        <v>0</v>
      </c>
      <c r="BG19" s="24">
        <v>0</v>
      </c>
      <c r="BH19" s="24">
        <v>0</v>
      </c>
      <c r="BI19" s="24">
        <v>0</v>
      </c>
      <c r="BJ19" s="24">
        <f t="shared" si="15"/>
        <v>0</v>
      </c>
      <c r="BK19" s="24">
        <v>0</v>
      </c>
      <c r="BL19" s="24">
        <v>1.56</v>
      </c>
      <c r="BM19" s="24">
        <v>0</v>
      </c>
      <c r="BN19" s="24">
        <f t="shared" si="16"/>
        <v>1.56</v>
      </c>
      <c r="BO19" s="24">
        <v>0</v>
      </c>
      <c r="BP19" s="24">
        <v>0</v>
      </c>
      <c r="BQ19" s="24">
        <v>0</v>
      </c>
      <c r="BR19" s="24">
        <f t="shared" si="17"/>
        <v>0</v>
      </c>
      <c r="BS19" s="24">
        <v>0</v>
      </c>
      <c r="BT19" s="24">
        <v>0</v>
      </c>
      <c r="BU19" s="24">
        <v>0</v>
      </c>
      <c r="BV19" s="24">
        <f t="shared" si="18"/>
        <v>0</v>
      </c>
      <c r="BW19" s="24">
        <f t="shared" si="1"/>
        <v>1.56</v>
      </c>
    </row>
    <row r="20" spans="1:75" ht="15.75" thickBot="1" x14ac:dyDescent="0.25">
      <c r="A20" s="17"/>
      <c r="B20" s="18" t="s">
        <v>14</v>
      </c>
      <c r="C20" s="19">
        <f>SUM(C6:C19)</f>
        <v>391.6690000000001</v>
      </c>
      <c r="D20" s="19">
        <f t="shared" ref="D20:X20" si="20">SUM(D6:D19)</f>
        <v>23.990000000000002</v>
      </c>
      <c r="E20" s="19">
        <f t="shared" si="20"/>
        <v>17.32</v>
      </c>
      <c r="F20" s="19">
        <f t="shared" si="20"/>
        <v>18.542000000000002</v>
      </c>
      <c r="G20" s="19">
        <f t="shared" si="20"/>
        <v>59.852000000000004</v>
      </c>
      <c r="H20" s="19">
        <f t="shared" si="20"/>
        <v>36.962617283950621</v>
      </c>
      <c r="I20" s="19">
        <f t="shared" si="20"/>
        <v>77.49151079136692</v>
      </c>
      <c r="J20" s="19">
        <f t="shared" si="20"/>
        <v>15.36</v>
      </c>
      <c r="K20" s="19">
        <f t="shared" si="20"/>
        <v>129.81412807531751</v>
      </c>
      <c r="L20" s="19">
        <f t="shared" si="20"/>
        <v>4</v>
      </c>
      <c r="M20" s="19">
        <f t="shared" si="20"/>
        <v>0</v>
      </c>
      <c r="N20" s="19">
        <f t="shared" si="20"/>
        <v>0</v>
      </c>
      <c r="O20" s="19">
        <f t="shared" si="20"/>
        <v>4</v>
      </c>
      <c r="P20" s="19">
        <f t="shared" si="20"/>
        <v>9.98</v>
      </c>
      <c r="Q20" s="19">
        <f t="shared" si="20"/>
        <v>26.421250000000001</v>
      </c>
      <c r="R20" s="19">
        <f t="shared" si="20"/>
        <v>10</v>
      </c>
      <c r="S20" s="19">
        <f t="shared" si="20"/>
        <v>46.401250000000005</v>
      </c>
      <c r="T20" s="19">
        <f t="shared" si="20"/>
        <v>0</v>
      </c>
      <c r="U20" s="19">
        <f t="shared" si="20"/>
        <v>289.04737807531757</v>
      </c>
      <c r="V20" s="19">
        <f t="shared" si="20"/>
        <v>27.049999999999997</v>
      </c>
      <c r="W20" s="19">
        <f t="shared" si="20"/>
        <v>13.65</v>
      </c>
      <c r="X20" s="19">
        <f t="shared" si="20"/>
        <v>127.89619999999999</v>
      </c>
      <c r="Y20" s="19">
        <f t="shared" si="6"/>
        <v>168.59619999999998</v>
      </c>
      <c r="Z20" s="19">
        <f t="shared" ref="Z20:AA20" si="21">SUM(Z6:Z19)</f>
        <v>93.29</v>
      </c>
      <c r="AA20" s="19">
        <f t="shared" si="21"/>
        <v>68.89</v>
      </c>
      <c r="AB20" s="19">
        <f t="shared" ref="AB20:AD20" si="22">SUM(AB6:AB19)</f>
        <v>188.4</v>
      </c>
      <c r="AC20" s="19">
        <f t="shared" si="7"/>
        <v>350.58000000000004</v>
      </c>
      <c r="AD20" s="19">
        <f t="shared" si="22"/>
        <v>0</v>
      </c>
      <c r="AE20" s="19">
        <f t="shared" ref="AE20:AF20" si="23">SUM(AE6:AE19)</f>
        <v>10.16</v>
      </c>
      <c r="AF20" s="19">
        <f t="shared" si="23"/>
        <v>24.95</v>
      </c>
      <c r="AG20" s="19">
        <f t="shared" si="8"/>
        <v>35.11</v>
      </c>
      <c r="AH20" s="19">
        <f t="shared" ref="AH20:AI20" si="24">SUM(AH6:AH19)</f>
        <v>77.98</v>
      </c>
      <c r="AI20" s="19">
        <f t="shared" si="24"/>
        <v>5.88</v>
      </c>
      <c r="AJ20" s="19">
        <f t="shared" ref="AJ20" si="25">SUM(AJ6:AJ19)</f>
        <v>0</v>
      </c>
      <c r="AK20" s="19">
        <f t="shared" si="9"/>
        <v>83.86</v>
      </c>
      <c r="AM20" s="19">
        <f t="shared" si="10"/>
        <v>638.14620000000002</v>
      </c>
      <c r="AO20" s="19">
        <f t="shared" ref="AO20:AP20" si="26">SUM(AO6:AO19)</f>
        <v>34.469230769230769</v>
      </c>
      <c r="AP20" s="19">
        <f t="shared" si="26"/>
        <v>173.44000000000003</v>
      </c>
      <c r="AQ20" s="19">
        <f t="shared" ref="AQ20" si="27">SUM(AQ6:AQ19)</f>
        <v>15.67</v>
      </c>
      <c r="AR20" s="19">
        <f t="shared" si="11"/>
        <v>223.57923076923078</v>
      </c>
      <c r="AS20" s="19">
        <f t="shared" ref="AS20:AU20" si="28">SUM(AS6:AS19)</f>
        <v>0</v>
      </c>
      <c r="AT20" s="19">
        <f t="shared" si="28"/>
        <v>0</v>
      </c>
      <c r="AU20" s="19">
        <f t="shared" si="28"/>
        <v>0</v>
      </c>
      <c r="AV20" s="19">
        <f t="shared" si="12"/>
        <v>0</v>
      </c>
      <c r="AW20" s="19">
        <f t="shared" ref="AW20:AX20" si="29">SUM(AW6:AW19)</f>
        <v>26.740000000000002</v>
      </c>
      <c r="AX20" s="19">
        <f t="shared" si="29"/>
        <v>0</v>
      </c>
      <c r="AY20" s="19">
        <f t="shared" ref="AY20:BA20" si="30">SUM(AY6:AY19)</f>
        <v>0</v>
      </c>
      <c r="AZ20" s="19">
        <f t="shared" si="13"/>
        <v>26.740000000000002</v>
      </c>
      <c r="BA20" s="19">
        <f t="shared" si="30"/>
        <v>0</v>
      </c>
      <c r="BB20" s="19">
        <f t="shared" ref="BB20:BC20" si="31">SUM(BB6:BB19)</f>
        <v>9.27</v>
      </c>
      <c r="BC20" s="19">
        <f t="shared" si="31"/>
        <v>14.209999999999999</v>
      </c>
      <c r="BD20" s="19">
        <f t="shared" si="14"/>
        <v>23.479999999999997</v>
      </c>
      <c r="BE20" s="19">
        <f t="shared" si="0"/>
        <v>273.7992307692308</v>
      </c>
      <c r="BG20" s="19">
        <f t="shared" ref="BG20:BH20" si="32">SUM(BG6:BG19)</f>
        <v>7.89</v>
      </c>
      <c r="BH20" s="19">
        <f t="shared" si="32"/>
        <v>11.164</v>
      </c>
      <c r="BI20" s="19">
        <f t="shared" ref="BI20" si="33">SUM(BI6:BI19)</f>
        <v>12.58</v>
      </c>
      <c r="BJ20" s="19">
        <f t="shared" si="15"/>
        <v>31.634</v>
      </c>
      <c r="BK20" s="19">
        <f t="shared" ref="BK20:BL20" si="34">SUM(BK6:BK19)</f>
        <v>0</v>
      </c>
      <c r="BL20" s="19">
        <f t="shared" si="34"/>
        <v>16.47</v>
      </c>
      <c r="BM20" s="19">
        <f t="shared" ref="BM20" si="35">SUM(BM6:BM19)</f>
        <v>46.470000000000006</v>
      </c>
      <c r="BN20" s="19">
        <f t="shared" si="16"/>
        <v>62.940000000000005</v>
      </c>
      <c r="BO20" s="19">
        <f t="shared" ref="BO20:BP20" si="36">SUM(BO6:BO19)</f>
        <v>0</v>
      </c>
      <c r="BP20" s="19">
        <f t="shared" si="36"/>
        <v>0</v>
      </c>
      <c r="BQ20" s="19">
        <f t="shared" ref="BQ20:BS20" si="37">SUM(BQ6:BQ19)</f>
        <v>0</v>
      </c>
      <c r="BR20" s="19">
        <f t="shared" si="17"/>
        <v>0</v>
      </c>
      <c r="BS20" s="19">
        <f t="shared" si="37"/>
        <v>0</v>
      </c>
      <c r="BT20" s="19">
        <f t="shared" ref="BT20:BU20" si="38">SUM(BT6:BT19)</f>
        <v>0</v>
      </c>
      <c r="BU20" s="19">
        <f t="shared" si="38"/>
        <v>19.05</v>
      </c>
      <c r="BV20" s="19">
        <f t="shared" si="18"/>
        <v>19.05</v>
      </c>
      <c r="BW20" s="19">
        <f t="shared" si="1"/>
        <v>113.62400000000001</v>
      </c>
    </row>
    <row r="21" spans="1:75" x14ac:dyDescent="0.2">
      <c r="A21" s="133" t="s">
        <v>15</v>
      </c>
      <c r="B21" s="137"/>
      <c r="C21" s="21"/>
      <c r="D21" s="22"/>
      <c r="E21" s="22"/>
      <c r="F21" s="22"/>
      <c r="G21" s="21"/>
      <c r="H21" s="22"/>
      <c r="I21" s="22"/>
      <c r="J21" s="22"/>
      <c r="K21" s="21"/>
      <c r="L21" s="22"/>
      <c r="M21" s="22"/>
      <c r="N21" s="22">
        <v>0</v>
      </c>
      <c r="O21" s="21">
        <f t="shared" si="4"/>
        <v>0</v>
      </c>
      <c r="P21" s="22"/>
      <c r="Q21" s="22"/>
      <c r="R21" s="22"/>
      <c r="S21" s="21">
        <f t="shared" si="5"/>
        <v>0</v>
      </c>
      <c r="U21" s="22">
        <f t="shared" si="19"/>
        <v>0</v>
      </c>
      <c r="V21" s="22"/>
      <c r="W21" s="22"/>
      <c r="X21" s="22"/>
      <c r="Y21" s="22">
        <f t="shared" si="6"/>
        <v>0</v>
      </c>
      <c r="Z21" s="22"/>
      <c r="AA21" s="22"/>
      <c r="AB21" s="22"/>
      <c r="AC21" s="22">
        <f t="shared" si="7"/>
        <v>0</v>
      </c>
      <c r="AD21" s="22"/>
      <c r="AE21" s="22"/>
      <c r="AF21" s="22"/>
      <c r="AG21" s="22">
        <f t="shared" si="8"/>
        <v>0</v>
      </c>
      <c r="AH21" s="22"/>
      <c r="AI21" s="22"/>
      <c r="AJ21" s="22"/>
      <c r="AK21" s="22">
        <f t="shared" si="9"/>
        <v>0</v>
      </c>
      <c r="AM21" s="22">
        <f t="shared" si="10"/>
        <v>0</v>
      </c>
      <c r="AO21" s="22"/>
      <c r="AP21" s="22"/>
      <c r="AQ21" s="22"/>
      <c r="AR21" s="22">
        <f t="shared" si="11"/>
        <v>0</v>
      </c>
      <c r="AS21" s="22"/>
      <c r="AT21" s="22"/>
      <c r="AU21" s="22"/>
      <c r="AV21" s="22">
        <f t="shared" si="12"/>
        <v>0</v>
      </c>
      <c r="AW21" s="22"/>
      <c r="AX21" s="22"/>
      <c r="AY21" s="22"/>
      <c r="AZ21" s="22">
        <f t="shared" si="13"/>
        <v>0</v>
      </c>
      <c r="BA21" s="22"/>
      <c r="BB21" s="22"/>
      <c r="BC21" s="22"/>
      <c r="BD21" s="22">
        <f t="shared" si="14"/>
        <v>0</v>
      </c>
      <c r="BE21" s="22">
        <f t="shared" si="0"/>
        <v>0</v>
      </c>
      <c r="BG21" s="22"/>
      <c r="BH21" s="22"/>
      <c r="BI21" s="22"/>
      <c r="BJ21" s="22">
        <f t="shared" si="15"/>
        <v>0</v>
      </c>
      <c r="BK21" s="22"/>
      <c r="BL21" s="22"/>
      <c r="BM21" s="22"/>
      <c r="BN21" s="22">
        <f t="shared" si="16"/>
        <v>0</v>
      </c>
      <c r="BO21" s="22"/>
      <c r="BP21" s="22"/>
      <c r="BQ21" s="22"/>
      <c r="BR21" s="22">
        <f t="shared" si="17"/>
        <v>0</v>
      </c>
      <c r="BS21" s="22"/>
      <c r="BT21" s="22"/>
      <c r="BU21" s="22"/>
      <c r="BV21" s="22">
        <f t="shared" si="18"/>
        <v>0</v>
      </c>
      <c r="BW21" s="22">
        <f t="shared" si="1"/>
        <v>0</v>
      </c>
    </row>
    <row r="22" spans="1:75" x14ac:dyDescent="0.2">
      <c r="A22" s="11">
        <v>1</v>
      </c>
      <c r="B22" s="10" t="s">
        <v>16</v>
      </c>
      <c r="C22" s="13">
        <v>17.520000000000003</v>
      </c>
      <c r="D22" s="38">
        <v>0</v>
      </c>
      <c r="E22" s="38">
        <v>0</v>
      </c>
      <c r="F22" s="38">
        <v>0</v>
      </c>
      <c r="G22" s="13">
        <f t="shared" si="2"/>
        <v>0</v>
      </c>
      <c r="H22" s="38">
        <v>0</v>
      </c>
      <c r="I22" s="38">
        <v>0</v>
      </c>
      <c r="J22" s="38">
        <v>0</v>
      </c>
      <c r="K22" s="13">
        <f t="shared" si="3"/>
        <v>0</v>
      </c>
      <c r="L22" s="38">
        <v>0</v>
      </c>
      <c r="M22" s="38">
        <v>0</v>
      </c>
      <c r="N22" s="38">
        <v>0</v>
      </c>
      <c r="O22" s="13">
        <f t="shared" si="4"/>
        <v>0</v>
      </c>
      <c r="P22" s="38">
        <v>0</v>
      </c>
      <c r="Q22" s="38">
        <v>0</v>
      </c>
      <c r="R22" s="38">
        <v>0</v>
      </c>
      <c r="S22" s="13">
        <f t="shared" si="5"/>
        <v>0</v>
      </c>
      <c r="U22" s="24">
        <f t="shared" si="19"/>
        <v>0</v>
      </c>
      <c r="V22" s="24">
        <v>0</v>
      </c>
      <c r="W22" s="24">
        <v>0</v>
      </c>
      <c r="X22" s="24">
        <v>0</v>
      </c>
      <c r="Y22" s="24">
        <f t="shared" si="6"/>
        <v>0</v>
      </c>
      <c r="Z22" s="24">
        <v>0</v>
      </c>
      <c r="AA22" s="24">
        <v>0</v>
      </c>
      <c r="AB22" s="24">
        <v>0</v>
      </c>
      <c r="AC22" s="24">
        <f t="shared" si="7"/>
        <v>0</v>
      </c>
      <c r="AD22" s="24">
        <v>0</v>
      </c>
      <c r="AE22" s="24">
        <v>0</v>
      </c>
      <c r="AF22" s="24">
        <v>0</v>
      </c>
      <c r="AG22" s="24">
        <f t="shared" si="8"/>
        <v>0</v>
      </c>
      <c r="AH22" s="24">
        <v>0</v>
      </c>
      <c r="AI22" s="24">
        <v>0</v>
      </c>
      <c r="AJ22" s="24">
        <v>0</v>
      </c>
      <c r="AK22" s="24">
        <f t="shared" si="9"/>
        <v>0</v>
      </c>
      <c r="AM22" s="24">
        <f t="shared" si="10"/>
        <v>0</v>
      </c>
      <c r="AO22" s="24">
        <v>0</v>
      </c>
      <c r="AP22" s="24">
        <v>0</v>
      </c>
      <c r="AQ22" s="24">
        <v>2</v>
      </c>
      <c r="AR22" s="24">
        <f t="shared" si="11"/>
        <v>2</v>
      </c>
      <c r="AS22" s="24">
        <v>0</v>
      </c>
      <c r="AT22" s="24">
        <v>63.636199616122838</v>
      </c>
      <c r="AU22" s="24">
        <v>0</v>
      </c>
      <c r="AV22" s="24">
        <f t="shared" si="12"/>
        <v>63.636199616122838</v>
      </c>
      <c r="AW22" s="24">
        <v>0</v>
      </c>
      <c r="AX22" s="24">
        <v>30.15</v>
      </c>
      <c r="AY22" s="24">
        <v>0</v>
      </c>
      <c r="AZ22" s="24">
        <f t="shared" si="13"/>
        <v>30.15</v>
      </c>
      <c r="BA22" s="24">
        <v>0</v>
      </c>
      <c r="BB22" s="24">
        <v>0</v>
      </c>
      <c r="BC22" s="24">
        <v>0</v>
      </c>
      <c r="BD22" s="24">
        <f t="shared" si="14"/>
        <v>0</v>
      </c>
      <c r="BE22" s="24">
        <f t="shared" si="0"/>
        <v>95.786199616122843</v>
      </c>
      <c r="BG22" s="24">
        <v>0</v>
      </c>
      <c r="BH22" s="24">
        <v>0</v>
      </c>
      <c r="BI22" s="24">
        <v>0</v>
      </c>
      <c r="BJ22" s="24">
        <f t="shared" si="15"/>
        <v>0</v>
      </c>
      <c r="BK22" s="24">
        <v>17.952000000000002</v>
      </c>
      <c r="BL22" s="24">
        <v>0</v>
      </c>
      <c r="BM22" s="24">
        <v>0</v>
      </c>
      <c r="BN22" s="24">
        <f t="shared" si="16"/>
        <v>17.952000000000002</v>
      </c>
      <c r="BO22" s="24">
        <v>0</v>
      </c>
      <c r="BP22" s="24">
        <v>0</v>
      </c>
      <c r="BQ22" s="24">
        <v>0</v>
      </c>
      <c r="BR22" s="24">
        <f t="shared" si="17"/>
        <v>0</v>
      </c>
      <c r="BS22" s="24">
        <v>0</v>
      </c>
      <c r="BT22" s="24">
        <v>0</v>
      </c>
      <c r="BU22" s="24">
        <v>0</v>
      </c>
      <c r="BV22" s="24">
        <f t="shared" si="18"/>
        <v>0</v>
      </c>
      <c r="BW22" s="24">
        <f t="shared" si="1"/>
        <v>17.952000000000002</v>
      </c>
    </row>
    <row r="23" spans="1:75" x14ac:dyDescent="0.2">
      <c r="A23" s="11">
        <v>2</v>
      </c>
      <c r="B23" s="10" t="s">
        <v>27</v>
      </c>
      <c r="C23" s="13">
        <v>133.76</v>
      </c>
      <c r="D23" s="38">
        <v>0</v>
      </c>
      <c r="E23" s="38">
        <v>0</v>
      </c>
      <c r="F23" s="38">
        <v>0</v>
      </c>
      <c r="G23" s="13">
        <f t="shared" si="2"/>
        <v>0</v>
      </c>
      <c r="H23" s="38">
        <v>0</v>
      </c>
      <c r="I23" s="38">
        <v>0</v>
      </c>
      <c r="J23" s="38">
        <v>0</v>
      </c>
      <c r="K23" s="13">
        <f t="shared" si="3"/>
        <v>0</v>
      </c>
      <c r="L23" s="38">
        <v>144.51789473684209</v>
      </c>
      <c r="M23" s="38">
        <v>0</v>
      </c>
      <c r="N23" s="38">
        <v>0</v>
      </c>
      <c r="O23" s="13">
        <f t="shared" si="4"/>
        <v>144.51789473684209</v>
      </c>
      <c r="P23" s="38">
        <v>0</v>
      </c>
      <c r="Q23" s="38">
        <v>0</v>
      </c>
      <c r="R23" s="38">
        <v>0</v>
      </c>
      <c r="S23" s="13">
        <f t="shared" si="5"/>
        <v>0</v>
      </c>
      <c r="U23" s="24">
        <f t="shared" si="19"/>
        <v>144.51789473684209</v>
      </c>
      <c r="V23" s="24">
        <v>0</v>
      </c>
      <c r="W23" s="24">
        <v>0</v>
      </c>
      <c r="X23" s="24">
        <v>30.282</v>
      </c>
      <c r="Y23" s="24">
        <f t="shared" si="6"/>
        <v>30.282</v>
      </c>
      <c r="Z23" s="24">
        <v>0</v>
      </c>
      <c r="AA23" s="24">
        <v>0</v>
      </c>
      <c r="AB23" s="24">
        <v>0</v>
      </c>
      <c r="AC23" s="24">
        <f t="shared" si="7"/>
        <v>0</v>
      </c>
      <c r="AD23" s="24">
        <v>4.1399999999999997</v>
      </c>
      <c r="AE23" s="24">
        <v>54.14</v>
      </c>
      <c r="AF23" s="24">
        <v>20.46</v>
      </c>
      <c r="AG23" s="24">
        <f t="shared" si="8"/>
        <v>78.740000000000009</v>
      </c>
      <c r="AH23" s="24">
        <v>2.38</v>
      </c>
      <c r="AI23" s="24">
        <v>8.4600000000000009</v>
      </c>
      <c r="AJ23" s="24">
        <v>46.1</v>
      </c>
      <c r="AK23" s="24">
        <f t="shared" si="9"/>
        <v>56.94</v>
      </c>
      <c r="AM23" s="24">
        <f t="shared" si="10"/>
        <v>165.96200000000002</v>
      </c>
      <c r="AO23" s="24">
        <v>0</v>
      </c>
      <c r="AP23" s="24">
        <v>24.22</v>
      </c>
      <c r="AQ23" s="24">
        <v>0</v>
      </c>
      <c r="AR23" s="24">
        <f t="shared" si="11"/>
        <v>24.22</v>
      </c>
      <c r="AS23" s="24">
        <v>44.693200000000004</v>
      </c>
      <c r="AT23" s="24">
        <v>38.902531645569617</v>
      </c>
      <c r="AU23" s="24">
        <v>63.5</v>
      </c>
      <c r="AV23" s="24">
        <f t="shared" si="12"/>
        <v>147.09573164556963</v>
      </c>
      <c r="AW23" s="24">
        <v>31.48</v>
      </c>
      <c r="AX23" s="24">
        <v>0</v>
      </c>
      <c r="AY23" s="24">
        <v>1.01</v>
      </c>
      <c r="AZ23" s="24">
        <f t="shared" si="13"/>
        <v>32.49</v>
      </c>
      <c r="BA23" s="24">
        <v>0</v>
      </c>
      <c r="BB23" s="24">
        <v>66.05</v>
      </c>
      <c r="BC23" s="24">
        <v>200.8</v>
      </c>
      <c r="BD23" s="24">
        <f t="shared" si="14"/>
        <v>266.85000000000002</v>
      </c>
      <c r="BE23" s="24">
        <f t="shared" si="0"/>
        <v>470.65573164556963</v>
      </c>
      <c r="BG23" s="24">
        <v>430.14</v>
      </c>
      <c r="BH23" s="24">
        <v>136.72</v>
      </c>
      <c r="BI23" s="24">
        <v>24.87</v>
      </c>
      <c r="BJ23" s="24">
        <f t="shared" si="15"/>
        <v>591.73</v>
      </c>
      <c r="BK23" s="24">
        <v>0</v>
      </c>
      <c r="BL23" s="24">
        <v>0</v>
      </c>
      <c r="BM23" s="24">
        <v>0</v>
      </c>
      <c r="BN23" s="24">
        <f t="shared" si="16"/>
        <v>0</v>
      </c>
      <c r="BO23" s="24">
        <v>234.38</v>
      </c>
      <c r="BP23" s="24">
        <v>264</v>
      </c>
      <c r="BQ23" s="24">
        <v>0</v>
      </c>
      <c r="BR23" s="24">
        <f t="shared" si="17"/>
        <v>498.38</v>
      </c>
      <c r="BS23" s="24">
        <v>0</v>
      </c>
      <c r="BT23" s="24">
        <v>90.458857142857141</v>
      </c>
      <c r="BU23" s="24">
        <v>0</v>
      </c>
      <c r="BV23" s="24">
        <f t="shared" si="18"/>
        <v>90.458857142857141</v>
      </c>
      <c r="BW23" s="24">
        <f t="shared" si="1"/>
        <v>1180.5688571428573</v>
      </c>
    </row>
    <row r="24" spans="1:75" x14ac:dyDescent="0.2">
      <c r="A24" s="11">
        <v>3</v>
      </c>
      <c r="B24" s="10" t="s">
        <v>86</v>
      </c>
      <c r="C24" s="13">
        <v>969.45404315196993</v>
      </c>
      <c r="D24" s="38">
        <v>0</v>
      </c>
      <c r="E24" s="38">
        <v>0</v>
      </c>
      <c r="F24" s="38">
        <v>0</v>
      </c>
      <c r="G24" s="13">
        <f t="shared" si="2"/>
        <v>0</v>
      </c>
      <c r="H24" s="38">
        <v>0</v>
      </c>
      <c r="I24" s="38">
        <v>3.84</v>
      </c>
      <c r="J24" s="38">
        <v>153.23631578947368</v>
      </c>
      <c r="K24" s="13">
        <f t="shared" si="3"/>
        <v>157.07631578947368</v>
      </c>
      <c r="L24" s="38">
        <v>118.29777777777778</v>
      </c>
      <c r="M24" s="38">
        <v>106.65</v>
      </c>
      <c r="N24" s="38">
        <v>225.66974534073125</v>
      </c>
      <c r="O24" s="13">
        <f t="shared" si="4"/>
        <v>450.61752311850904</v>
      </c>
      <c r="P24" s="38">
        <v>173.75</v>
      </c>
      <c r="Q24" s="38">
        <v>0</v>
      </c>
      <c r="R24" s="38">
        <v>55.886363636363633</v>
      </c>
      <c r="S24" s="13">
        <f t="shared" si="5"/>
        <v>229.63636363636363</v>
      </c>
      <c r="U24" s="24">
        <f t="shared" si="19"/>
        <v>837.33020254434632</v>
      </c>
      <c r="V24" s="24">
        <v>0</v>
      </c>
      <c r="W24" s="24">
        <v>192</v>
      </c>
      <c r="X24" s="24">
        <v>168</v>
      </c>
      <c r="Y24" s="24">
        <f t="shared" si="6"/>
        <v>360</v>
      </c>
      <c r="Z24" s="24">
        <v>0</v>
      </c>
      <c r="AA24" s="24">
        <v>0</v>
      </c>
      <c r="AB24" s="24">
        <v>53.91</v>
      </c>
      <c r="AC24" s="24">
        <f t="shared" si="7"/>
        <v>53.91</v>
      </c>
      <c r="AD24" s="24">
        <v>292.65999999999997</v>
      </c>
      <c r="AE24" s="24">
        <v>45.15</v>
      </c>
      <c r="AF24" s="24">
        <v>188.24</v>
      </c>
      <c r="AG24" s="24">
        <f t="shared" si="8"/>
        <v>526.04999999999995</v>
      </c>
      <c r="AH24" s="24">
        <v>0</v>
      </c>
      <c r="AI24" s="24">
        <v>48</v>
      </c>
      <c r="AJ24" s="24">
        <v>361.87</v>
      </c>
      <c r="AK24" s="24">
        <f t="shared" si="9"/>
        <v>409.87</v>
      </c>
      <c r="AM24" s="24">
        <f t="shared" si="10"/>
        <v>1349.83</v>
      </c>
      <c r="AO24" s="24">
        <v>321.79999999999995</v>
      </c>
      <c r="AP24" s="24">
        <v>141.32</v>
      </c>
      <c r="AQ24" s="24">
        <v>0</v>
      </c>
      <c r="AR24" s="24">
        <f t="shared" si="11"/>
        <v>463.11999999999995</v>
      </c>
      <c r="AS24" s="24">
        <v>38.01</v>
      </c>
      <c r="AT24" s="24">
        <v>324.11</v>
      </c>
      <c r="AU24" s="24">
        <v>235.45</v>
      </c>
      <c r="AV24" s="24">
        <f t="shared" si="12"/>
        <v>597.56999999999994</v>
      </c>
      <c r="AW24" s="24">
        <v>240</v>
      </c>
      <c r="AX24" s="24">
        <v>192</v>
      </c>
      <c r="AY24" s="24">
        <v>138.61000000000001</v>
      </c>
      <c r="AZ24" s="24">
        <f t="shared" si="13"/>
        <v>570.61</v>
      </c>
      <c r="BA24" s="24">
        <v>81.23</v>
      </c>
      <c r="BB24" s="24">
        <v>90</v>
      </c>
      <c r="BC24" s="24">
        <v>160</v>
      </c>
      <c r="BD24" s="24">
        <f t="shared" si="14"/>
        <v>331.23</v>
      </c>
      <c r="BE24" s="24">
        <f t="shared" si="0"/>
        <v>1962.5299999999997</v>
      </c>
      <c r="BG24" s="24">
        <v>24</v>
      </c>
      <c r="BH24" s="24">
        <v>23</v>
      </c>
      <c r="BI24" s="24">
        <v>412.12299999999999</v>
      </c>
      <c r="BJ24" s="24">
        <f t="shared" si="15"/>
        <v>459.12299999999999</v>
      </c>
      <c r="BK24" s="24">
        <v>0</v>
      </c>
      <c r="BL24" s="24">
        <v>179.04</v>
      </c>
      <c r="BM24" s="24">
        <v>48</v>
      </c>
      <c r="BN24" s="24">
        <f t="shared" si="16"/>
        <v>227.04</v>
      </c>
      <c r="BO24" s="24">
        <v>23.84</v>
      </c>
      <c r="BP24" s="24">
        <v>66</v>
      </c>
      <c r="BQ24" s="24">
        <v>120</v>
      </c>
      <c r="BR24" s="24">
        <f t="shared" si="17"/>
        <v>209.84</v>
      </c>
      <c r="BS24" s="24">
        <v>139.75</v>
      </c>
      <c r="BT24" s="24">
        <v>192</v>
      </c>
      <c r="BU24" s="24">
        <v>0</v>
      </c>
      <c r="BV24" s="24">
        <f t="shared" si="18"/>
        <v>331.75</v>
      </c>
      <c r="BW24" s="24">
        <f t="shared" si="1"/>
        <v>1227.7529999999999</v>
      </c>
    </row>
    <row r="25" spans="1:75" ht="15.75" thickBot="1" x14ac:dyDescent="0.25">
      <c r="A25" s="11">
        <v>4</v>
      </c>
      <c r="B25" s="12" t="s">
        <v>17</v>
      </c>
      <c r="C25" s="13">
        <v>0</v>
      </c>
      <c r="D25" s="38">
        <v>0</v>
      </c>
      <c r="E25" s="38">
        <v>0</v>
      </c>
      <c r="F25" s="38">
        <v>0</v>
      </c>
      <c r="G25" s="13">
        <f t="shared" si="2"/>
        <v>0</v>
      </c>
      <c r="H25" s="38">
        <v>0</v>
      </c>
      <c r="I25" s="38">
        <v>0</v>
      </c>
      <c r="J25" s="38">
        <v>0</v>
      </c>
      <c r="K25" s="13">
        <f t="shared" si="3"/>
        <v>0</v>
      </c>
      <c r="L25" s="38">
        <v>0</v>
      </c>
      <c r="M25" s="38">
        <v>0</v>
      </c>
      <c r="N25" s="38">
        <v>0</v>
      </c>
      <c r="O25" s="13">
        <f t="shared" si="4"/>
        <v>0</v>
      </c>
      <c r="P25" s="38">
        <v>0</v>
      </c>
      <c r="Q25" s="38">
        <v>0</v>
      </c>
      <c r="R25" s="38">
        <v>0</v>
      </c>
      <c r="S25" s="13">
        <f t="shared" si="5"/>
        <v>0</v>
      </c>
      <c r="U25" s="24">
        <f t="shared" si="19"/>
        <v>0</v>
      </c>
      <c r="V25" s="24">
        <v>0</v>
      </c>
      <c r="W25" s="24">
        <v>0</v>
      </c>
      <c r="X25" s="24">
        <v>0</v>
      </c>
      <c r="Y25" s="24">
        <f t="shared" si="6"/>
        <v>0</v>
      </c>
      <c r="Z25" s="24">
        <v>0</v>
      </c>
      <c r="AA25" s="24">
        <v>0</v>
      </c>
      <c r="AB25" s="24">
        <v>0</v>
      </c>
      <c r="AC25" s="24">
        <f t="shared" si="7"/>
        <v>0</v>
      </c>
      <c r="AD25" s="24">
        <v>0</v>
      </c>
      <c r="AE25" s="24">
        <v>0</v>
      </c>
      <c r="AF25" s="24">
        <v>0</v>
      </c>
      <c r="AG25" s="24">
        <f t="shared" si="8"/>
        <v>0</v>
      </c>
      <c r="AH25" s="24">
        <v>0</v>
      </c>
      <c r="AI25" s="24">
        <v>0</v>
      </c>
      <c r="AJ25" s="24">
        <v>0</v>
      </c>
      <c r="AK25" s="24">
        <f t="shared" si="9"/>
        <v>0</v>
      </c>
      <c r="AM25" s="24">
        <f t="shared" si="10"/>
        <v>0</v>
      </c>
      <c r="AO25" s="24">
        <v>0</v>
      </c>
      <c r="AP25" s="24">
        <v>0</v>
      </c>
      <c r="AQ25" s="24">
        <v>0</v>
      </c>
      <c r="AR25" s="24">
        <f t="shared" si="11"/>
        <v>0</v>
      </c>
      <c r="AS25" s="24">
        <v>0</v>
      </c>
      <c r="AT25" s="24">
        <v>0</v>
      </c>
      <c r="AU25" s="24">
        <v>0</v>
      </c>
      <c r="AV25" s="24">
        <f t="shared" si="12"/>
        <v>0</v>
      </c>
      <c r="AW25" s="24">
        <v>0</v>
      </c>
      <c r="AX25" s="24">
        <v>0</v>
      </c>
      <c r="AY25" s="24">
        <v>0</v>
      </c>
      <c r="AZ25" s="24">
        <f t="shared" si="13"/>
        <v>0</v>
      </c>
      <c r="BA25" s="24">
        <v>0</v>
      </c>
      <c r="BB25" s="24">
        <v>0</v>
      </c>
      <c r="BC25" s="24">
        <v>0</v>
      </c>
      <c r="BD25" s="24">
        <f t="shared" si="14"/>
        <v>0</v>
      </c>
      <c r="BE25" s="24">
        <f t="shared" si="0"/>
        <v>0</v>
      </c>
      <c r="BG25" s="24">
        <v>0</v>
      </c>
      <c r="BH25" s="24">
        <v>0</v>
      </c>
      <c r="BI25" s="24">
        <v>0</v>
      </c>
      <c r="BJ25" s="24">
        <f t="shared" si="15"/>
        <v>0</v>
      </c>
      <c r="BK25" s="24">
        <v>0</v>
      </c>
      <c r="BL25" s="24">
        <v>0</v>
      </c>
      <c r="BM25" s="24">
        <v>0</v>
      </c>
      <c r="BN25" s="24">
        <f t="shared" si="16"/>
        <v>0</v>
      </c>
      <c r="BO25" s="24">
        <v>0</v>
      </c>
      <c r="BP25" s="24">
        <v>0</v>
      </c>
      <c r="BQ25" s="24">
        <v>0</v>
      </c>
      <c r="BR25" s="24">
        <f t="shared" si="17"/>
        <v>0</v>
      </c>
      <c r="BS25" s="24">
        <v>0</v>
      </c>
      <c r="BT25" s="24">
        <v>0</v>
      </c>
      <c r="BU25" s="24">
        <v>0</v>
      </c>
      <c r="BV25" s="24">
        <f t="shared" si="18"/>
        <v>0</v>
      </c>
      <c r="BW25" s="24">
        <f t="shared" si="1"/>
        <v>0</v>
      </c>
    </row>
    <row r="26" spans="1:75" ht="15.75" thickBot="1" x14ac:dyDescent="0.25">
      <c r="A26" s="23"/>
      <c r="B26" s="18" t="s">
        <v>18</v>
      </c>
      <c r="C26" s="19">
        <f>SUM(C22:C25)</f>
        <v>1120.7340431519699</v>
      </c>
      <c r="D26" s="19">
        <f t="shared" ref="D26:X26" si="39">SUM(D22:D25)</f>
        <v>0</v>
      </c>
      <c r="E26" s="19">
        <f t="shared" si="39"/>
        <v>0</v>
      </c>
      <c r="F26" s="19">
        <f t="shared" si="39"/>
        <v>0</v>
      </c>
      <c r="G26" s="19">
        <f t="shared" si="39"/>
        <v>0</v>
      </c>
      <c r="H26" s="19">
        <f t="shared" si="39"/>
        <v>0</v>
      </c>
      <c r="I26" s="19">
        <f t="shared" si="39"/>
        <v>3.84</v>
      </c>
      <c r="J26" s="19">
        <f t="shared" si="39"/>
        <v>153.23631578947368</v>
      </c>
      <c r="K26" s="19">
        <f t="shared" si="39"/>
        <v>157.07631578947368</v>
      </c>
      <c r="L26" s="19">
        <f t="shared" si="39"/>
        <v>262.81567251461991</v>
      </c>
      <c r="M26" s="19">
        <f t="shared" si="39"/>
        <v>106.65</v>
      </c>
      <c r="N26" s="19">
        <f t="shared" si="39"/>
        <v>225.66974534073125</v>
      </c>
      <c r="O26" s="19">
        <f t="shared" si="39"/>
        <v>595.13541785535108</v>
      </c>
      <c r="P26" s="19">
        <f t="shared" si="39"/>
        <v>173.75</v>
      </c>
      <c r="Q26" s="19">
        <f t="shared" si="39"/>
        <v>0</v>
      </c>
      <c r="R26" s="19">
        <f t="shared" si="39"/>
        <v>55.886363636363633</v>
      </c>
      <c r="S26" s="19">
        <f t="shared" si="39"/>
        <v>229.63636363636363</v>
      </c>
      <c r="T26" s="19">
        <f t="shared" si="39"/>
        <v>0</v>
      </c>
      <c r="U26" s="19">
        <f t="shared" si="39"/>
        <v>981.84809728118842</v>
      </c>
      <c r="V26" s="19">
        <f t="shared" si="39"/>
        <v>0</v>
      </c>
      <c r="W26" s="19">
        <f t="shared" si="39"/>
        <v>192</v>
      </c>
      <c r="X26" s="19">
        <f t="shared" si="39"/>
        <v>198.28200000000001</v>
      </c>
      <c r="Y26" s="19">
        <f t="shared" si="6"/>
        <v>390.28200000000004</v>
      </c>
      <c r="Z26" s="19">
        <f t="shared" ref="Z26:AA26" si="40">SUM(Z22:Z25)</f>
        <v>0</v>
      </c>
      <c r="AA26" s="19">
        <f t="shared" si="40"/>
        <v>0</v>
      </c>
      <c r="AB26" s="19">
        <f t="shared" ref="AB26:AD26" si="41">SUM(AB22:AB25)</f>
        <v>53.91</v>
      </c>
      <c r="AC26" s="19">
        <f t="shared" si="7"/>
        <v>53.91</v>
      </c>
      <c r="AD26" s="19">
        <f t="shared" si="41"/>
        <v>296.79999999999995</v>
      </c>
      <c r="AE26" s="19">
        <f t="shared" ref="AE26:AF26" si="42">SUM(AE22:AE25)</f>
        <v>99.289999999999992</v>
      </c>
      <c r="AF26" s="19">
        <f t="shared" si="42"/>
        <v>208.70000000000002</v>
      </c>
      <c r="AG26" s="19">
        <f t="shared" si="8"/>
        <v>604.79</v>
      </c>
      <c r="AH26" s="19">
        <f t="shared" ref="AH26:AI26" si="43">SUM(AH22:AH25)</f>
        <v>2.38</v>
      </c>
      <c r="AI26" s="19">
        <f t="shared" si="43"/>
        <v>56.46</v>
      </c>
      <c r="AJ26" s="19">
        <f t="shared" ref="AJ26" si="44">SUM(AJ22:AJ25)</f>
        <v>407.97</v>
      </c>
      <c r="AK26" s="19">
        <f t="shared" si="9"/>
        <v>466.81000000000006</v>
      </c>
      <c r="AM26" s="19">
        <f t="shared" si="10"/>
        <v>1515.7919999999999</v>
      </c>
      <c r="AO26" s="19">
        <f t="shared" ref="AO26:AP26" si="45">SUM(AO22:AO25)</f>
        <v>321.79999999999995</v>
      </c>
      <c r="AP26" s="19">
        <f t="shared" si="45"/>
        <v>165.54</v>
      </c>
      <c r="AQ26" s="19">
        <f t="shared" ref="AQ26" si="46">SUM(AQ22:AQ25)</f>
        <v>2</v>
      </c>
      <c r="AR26" s="19">
        <f t="shared" si="11"/>
        <v>489.33999999999992</v>
      </c>
      <c r="AS26" s="19">
        <f t="shared" ref="AS26:AU26" si="47">SUM(AS22:AS25)</f>
        <v>82.70320000000001</v>
      </c>
      <c r="AT26" s="19">
        <f t="shared" si="47"/>
        <v>426.64873126169243</v>
      </c>
      <c r="AU26" s="19">
        <f t="shared" si="47"/>
        <v>298.95</v>
      </c>
      <c r="AV26" s="19">
        <f t="shared" si="12"/>
        <v>808.30193126169252</v>
      </c>
      <c r="AW26" s="19">
        <f t="shared" ref="AW26:AX26" si="48">SUM(AW22:AW25)</f>
        <v>271.48</v>
      </c>
      <c r="AX26" s="19">
        <f t="shared" si="48"/>
        <v>222.15</v>
      </c>
      <c r="AY26" s="19">
        <f t="shared" ref="AY26:BA26" si="49">SUM(AY22:AY25)</f>
        <v>139.62</v>
      </c>
      <c r="AZ26" s="19">
        <f t="shared" si="13"/>
        <v>633.25</v>
      </c>
      <c r="BA26" s="19">
        <f t="shared" si="49"/>
        <v>81.23</v>
      </c>
      <c r="BB26" s="19">
        <f t="shared" ref="BB26:BC26" si="50">SUM(BB22:BB25)</f>
        <v>156.05000000000001</v>
      </c>
      <c r="BC26" s="19">
        <f t="shared" si="50"/>
        <v>360.8</v>
      </c>
      <c r="BD26" s="19">
        <f t="shared" si="14"/>
        <v>598.08000000000004</v>
      </c>
      <c r="BE26" s="19">
        <f t="shared" si="0"/>
        <v>2528.9719312616926</v>
      </c>
      <c r="BG26" s="19">
        <f t="shared" ref="BG26:BH26" si="51">SUM(BG22:BG25)</f>
        <v>454.14</v>
      </c>
      <c r="BH26" s="19">
        <f t="shared" si="51"/>
        <v>159.72</v>
      </c>
      <c r="BI26" s="19">
        <f t="shared" ref="BI26" si="52">SUM(BI22:BI25)</f>
        <v>436.99299999999999</v>
      </c>
      <c r="BJ26" s="19">
        <f t="shared" si="15"/>
        <v>1050.8530000000001</v>
      </c>
      <c r="BK26" s="19">
        <f t="shared" ref="BK26:BL26" si="53">SUM(BK22:BK25)</f>
        <v>17.952000000000002</v>
      </c>
      <c r="BL26" s="19">
        <f t="shared" si="53"/>
        <v>179.04</v>
      </c>
      <c r="BM26" s="19">
        <f t="shared" ref="BM26" si="54">SUM(BM22:BM25)</f>
        <v>48</v>
      </c>
      <c r="BN26" s="19">
        <f t="shared" si="16"/>
        <v>244.99199999999999</v>
      </c>
      <c r="BO26" s="19">
        <f t="shared" ref="BO26:BP26" si="55">SUM(BO22:BO25)</f>
        <v>258.21999999999997</v>
      </c>
      <c r="BP26" s="19">
        <f t="shared" si="55"/>
        <v>330</v>
      </c>
      <c r="BQ26" s="19">
        <f t="shared" ref="BQ26:BS26" si="56">SUM(BQ22:BQ25)</f>
        <v>120</v>
      </c>
      <c r="BR26" s="19">
        <f t="shared" si="17"/>
        <v>708.22</v>
      </c>
      <c r="BS26" s="19">
        <f t="shared" si="56"/>
        <v>139.75</v>
      </c>
      <c r="BT26" s="19">
        <f t="shared" ref="BT26:BU26" si="57">SUM(BT22:BT25)</f>
        <v>282.45885714285714</v>
      </c>
      <c r="BU26" s="19">
        <f t="shared" si="57"/>
        <v>0</v>
      </c>
      <c r="BV26" s="19">
        <f t="shared" si="18"/>
        <v>422.20885714285714</v>
      </c>
      <c r="BW26" s="19">
        <f t="shared" si="1"/>
        <v>2426.2738571428572</v>
      </c>
    </row>
    <row r="27" spans="1:75" x14ac:dyDescent="0.2">
      <c r="A27" s="133" t="s">
        <v>19</v>
      </c>
      <c r="B27" s="137"/>
      <c r="C27" s="13"/>
      <c r="D27" s="24"/>
      <c r="E27" s="24"/>
      <c r="F27" s="24"/>
      <c r="G27" s="13"/>
      <c r="H27" s="24"/>
      <c r="I27" s="24"/>
      <c r="J27" s="24"/>
      <c r="K27" s="13"/>
      <c r="L27" s="24"/>
      <c r="M27" s="24"/>
      <c r="N27" s="24">
        <v>0</v>
      </c>
      <c r="O27" s="13">
        <f t="shared" si="4"/>
        <v>0</v>
      </c>
      <c r="P27" s="24"/>
      <c r="Q27" s="24"/>
      <c r="R27" s="24"/>
      <c r="S27" s="13">
        <f t="shared" si="5"/>
        <v>0</v>
      </c>
      <c r="U27" s="24">
        <f t="shared" si="19"/>
        <v>0</v>
      </c>
      <c r="V27" s="24"/>
      <c r="W27" s="24"/>
      <c r="X27" s="24"/>
      <c r="Y27" s="24">
        <f t="shared" si="6"/>
        <v>0</v>
      </c>
      <c r="Z27" s="24"/>
      <c r="AA27" s="24"/>
      <c r="AB27" s="24"/>
      <c r="AC27" s="24">
        <f t="shared" si="7"/>
        <v>0</v>
      </c>
      <c r="AD27" s="24"/>
      <c r="AE27" s="24"/>
      <c r="AF27" s="24"/>
      <c r="AG27" s="24">
        <f t="shared" si="8"/>
        <v>0</v>
      </c>
      <c r="AH27" s="24"/>
      <c r="AI27" s="24"/>
      <c r="AJ27" s="24"/>
      <c r="AK27" s="24">
        <f t="shared" si="9"/>
        <v>0</v>
      </c>
      <c r="AM27" s="24">
        <f t="shared" si="10"/>
        <v>0</v>
      </c>
      <c r="AO27" s="24"/>
      <c r="AP27" s="24"/>
      <c r="AQ27" s="24"/>
      <c r="AR27" s="24">
        <f t="shared" si="11"/>
        <v>0</v>
      </c>
      <c r="AS27" s="24"/>
      <c r="AT27" s="24"/>
      <c r="AU27" s="24"/>
      <c r="AV27" s="24">
        <f t="shared" si="12"/>
        <v>0</v>
      </c>
      <c r="AW27" s="24"/>
      <c r="AX27" s="24"/>
      <c r="AY27" s="24"/>
      <c r="AZ27" s="24">
        <f t="shared" si="13"/>
        <v>0</v>
      </c>
      <c r="BA27" s="24"/>
      <c r="BB27" s="24"/>
      <c r="BC27" s="24"/>
      <c r="BD27" s="24">
        <f t="shared" si="14"/>
        <v>0</v>
      </c>
      <c r="BE27" s="24">
        <f t="shared" si="0"/>
        <v>0</v>
      </c>
      <c r="BG27" s="24"/>
      <c r="BH27" s="24"/>
      <c r="BI27" s="24"/>
      <c r="BJ27" s="24">
        <f t="shared" si="15"/>
        <v>0</v>
      </c>
      <c r="BK27" s="24"/>
      <c r="BL27" s="24"/>
      <c r="BM27" s="24"/>
      <c r="BN27" s="24">
        <f t="shared" si="16"/>
        <v>0</v>
      </c>
      <c r="BO27" s="24"/>
      <c r="BP27" s="24"/>
      <c r="BQ27" s="24"/>
      <c r="BR27" s="24">
        <f t="shared" si="17"/>
        <v>0</v>
      </c>
      <c r="BS27" s="24"/>
      <c r="BT27" s="24"/>
      <c r="BU27" s="24"/>
      <c r="BV27" s="24">
        <f t="shared" si="18"/>
        <v>0</v>
      </c>
      <c r="BW27" s="24">
        <f t="shared" si="1"/>
        <v>0</v>
      </c>
    </row>
    <row r="28" spans="1:75" x14ac:dyDescent="0.2">
      <c r="A28" s="11">
        <v>1</v>
      </c>
      <c r="B28" s="12" t="s">
        <v>97</v>
      </c>
      <c r="C28" s="13">
        <v>24.030978886756238</v>
      </c>
      <c r="D28" s="38">
        <v>0</v>
      </c>
      <c r="E28" s="38">
        <v>0</v>
      </c>
      <c r="F28" s="38">
        <v>0</v>
      </c>
      <c r="G28" s="13">
        <f t="shared" si="2"/>
        <v>0</v>
      </c>
      <c r="H28" s="38">
        <v>9.15</v>
      </c>
      <c r="I28" s="38">
        <v>0</v>
      </c>
      <c r="J28" s="38">
        <v>0</v>
      </c>
      <c r="K28" s="13">
        <f t="shared" si="3"/>
        <v>9.15</v>
      </c>
      <c r="L28" s="38">
        <v>0</v>
      </c>
      <c r="M28" s="38">
        <v>0</v>
      </c>
      <c r="N28" s="38">
        <v>0</v>
      </c>
      <c r="O28" s="13">
        <f t="shared" si="4"/>
        <v>0</v>
      </c>
      <c r="P28" s="38">
        <v>0</v>
      </c>
      <c r="Q28" s="38">
        <v>0</v>
      </c>
      <c r="R28" s="38">
        <v>0</v>
      </c>
      <c r="S28" s="13">
        <f t="shared" si="5"/>
        <v>0</v>
      </c>
      <c r="U28" s="24">
        <f t="shared" si="19"/>
        <v>9.15</v>
      </c>
      <c r="V28" s="24">
        <v>15.245867768595037</v>
      </c>
      <c r="W28" s="24">
        <v>19.509999999999998</v>
      </c>
      <c r="X28" s="24">
        <v>0</v>
      </c>
      <c r="Y28" s="24">
        <f t="shared" si="6"/>
        <v>34.755867768595039</v>
      </c>
      <c r="Z28" s="24">
        <v>9.4499999999999993</v>
      </c>
      <c r="AA28" s="24">
        <v>0</v>
      </c>
      <c r="AB28" s="24">
        <v>0</v>
      </c>
      <c r="AC28" s="24">
        <f t="shared" si="7"/>
        <v>9.4499999999999993</v>
      </c>
      <c r="AD28" s="24">
        <v>0</v>
      </c>
      <c r="AE28" s="24">
        <v>6.87</v>
      </c>
      <c r="AF28" s="24">
        <v>0</v>
      </c>
      <c r="AG28" s="24">
        <f t="shared" si="8"/>
        <v>6.87</v>
      </c>
      <c r="AH28" s="24">
        <v>0</v>
      </c>
      <c r="AI28" s="24">
        <v>0</v>
      </c>
      <c r="AJ28" s="24">
        <v>0</v>
      </c>
      <c r="AK28" s="24">
        <f t="shared" si="9"/>
        <v>0</v>
      </c>
      <c r="AM28" s="24">
        <f t="shared" si="10"/>
        <v>51.075867768595039</v>
      </c>
      <c r="AO28" s="24">
        <v>0</v>
      </c>
      <c r="AP28" s="24">
        <v>0</v>
      </c>
      <c r="AQ28" s="24">
        <v>0</v>
      </c>
      <c r="AR28" s="24">
        <f t="shared" si="11"/>
        <v>0</v>
      </c>
      <c r="AS28" s="24">
        <v>0</v>
      </c>
      <c r="AT28" s="24">
        <v>0</v>
      </c>
      <c r="AU28" s="24">
        <v>0</v>
      </c>
      <c r="AV28" s="24">
        <f t="shared" si="12"/>
        <v>0</v>
      </c>
      <c r="AW28" s="24">
        <v>0</v>
      </c>
      <c r="AX28" s="24">
        <v>0</v>
      </c>
      <c r="AY28" s="24">
        <v>0</v>
      </c>
      <c r="AZ28" s="24">
        <f t="shared" si="13"/>
        <v>0</v>
      </c>
      <c r="BA28" s="24">
        <v>0</v>
      </c>
      <c r="BB28" s="24">
        <v>0</v>
      </c>
      <c r="BC28" s="24">
        <v>0</v>
      </c>
      <c r="BD28" s="24">
        <f t="shared" si="14"/>
        <v>0</v>
      </c>
      <c r="BE28" s="24">
        <f t="shared" si="0"/>
        <v>0</v>
      </c>
      <c r="BG28" s="24">
        <v>0</v>
      </c>
      <c r="BH28" s="24">
        <v>0</v>
      </c>
      <c r="BI28" s="24">
        <v>0</v>
      </c>
      <c r="BJ28" s="24">
        <f t="shared" si="15"/>
        <v>0</v>
      </c>
      <c r="BK28" s="24">
        <v>0</v>
      </c>
      <c r="BL28" s="24">
        <v>0</v>
      </c>
      <c r="BM28" s="24">
        <v>0</v>
      </c>
      <c r="BN28" s="24">
        <f t="shared" si="16"/>
        <v>0</v>
      </c>
      <c r="BO28" s="24">
        <v>0</v>
      </c>
      <c r="BP28" s="24">
        <v>0</v>
      </c>
      <c r="BQ28" s="24">
        <v>0</v>
      </c>
      <c r="BR28" s="24">
        <f t="shared" si="17"/>
        <v>0</v>
      </c>
      <c r="BS28" s="24">
        <v>0</v>
      </c>
      <c r="BT28" s="24">
        <v>0</v>
      </c>
      <c r="BU28" s="24">
        <v>0</v>
      </c>
      <c r="BV28" s="24">
        <f t="shared" si="18"/>
        <v>0</v>
      </c>
      <c r="BW28" s="24">
        <f t="shared" si="1"/>
        <v>0</v>
      </c>
    </row>
    <row r="29" spans="1:75" x14ac:dyDescent="0.2">
      <c r="A29" s="11">
        <f>A28+1</f>
        <v>2</v>
      </c>
      <c r="B29" s="12" t="s">
        <v>30</v>
      </c>
      <c r="C29" s="13">
        <v>5.4399999999999995</v>
      </c>
      <c r="D29" s="38">
        <v>0</v>
      </c>
      <c r="E29" s="38">
        <v>0</v>
      </c>
      <c r="F29" s="38">
        <v>0</v>
      </c>
      <c r="G29" s="13">
        <f t="shared" si="2"/>
        <v>0</v>
      </c>
      <c r="H29" s="38">
        <v>0</v>
      </c>
      <c r="I29" s="38">
        <v>0</v>
      </c>
      <c r="J29" s="38">
        <v>0</v>
      </c>
      <c r="K29" s="13">
        <f t="shared" si="3"/>
        <v>0</v>
      </c>
      <c r="L29" s="38">
        <v>0</v>
      </c>
      <c r="M29" s="38">
        <v>0</v>
      </c>
      <c r="N29" s="38">
        <v>0</v>
      </c>
      <c r="O29" s="13">
        <f t="shared" si="4"/>
        <v>0</v>
      </c>
      <c r="P29" s="38">
        <v>0</v>
      </c>
      <c r="Q29" s="38">
        <v>0</v>
      </c>
      <c r="R29" s="38">
        <v>0</v>
      </c>
      <c r="S29" s="13">
        <f t="shared" si="5"/>
        <v>0</v>
      </c>
      <c r="U29" s="24">
        <f t="shared" si="19"/>
        <v>0</v>
      </c>
      <c r="V29" s="24">
        <v>0</v>
      </c>
      <c r="W29" s="24">
        <v>0</v>
      </c>
      <c r="X29" s="24">
        <v>0</v>
      </c>
      <c r="Y29" s="24">
        <f t="shared" si="6"/>
        <v>0</v>
      </c>
      <c r="Z29" s="24">
        <v>0</v>
      </c>
      <c r="AA29" s="24">
        <v>0</v>
      </c>
      <c r="AB29" s="24">
        <v>0</v>
      </c>
      <c r="AC29" s="24">
        <f t="shared" si="7"/>
        <v>0</v>
      </c>
      <c r="AD29" s="24">
        <v>0</v>
      </c>
      <c r="AE29" s="24">
        <v>0</v>
      </c>
      <c r="AF29" s="24">
        <v>0</v>
      </c>
      <c r="AG29" s="24">
        <f t="shared" si="8"/>
        <v>0</v>
      </c>
      <c r="AH29" s="24">
        <v>0</v>
      </c>
      <c r="AI29" s="24">
        <v>0</v>
      </c>
      <c r="AJ29" s="24">
        <v>0</v>
      </c>
      <c r="AK29" s="24">
        <f t="shared" si="9"/>
        <v>0</v>
      </c>
      <c r="AM29" s="24">
        <f t="shared" si="10"/>
        <v>0</v>
      </c>
      <c r="AO29" s="24">
        <v>0</v>
      </c>
      <c r="AP29" s="24">
        <v>0</v>
      </c>
      <c r="AQ29" s="24">
        <v>0</v>
      </c>
      <c r="AR29" s="24">
        <f t="shared" si="11"/>
        <v>0</v>
      </c>
      <c r="AS29" s="24">
        <v>0</v>
      </c>
      <c r="AT29" s="24">
        <v>0</v>
      </c>
      <c r="AU29" s="24">
        <v>0</v>
      </c>
      <c r="AV29" s="24">
        <f t="shared" si="12"/>
        <v>0</v>
      </c>
      <c r="AW29" s="24">
        <v>0</v>
      </c>
      <c r="AX29" s="24">
        <v>0</v>
      </c>
      <c r="AY29" s="24">
        <v>0</v>
      </c>
      <c r="AZ29" s="24">
        <f t="shared" si="13"/>
        <v>0</v>
      </c>
      <c r="BA29" s="24">
        <v>0</v>
      </c>
      <c r="BB29" s="24">
        <v>0</v>
      </c>
      <c r="BC29" s="24">
        <v>0</v>
      </c>
      <c r="BD29" s="24">
        <f t="shared" si="14"/>
        <v>0</v>
      </c>
      <c r="BE29" s="24">
        <f t="shared" si="0"/>
        <v>0</v>
      </c>
      <c r="BG29" s="24">
        <v>0</v>
      </c>
      <c r="BH29" s="24">
        <v>0</v>
      </c>
      <c r="BI29" s="24">
        <v>0</v>
      </c>
      <c r="BJ29" s="24">
        <f t="shared" si="15"/>
        <v>0</v>
      </c>
      <c r="BK29" s="24">
        <v>0</v>
      </c>
      <c r="BL29" s="24">
        <v>0</v>
      </c>
      <c r="BM29" s="24">
        <v>0</v>
      </c>
      <c r="BN29" s="24">
        <f t="shared" si="16"/>
        <v>0</v>
      </c>
      <c r="BO29" s="24">
        <v>0</v>
      </c>
      <c r="BP29" s="24">
        <v>0</v>
      </c>
      <c r="BQ29" s="24">
        <v>0</v>
      </c>
      <c r="BR29" s="24">
        <f t="shared" si="17"/>
        <v>0</v>
      </c>
      <c r="BS29" s="24">
        <v>0</v>
      </c>
      <c r="BT29" s="24">
        <v>0</v>
      </c>
      <c r="BU29" s="24">
        <v>0</v>
      </c>
      <c r="BV29" s="24">
        <f t="shared" si="18"/>
        <v>0</v>
      </c>
      <c r="BW29" s="24">
        <f t="shared" si="1"/>
        <v>0</v>
      </c>
    </row>
    <row r="30" spans="1:75" x14ac:dyDescent="0.2">
      <c r="A30" s="11">
        <f t="shared" ref="A30:A39" si="58">A29+1</f>
        <v>3</v>
      </c>
      <c r="B30" s="12" t="s">
        <v>31</v>
      </c>
      <c r="C30" s="13">
        <v>98.130635491606711</v>
      </c>
      <c r="D30" s="38">
        <v>0</v>
      </c>
      <c r="E30" s="38">
        <v>6.85</v>
      </c>
      <c r="F30" s="38">
        <v>5.3760000000000003</v>
      </c>
      <c r="G30" s="13">
        <f t="shared" si="2"/>
        <v>12.225999999999999</v>
      </c>
      <c r="H30" s="38">
        <v>0</v>
      </c>
      <c r="I30" s="38">
        <v>0</v>
      </c>
      <c r="J30" s="38">
        <v>0</v>
      </c>
      <c r="K30" s="13">
        <f t="shared" si="3"/>
        <v>0</v>
      </c>
      <c r="L30" s="38">
        <v>1</v>
      </c>
      <c r="M30" s="38">
        <v>15.854127806563033</v>
      </c>
      <c r="N30" s="38">
        <v>0</v>
      </c>
      <c r="O30" s="13">
        <f t="shared" si="4"/>
        <v>16.854127806563035</v>
      </c>
      <c r="P30" s="38">
        <v>0</v>
      </c>
      <c r="Q30" s="38">
        <v>7.1</v>
      </c>
      <c r="R30" s="38">
        <v>5.64</v>
      </c>
      <c r="S30" s="13">
        <f t="shared" si="5"/>
        <v>12.739999999999998</v>
      </c>
      <c r="U30" s="24">
        <f t="shared" si="19"/>
        <v>41.820127806563036</v>
      </c>
      <c r="V30" s="24">
        <v>0</v>
      </c>
      <c r="W30" s="24">
        <v>0.89999999999999991</v>
      </c>
      <c r="X30" s="24">
        <v>0</v>
      </c>
      <c r="Y30" s="24">
        <f t="shared" si="6"/>
        <v>0.89999999999999991</v>
      </c>
      <c r="Z30" s="24">
        <v>0</v>
      </c>
      <c r="AA30" s="24">
        <v>0</v>
      </c>
      <c r="AB30" s="24">
        <v>0</v>
      </c>
      <c r="AC30" s="24">
        <f t="shared" si="7"/>
        <v>0</v>
      </c>
      <c r="AD30" s="24">
        <v>0</v>
      </c>
      <c r="AE30" s="24">
        <v>0</v>
      </c>
      <c r="AF30" s="24">
        <v>0</v>
      </c>
      <c r="AG30" s="24">
        <f t="shared" si="8"/>
        <v>0</v>
      </c>
      <c r="AH30" s="24">
        <v>33.620000000000005</v>
      </c>
      <c r="AI30" s="24">
        <v>0</v>
      </c>
      <c r="AJ30" s="24">
        <v>0</v>
      </c>
      <c r="AK30" s="24">
        <f t="shared" si="9"/>
        <v>33.620000000000005</v>
      </c>
      <c r="AM30" s="24">
        <f t="shared" si="10"/>
        <v>34.520000000000003</v>
      </c>
      <c r="AO30" s="24">
        <v>0</v>
      </c>
      <c r="AP30" s="24">
        <v>0</v>
      </c>
      <c r="AQ30" s="24">
        <v>35.660000000000004</v>
      </c>
      <c r="AR30" s="24">
        <f t="shared" si="11"/>
        <v>35.660000000000004</v>
      </c>
      <c r="AS30" s="24">
        <v>17.628320000000002</v>
      </c>
      <c r="AT30" s="24">
        <v>0</v>
      </c>
      <c r="AU30" s="24">
        <v>0</v>
      </c>
      <c r="AV30" s="24">
        <f t="shared" si="12"/>
        <v>17.628320000000002</v>
      </c>
      <c r="AW30" s="24">
        <v>0</v>
      </c>
      <c r="AX30" s="24">
        <v>0</v>
      </c>
      <c r="AY30" s="24">
        <v>0</v>
      </c>
      <c r="AZ30" s="24">
        <f t="shared" si="13"/>
        <v>0</v>
      </c>
      <c r="BA30" s="24">
        <v>1.2170000000000001</v>
      </c>
      <c r="BB30" s="24">
        <v>0</v>
      </c>
      <c r="BC30" s="24">
        <v>0</v>
      </c>
      <c r="BD30" s="24">
        <f t="shared" si="14"/>
        <v>1.2170000000000001</v>
      </c>
      <c r="BE30" s="24">
        <f t="shared" si="0"/>
        <v>54.505320000000005</v>
      </c>
      <c r="BG30" s="24">
        <v>0</v>
      </c>
      <c r="BH30" s="24">
        <v>0</v>
      </c>
      <c r="BI30" s="24">
        <v>0</v>
      </c>
      <c r="BJ30" s="24">
        <f t="shared" si="15"/>
        <v>0</v>
      </c>
      <c r="BK30" s="24">
        <v>0</v>
      </c>
      <c r="BL30" s="24">
        <v>0</v>
      </c>
      <c r="BM30" s="24">
        <v>14.15</v>
      </c>
      <c r="BN30" s="24">
        <f t="shared" si="16"/>
        <v>14.15</v>
      </c>
      <c r="BO30" s="24">
        <v>0</v>
      </c>
      <c r="BP30" s="24">
        <v>0</v>
      </c>
      <c r="BQ30" s="24">
        <v>32.46</v>
      </c>
      <c r="BR30" s="24">
        <f t="shared" si="17"/>
        <v>32.46</v>
      </c>
      <c r="BS30" s="24">
        <v>0</v>
      </c>
      <c r="BT30" s="24">
        <v>28.2</v>
      </c>
      <c r="BU30" s="24">
        <v>46.172000000000004</v>
      </c>
      <c r="BV30" s="24">
        <f t="shared" si="18"/>
        <v>74.372</v>
      </c>
      <c r="BW30" s="24">
        <f t="shared" si="1"/>
        <v>120.982</v>
      </c>
    </row>
    <row r="31" spans="1:75" x14ac:dyDescent="0.2">
      <c r="A31" s="11">
        <f t="shared" si="58"/>
        <v>4</v>
      </c>
      <c r="B31" s="12" t="s">
        <v>32</v>
      </c>
      <c r="C31" s="13">
        <v>23.426000000000002</v>
      </c>
      <c r="D31" s="38">
        <v>0</v>
      </c>
      <c r="E31" s="38">
        <v>24.740000000000002</v>
      </c>
      <c r="F31" s="38">
        <v>0</v>
      </c>
      <c r="G31" s="13">
        <f t="shared" si="2"/>
        <v>24.740000000000002</v>
      </c>
      <c r="H31" s="38">
        <v>0</v>
      </c>
      <c r="I31" s="38">
        <v>0</v>
      </c>
      <c r="J31" s="38">
        <v>0</v>
      </c>
      <c r="K31" s="13">
        <f t="shared" si="3"/>
        <v>0</v>
      </c>
      <c r="L31" s="38">
        <v>0</v>
      </c>
      <c r="M31" s="38">
        <v>4</v>
      </c>
      <c r="N31" s="38">
        <v>0</v>
      </c>
      <c r="O31" s="13">
        <f t="shared" si="4"/>
        <v>4</v>
      </c>
      <c r="P31" s="38">
        <v>0</v>
      </c>
      <c r="Q31" s="38">
        <v>0</v>
      </c>
      <c r="R31" s="38">
        <v>0</v>
      </c>
      <c r="S31" s="13">
        <f t="shared" si="5"/>
        <v>0</v>
      </c>
      <c r="U31" s="24">
        <f t="shared" si="19"/>
        <v>28.740000000000002</v>
      </c>
      <c r="V31" s="24">
        <v>0</v>
      </c>
      <c r="W31" s="24">
        <v>1.98</v>
      </c>
      <c r="X31" s="24">
        <v>0</v>
      </c>
      <c r="Y31" s="24">
        <f t="shared" si="6"/>
        <v>1.98</v>
      </c>
      <c r="Z31" s="24">
        <v>4.0199999999999996</v>
      </c>
      <c r="AA31" s="24">
        <v>0</v>
      </c>
      <c r="AB31" s="24">
        <v>0</v>
      </c>
      <c r="AC31" s="24">
        <f t="shared" si="7"/>
        <v>4.0199999999999996</v>
      </c>
      <c r="AD31" s="24">
        <v>0</v>
      </c>
      <c r="AE31" s="24">
        <v>0</v>
      </c>
      <c r="AF31" s="24">
        <v>0</v>
      </c>
      <c r="AG31" s="24">
        <f t="shared" si="8"/>
        <v>0</v>
      </c>
      <c r="AH31" s="24">
        <v>0</v>
      </c>
      <c r="AI31" s="24">
        <v>0</v>
      </c>
      <c r="AJ31" s="24">
        <v>0</v>
      </c>
      <c r="AK31" s="24">
        <f t="shared" si="9"/>
        <v>0</v>
      </c>
      <c r="AM31" s="24">
        <f t="shared" si="10"/>
        <v>6</v>
      </c>
      <c r="AO31" s="24">
        <v>0</v>
      </c>
      <c r="AP31" s="24">
        <v>0</v>
      </c>
      <c r="AQ31" s="24">
        <v>12.91</v>
      </c>
      <c r="AR31" s="24">
        <f t="shared" si="11"/>
        <v>12.91</v>
      </c>
      <c r="AS31" s="24">
        <v>0</v>
      </c>
      <c r="AT31" s="24">
        <v>0</v>
      </c>
      <c r="AU31" s="24">
        <v>0</v>
      </c>
      <c r="AV31" s="24">
        <f t="shared" si="12"/>
        <v>0</v>
      </c>
      <c r="AW31" s="24">
        <v>0</v>
      </c>
      <c r="AX31" s="24">
        <v>0</v>
      </c>
      <c r="AY31" s="24">
        <v>0</v>
      </c>
      <c r="AZ31" s="24">
        <f t="shared" si="13"/>
        <v>0</v>
      </c>
      <c r="BA31" s="24">
        <v>1.76</v>
      </c>
      <c r="BB31" s="24">
        <v>0</v>
      </c>
      <c r="BC31" s="24">
        <v>0</v>
      </c>
      <c r="BD31" s="24">
        <f t="shared" si="14"/>
        <v>1.76</v>
      </c>
      <c r="BE31" s="24">
        <f t="shared" si="0"/>
        <v>14.67</v>
      </c>
      <c r="BG31" s="24">
        <v>0</v>
      </c>
      <c r="BH31" s="24">
        <v>0</v>
      </c>
      <c r="BI31" s="24">
        <v>0</v>
      </c>
      <c r="BJ31" s="24">
        <f t="shared" si="15"/>
        <v>0</v>
      </c>
      <c r="BK31" s="24">
        <v>0</v>
      </c>
      <c r="BL31" s="24">
        <v>0</v>
      </c>
      <c r="BM31" s="24">
        <v>0</v>
      </c>
      <c r="BN31" s="24">
        <f t="shared" si="16"/>
        <v>0</v>
      </c>
      <c r="BO31" s="24">
        <v>0</v>
      </c>
      <c r="BP31" s="24">
        <v>0</v>
      </c>
      <c r="BQ31" s="24">
        <v>0</v>
      </c>
      <c r="BR31" s="24">
        <f t="shared" si="17"/>
        <v>0</v>
      </c>
      <c r="BS31" s="24">
        <v>0</v>
      </c>
      <c r="BT31" s="24">
        <v>0</v>
      </c>
      <c r="BU31" s="24">
        <v>0</v>
      </c>
      <c r="BV31" s="24">
        <f t="shared" si="18"/>
        <v>0</v>
      </c>
      <c r="BW31" s="24">
        <f t="shared" si="1"/>
        <v>0</v>
      </c>
    </row>
    <row r="32" spans="1:75" x14ac:dyDescent="0.2">
      <c r="A32" s="11">
        <f t="shared" si="58"/>
        <v>5</v>
      </c>
      <c r="B32" s="12" t="s">
        <v>62</v>
      </c>
      <c r="C32" s="13">
        <v>25.706000000000003</v>
      </c>
      <c r="D32" s="38">
        <v>0</v>
      </c>
      <c r="E32" s="38">
        <v>15.94</v>
      </c>
      <c r="F32" s="38">
        <v>0</v>
      </c>
      <c r="G32" s="13">
        <f t="shared" si="2"/>
        <v>15.94</v>
      </c>
      <c r="H32" s="38">
        <v>0</v>
      </c>
      <c r="I32" s="38">
        <v>1.5</v>
      </c>
      <c r="J32" s="38">
        <v>0</v>
      </c>
      <c r="K32" s="13">
        <f t="shared" si="3"/>
        <v>1.5</v>
      </c>
      <c r="L32" s="38">
        <v>0</v>
      </c>
      <c r="M32" s="38">
        <v>2.444</v>
      </c>
      <c r="N32" s="38">
        <v>0</v>
      </c>
      <c r="O32" s="13">
        <f t="shared" si="4"/>
        <v>2.444</v>
      </c>
      <c r="P32" s="38">
        <v>0</v>
      </c>
      <c r="Q32" s="38">
        <v>0</v>
      </c>
      <c r="R32" s="38">
        <v>0</v>
      </c>
      <c r="S32" s="13">
        <f t="shared" si="5"/>
        <v>0</v>
      </c>
      <c r="U32" s="24">
        <f t="shared" si="19"/>
        <v>19.883999999999997</v>
      </c>
      <c r="V32" s="24">
        <v>1.3327137546468404</v>
      </c>
      <c r="W32" s="24">
        <v>2.67</v>
      </c>
      <c r="X32" s="24">
        <v>0</v>
      </c>
      <c r="Y32" s="24">
        <f t="shared" si="6"/>
        <v>4.0027137546468401</v>
      </c>
      <c r="Z32" s="24">
        <v>0</v>
      </c>
      <c r="AA32" s="24">
        <v>0</v>
      </c>
      <c r="AB32" s="24">
        <v>0</v>
      </c>
      <c r="AC32" s="24">
        <f t="shared" si="7"/>
        <v>0</v>
      </c>
      <c r="AD32" s="24">
        <v>0</v>
      </c>
      <c r="AE32" s="24">
        <v>0</v>
      </c>
      <c r="AF32" s="24">
        <v>0</v>
      </c>
      <c r="AG32" s="24">
        <f t="shared" si="8"/>
        <v>0</v>
      </c>
      <c r="AH32" s="24">
        <v>0</v>
      </c>
      <c r="AI32" s="24">
        <v>0</v>
      </c>
      <c r="AJ32" s="24">
        <v>0</v>
      </c>
      <c r="AK32" s="24">
        <f t="shared" si="9"/>
        <v>0</v>
      </c>
      <c r="AM32" s="24">
        <f t="shared" si="10"/>
        <v>4.0027137546468401</v>
      </c>
      <c r="AO32" s="24">
        <v>0</v>
      </c>
      <c r="AP32" s="24">
        <v>0</v>
      </c>
      <c r="AQ32" s="24">
        <v>0</v>
      </c>
      <c r="AR32" s="24">
        <f t="shared" si="11"/>
        <v>0</v>
      </c>
      <c r="AS32" s="24">
        <v>0</v>
      </c>
      <c r="AT32" s="24">
        <v>0</v>
      </c>
      <c r="AU32" s="24">
        <v>0</v>
      </c>
      <c r="AV32" s="24">
        <f t="shared" si="12"/>
        <v>0</v>
      </c>
      <c r="AW32" s="24">
        <v>0</v>
      </c>
      <c r="AX32" s="24">
        <v>0</v>
      </c>
      <c r="AY32" s="24">
        <v>0</v>
      </c>
      <c r="AZ32" s="24">
        <f t="shared" si="13"/>
        <v>0</v>
      </c>
      <c r="BA32" s="24">
        <v>0</v>
      </c>
      <c r="BB32" s="24">
        <v>0</v>
      </c>
      <c r="BC32" s="24">
        <v>0</v>
      </c>
      <c r="BD32" s="24">
        <f t="shared" si="14"/>
        <v>0</v>
      </c>
      <c r="BE32" s="24">
        <f t="shared" si="0"/>
        <v>0</v>
      </c>
      <c r="BG32" s="24">
        <v>0</v>
      </c>
      <c r="BH32" s="24">
        <v>0</v>
      </c>
      <c r="BI32" s="24">
        <v>0</v>
      </c>
      <c r="BJ32" s="24">
        <f t="shared" si="15"/>
        <v>0</v>
      </c>
      <c r="BK32" s="24">
        <v>0</v>
      </c>
      <c r="BL32" s="24">
        <v>0</v>
      </c>
      <c r="BM32" s="24">
        <v>0</v>
      </c>
      <c r="BN32" s="24">
        <f t="shared" si="16"/>
        <v>0</v>
      </c>
      <c r="BO32" s="24">
        <v>0</v>
      </c>
      <c r="BP32" s="24">
        <v>0</v>
      </c>
      <c r="BQ32" s="24">
        <v>0</v>
      </c>
      <c r="BR32" s="24">
        <f t="shared" si="17"/>
        <v>0</v>
      </c>
      <c r="BS32" s="24">
        <v>0</v>
      </c>
      <c r="BT32" s="24">
        <v>0</v>
      </c>
      <c r="BU32" s="24">
        <v>0</v>
      </c>
      <c r="BV32" s="24">
        <f t="shared" si="18"/>
        <v>0</v>
      </c>
      <c r="BW32" s="24">
        <f t="shared" si="1"/>
        <v>0</v>
      </c>
    </row>
    <row r="33" spans="1:75" x14ac:dyDescent="0.2">
      <c r="A33" s="11">
        <f t="shared" si="58"/>
        <v>6</v>
      </c>
      <c r="B33" s="16" t="s">
        <v>44</v>
      </c>
      <c r="C33" s="13">
        <v>98.05</v>
      </c>
      <c r="D33" s="38">
        <v>45</v>
      </c>
      <c r="E33" s="38">
        <v>0</v>
      </c>
      <c r="F33" s="38">
        <v>66.17</v>
      </c>
      <c r="G33" s="13">
        <f t="shared" si="2"/>
        <v>111.17</v>
      </c>
      <c r="H33" s="38">
        <v>0</v>
      </c>
      <c r="I33" s="38">
        <v>0.53799999999999959</v>
      </c>
      <c r="J33" s="38">
        <v>0</v>
      </c>
      <c r="K33" s="13">
        <f t="shared" si="3"/>
        <v>0.53799999999999959</v>
      </c>
      <c r="L33" s="38">
        <v>0</v>
      </c>
      <c r="M33" s="38">
        <v>0</v>
      </c>
      <c r="N33" s="38">
        <v>0</v>
      </c>
      <c r="O33" s="13">
        <f t="shared" si="4"/>
        <v>0</v>
      </c>
      <c r="P33" s="38">
        <v>0</v>
      </c>
      <c r="Q33" s="38">
        <v>0</v>
      </c>
      <c r="R33" s="38">
        <v>0</v>
      </c>
      <c r="S33" s="13">
        <f t="shared" si="5"/>
        <v>0</v>
      </c>
      <c r="U33" s="24">
        <f t="shared" si="19"/>
        <v>111.708</v>
      </c>
      <c r="V33" s="24">
        <v>0</v>
      </c>
      <c r="W33" s="24">
        <v>0</v>
      </c>
      <c r="X33" s="24">
        <v>0</v>
      </c>
      <c r="Y33" s="24">
        <f t="shared" si="6"/>
        <v>0</v>
      </c>
      <c r="Z33" s="24">
        <v>33.85</v>
      </c>
      <c r="AA33" s="24">
        <v>124</v>
      </c>
      <c r="AB33" s="24">
        <v>0</v>
      </c>
      <c r="AC33" s="24">
        <f t="shared" si="7"/>
        <v>157.85</v>
      </c>
      <c r="AD33" s="24">
        <v>0</v>
      </c>
      <c r="AE33" s="24">
        <v>0</v>
      </c>
      <c r="AF33" s="24">
        <v>0</v>
      </c>
      <c r="AG33" s="24">
        <f t="shared" si="8"/>
        <v>0</v>
      </c>
      <c r="AH33" s="24">
        <v>0</v>
      </c>
      <c r="AI33" s="24">
        <v>0</v>
      </c>
      <c r="AJ33" s="24">
        <v>0</v>
      </c>
      <c r="AK33" s="24">
        <f t="shared" si="9"/>
        <v>0</v>
      </c>
      <c r="AM33" s="24">
        <f t="shared" si="10"/>
        <v>157.85</v>
      </c>
      <c r="AO33" s="24">
        <v>0</v>
      </c>
      <c r="AP33" s="24">
        <v>0</v>
      </c>
      <c r="AQ33" s="24">
        <v>0</v>
      </c>
      <c r="AR33" s="24">
        <f t="shared" si="11"/>
        <v>0</v>
      </c>
      <c r="AS33" s="24">
        <v>0</v>
      </c>
      <c r="AT33" s="24">
        <v>0</v>
      </c>
      <c r="AU33" s="24">
        <v>0</v>
      </c>
      <c r="AV33" s="24">
        <f t="shared" si="12"/>
        <v>0</v>
      </c>
      <c r="AW33" s="24">
        <v>0</v>
      </c>
      <c r="AX33" s="24">
        <v>0</v>
      </c>
      <c r="AY33" s="24">
        <v>0</v>
      </c>
      <c r="AZ33" s="24">
        <f t="shared" si="13"/>
        <v>0</v>
      </c>
      <c r="BA33" s="24">
        <v>0</v>
      </c>
      <c r="BB33" s="24">
        <v>0</v>
      </c>
      <c r="BC33" s="24">
        <v>0</v>
      </c>
      <c r="BD33" s="24">
        <f t="shared" si="14"/>
        <v>0</v>
      </c>
      <c r="BE33" s="24">
        <f t="shared" si="0"/>
        <v>0</v>
      </c>
      <c r="BG33" s="24">
        <v>0</v>
      </c>
      <c r="BH33" s="24">
        <v>0</v>
      </c>
      <c r="BI33" s="24">
        <v>0</v>
      </c>
      <c r="BJ33" s="24">
        <f t="shared" si="15"/>
        <v>0</v>
      </c>
      <c r="BK33" s="24">
        <v>33.28</v>
      </c>
      <c r="BL33" s="24">
        <v>0</v>
      </c>
      <c r="BM33" s="24">
        <v>0</v>
      </c>
      <c r="BN33" s="24">
        <f t="shared" si="16"/>
        <v>33.28</v>
      </c>
      <c r="BO33" s="24">
        <v>0</v>
      </c>
      <c r="BP33" s="24">
        <v>0</v>
      </c>
      <c r="BQ33" s="24">
        <v>0</v>
      </c>
      <c r="BR33" s="24">
        <f t="shared" si="17"/>
        <v>0</v>
      </c>
      <c r="BS33" s="24">
        <v>0</v>
      </c>
      <c r="BT33" s="24">
        <v>0</v>
      </c>
      <c r="BU33" s="24">
        <v>0</v>
      </c>
      <c r="BV33" s="24">
        <f t="shared" si="18"/>
        <v>0</v>
      </c>
      <c r="BW33" s="24">
        <f t="shared" si="1"/>
        <v>33.28</v>
      </c>
    </row>
    <row r="34" spans="1:75" x14ac:dyDescent="0.2">
      <c r="A34" s="11">
        <f t="shared" si="58"/>
        <v>7</v>
      </c>
      <c r="B34" s="16" t="s">
        <v>74</v>
      </c>
      <c r="C34" s="13">
        <v>10.86</v>
      </c>
      <c r="D34" s="38">
        <v>0</v>
      </c>
      <c r="E34" s="38">
        <v>0</v>
      </c>
      <c r="F34" s="38">
        <v>8.1</v>
      </c>
      <c r="G34" s="13">
        <f t="shared" si="2"/>
        <v>8.1</v>
      </c>
      <c r="H34" s="38">
        <v>0</v>
      </c>
      <c r="I34" s="38">
        <v>0</v>
      </c>
      <c r="J34" s="38">
        <v>0</v>
      </c>
      <c r="K34" s="13">
        <f t="shared" si="3"/>
        <v>0</v>
      </c>
      <c r="L34" s="38">
        <v>0</v>
      </c>
      <c r="M34" s="38">
        <v>0</v>
      </c>
      <c r="N34" s="38">
        <v>0</v>
      </c>
      <c r="O34" s="13">
        <f t="shared" si="4"/>
        <v>0</v>
      </c>
      <c r="P34" s="38">
        <v>0</v>
      </c>
      <c r="Q34" s="38">
        <v>0</v>
      </c>
      <c r="R34" s="38">
        <v>0</v>
      </c>
      <c r="S34" s="13">
        <f t="shared" si="5"/>
        <v>0</v>
      </c>
      <c r="U34" s="24">
        <f t="shared" si="19"/>
        <v>8.1</v>
      </c>
      <c r="V34" s="24">
        <v>0</v>
      </c>
      <c r="W34" s="24">
        <v>0</v>
      </c>
      <c r="X34" s="24">
        <v>0</v>
      </c>
      <c r="Y34" s="24">
        <f t="shared" si="6"/>
        <v>0</v>
      </c>
      <c r="Z34" s="24">
        <v>0</v>
      </c>
      <c r="AA34" s="24">
        <v>0</v>
      </c>
      <c r="AB34" s="24">
        <v>0</v>
      </c>
      <c r="AC34" s="24">
        <f t="shared" si="7"/>
        <v>0</v>
      </c>
      <c r="AD34" s="24">
        <v>0</v>
      </c>
      <c r="AE34" s="24">
        <v>0</v>
      </c>
      <c r="AF34" s="24">
        <v>0</v>
      </c>
      <c r="AG34" s="24">
        <f t="shared" si="8"/>
        <v>0</v>
      </c>
      <c r="AH34" s="24">
        <v>0</v>
      </c>
      <c r="AI34" s="24">
        <v>0</v>
      </c>
      <c r="AJ34" s="24">
        <v>0</v>
      </c>
      <c r="AK34" s="24">
        <f t="shared" si="9"/>
        <v>0</v>
      </c>
      <c r="AM34" s="24">
        <f t="shared" si="10"/>
        <v>0</v>
      </c>
      <c r="AO34" s="24">
        <v>0</v>
      </c>
      <c r="AP34" s="24">
        <v>0</v>
      </c>
      <c r="AQ34" s="24">
        <v>0</v>
      </c>
      <c r="AR34" s="24">
        <f t="shared" si="11"/>
        <v>0</v>
      </c>
      <c r="AS34" s="24">
        <v>0</v>
      </c>
      <c r="AT34" s="24">
        <v>0</v>
      </c>
      <c r="AU34" s="24">
        <v>0</v>
      </c>
      <c r="AV34" s="24">
        <f t="shared" si="12"/>
        <v>0</v>
      </c>
      <c r="AW34" s="24">
        <v>0</v>
      </c>
      <c r="AX34" s="24">
        <v>0</v>
      </c>
      <c r="AY34" s="24">
        <v>0</v>
      </c>
      <c r="AZ34" s="24">
        <f t="shared" si="13"/>
        <v>0</v>
      </c>
      <c r="BA34" s="24">
        <v>0</v>
      </c>
      <c r="BB34" s="24">
        <v>0</v>
      </c>
      <c r="BC34" s="24">
        <v>0</v>
      </c>
      <c r="BD34" s="24">
        <f t="shared" si="14"/>
        <v>0</v>
      </c>
      <c r="BE34" s="24">
        <f t="shared" si="0"/>
        <v>0</v>
      </c>
      <c r="BG34" s="24">
        <v>0</v>
      </c>
      <c r="BH34" s="24">
        <v>0</v>
      </c>
      <c r="BI34" s="24">
        <v>0</v>
      </c>
      <c r="BJ34" s="24">
        <f t="shared" si="15"/>
        <v>0</v>
      </c>
      <c r="BK34" s="24">
        <v>0</v>
      </c>
      <c r="BL34" s="24">
        <v>0</v>
      </c>
      <c r="BM34" s="24">
        <v>0</v>
      </c>
      <c r="BN34" s="24">
        <f t="shared" si="16"/>
        <v>0</v>
      </c>
      <c r="BO34" s="24">
        <v>0</v>
      </c>
      <c r="BP34" s="24">
        <v>0</v>
      </c>
      <c r="BQ34" s="24">
        <v>0</v>
      </c>
      <c r="BR34" s="24">
        <f t="shared" si="17"/>
        <v>0</v>
      </c>
      <c r="BS34" s="24">
        <v>0</v>
      </c>
      <c r="BT34" s="24">
        <v>0</v>
      </c>
      <c r="BU34" s="24">
        <v>0</v>
      </c>
      <c r="BV34" s="24">
        <f t="shared" si="18"/>
        <v>0</v>
      </c>
      <c r="BW34" s="24">
        <f t="shared" si="1"/>
        <v>0</v>
      </c>
    </row>
    <row r="35" spans="1:75" x14ac:dyDescent="0.2">
      <c r="A35" s="11">
        <f t="shared" si="58"/>
        <v>8</v>
      </c>
      <c r="B35" s="16" t="s">
        <v>35</v>
      </c>
      <c r="C35" s="13">
        <v>14.48</v>
      </c>
      <c r="D35" s="38">
        <v>0</v>
      </c>
      <c r="E35" s="38">
        <v>0</v>
      </c>
      <c r="F35" s="38">
        <v>0</v>
      </c>
      <c r="G35" s="13">
        <f t="shared" si="2"/>
        <v>0</v>
      </c>
      <c r="H35" s="38">
        <v>0</v>
      </c>
      <c r="I35" s="38">
        <v>0</v>
      </c>
      <c r="J35" s="38">
        <v>0</v>
      </c>
      <c r="K35" s="13">
        <f t="shared" si="3"/>
        <v>0</v>
      </c>
      <c r="L35" s="38">
        <v>0</v>
      </c>
      <c r="M35" s="38">
        <v>18.981999999999999</v>
      </c>
      <c r="N35" s="38">
        <v>0</v>
      </c>
      <c r="O35" s="13">
        <f t="shared" si="4"/>
        <v>18.981999999999999</v>
      </c>
      <c r="P35" s="38">
        <v>0</v>
      </c>
      <c r="Q35" s="38">
        <v>0</v>
      </c>
      <c r="R35" s="38">
        <v>17.698</v>
      </c>
      <c r="S35" s="13">
        <f t="shared" si="5"/>
        <v>17.698</v>
      </c>
      <c r="U35" s="24">
        <f t="shared" si="19"/>
        <v>36.68</v>
      </c>
      <c r="V35" s="24">
        <v>3</v>
      </c>
      <c r="W35" s="24">
        <v>0</v>
      </c>
      <c r="X35" s="24">
        <v>0</v>
      </c>
      <c r="Y35" s="24">
        <f t="shared" si="6"/>
        <v>3</v>
      </c>
      <c r="Z35" s="24">
        <v>0</v>
      </c>
      <c r="AA35" s="24">
        <v>0</v>
      </c>
      <c r="AB35" s="24">
        <v>0</v>
      </c>
      <c r="AC35" s="24">
        <f t="shared" si="7"/>
        <v>0</v>
      </c>
      <c r="AD35" s="24">
        <v>0</v>
      </c>
      <c r="AE35" s="24">
        <v>0</v>
      </c>
      <c r="AF35" s="24">
        <v>0</v>
      </c>
      <c r="AG35" s="24">
        <f t="shared" si="8"/>
        <v>0</v>
      </c>
      <c r="AH35" s="24">
        <v>0</v>
      </c>
      <c r="AI35" s="24">
        <v>0</v>
      </c>
      <c r="AJ35" s="24">
        <v>0</v>
      </c>
      <c r="AK35" s="24">
        <f t="shared" si="9"/>
        <v>0</v>
      </c>
      <c r="AM35" s="24">
        <f t="shared" si="10"/>
        <v>3</v>
      </c>
      <c r="AO35" s="24">
        <v>0</v>
      </c>
      <c r="AP35" s="24">
        <v>0</v>
      </c>
      <c r="AQ35" s="24">
        <v>0</v>
      </c>
      <c r="AR35" s="24">
        <f t="shared" si="11"/>
        <v>0</v>
      </c>
      <c r="AS35" s="24">
        <v>0</v>
      </c>
      <c r="AT35" s="24">
        <v>0</v>
      </c>
      <c r="AU35" s="24">
        <v>0</v>
      </c>
      <c r="AV35" s="24">
        <f t="shared" si="12"/>
        <v>0</v>
      </c>
      <c r="AW35" s="24">
        <v>0</v>
      </c>
      <c r="AX35" s="24">
        <v>24</v>
      </c>
      <c r="AY35" s="24">
        <v>0</v>
      </c>
      <c r="AZ35" s="24">
        <f t="shared" si="13"/>
        <v>24</v>
      </c>
      <c r="BA35" s="24">
        <v>0</v>
      </c>
      <c r="BB35" s="24">
        <v>0</v>
      </c>
      <c r="BC35" s="24">
        <v>0</v>
      </c>
      <c r="BD35" s="24">
        <f t="shared" si="14"/>
        <v>0</v>
      </c>
      <c r="BE35" s="24">
        <f t="shared" si="0"/>
        <v>24</v>
      </c>
      <c r="BG35" s="24">
        <v>0</v>
      </c>
      <c r="BH35" s="24">
        <v>0</v>
      </c>
      <c r="BI35" s="24">
        <v>0</v>
      </c>
      <c r="BJ35" s="24">
        <f t="shared" si="15"/>
        <v>0</v>
      </c>
      <c r="BK35" s="24">
        <v>0</v>
      </c>
      <c r="BL35" s="24">
        <v>0</v>
      </c>
      <c r="BM35" s="24">
        <v>5.15</v>
      </c>
      <c r="BN35" s="24">
        <f t="shared" si="16"/>
        <v>5.15</v>
      </c>
      <c r="BO35" s="24">
        <v>0</v>
      </c>
      <c r="BP35" s="24">
        <v>12.4</v>
      </c>
      <c r="BQ35" s="24">
        <v>7.81</v>
      </c>
      <c r="BR35" s="24">
        <f t="shared" si="17"/>
        <v>20.21</v>
      </c>
      <c r="BS35" s="24">
        <v>0</v>
      </c>
      <c r="BT35" s="24">
        <v>0</v>
      </c>
      <c r="BU35" s="24">
        <v>14.61</v>
      </c>
      <c r="BV35" s="24">
        <f t="shared" si="18"/>
        <v>14.61</v>
      </c>
      <c r="BW35" s="24">
        <f t="shared" si="1"/>
        <v>39.97</v>
      </c>
    </row>
    <row r="36" spans="1:75" x14ac:dyDescent="0.2">
      <c r="A36" s="11">
        <f t="shared" si="58"/>
        <v>9</v>
      </c>
      <c r="B36" s="16" t="s">
        <v>71</v>
      </c>
      <c r="C36" s="13">
        <v>64.91</v>
      </c>
      <c r="D36" s="38">
        <v>11.67</v>
      </c>
      <c r="E36" s="38">
        <v>13.120000000000001</v>
      </c>
      <c r="F36" s="38">
        <v>24.11</v>
      </c>
      <c r="G36" s="13">
        <f t="shared" si="2"/>
        <v>48.9</v>
      </c>
      <c r="H36" s="38">
        <v>1.25</v>
      </c>
      <c r="I36" s="38">
        <v>7.7219999999999995</v>
      </c>
      <c r="J36" s="38">
        <v>7.3</v>
      </c>
      <c r="K36" s="13">
        <f t="shared" si="3"/>
        <v>16.271999999999998</v>
      </c>
      <c r="L36" s="38">
        <v>8.2529473684210508</v>
      </c>
      <c r="M36" s="38">
        <v>16.992000000000001</v>
      </c>
      <c r="N36" s="38">
        <v>15.96</v>
      </c>
      <c r="O36" s="13">
        <f t="shared" si="4"/>
        <v>41.204947368421053</v>
      </c>
      <c r="P36" s="38">
        <v>17.774999999999999</v>
      </c>
      <c r="Q36" s="38">
        <v>3.2465000000000002</v>
      </c>
      <c r="R36" s="38">
        <v>7.2916356877323416</v>
      </c>
      <c r="S36" s="13">
        <f t="shared" si="5"/>
        <v>28.313135687732341</v>
      </c>
      <c r="U36" s="24">
        <f t="shared" si="19"/>
        <v>134.69008305615338</v>
      </c>
      <c r="V36" s="24">
        <v>0</v>
      </c>
      <c r="W36" s="24">
        <v>4.3264999999999976</v>
      </c>
      <c r="X36" s="24">
        <v>3</v>
      </c>
      <c r="Y36" s="24">
        <f t="shared" si="6"/>
        <v>7.3264999999999976</v>
      </c>
      <c r="Z36" s="24">
        <v>3</v>
      </c>
      <c r="AA36" s="24">
        <v>4</v>
      </c>
      <c r="AB36" s="24">
        <v>3.85</v>
      </c>
      <c r="AC36" s="24">
        <f t="shared" si="7"/>
        <v>10.85</v>
      </c>
      <c r="AD36" s="24">
        <v>15.950000000000001</v>
      </c>
      <c r="AE36" s="24">
        <v>13.541</v>
      </c>
      <c r="AF36" s="24">
        <v>16.079999999999998</v>
      </c>
      <c r="AG36" s="24">
        <f t="shared" si="8"/>
        <v>45.570999999999998</v>
      </c>
      <c r="AH36" s="24">
        <v>22.200000000000003</v>
      </c>
      <c r="AI36" s="24">
        <v>19.850000000000001</v>
      </c>
      <c r="AJ36" s="24">
        <v>10.72</v>
      </c>
      <c r="AK36" s="24">
        <f t="shared" si="9"/>
        <v>52.77</v>
      </c>
      <c r="AM36" s="24">
        <f t="shared" si="10"/>
        <v>116.5175</v>
      </c>
      <c r="AO36" s="24">
        <v>0</v>
      </c>
      <c r="AP36" s="24">
        <v>13.62</v>
      </c>
      <c r="AQ36" s="24">
        <v>26.14</v>
      </c>
      <c r="AR36" s="24">
        <f t="shared" si="11"/>
        <v>39.76</v>
      </c>
      <c r="AS36" s="24">
        <v>12.48</v>
      </c>
      <c r="AT36" s="24">
        <v>0</v>
      </c>
      <c r="AU36" s="24">
        <v>25.03</v>
      </c>
      <c r="AV36" s="24">
        <f t="shared" si="12"/>
        <v>37.510000000000005</v>
      </c>
      <c r="AW36" s="24">
        <v>12.89</v>
      </c>
      <c r="AX36" s="24">
        <v>41.759</v>
      </c>
      <c r="AY36" s="24">
        <v>0.84</v>
      </c>
      <c r="AZ36" s="24">
        <f t="shared" si="13"/>
        <v>55.489000000000004</v>
      </c>
      <c r="BA36" s="24">
        <v>15.863</v>
      </c>
      <c r="BB36" s="24">
        <v>0</v>
      </c>
      <c r="BC36" s="24">
        <v>11.69</v>
      </c>
      <c r="BD36" s="24">
        <f t="shared" si="14"/>
        <v>27.552999999999997</v>
      </c>
      <c r="BE36" s="24">
        <f t="shared" si="0"/>
        <v>160.31200000000001</v>
      </c>
      <c r="BG36" s="24">
        <v>23.12</v>
      </c>
      <c r="BH36" s="24">
        <v>5.61</v>
      </c>
      <c r="BI36" s="24">
        <v>12.53</v>
      </c>
      <c r="BJ36" s="24">
        <f t="shared" si="15"/>
        <v>41.26</v>
      </c>
      <c r="BK36" s="24">
        <v>41.84</v>
      </c>
      <c r="BL36" s="24">
        <v>0</v>
      </c>
      <c r="BM36" s="24">
        <v>39.17</v>
      </c>
      <c r="BN36" s="24">
        <f t="shared" si="16"/>
        <v>81.010000000000005</v>
      </c>
      <c r="BO36" s="24">
        <v>3.66</v>
      </c>
      <c r="BP36" s="24">
        <v>1.75</v>
      </c>
      <c r="BQ36" s="24">
        <v>0</v>
      </c>
      <c r="BR36" s="24">
        <f t="shared" si="17"/>
        <v>5.41</v>
      </c>
      <c r="BS36" s="24">
        <v>5.74</v>
      </c>
      <c r="BT36" s="24">
        <v>0</v>
      </c>
      <c r="BU36" s="24">
        <v>21.045999999999999</v>
      </c>
      <c r="BV36" s="24">
        <f t="shared" si="18"/>
        <v>26.786000000000001</v>
      </c>
      <c r="BW36" s="24">
        <f t="shared" si="1"/>
        <v>154.46600000000001</v>
      </c>
    </row>
    <row r="37" spans="1:75" x14ac:dyDescent="0.2">
      <c r="A37" s="11">
        <f t="shared" si="58"/>
        <v>10</v>
      </c>
      <c r="B37" s="16" t="s">
        <v>72</v>
      </c>
      <c r="C37" s="13">
        <v>57.075999999999993</v>
      </c>
      <c r="D37" s="38">
        <v>31.549999999999997</v>
      </c>
      <c r="E37" s="38">
        <v>0</v>
      </c>
      <c r="F37" s="38">
        <v>0</v>
      </c>
      <c r="G37" s="13">
        <f t="shared" si="2"/>
        <v>31.549999999999997</v>
      </c>
      <c r="H37" s="38">
        <v>0</v>
      </c>
      <c r="I37" s="38">
        <v>0</v>
      </c>
      <c r="J37" s="38">
        <v>0</v>
      </c>
      <c r="K37" s="13">
        <f t="shared" si="3"/>
        <v>0</v>
      </c>
      <c r="L37" s="38">
        <v>35.435263157894738</v>
      </c>
      <c r="M37" s="38">
        <v>13.028</v>
      </c>
      <c r="N37" s="38">
        <v>0</v>
      </c>
      <c r="O37" s="13">
        <f t="shared" si="4"/>
        <v>48.463263157894737</v>
      </c>
      <c r="P37" s="38">
        <v>5.4</v>
      </c>
      <c r="Q37" s="38">
        <v>4.9800000000000004</v>
      </c>
      <c r="R37" s="38">
        <v>0</v>
      </c>
      <c r="S37" s="13">
        <f t="shared" si="5"/>
        <v>10.38</v>
      </c>
      <c r="U37" s="24">
        <f t="shared" si="19"/>
        <v>90.393263157894722</v>
      </c>
      <c r="V37" s="24">
        <v>38.981999999999999</v>
      </c>
      <c r="W37" s="24">
        <v>0</v>
      </c>
      <c r="X37" s="24">
        <v>24</v>
      </c>
      <c r="Y37" s="24">
        <f t="shared" si="6"/>
        <v>62.981999999999999</v>
      </c>
      <c r="Z37" s="24">
        <v>68.48</v>
      </c>
      <c r="AA37" s="24">
        <v>43.75</v>
      </c>
      <c r="AB37" s="24">
        <v>26.86</v>
      </c>
      <c r="AC37" s="24">
        <f t="shared" si="7"/>
        <v>139.09</v>
      </c>
      <c r="AD37" s="24">
        <v>13</v>
      </c>
      <c r="AE37" s="24">
        <v>0</v>
      </c>
      <c r="AF37" s="24">
        <v>50.84</v>
      </c>
      <c r="AG37" s="24">
        <f t="shared" si="8"/>
        <v>63.84</v>
      </c>
      <c r="AH37" s="24">
        <v>55.92</v>
      </c>
      <c r="AI37" s="24">
        <v>16.63</v>
      </c>
      <c r="AJ37" s="24">
        <v>10.63</v>
      </c>
      <c r="AK37" s="24">
        <f t="shared" si="9"/>
        <v>83.179999999999993</v>
      </c>
      <c r="AM37" s="24">
        <f t="shared" si="10"/>
        <v>349.09199999999998</v>
      </c>
      <c r="AO37" s="24">
        <v>22.2</v>
      </c>
      <c r="AP37" s="24">
        <v>46.099999999999994</v>
      </c>
      <c r="AQ37" s="24">
        <v>0</v>
      </c>
      <c r="AR37" s="24">
        <f t="shared" si="11"/>
        <v>68.3</v>
      </c>
      <c r="AS37" s="24">
        <v>0</v>
      </c>
      <c r="AT37" s="24">
        <v>21.93</v>
      </c>
      <c r="AU37" s="24">
        <v>58.379999999999995</v>
      </c>
      <c r="AV37" s="24">
        <f t="shared" si="12"/>
        <v>80.31</v>
      </c>
      <c r="AW37" s="24">
        <v>0</v>
      </c>
      <c r="AX37" s="24">
        <v>29.41</v>
      </c>
      <c r="AY37" s="24">
        <v>17.308999999999997</v>
      </c>
      <c r="AZ37" s="24">
        <f t="shared" si="13"/>
        <v>46.718999999999994</v>
      </c>
      <c r="BA37" s="24">
        <v>12.054</v>
      </c>
      <c r="BB37" s="24">
        <v>11.780000000000001</v>
      </c>
      <c r="BC37" s="24">
        <v>27.7</v>
      </c>
      <c r="BD37" s="24">
        <f t="shared" si="14"/>
        <v>51.534000000000006</v>
      </c>
      <c r="BE37" s="24">
        <f t="shared" si="0"/>
        <v>246.863</v>
      </c>
      <c r="BG37" s="24">
        <v>34.57</v>
      </c>
      <c r="BH37" s="24">
        <v>6</v>
      </c>
      <c r="BI37" s="24">
        <v>4</v>
      </c>
      <c r="BJ37" s="24">
        <f t="shared" si="15"/>
        <v>44.57</v>
      </c>
      <c r="BK37" s="24">
        <v>43.739999999999995</v>
      </c>
      <c r="BL37" s="24">
        <v>11</v>
      </c>
      <c r="BM37" s="24">
        <v>77.3</v>
      </c>
      <c r="BN37" s="24">
        <f t="shared" si="16"/>
        <v>132.04</v>
      </c>
      <c r="BO37" s="24">
        <v>8.1980000000000004</v>
      </c>
      <c r="BP37" s="24">
        <v>25.4</v>
      </c>
      <c r="BQ37" s="24">
        <v>18.3</v>
      </c>
      <c r="BR37" s="24">
        <f t="shared" si="17"/>
        <v>51.897999999999996</v>
      </c>
      <c r="BS37" s="24">
        <v>30.340000000000003</v>
      </c>
      <c r="BT37" s="24">
        <v>0</v>
      </c>
      <c r="BU37" s="24">
        <v>17.2</v>
      </c>
      <c r="BV37" s="24">
        <f t="shared" si="18"/>
        <v>47.540000000000006</v>
      </c>
      <c r="BW37" s="24">
        <f t="shared" si="1"/>
        <v>276.048</v>
      </c>
    </row>
    <row r="38" spans="1:75" x14ac:dyDescent="0.2">
      <c r="A38" s="11">
        <f t="shared" si="58"/>
        <v>11</v>
      </c>
      <c r="B38" s="16" t="s">
        <v>43</v>
      </c>
      <c r="C38" s="13">
        <v>431.30722327044032</v>
      </c>
      <c r="D38" s="38">
        <v>38.01</v>
      </c>
      <c r="E38" s="38">
        <v>20.09</v>
      </c>
      <c r="F38" s="38">
        <v>38.904000000000003</v>
      </c>
      <c r="G38" s="13">
        <f t="shared" si="2"/>
        <v>97.003999999999991</v>
      </c>
      <c r="H38" s="38">
        <v>31.72</v>
      </c>
      <c r="I38" s="38">
        <v>25.409999999999997</v>
      </c>
      <c r="J38" s="38">
        <v>24.14</v>
      </c>
      <c r="K38" s="13">
        <f t="shared" si="3"/>
        <v>81.27</v>
      </c>
      <c r="L38" s="38">
        <v>46.702631578947368</v>
      </c>
      <c r="M38" s="38">
        <v>23.684000000000001</v>
      </c>
      <c r="N38" s="38">
        <v>2.6824999999999983</v>
      </c>
      <c r="O38" s="13">
        <f t="shared" si="4"/>
        <v>73.069131578947378</v>
      </c>
      <c r="P38" s="38">
        <v>43.362898782831529</v>
      </c>
      <c r="Q38" s="38">
        <v>19.372997597693789</v>
      </c>
      <c r="R38" s="38">
        <v>40.112491145218414</v>
      </c>
      <c r="S38" s="13">
        <f t="shared" si="5"/>
        <v>102.84838752574373</v>
      </c>
      <c r="U38" s="24">
        <f t="shared" si="19"/>
        <v>354.19151910469111</v>
      </c>
      <c r="V38" s="24">
        <v>24.119175704322711</v>
      </c>
      <c r="W38" s="24">
        <v>42.483053097345127</v>
      </c>
      <c r="X38" s="24">
        <v>0</v>
      </c>
      <c r="Y38" s="24">
        <f t="shared" si="6"/>
        <v>66.602228801667835</v>
      </c>
      <c r="Z38" s="24">
        <v>22.9</v>
      </c>
      <c r="AA38" s="24">
        <v>24.934999999999999</v>
      </c>
      <c r="AB38" s="24">
        <v>20.21</v>
      </c>
      <c r="AC38" s="24">
        <f t="shared" si="7"/>
        <v>68.044999999999987</v>
      </c>
      <c r="AD38" s="24">
        <v>30.91</v>
      </c>
      <c r="AE38" s="24">
        <v>24.240000000000002</v>
      </c>
      <c r="AF38" s="24">
        <v>12.719999999999999</v>
      </c>
      <c r="AG38" s="24">
        <f t="shared" si="8"/>
        <v>67.87</v>
      </c>
      <c r="AH38" s="24">
        <v>63.377662269562684</v>
      </c>
      <c r="AI38" s="24">
        <v>45.1</v>
      </c>
      <c r="AJ38" s="24">
        <v>17.489999999999998</v>
      </c>
      <c r="AK38" s="24">
        <f t="shared" si="9"/>
        <v>125.96766226956268</v>
      </c>
      <c r="AM38" s="24">
        <f t="shared" si="10"/>
        <v>328.48489107123049</v>
      </c>
      <c r="AO38" s="24">
        <v>22.022417582417582</v>
      </c>
      <c r="AP38" s="24">
        <v>43.1</v>
      </c>
      <c r="AQ38" s="24">
        <v>37.19568000000001</v>
      </c>
      <c r="AR38" s="24">
        <f t="shared" si="11"/>
        <v>102.31809758241759</v>
      </c>
      <c r="AS38" s="24">
        <v>31.169999999999998</v>
      </c>
      <c r="AT38" s="24">
        <v>36.589999999999996</v>
      </c>
      <c r="AU38" s="24">
        <v>29.79</v>
      </c>
      <c r="AV38" s="24">
        <f t="shared" si="12"/>
        <v>97.549999999999983</v>
      </c>
      <c r="AW38" s="24">
        <v>15.31</v>
      </c>
      <c r="AX38" s="24">
        <v>19.88</v>
      </c>
      <c r="AY38" s="24">
        <v>12.52</v>
      </c>
      <c r="AZ38" s="24">
        <f t="shared" si="13"/>
        <v>47.709999999999994</v>
      </c>
      <c r="BA38" s="24">
        <v>22.73</v>
      </c>
      <c r="BB38" s="24">
        <v>27.442</v>
      </c>
      <c r="BC38" s="24">
        <v>4.1400000000000006</v>
      </c>
      <c r="BD38" s="24">
        <f t="shared" si="14"/>
        <v>54.311999999999998</v>
      </c>
      <c r="BE38" s="24">
        <f t="shared" si="0"/>
        <v>301.89009758241758</v>
      </c>
      <c r="BG38" s="24">
        <v>12.42</v>
      </c>
      <c r="BH38" s="24">
        <v>35.043999999999997</v>
      </c>
      <c r="BI38" s="24">
        <v>11.91</v>
      </c>
      <c r="BJ38" s="24">
        <f t="shared" si="15"/>
        <v>59.373999999999995</v>
      </c>
      <c r="BK38" s="24">
        <v>39.729999999999997</v>
      </c>
      <c r="BL38" s="24">
        <v>19.579999999999998</v>
      </c>
      <c r="BM38" s="24">
        <v>10.77</v>
      </c>
      <c r="BN38" s="24">
        <f t="shared" si="16"/>
        <v>70.08</v>
      </c>
      <c r="BO38" s="24">
        <v>17.66</v>
      </c>
      <c r="BP38" s="24">
        <v>19.600000000000001</v>
      </c>
      <c r="BQ38" s="24">
        <v>46.31</v>
      </c>
      <c r="BR38" s="24">
        <f t="shared" si="17"/>
        <v>83.570000000000007</v>
      </c>
      <c r="BS38" s="24">
        <v>86.847999999999985</v>
      </c>
      <c r="BT38" s="24">
        <v>38.440000000000005</v>
      </c>
      <c r="BU38" s="24">
        <v>47.5</v>
      </c>
      <c r="BV38" s="24">
        <f t="shared" si="18"/>
        <v>172.78799999999998</v>
      </c>
      <c r="BW38" s="24">
        <f t="shared" si="1"/>
        <v>385.81200000000001</v>
      </c>
    </row>
    <row r="39" spans="1:75" ht="15.75" thickBot="1" x14ac:dyDescent="0.25">
      <c r="A39" s="11">
        <f t="shared" si="58"/>
        <v>12</v>
      </c>
      <c r="B39" s="16" t="s">
        <v>61</v>
      </c>
      <c r="C39" s="13">
        <v>0</v>
      </c>
      <c r="D39" s="38">
        <v>0</v>
      </c>
      <c r="E39" s="38">
        <v>0</v>
      </c>
      <c r="F39" s="38">
        <v>13.53</v>
      </c>
      <c r="G39" s="13">
        <f t="shared" si="2"/>
        <v>13.53</v>
      </c>
      <c r="H39" s="38">
        <v>0</v>
      </c>
      <c r="I39" s="38">
        <v>0</v>
      </c>
      <c r="J39" s="38">
        <v>0</v>
      </c>
      <c r="K39" s="13">
        <f t="shared" si="3"/>
        <v>0</v>
      </c>
      <c r="L39" s="38">
        <v>0</v>
      </c>
      <c r="M39" s="38">
        <v>0</v>
      </c>
      <c r="N39" s="38">
        <v>0</v>
      </c>
      <c r="O39" s="13">
        <f t="shared" si="4"/>
        <v>0</v>
      </c>
      <c r="P39" s="38">
        <v>0</v>
      </c>
      <c r="Q39" s="38">
        <v>0</v>
      </c>
      <c r="R39" s="38">
        <v>0</v>
      </c>
      <c r="S39" s="13">
        <f t="shared" si="5"/>
        <v>0</v>
      </c>
      <c r="U39" s="24">
        <f t="shared" si="19"/>
        <v>13.53</v>
      </c>
      <c r="V39" s="24">
        <v>0</v>
      </c>
      <c r="W39" s="24">
        <v>0</v>
      </c>
      <c r="X39" s="24">
        <v>0</v>
      </c>
      <c r="Y39" s="24">
        <f t="shared" si="6"/>
        <v>0</v>
      </c>
      <c r="Z39" s="24">
        <v>45.33</v>
      </c>
      <c r="AA39" s="24">
        <v>27.124749999999999</v>
      </c>
      <c r="AB39" s="24">
        <v>5.8</v>
      </c>
      <c r="AC39" s="24">
        <f t="shared" si="7"/>
        <v>78.254749999999987</v>
      </c>
      <c r="AD39" s="24">
        <v>0</v>
      </c>
      <c r="AE39" s="24">
        <v>5.72</v>
      </c>
      <c r="AF39" s="24">
        <v>25.26</v>
      </c>
      <c r="AG39" s="24">
        <f t="shared" si="8"/>
        <v>30.98</v>
      </c>
      <c r="AH39" s="24">
        <v>12</v>
      </c>
      <c r="AI39" s="24">
        <v>0</v>
      </c>
      <c r="AJ39" s="24">
        <v>0</v>
      </c>
      <c r="AK39" s="24">
        <f t="shared" si="9"/>
        <v>12</v>
      </c>
      <c r="AM39" s="24">
        <f t="shared" si="10"/>
        <v>121.23474999999999</v>
      </c>
      <c r="AO39" s="24">
        <v>0</v>
      </c>
      <c r="AP39" s="24">
        <v>0</v>
      </c>
      <c r="AQ39" s="24">
        <v>0</v>
      </c>
      <c r="AR39" s="24">
        <f t="shared" si="11"/>
        <v>0</v>
      </c>
      <c r="AS39" s="24">
        <v>0</v>
      </c>
      <c r="AT39" s="24">
        <v>8.0299999999999994</v>
      </c>
      <c r="AU39" s="24">
        <v>0</v>
      </c>
      <c r="AV39" s="24">
        <f t="shared" si="12"/>
        <v>8.0299999999999994</v>
      </c>
      <c r="AW39" s="24">
        <v>0</v>
      </c>
      <c r="AX39" s="24">
        <v>0</v>
      </c>
      <c r="AY39" s="24">
        <v>0</v>
      </c>
      <c r="AZ39" s="24">
        <f t="shared" si="13"/>
        <v>0</v>
      </c>
      <c r="BA39" s="24">
        <v>0</v>
      </c>
      <c r="BB39" s="24">
        <v>29.479999999999997</v>
      </c>
      <c r="BC39" s="24">
        <v>0</v>
      </c>
      <c r="BD39" s="24">
        <f t="shared" si="14"/>
        <v>29.479999999999997</v>
      </c>
      <c r="BE39" s="24">
        <f t="shared" si="0"/>
        <v>37.51</v>
      </c>
      <c r="BG39" s="24">
        <v>0</v>
      </c>
      <c r="BH39" s="24">
        <v>0</v>
      </c>
      <c r="BI39" s="24">
        <v>0</v>
      </c>
      <c r="BJ39" s="24">
        <f t="shared" si="15"/>
        <v>0</v>
      </c>
      <c r="BK39" s="24">
        <v>22.63</v>
      </c>
      <c r="BL39" s="24">
        <v>0</v>
      </c>
      <c r="BM39" s="24">
        <v>0</v>
      </c>
      <c r="BN39" s="24">
        <f t="shared" si="16"/>
        <v>22.63</v>
      </c>
      <c r="BO39" s="24">
        <v>0</v>
      </c>
      <c r="BP39" s="24">
        <v>0</v>
      </c>
      <c r="BQ39" s="24">
        <v>0</v>
      </c>
      <c r="BR39" s="24">
        <f t="shared" si="17"/>
        <v>0</v>
      </c>
      <c r="BS39" s="24">
        <v>0</v>
      </c>
      <c r="BT39" s="24">
        <v>0</v>
      </c>
      <c r="BU39" s="24">
        <v>0</v>
      </c>
      <c r="BV39" s="24">
        <f t="shared" si="18"/>
        <v>0</v>
      </c>
      <c r="BW39" s="24">
        <f t="shared" si="1"/>
        <v>22.63</v>
      </c>
    </row>
    <row r="40" spans="1:75" ht="15.75" thickBot="1" x14ac:dyDescent="0.25">
      <c r="A40" s="27" t="s">
        <v>20</v>
      </c>
      <c r="B40" s="18" t="s">
        <v>21</v>
      </c>
      <c r="C40" s="19">
        <f>SUM(C28:C39)</f>
        <v>853.41683764880338</v>
      </c>
      <c r="D40" s="19">
        <f t="shared" ref="D40:X40" si="59">SUM(D28:D39)</f>
        <v>126.22999999999999</v>
      </c>
      <c r="E40" s="19">
        <f t="shared" si="59"/>
        <v>80.740000000000009</v>
      </c>
      <c r="F40" s="19">
        <f t="shared" si="59"/>
        <v>156.19</v>
      </c>
      <c r="G40" s="19">
        <f t="shared" si="59"/>
        <v>363.15999999999997</v>
      </c>
      <c r="H40" s="19">
        <f t="shared" si="59"/>
        <v>42.12</v>
      </c>
      <c r="I40" s="19">
        <f t="shared" si="59"/>
        <v>35.169999999999995</v>
      </c>
      <c r="J40" s="19">
        <f t="shared" si="59"/>
        <v>31.44</v>
      </c>
      <c r="K40" s="19">
        <f t="shared" si="59"/>
        <v>108.72999999999999</v>
      </c>
      <c r="L40" s="19">
        <f t="shared" si="59"/>
        <v>91.390842105263147</v>
      </c>
      <c r="M40" s="19">
        <f t="shared" si="59"/>
        <v>94.984127806563038</v>
      </c>
      <c r="N40" s="19">
        <f t="shared" si="59"/>
        <v>18.642499999999998</v>
      </c>
      <c r="O40" s="19">
        <f t="shared" si="59"/>
        <v>205.0174699118262</v>
      </c>
      <c r="P40" s="19">
        <f t="shared" si="59"/>
        <v>66.537898782831519</v>
      </c>
      <c r="Q40" s="19">
        <f t="shared" si="59"/>
        <v>34.699497597693792</v>
      </c>
      <c r="R40" s="19">
        <f t="shared" si="59"/>
        <v>70.74212683295076</v>
      </c>
      <c r="S40" s="19">
        <f t="shared" si="59"/>
        <v>171.97952321347606</v>
      </c>
      <c r="T40" s="19">
        <f t="shared" si="59"/>
        <v>0</v>
      </c>
      <c r="U40" s="19">
        <f t="shared" si="59"/>
        <v>848.88699312530218</v>
      </c>
      <c r="V40" s="19">
        <f t="shared" si="59"/>
        <v>82.679757227564593</v>
      </c>
      <c r="W40" s="19">
        <f t="shared" si="59"/>
        <v>71.869553097345118</v>
      </c>
      <c r="X40" s="19">
        <f t="shared" si="59"/>
        <v>27</v>
      </c>
      <c r="Y40" s="19">
        <f t="shared" si="6"/>
        <v>181.5493103249097</v>
      </c>
      <c r="Z40" s="19">
        <f t="shared" ref="Z40:AA40" si="60">SUM(Z28:Z39)</f>
        <v>187.03000000000003</v>
      </c>
      <c r="AA40" s="19">
        <f t="shared" si="60"/>
        <v>223.80975000000001</v>
      </c>
      <c r="AB40" s="19">
        <f t="shared" ref="AB40:AD40" si="61">SUM(AB28:AB39)</f>
        <v>56.72</v>
      </c>
      <c r="AC40" s="19">
        <f t="shared" si="7"/>
        <v>467.55975000000001</v>
      </c>
      <c r="AD40" s="19">
        <f t="shared" si="61"/>
        <v>59.86</v>
      </c>
      <c r="AE40" s="19">
        <f t="shared" ref="AE40:AF40" si="62">SUM(AE28:AE39)</f>
        <v>50.371000000000002</v>
      </c>
      <c r="AF40" s="19">
        <f t="shared" si="62"/>
        <v>104.9</v>
      </c>
      <c r="AG40" s="19">
        <f t="shared" si="8"/>
        <v>215.131</v>
      </c>
      <c r="AH40" s="19">
        <f t="shared" ref="AH40:AI40" si="63">SUM(AH28:AH39)</f>
        <v>187.11766226956269</v>
      </c>
      <c r="AI40" s="19">
        <f t="shared" si="63"/>
        <v>81.580000000000013</v>
      </c>
      <c r="AJ40" s="19">
        <f t="shared" ref="AJ40" si="64">SUM(AJ28:AJ39)</f>
        <v>38.840000000000003</v>
      </c>
      <c r="AK40" s="19">
        <f t="shared" si="9"/>
        <v>307.5376622695627</v>
      </c>
      <c r="AM40" s="19">
        <f t="shared" si="10"/>
        <v>1171.7777225944724</v>
      </c>
      <c r="AO40" s="19">
        <f t="shared" ref="AO40:AP40" si="65">SUM(AO28:AO39)</f>
        <v>44.222417582417577</v>
      </c>
      <c r="AP40" s="19">
        <f t="shared" si="65"/>
        <v>102.82</v>
      </c>
      <c r="AQ40" s="19">
        <f t="shared" ref="AQ40" si="66">SUM(AQ28:AQ39)</f>
        <v>111.90568000000002</v>
      </c>
      <c r="AR40" s="19">
        <f t="shared" si="11"/>
        <v>258.94809758241757</v>
      </c>
      <c r="AS40" s="19">
        <f t="shared" ref="AS40:AU40" si="67">SUM(AS28:AS39)</f>
        <v>61.278320000000001</v>
      </c>
      <c r="AT40" s="19">
        <f t="shared" si="67"/>
        <v>66.55</v>
      </c>
      <c r="AU40" s="19">
        <f t="shared" si="67"/>
        <v>113.19999999999999</v>
      </c>
      <c r="AV40" s="19">
        <f t="shared" si="12"/>
        <v>241.02831999999998</v>
      </c>
      <c r="AW40" s="19">
        <f t="shared" ref="AW40:AX40" si="68">SUM(AW28:AW39)</f>
        <v>28.200000000000003</v>
      </c>
      <c r="AX40" s="19">
        <f t="shared" si="68"/>
        <v>115.04899999999999</v>
      </c>
      <c r="AY40" s="19">
        <f t="shared" ref="AY40:BA40" si="69">SUM(AY28:AY39)</f>
        <v>30.668999999999997</v>
      </c>
      <c r="AZ40" s="19">
        <f t="shared" si="13"/>
        <v>173.91800000000001</v>
      </c>
      <c r="BA40" s="19">
        <f t="shared" si="69"/>
        <v>53.623999999999995</v>
      </c>
      <c r="BB40" s="19">
        <f t="shared" ref="BB40:BC40" si="70">SUM(BB28:BB39)</f>
        <v>68.701999999999998</v>
      </c>
      <c r="BC40" s="19">
        <f t="shared" si="70"/>
        <v>43.53</v>
      </c>
      <c r="BD40" s="19">
        <f t="shared" si="14"/>
        <v>165.85599999999999</v>
      </c>
      <c r="BE40" s="19">
        <f t="shared" si="0"/>
        <v>839.75041758241764</v>
      </c>
      <c r="BG40" s="19">
        <f t="shared" ref="BG40:BH40" si="71">SUM(BG28:BG39)</f>
        <v>70.11</v>
      </c>
      <c r="BH40" s="19">
        <f t="shared" si="71"/>
        <v>46.653999999999996</v>
      </c>
      <c r="BI40" s="19">
        <f t="shared" ref="BI40" si="72">SUM(BI28:BI39)</f>
        <v>28.44</v>
      </c>
      <c r="BJ40" s="19">
        <f t="shared" si="15"/>
        <v>145.20400000000001</v>
      </c>
      <c r="BK40" s="19">
        <f t="shared" ref="BK40:BL40" si="73">SUM(BK28:BK39)</f>
        <v>181.22</v>
      </c>
      <c r="BL40" s="19">
        <f t="shared" si="73"/>
        <v>30.58</v>
      </c>
      <c r="BM40" s="19">
        <f t="shared" ref="BM40" si="74">SUM(BM28:BM39)</f>
        <v>146.54</v>
      </c>
      <c r="BN40" s="19">
        <f t="shared" si="16"/>
        <v>358.34000000000003</v>
      </c>
      <c r="BO40" s="19">
        <f t="shared" ref="BO40:BP40" si="75">SUM(BO28:BO39)</f>
        <v>29.518000000000001</v>
      </c>
      <c r="BP40" s="19">
        <f t="shared" si="75"/>
        <v>59.15</v>
      </c>
      <c r="BQ40" s="19">
        <f t="shared" ref="BQ40:BS40" si="76">SUM(BQ28:BQ39)</f>
        <v>104.88000000000001</v>
      </c>
      <c r="BR40" s="19">
        <f t="shared" si="17"/>
        <v>193.548</v>
      </c>
      <c r="BS40" s="19">
        <f t="shared" si="76"/>
        <v>122.928</v>
      </c>
      <c r="BT40" s="19">
        <f t="shared" ref="BT40:BU40" si="77">SUM(BT28:BT39)</f>
        <v>66.64</v>
      </c>
      <c r="BU40" s="19">
        <f t="shared" si="77"/>
        <v>146.52800000000002</v>
      </c>
      <c r="BV40" s="19">
        <f t="shared" si="18"/>
        <v>336.096</v>
      </c>
      <c r="BW40" s="19">
        <f t="shared" si="1"/>
        <v>1033.1880000000001</v>
      </c>
    </row>
    <row r="41" spans="1:75" x14ac:dyDescent="0.2">
      <c r="A41" s="133" t="s">
        <v>77</v>
      </c>
      <c r="B41" s="134"/>
      <c r="C41" s="13"/>
      <c r="D41" s="24"/>
      <c r="E41" s="24"/>
      <c r="F41" s="24"/>
      <c r="G41" s="13"/>
      <c r="H41" s="24"/>
      <c r="I41" s="24"/>
      <c r="J41" s="24"/>
      <c r="K41" s="13"/>
      <c r="L41" s="24"/>
      <c r="M41" s="24"/>
      <c r="N41" s="24">
        <v>0</v>
      </c>
      <c r="O41" s="13">
        <f t="shared" si="4"/>
        <v>0</v>
      </c>
      <c r="P41" s="24"/>
      <c r="Q41" s="24"/>
      <c r="R41" s="24"/>
      <c r="S41" s="13">
        <f t="shared" si="5"/>
        <v>0</v>
      </c>
      <c r="U41" s="24">
        <f t="shared" si="19"/>
        <v>0</v>
      </c>
      <c r="V41" s="24"/>
      <c r="W41" s="24"/>
      <c r="X41" s="24"/>
      <c r="Y41" s="24">
        <f t="shared" si="6"/>
        <v>0</v>
      </c>
      <c r="Z41" s="24"/>
      <c r="AA41" s="24"/>
      <c r="AB41" s="24"/>
      <c r="AC41" s="24">
        <f t="shared" si="7"/>
        <v>0</v>
      </c>
      <c r="AD41" s="24"/>
      <c r="AE41" s="24"/>
      <c r="AF41" s="24"/>
      <c r="AG41" s="24">
        <f t="shared" si="8"/>
        <v>0</v>
      </c>
      <c r="AH41" s="24"/>
      <c r="AI41" s="24"/>
      <c r="AJ41" s="24"/>
      <c r="AK41" s="24">
        <f t="shared" si="9"/>
        <v>0</v>
      </c>
      <c r="AM41" s="24">
        <f t="shared" si="10"/>
        <v>0</v>
      </c>
      <c r="AO41" s="24"/>
      <c r="AP41" s="24"/>
      <c r="AQ41" s="24"/>
      <c r="AR41" s="24">
        <f t="shared" si="11"/>
        <v>0</v>
      </c>
      <c r="AS41" s="24"/>
      <c r="AT41" s="24"/>
      <c r="AU41" s="24"/>
      <c r="AV41" s="24">
        <f t="shared" si="12"/>
        <v>0</v>
      </c>
      <c r="AW41" s="24"/>
      <c r="AX41" s="24"/>
      <c r="AY41" s="24"/>
      <c r="AZ41" s="24">
        <f t="shared" si="13"/>
        <v>0</v>
      </c>
      <c r="BA41" s="24"/>
      <c r="BB41" s="24"/>
      <c r="BC41" s="24"/>
      <c r="BD41" s="24">
        <f t="shared" si="14"/>
        <v>0</v>
      </c>
      <c r="BE41" s="24">
        <f t="shared" si="0"/>
        <v>0</v>
      </c>
      <c r="BG41" s="24"/>
      <c r="BH41" s="24"/>
      <c r="BI41" s="24"/>
      <c r="BJ41" s="24">
        <f t="shared" si="15"/>
        <v>0</v>
      </c>
      <c r="BK41" s="24"/>
      <c r="BL41" s="24"/>
      <c r="BM41" s="24"/>
      <c r="BN41" s="24">
        <f t="shared" si="16"/>
        <v>0</v>
      </c>
      <c r="BO41" s="24"/>
      <c r="BP41" s="24"/>
      <c r="BQ41" s="24"/>
      <c r="BR41" s="24">
        <f t="shared" si="17"/>
        <v>0</v>
      </c>
      <c r="BS41" s="24"/>
      <c r="BT41" s="24"/>
      <c r="BU41" s="24"/>
      <c r="BV41" s="24">
        <f t="shared" si="18"/>
        <v>0</v>
      </c>
      <c r="BW41" s="24">
        <f t="shared" si="1"/>
        <v>0</v>
      </c>
    </row>
    <row r="42" spans="1:75" x14ac:dyDescent="0.2">
      <c r="A42" s="11">
        <v>1</v>
      </c>
      <c r="B42" s="12" t="s">
        <v>37</v>
      </c>
      <c r="C42" s="13">
        <v>555.81999999999994</v>
      </c>
      <c r="D42" s="38">
        <v>0</v>
      </c>
      <c r="E42" s="38">
        <v>0</v>
      </c>
      <c r="F42" s="38">
        <v>0</v>
      </c>
      <c r="G42" s="13">
        <f t="shared" si="2"/>
        <v>0</v>
      </c>
      <c r="H42" s="38">
        <v>0</v>
      </c>
      <c r="I42" s="38">
        <v>0</v>
      </c>
      <c r="J42" s="38">
        <v>0</v>
      </c>
      <c r="K42" s="13">
        <f t="shared" si="3"/>
        <v>0</v>
      </c>
      <c r="L42" s="38">
        <v>0</v>
      </c>
      <c r="M42" s="38">
        <v>0</v>
      </c>
      <c r="N42" s="38">
        <v>0</v>
      </c>
      <c r="O42" s="13">
        <f t="shared" si="4"/>
        <v>0</v>
      </c>
      <c r="P42" s="38">
        <v>0</v>
      </c>
      <c r="Q42" s="38">
        <v>0</v>
      </c>
      <c r="R42" s="38">
        <v>0</v>
      </c>
      <c r="S42" s="13">
        <f t="shared" si="5"/>
        <v>0</v>
      </c>
      <c r="U42" s="24">
        <f t="shared" si="19"/>
        <v>0</v>
      </c>
      <c r="V42" s="24">
        <v>0</v>
      </c>
      <c r="W42" s="24">
        <v>0</v>
      </c>
      <c r="X42" s="24">
        <v>0</v>
      </c>
      <c r="Y42" s="24">
        <f t="shared" si="6"/>
        <v>0</v>
      </c>
      <c r="Z42" s="24">
        <v>0</v>
      </c>
      <c r="AA42" s="24">
        <v>0</v>
      </c>
      <c r="AB42" s="24">
        <v>0</v>
      </c>
      <c r="AC42" s="24">
        <f t="shared" si="7"/>
        <v>0</v>
      </c>
      <c r="AD42" s="24">
        <v>0</v>
      </c>
      <c r="AE42" s="24">
        <v>0</v>
      </c>
      <c r="AF42" s="24">
        <v>0</v>
      </c>
      <c r="AG42" s="24">
        <f t="shared" si="8"/>
        <v>0</v>
      </c>
      <c r="AH42" s="24">
        <v>0</v>
      </c>
      <c r="AI42" s="24">
        <v>0</v>
      </c>
      <c r="AJ42" s="24">
        <v>0</v>
      </c>
      <c r="AK42" s="24">
        <f t="shared" si="9"/>
        <v>0</v>
      </c>
      <c r="AM42" s="24">
        <f t="shared" si="10"/>
        <v>0</v>
      </c>
      <c r="AO42" s="24">
        <v>0</v>
      </c>
      <c r="AP42" s="24">
        <v>0</v>
      </c>
      <c r="AQ42" s="24">
        <v>0</v>
      </c>
      <c r="AR42" s="24">
        <f t="shared" si="11"/>
        <v>0</v>
      </c>
      <c r="AS42" s="24">
        <v>0</v>
      </c>
      <c r="AT42" s="24">
        <v>0</v>
      </c>
      <c r="AU42" s="24">
        <v>0</v>
      </c>
      <c r="AV42" s="24">
        <f t="shared" si="12"/>
        <v>0</v>
      </c>
      <c r="AW42" s="24">
        <v>0</v>
      </c>
      <c r="AX42" s="24">
        <v>0</v>
      </c>
      <c r="AY42" s="24">
        <v>0</v>
      </c>
      <c r="AZ42" s="24">
        <f t="shared" si="13"/>
        <v>0</v>
      </c>
      <c r="BA42" s="24">
        <v>0</v>
      </c>
      <c r="BB42" s="24">
        <v>0</v>
      </c>
      <c r="BC42" s="24">
        <v>0</v>
      </c>
      <c r="BD42" s="24">
        <f t="shared" si="14"/>
        <v>0</v>
      </c>
      <c r="BE42" s="24">
        <f t="shared" si="0"/>
        <v>0</v>
      </c>
      <c r="BG42" s="24">
        <v>0</v>
      </c>
      <c r="BH42" s="24">
        <v>0</v>
      </c>
      <c r="BI42" s="24">
        <v>0</v>
      </c>
      <c r="BJ42" s="24">
        <f t="shared" si="15"/>
        <v>0</v>
      </c>
      <c r="BK42" s="24">
        <v>0</v>
      </c>
      <c r="BL42" s="24">
        <v>0</v>
      </c>
      <c r="BM42" s="24">
        <v>0</v>
      </c>
      <c r="BN42" s="24">
        <f t="shared" si="16"/>
        <v>0</v>
      </c>
      <c r="BO42" s="24">
        <v>0</v>
      </c>
      <c r="BP42" s="24">
        <v>0</v>
      </c>
      <c r="BQ42" s="24">
        <v>0</v>
      </c>
      <c r="BR42" s="24">
        <f t="shared" si="17"/>
        <v>0</v>
      </c>
      <c r="BS42" s="24">
        <v>0</v>
      </c>
      <c r="BT42" s="24">
        <v>0</v>
      </c>
      <c r="BU42" s="24">
        <v>0</v>
      </c>
      <c r="BV42" s="24">
        <f t="shared" si="18"/>
        <v>0</v>
      </c>
      <c r="BW42" s="24">
        <f t="shared" si="1"/>
        <v>0</v>
      </c>
    </row>
    <row r="43" spans="1:75" x14ac:dyDescent="0.2">
      <c r="A43" s="11">
        <f t="shared" ref="A43:A48" si="78">A42+1</f>
        <v>2</v>
      </c>
      <c r="B43" s="12" t="s">
        <v>75</v>
      </c>
      <c r="C43" s="13">
        <v>0</v>
      </c>
      <c r="D43" s="38">
        <v>0</v>
      </c>
      <c r="E43" s="38">
        <v>0</v>
      </c>
      <c r="F43" s="38">
        <v>0</v>
      </c>
      <c r="G43" s="13">
        <f t="shared" si="2"/>
        <v>0</v>
      </c>
      <c r="H43" s="38">
        <v>0</v>
      </c>
      <c r="I43" s="38">
        <v>0</v>
      </c>
      <c r="J43" s="38">
        <v>0</v>
      </c>
      <c r="K43" s="13">
        <f t="shared" si="3"/>
        <v>0</v>
      </c>
      <c r="L43" s="38">
        <v>0</v>
      </c>
      <c r="M43" s="38">
        <v>0</v>
      </c>
      <c r="N43" s="38">
        <v>0</v>
      </c>
      <c r="O43" s="13">
        <f t="shared" si="4"/>
        <v>0</v>
      </c>
      <c r="P43" s="38">
        <v>0</v>
      </c>
      <c r="Q43" s="38">
        <v>0</v>
      </c>
      <c r="R43" s="38">
        <v>0</v>
      </c>
      <c r="S43" s="13">
        <f t="shared" si="5"/>
        <v>0</v>
      </c>
      <c r="U43" s="24">
        <f t="shared" si="19"/>
        <v>0</v>
      </c>
      <c r="V43" s="24">
        <v>0</v>
      </c>
      <c r="W43" s="24">
        <v>0</v>
      </c>
      <c r="X43" s="24">
        <v>0</v>
      </c>
      <c r="Y43" s="24">
        <f t="shared" si="6"/>
        <v>0</v>
      </c>
      <c r="Z43" s="24">
        <v>0</v>
      </c>
      <c r="AA43" s="24">
        <v>0</v>
      </c>
      <c r="AB43" s="24">
        <v>0</v>
      </c>
      <c r="AC43" s="24">
        <f t="shared" si="7"/>
        <v>0</v>
      </c>
      <c r="AD43" s="24">
        <v>0</v>
      </c>
      <c r="AE43" s="24">
        <v>0</v>
      </c>
      <c r="AF43" s="24">
        <v>0</v>
      </c>
      <c r="AG43" s="24">
        <f t="shared" si="8"/>
        <v>0</v>
      </c>
      <c r="AH43" s="24">
        <v>0</v>
      </c>
      <c r="AI43" s="24">
        <v>0</v>
      </c>
      <c r="AJ43" s="24">
        <v>0</v>
      </c>
      <c r="AK43" s="24">
        <f t="shared" si="9"/>
        <v>0</v>
      </c>
      <c r="AM43" s="24">
        <f t="shared" si="10"/>
        <v>0</v>
      </c>
      <c r="AO43" s="24">
        <v>0</v>
      </c>
      <c r="AP43" s="24">
        <v>0</v>
      </c>
      <c r="AQ43" s="24">
        <v>0</v>
      </c>
      <c r="AR43" s="24">
        <f t="shared" si="11"/>
        <v>0</v>
      </c>
      <c r="AS43" s="24">
        <v>0</v>
      </c>
      <c r="AT43" s="24">
        <v>0</v>
      </c>
      <c r="AU43" s="24">
        <v>0</v>
      </c>
      <c r="AV43" s="24">
        <f t="shared" si="12"/>
        <v>0</v>
      </c>
      <c r="AW43" s="24">
        <v>0</v>
      </c>
      <c r="AX43" s="24">
        <v>0</v>
      </c>
      <c r="AY43" s="24">
        <v>0</v>
      </c>
      <c r="AZ43" s="24">
        <f t="shared" si="13"/>
        <v>0</v>
      </c>
      <c r="BA43" s="24">
        <v>0</v>
      </c>
      <c r="BB43" s="24">
        <v>0</v>
      </c>
      <c r="BC43" s="24">
        <v>0</v>
      </c>
      <c r="BD43" s="24">
        <f t="shared" si="14"/>
        <v>0</v>
      </c>
      <c r="BE43" s="24">
        <f t="shared" si="0"/>
        <v>0</v>
      </c>
      <c r="BG43" s="24">
        <v>0</v>
      </c>
      <c r="BH43" s="24">
        <v>0</v>
      </c>
      <c r="BI43" s="24">
        <v>0</v>
      </c>
      <c r="BJ43" s="24">
        <f t="shared" si="15"/>
        <v>0</v>
      </c>
      <c r="BK43" s="24">
        <v>0</v>
      </c>
      <c r="BL43" s="24">
        <v>0</v>
      </c>
      <c r="BM43" s="24">
        <v>0</v>
      </c>
      <c r="BN43" s="24">
        <f t="shared" si="16"/>
        <v>0</v>
      </c>
      <c r="BO43" s="24">
        <v>0</v>
      </c>
      <c r="BP43" s="24">
        <v>0</v>
      </c>
      <c r="BQ43" s="24">
        <v>0</v>
      </c>
      <c r="BR43" s="24">
        <f t="shared" si="17"/>
        <v>0</v>
      </c>
      <c r="BS43" s="24">
        <v>0</v>
      </c>
      <c r="BT43" s="24">
        <v>0</v>
      </c>
      <c r="BU43" s="24">
        <v>0</v>
      </c>
      <c r="BV43" s="24">
        <f t="shared" si="18"/>
        <v>0</v>
      </c>
      <c r="BW43" s="24">
        <f t="shared" si="1"/>
        <v>0</v>
      </c>
    </row>
    <row r="44" spans="1:75" x14ac:dyDescent="0.2">
      <c r="A44" s="11">
        <f t="shared" si="78"/>
        <v>3</v>
      </c>
      <c r="B44" s="12" t="s">
        <v>38</v>
      </c>
      <c r="C44" s="13">
        <v>0</v>
      </c>
      <c r="D44" s="38">
        <v>0</v>
      </c>
      <c r="E44" s="38">
        <v>0</v>
      </c>
      <c r="F44" s="38">
        <v>0</v>
      </c>
      <c r="G44" s="13">
        <f t="shared" si="2"/>
        <v>0</v>
      </c>
      <c r="H44" s="38">
        <v>0</v>
      </c>
      <c r="I44" s="38">
        <v>0</v>
      </c>
      <c r="J44" s="38">
        <v>0</v>
      </c>
      <c r="K44" s="13">
        <f t="shared" si="3"/>
        <v>0</v>
      </c>
      <c r="L44" s="38">
        <v>0</v>
      </c>
      <c r="M44" s="38">
        <v>0</v>
      </c>
      <c r="N44" s="38">
        <v>0</v>
      </c>
      <c r="O44" s="13">
        <f t="shared" si="4"/>
        <v>0</v>
      </c>
      <c r="P44" s="38">
        <v>0</v>
      </c>
      <c r="Q44" s="38">
        <v>0</v>
      </c>
      <c r="R44" s="38">
        <v>0</v>
      </c>
      <c r="S44" s="13">
        <f t="shared" si="5"/>
        <v>0</v>
      </c>
      <c r="U44" s="24">
        <f t="shared" si="19"/>
        <v>0</v>
      </c>
      <c r="V44" s="24">
        <v>0</v>
      </c>
      <c r="W44" s="24">
        <v>0</v>
      </c>
      <c r="X44" s="24">
        <v>0</v>
      </c>
      <c r="Y44" s="24">
        <f t="shared" si="6"/>
        <v>0</v>
      </c>
      <c r="Z44" s="24">
        <v>0</v>
      </c>
      <c r="AA44" s="24">
        <v>0</v>
      </c>
      <c r="AB44" s="24">
        <v>0</v>
      </c>
      <c r="AC44" s="24">
        <f t="shared" si="7"/>
        <v>0</v>
      </c>
      <c r="AD44" s="24">
        <v>0</v>
      </c>
      <c r="AE44" s="24">
        <v>0</v>
      </c>
      <c r="AF44" s="24">
        <v>0</v>
      </c>
      <c r="AG44" s="24">
        <f t="shared" si="8"/>
        <v>0</v>
      </c>
      <c r="AH44" s="24">
        <v>0</v>
      </c>
      <c r="AI44" s="24">
        <v>0</v>
      </c>
      <c r="AJ44" s="24">
        <v>0</v>
      </c>
      <c r="AK44" s="24">
        <f t="shared" si="9"/>
        <v>0</v>
      </c>
      <c r="AM44" s="24">
        <f t="shared" si="10"/>
        <v>0</v>
      </c>
      <c r="AO44" s="24">
        <v>0</v>
      </c>
      <c r="AP44" s="24">
        <v>0</v>
      </c>
      <c r="AQ44" s="24">
        <v>0</v>
      </c>
      <c r="AR44" s="24">
        <f t="shared" si="11"/>
        <v>0</v>
      </c>
      <c r="AS44" s="24">
        <v>0</v>
      </c>
      <c r="AT44" s="24">
        <v>0</v>
      </c>
      <c r="AU44" s="24">
        <v>0</v>
      </c>
      <c r="AV44" s="24">
        <f t="shared" si="12"/>
        <v>0</v>
      </c>
      <c r="AW44" s="24">
        <v>0</v>
      </c>
      <c r="AX44" s="24">
        <v>0</v>
      </c>
      <c r="AY44" s="24">
        <v>0</v>
      </c>
      <c r="AZ44" s="24">
        <f t="shared" si="13"/>
        <v>0</v>
      </c>
      <c r="BA44" s="24">
        <v>0</v>
      </c>
      <c r="BB44" s="24">
        <v>0</v>
      </c>
      <c r="BC44" s="24">
        <v>0</v>
      </c>
      <c r="BD44" s="24">
        <f t="shared" si="14"/>
        <v>0</v>
      </c>
      <c r="BE44" s="24">
        <f t="shared" si="0"/>
        <v>0</v>
      </c>
      <c r="BG44" s="24">
        <v>0</v>
      </c>
      <c r="BH44" s="24">
        <v>0</v>
      </c>
      <c r="BI44" s="24">
        <v>0</v>
      </c>
      <c r="BJ44" s="24">
        <f t="shared" si="15"/>
        <v>0</v>
      </c>
      <c r="BK44" s="24">
        <v>0</v>
      </c>
      <c r="BL44" s="24">
        <v>0</v>
      </c>
      <c r="BM44" s="24">
        <v>0</v>
      </c>
      <c r="BN44" s="24">
        <f t="shared" si="16"/>
        <v>0</v>
      </c>
      <c r="BO44" s="24">
        <v>0</v>
      </c>
      <c r="BP44" s="24">
        <v>0</v>
      </c>
      <c r="BQ44" s="24">
        <v>0</v>
      </c>
      <c r="BR44" s="24">
        <f t="shared" si="17"/>
        <v>0</v>
      </c>
      <c r="BS44" s="24">
        <v>0</v>
      </c>
      <c r="BT44" s="24">
        <v>0</v>
      </c>
      <c r="BU44" s="24">
        <v>0</v>
      </c>
      <c r="BV44" s="24">
        <f t="shared" si="18"/>
        <v>0</v>
      </c>
      <c r="BW44" s="24">
        <f t="shared" si="1"/>
        <v>0</v>
      </c>
    </row>
    <row r="45" spans="1:75" x14ac:dyDescent="0.2">
      <c r="A45" s="11">
        <f t="shared" si="78"/>
        <v>4</v>
      </c>
      <c r="B45" s="12" t="s">
        <v>180</v>
      </c>
      <c r="C45" s="13">
        <v>3.76</v>
      </c>
      <c r="D45" s="38">
        <v>0</v>
      </c>
      <c r="E45" s="38">
        <v>0</v>
      </c>
      <c r="F45" s="38">
        <v>0</v>
      </c>
      <c r="G45" s="13">
        <f t="shared" si="2"/>
        <v>0</v>
      </c>
      <c r="H45" s="38">
        <v>0</v>
      </c>
      <c r="I45" s="38">
        <v>0</v>
      </c>
      <c r="J45" s="38">
        <v>0</v>
      </c>
      <c r="K45" s="13">
        <f t="shared" si="3"/>
        <v>0</v>
      </c>
      <c r="L45" s="38">
        <v>0</v>
      </c>
      <c r="M45" s="38">
        <v>0</v>
      </c>
      <c r="N45" s="38">
        <v>0</v>
      </c>
      <c r="O45" s="13">
        <f t="shared" si="4"/>
        <v>0</v>
      </c>
      <c r="P45" s="38">
        <v>0</v>
      </c>
      <c r="Q45" s="38">
        <v>0</v>
      </c>
      <c r="R45" s="38">
        <v>0</v>
      </c>
      <c r="S45" s="13">
        <f t="shared" si="5"/>
        <v>0</v>
      </c>
      <c r="U45" s="24">
        <f t="shared" si="19"/>
        <v>0</v>
      </c>
      <c r="V45" s="24">
        <v>0</v>
      </c>
      <c r="W45" s="24">
        <v>0</v>
      </c>
      <c r="X45" s="24">
        <v>0</v>
      </c>
      <c r="Y45" s="24">
        <f t="shared" si="6"/>
        <v>0</v>
      </c>
      <c r="Z45" s="24">
        <v>0</v>
      </c>
      <c r="AA45" s="24">
        <v>0</v>
      </c>
      <c r="AB45" s="24">
        <v>0</v>
      </c>
      <c r="AC45" s="24">
        <f t="shared" si="7"/>
        <v>0</v>
      </c>
      <c r="AD45" s="24">
        <v>0</v>
      </c>
      <c r="AE45" s="24">
        <v>0</v>
      </c>
      <c r="AF45" s="24">
        <v>0</v>
      </c>
      <c r="AG45" s="24">
        <f t="shared" si="8"/>
        <v>0</v>
      </c>
      <c r="AH45" s="24">
        <v>0</v>
      </c>
      <c r="AI45" s="24">
        <v>0</v>
      </c>
      <c r="AJ45" s="24">
        <v>0</v>
      </c>
      <c r="AK45" s="24">
        <f t="shared" si="9"/>
        <v>0</v>
      </c>
      <c r="AM45" s="24">
        <f t="shared" si="10"/>
        <v>0</v>
      </c>
      <c r="AO45" s="24">
        <v>0</v>
      </c>
      <c r="AP45" s="24">
        <v>0</v>
      </c>
      <c r="AQ45" s="24">
        <v>0</v>
      </c>
      <c r="AR45" s="24">
        <f t="shared" si="11"/>
        <v>0</v>
      </c>
      <c r="AS45" s="24">
        <v>0</v>
      </c>
      <c r="AT45" s="24">
        <v>0</v>
      </c>
      <c r="AU45" s="24">
        <v>0</v>
      </c>
      <c r="AV45" s="24">
        <f t="shared" si="12"/>
        <v>0</v>
      </c>
      <c r="AW45" s="24">
        <v>0</v>
      </c>
      <c r="AX45" s="24">
        <v>0</v>
      </c>
      <c r="AY45" s="24">
        <v>0</v>
      </c>
      <c r="AZ45" s="24">
        <f t="shared" si="13"/>
        <v>0</v>
      </c>
      <c r="BA45" s="24">
        <v>0</v>
      </c>
      <c r="BB45" s="24">
        <v>0</v>
      </c>
      <c r="BC45" s="24">
        <v>0</v>
      </c>
      <c r="BD45" s="24">
        <f t="shared" si="14"/>
        <v>0</v>
      </c>
      <c r="BE45" s="24">
        <f t="shared" si="0"/>
        <v>0</v>
      </c>
      <c r="BG45" s="24">
        <v>0</v>
      </c>
      <c r="BH45" s="24">
        <v>0</v>
      </c>
      <c r="BI45" s="24">
        <v>0</v>
      </c>
      <c r="BJ45" s="24">
        <f t="shared" si="15"/>
        <v>0</v>
      </c>
      <c r="BK45" s="24">
        <v>0</v>
      </c>
      <c r="BL45" s="24">
        <v>0</v>
      </c>
      <c r="BM45" s="24">
        <v>0</v>
      </c>
      <c r="BN45" s="24">
        <f t="shared" si="16"/>
        <v>0</v>
      </c>
      <c r="BO45" s="24">
        <v>0</v>
      </c>
      <c r="BP45" s="24">
        <v>0</v>
      </c>
      <c r="BQ45" s="24">
        <v>0</v>
      </c>
      <c r="BR45" s="24">
        <f t="shared" si="17"/>
        <v>0</v>
      </c>
      <c r="BS45" s="24">
        <v>0</v>
      </c>
      <c r="BT45" s="24">
        <v>0</v>
      </c>
      <c r="BU45" s="24">
        <v>0</v>
      </c>
      <c r="BV45" s="24">
        <f t="shared" si="18"/>
        <v>0</v>
      </c>
      <c r="BW45" s="24">
        <f t="shared" si="1"/>
        <v>0</v>
      </c>
    </row>
    <row r="46" spans="1:75" x14ac:dyDescent="0.2">
      <c r="A46" s="11">
        <f t="shared" si="78"/>
        <v>5</v>
      </c>
      <c r="B46" s="12" t="s">
        <v>40</v>
      </c>
      <c r="C46" s="13">
        <v>0</v>
      </c>
      <c r="D46" s="39">
        <v>0</v>
      </c>
      <c r="E46" s="39">
        <v>0</v>
      </c>
      <c r="F46" s="39">
        <v>0</v>
      </c>
      <c r="G46" s="13">
        <f t="shared" si="2"/>
        <v>0</v>
      </c>
      <c r="H46" s="39">
        <v>0</v>
      </c>
      <c r="I46" s="39">
        <v>0</v>
      </c>
      <c r="J46" s="39">
        <v>0</v>
      </c>
      <c r="K46" s="13">
        <f t="shared" si="3"/>
        <v>0</v>
      </c>
      <c r="L46" s="39">
        <v>0</v>
      </c>
      <c r="M46" s="39">
        <v>0</v>
      </c>
      <c r="N46" s="39">
        <v>0</v>
      </c>
      <c r="O46" s="13">
        <f t="shared" si="4"/>
        <v>0</v>
      </c>
      <c r="P46" s="39">
        <v>0</v>
      </c>
      <c r="Q46" s="38">
        <v>0</v>
      </c>
      <c r="R46" s="38">
        <v>0</v>
      </c>
      <c r="S46" s="13">
        <f t="shared" si="5"/>
        <v>0</v>
      </c>
      <c r="U46" s="24">
        <f t="shared" si="19"/>
        <v>0</v>
      </c>
      <c r="V46" s="24">
        <v>0</v>
      </c>
      <c r="W46" s="24">
        <v>0</v>
      </c>
      <c r="X46" s="24">
        <v>0</v>
      </c>
      <c r="Y46" s="24">
        <f t="shared" si="6"/>
        <v>0</v>
      </c>
      <c r="Z46" s="24">
        <v>0</v>
      </c>
      <c r="AA46" s="24">
        <v>0</v>
      </c>
      <c r="AB46" s="24">
        <v>0</v>
      </c>
      <c r="AC46" s="24">
        <f t="shared" si="7"/>
        <v>0</v>
      </c>
      <c r="AD46" s="24">
        <v>0</v>
      </c>
      <c r="AE46" s="24">
        <v>0</v>
      </c>
      <c r="AF46" s="24">
        <v>0</v>
      </c>
      <c r="AG46" s="24">
        <f t="shared" si="8"/>
        <v>0</v>
      </c>
      <c r="AH46" s="24">
        <v>0</v>
      </c>
      <c r="AI46" s="24">
        <v>0</v>
      </c>
      <c r="AJ46" s="24">
        <v>0</v>
      </c>
      <c r="AK46" s="24">
        <f t="shared" si="9"/>
        <v>0</v>
      </c>
      <c r="AM46" s="24">
        <f t="shared" si="10"/>
        <v>0</v>
      </c>
      <c r="AO46" s="24">
        <v>0</v>
      </c>
      <c r="AP46" s="24">
        <v>0</v>
      </c>
      <c r="AQ46" s="24">
        <v>0</v>
      </c>
      <c r="AR46" s="24">
        <f t="shared" si="11"/>
        <v>0</v>
      </c>
      <c r="AS46" s="24">
        <v>0</v>
      </c>
      <c r="AT46" s="24">
        <v>0</v>
      </c>
      <c r="AU46" s="24">
        <v>0</v>
      </c>
      <c r="AV46" s="24">
        <f t="shared" si="12"/>
        <v>0</v>
      </c>
      <c r="AW46" s="24">
        <v>0</v>
      </c>
      <c r="AX46" s="24">
        <v>0</v>
      </c>
      <c r="AY46" s="24">
        <v>0</v>
      </c>
      <c r="AZ46" s="24">
        <f t="shared" si="13"/>
        <v>0</v>
      </c>
      <c r="BA46" s="24">
        <v>0</v>
      </c>
      <c r="BB46" s="24">
        <v>0</v>
      </c>
      <c r="BC46" s="24">
        <v>0</v>
      </c>
      <c r="BD46" s="24">
        <f t="shared" si="14"/>
        <v>0</v>
      </c>
      <c r="BE46" s="24">
        <f t="shared" si="0"/>
        <v>0</v>
      </c>
      <c r="BG46" s="24">
        <v>0</v>
      </c>
      <c r="BH46" s="24">
        <v>0</v>
      </c>
      <c r="BI46" s="24">
        <v>0</v>
      </c>
      <c r="BJ46" s="24">
        <f t="shared" si="15"/>
        <v>0</v>
      </c>
      <c r="BK46" s="24">
        <v>0</v>
      </c>
      <c r="BL46" s="24">
        <v>0</v>
      </c>
      <c r="BM46" s="24">
        <v>0</v>
      </c>
      <c r="BN46" s="24">
        <f t="shared" si="16"/>
        <v>0</v>
      </c>
      <c r="BO46" s="24">
        <v>0</v>
      </c>
      <c r="BP46" s="24">
        <v>0</v>
      </c>
      <c r="BQ46" s="24">
        <v>0</v>
      </c>
      <c r="BR46" s="24">
        <f t="shared" si="17"/>
        <v>0</v>
      </c>
      <c r="BS46" s="24">
        <v>0</v>
      </c>
      <c r="BT46" s="24">
        <v>0</v>
      </c>
      <c r="BU46" s="24">
        <v>0</v>
      </c>
      <c r="BV46" s="24">
        <f t="shared" si="18"/>
        <v>0</v>
      </c>
      <c r="BW46" s="24">
        <f t="shared" si="1"/>
        <v>0</v>
      </c>
    </row>
    <row r="47" spans="1:75" x14ac:dyDescent="0.2">
      <c r="A47" s="11">
        <f t="shared" si="78"/>
        <v>6</v>
      </c>
      <c r="B47" s="12" t="s">
        <v>76</v>
      </c>
      <c r="C47" s="13">
        <v>0</v>
      </c>
      <c r="D47" s="40">
        <v>0</v>
      </c>
      <c r="E47" s="40">
        <v>0</v>
      </c>
      <c r="F47" s="40">
        <v>0</v>
      </c>
      <c r="G47" s="13">
        <f t="shared" si="2"/>
        <v>0</v>
      </c>
      <c r="H47" s="40">
        <v>0</v>
      </c>
      <c r="I47" s="40">
        <v>0</v>
      </c>
      <c r="J47" s="40">
        <v>0</v>
      </c>
      <c r="K47" s="13">
        <f t="shared" si="3"/>
        <v>0</v>
      </c>
      <c r="L47" s="40">
        <v>0</v>
      </c>
      <c r="M47" s="40">
        <v>0</v>
      </c>
      <c r="N47" s="40">
        <v>0</v>
      </c>
      <c r="O47" s="13">
        <f t="shared" si="4"/>
        <v>0</v>
      </c>
      <c r="P47" s="40">
        <v>0</v>
      </c>
      <c r="Q47" s="38">
        <v>0</v>
      </c>
      <c r="R47" s="38">
        <v>0</v>
      </c>
      <c r="S47" s="13">
        <f t="shared" si="5"/>
        <v>0</v>
      </c>
      <c r="U47" s="24">
        <f t="shared" si="19"/>
        <v>0</v>
      </c>
      <c r="V47" s="24">
        <v>0</v>
      </c>
      <c r="W47" s="24">
        <v>0</v>
      </c>
      <c r="X47" s="24">
        <v>0</v>
      </c>
      <c r="Y47" s="24">
        <f t="shared" si="6"/>
        <v>0</v>
      </c>
      <c r="Z47" s="24">
        <v>0</v>
      </c>
      <c r="AA47" s="24">
        <v>0</v>
      </c>
      <c r="AB47" s="24">
        <v>0</v>
      </c>
      <c r="AC47" s="24">
        <f t="shared" si="7"/>
        <v>0</v>
      </c>
      <c r="AD47" s="24">
        <v>0</v>
      </c>
      <c r="AE47" s="24">
        <v>0</v>
      </c>
      <c r="AF47" s="24">
        <v>0</v>
      </c>
      <c r="AG47" s="24">
        <f t="shared" si="8"/>
        <v>0</v>
      </c>
      <c r="AH47" s="24">
        <v>0</v>
      </c>
      <c r="AI47" s="24">
        <v>0</v>
      </c>
      <c r="AJ47" s="24">
        <v>0</v>
      </c>
      <c r="AK47" s="24">
        <f t="shared" si="9"/>
        <v>0</v>
      </c>
      <c r="AM47" s="24">
        <f t="shared" si="10"/>
        <v>0</v>
      </c>
      <c r="AO47" s="24">
        <v>0</v>
      </c>
      <c r="AP47" s="24">
        <v>0</v>
      </c>
      <c r="AQ47" s="24">
        <v>0</v>
      </c>
      <c r="AR47" s="24">
        <f t="shared" si="11"/>
        <v>0</v>
      </c>
      <c r="AS47" s="24">
        <v>0</v>
      </c>
      <c r="AT47" s="24">
        <v>0</v>
      </c>
      <c r="AU47" s="24">
        <v>0</v>
      </c>
      <c r="AV47" s="24">
        <f t="shared" si="12"/>
        <v>0</v>
      </c>
      <c r="AW47" s="24">
        <v>0</v>
      </c>
      <c r="AX47" s="24">
        <v>0</v>
      </c>
      <c r="AY47" s="24">
        <v>0</v>
      </c>
      <c r="AZ47" s="24">
        <f t="shared" si="13"/>
        <v>0</v>
      </c>
      <c r="BA47" s="24">
        <v>0</v>
      </c>
      <c r="BB47" s="24">
        <v>0</v>
      </c>
      <c r="BC47" s="24">
        <v>0</v>
      </c>
      <c r="BD47" s="24">
        <f t="shared" si="14"/>
        <v>0</v>
      </c>
      <c r="BE47" s="24">
        <f t="shared" si="0"/>
        <v>0</v>
      </c>
      <c r="BG47" s="24">
        <v>0</v>
      </c>
      <c r="BH47" s="24">
        <v>0</v>
      </c>
      <c r="BI47" s="24">
        <v>0</v>
      </c>
      <c r="BJ47" s="24">
        <f t="shared" si="15"/>
        <v>0</v>
      </c>
      <c r="BK47" s="24">
        <v>0</v>
      </c>
      <c r="BL47" s="24">
        <v>0</v>
      </c>
      <c r="BM47" s="24">
        <v>0</v>
      </c>
      <c r="BN47" s="24">
        <f t="shared" si="16"/>
        <v>0</v>
      </c>
      <c r="BO47" s="24">
        <v>0</v>
      </c>
      <c r="BP47" s="24">
        <v>0</v>
      </c>
      <c r="BQ47" s="24">
        <v>0</v>
      </c>
      <c r="BR47" s="24">
        <f t="shared" si="17"/>
        <v>0</v>
      </c>
      <c r="BS47" s="24">
        <v>0</v>
      </c>
      <c r="BT47" s="24">
        <v>0</v>
      </c>
      <c r="BU47" s="24">
        <v>0</v>
      </c>
      <c r="BV47" s="24">
        <f t="shared" si="18"/>
        <v>0</v>
      </c>
      <c r="BW47" s="24">
        <f t="shared" si="1"/>
        <v>0</v>
      </c>
    </row>
    <row r="48" spans="1:75" ht="15.75" thickBot="1" x14ac:dyDescent="0.25">
      <c r="A48" s="11">
        <f t="shared" si="78"/>
        <v>7</v>
      </c>
      <c r="B48" s="28" t="s">
        <v>61</v>
      </c>
      <c r="C48" s="13">
        <v>131.31400000000002</v>
      </c>
      <c r="D48" s="40">
        <v>20.93</v>
      </c>
      <c r="E48" s="40">
        <v>0</v>
      </c>
      <c r="F48" s="40">
        <v>0</v>
      </c>
      <c r="G48" s="13">
        <f t="shared" si="2"/>
        <v>20.93</v>
      </c>
      <c r="H48" s="40">
        <v>0</v>
      </c>
      <c r="I48" s="40">
        <v>0</v>
      </c>
      <c r="J48" s="40">
        <v>0</v>
      </c>
      <c r="K48" s="13">
        <f t="shared" si="3"/>
        <v>0</v>
      </c>
      <c r="L48" s="40">
        <v>0</v>
      </c>
      <c r="M48" s="40">
        <v>0</v>
      </c>
      <c r="N48" s="40">
        <v>0</v>
      </c>
      <c r="O48" s="13">
        <f t="shared" si="4"/>
        <v>0</v>
      </c>
      <c r="P48" s="40">
        <v>0</v>
      </c>
      <c r="Q48" s="38">
        <v>0</v>
      </c>
      <c r="R48" s="38">
        <v>0</v>
      </c>
      <c r="S48" s="13">
        <f t="shared" si="5"/>
        <v>0</v>
      </c>
      <c r="U48" s="24">
        <f t="shared" si="19"/>
        <v>20.93</v>
      </c>
      <c r="V48" s="24">
        <v>0</v>
      </c>
      <c r="W48" s="24">
        <v>0</v>
      </c>
      <c r="X48" s="24">
        <v>0</v>
      </c>
      <c r="Y48" s="24">
        <f t="shared" si="6"/>
        <v>0</v>
      </c>
      <c r="Z48" s="24">
        <v>0</v>
      </c>
      <c r="AA48" s="24">
        <v>0</v>
      </c>
      <c r="AB48" s="24">
        <v>0</v>
      </c>
      <c r="AC48" s="24">
        <f t="shared" si="7"/>
        <v>0</v>
      </c>
      <c r="AD48" s="24">
        <v>0</v>
      </c>
      <c r="AE48" s="24">
        <v>0</v>
      </c>
      <c r="AF48" s="24">
        <v>0</v>
      </c>
      <c r="AG48" s="24">
        <f t="shared" si="8"/>
        <v>0</v>
      </c>
      <c r="AH48" s="24">
        <v>0</v>
      </c>
      <c r="AI48" s="24">
        <v>0</v>
      </c>
      <c r="AJ48" s="24">
        <v>0</v>
      </c>
      <c r="AK48" s="24">
        <f t="shared" si="9"/>
        <v>0</v>
      </c>
      <c r="AM48" s="24">
        <f t="shared" si="10"/>
        <v>0</v>
      </c>
      <c r="AO48" s="24">
        <v>0</v>
      </c>
      <c r="AP48" s="24">
        <v>0</v>
      </c>
      <c r="AQ48" s="24">
        <v>0</v>
      </c>
      <c r="AR48" s="24">
        <f t="shared" si="11"/>
        <v>0</v>
      </c>
      <c r="AS48" s="24">
        <v>0</v>
      </c>
      <c r="AT48" s="24">
        <v>0</v>
      </c>
      <c r="AU48" s="24">
        <v>0</v>
      </c>
      <c r="AV48" s="24">
        <f t="shared" si="12"/>
        <v>0</v>
      </c>
      <c r="AW48" s="24">
        <v>0</v>
      </c>
      <c r="AX48" s="24">
        <v>0</v>
      </c>
      <c r="AY48" s="24">
        <v>0</v>
      </c>
      <c r="AZ48" s="24">
        <f t="shared" si="13"/>
        <v>0</v>
      </c>
      <c r="BA48" s="24">
        <v>0</v>
      </c>
      <c r="BB48" s="24">
        <v>0</v>
      </c>
      <c r="BC48" s="24">
        <v>0</v>
      </c>
      <c r="BD48" s="24">
        <f t="shared" si="14"/>
        <v>0</v>
      </c>
      <c r="BE48" s="24">
        <f t="shared" si="0"/>
        <v>0</v>
      </c>
      <c r="BG48" s="24">
        <v>0</v>
      </c>
      <c r="BH48" s="24">
        <v>0</v>
      </c>
      <c r="BI48" s="24">
        <v>0</v>
      </c>
      <c r="BJ48" s="24">
        <f t="shared" si="15"/>
        <v>0</v>
      </c>
      <c r="BK48" s="24">
        <v>0</v>
      </c>
      <c r="BL48" s="24">
        <v>0</v>
      </c>
      <c r="BM48" s="24">
        <v>0</v>
      </c>
      <c r="BN48" s="24">
        <f t="shared" si="16"/>
        <v>0</v>
      </c>
      <c r="BO48" s="24">
        <v>0</v>
      </c>
      <c r="BP48" s="24">
        <v>0</v>
      </c>
      <c r="BQ48" s="24">
        <v>0</v>
      </c>
      <c r="BR48" s="24">
        <f t="shared" si="17"/>
        <v>0</v>
      </c>
      <c r="BS48" s="24">
        <v>0</v>
      </c>
      <c r="BT48" s="24">
        <v>0</v>
      </c>
      <c r="BU48" s="24">
        <v>0</v>
      </c>
      <c r="BV48" s="24">
        <f t="shared" si="18"/>
        <v>0</v>
      </c>
      <c r="BW48" s="24">
        <f t="shared" si="1"/>
        <v>0</v>
      </c>
    </row>
    <row r="49" spans="1:75" ht="15.75" thickBot="1" x14ac:dyDescent="0.25">
      <c r="A49" s="27" t="s">
        <v>20</v>
      </c>
      <c r="B49" s="18" t="s">
        <v>23</v>
      </c>
      <c r="C49" s="19">
        <f>SUM(C42:C48)</f>
        <v>690.89400000000001</v>
      </c>
      <c r="D49" s="19">
        <f t="shared" ref="D49:V49" si="79">SUM(D42:D48)</f>
        <v>20.93</v>
      </c>
      <c r="E49" s="19">
        <f t="shared" si="79"/>
        <v>0</v>
      </c>
      <c r="F49" s="19">
        <f t="shared" si="79"/>
        <v>0</v>
      </c>
      <c r="G49" s="19">
        <f t="shared" si="79"/>
        <v>20.93</v>
      </c>
      <c r="H49" s="19">
        <f t="shared" si="79"/>
        <v>0</v>
      </c>
      <c r="I49" s="19">
        <f t="shared" si="79"/>
        <v>0</v>
      </c>
      <c r="J49" s="19">
        <f t="shared" si="79"/>
        <v>0</v>
      </c>
      <c r="K49" s="19">
        <f t="shared" si="79"/>
        <v>0</v>
      </c>
      <c r="L49" s="19">
        <f t="shared" si="79"/>
        <v>0</v>
      </c>
      <c r="M49" s="19">
        <f t="shared" si="79"/>
        <v>0</v>
      </c>
      <c r="N49" s="19">
        <f t="shared" si="79"/>
        <v>0</v>
      </c>
      <c r="O49" s="19">
        <f t="shared" si="79"/>
        <v>0</v>
      </c>
      <c r="P49" s="19">
        <f t="shared" si="79"/>
        <v>0</v>
      </c>
      <c r="Q49" s="19">
        <f t="shared" si="79"/>
        <v>0</v>
      </c>
      <c r="R49" s="19">
        <f t="shared" si="79"/>
        <v>0</v>
      </c>
      <c r="S49" s="19">
        <f t="shared" si="79"/>
        <v>0</v>
      </c>
      <c r="T49" s="19">
        <f t="shared" si="79"/>
        <v>0</v>
      </c>
      <c r="U49" s="19">
        <f t="shared" si="79"/>
        <v>20.93</v>
      </c>
      <c r="V49" s="19">
        <f t="shared" si="79"/>
        <v>0</v>
      </c>
      <c r="W49" s="19">
        <f t="shared" ref="W49:X49" si="80">SUM(W42:W48)</f>
        <v>0</v>
      </c>
      <c r="X49" s="19">
        <f t="shared" si="80"/>
        <v>0</v>
      </c>
      <c r="Y49" s="19">
        <f t="shared" si="6"/>
        <v>0</v>
      </c>
      <c r="Z49" s="19">
        <f t="shared" ref="Z49:AA49" si="81">SUM(Z42:Z48)</f>
        <v>0</v>
      </c>
      <c r="AA49" s="19">
        <f t="shared" si="81"/>
        <v>0</v>
      </c>
      <c r="AB49" s="19">
        <f t="shared" ref="AB49:AD49" si="82">SUM(AB42:AB48)</f>
        <v>0</v>
      </c>
      <c r="AC49" s="19">
        <f t="shared" si="7"/>
        <v>0</v>
      </c>
      <c r="AD49" s="19">
        <f t="shared" si="82"/>
        <v>0</v>
      </c>
      <c r="AE49" s="19">
        <f t="shared" ref="AE49:AF49" si="83">SUM(AE42:AE48)</f>
        <v>0</v>
      </c>
      <c r="AF49" s="19">
        <f t="shared" si="83"/>
        <v>0</v>
      </c>
      <c r="AG49" s="19">
        <f t="shared" si="8"/>
        <v>0</v>
      </c>
      <c r="AH49" s="19">
        <f t="shared" ref="AH49:AI49" si="84">SUM(AH42:AH48)</f>
        <v>0</v>
      </c>
      <c r="AI49" s="19">
        <f t="shared" si="84"/>
        <v>0</v>
      </c>
      <c r="AJ49" s="19">
        <f t="shared" ref="AJ49" si="85">SUM(AJ42:AJ48)</f>
        <v>0</v>
      </c>
      <c r="AK49" s="19">
        <f t="shared" si="9"/>
        <v>0</v>
      </c>
      <c r="AM49" s="19">
        <f t="shared" si="10"/>
        <v>0</v>
      </c>
      <c r="AO49" s="19">
        <f t="shared" ref="AO49:AP49" si="86">SUM(AO42:AO48)</f>
        <v>0</v>
      </c>
      <c r="AP49" s="19">
        <f t="shared" si="86"/>
        <v>0</v>
      </c>
      <c r="AQ49" s="19">
        <f t="shared" ref="AQ49" si="87">SUM(AQ42:AQ48)</f>
        <v>0</v>
      </c>
      <c r="AR49" s="19">
        <f t="shared" si="11"/>
        <v>0</v>
      </c>
      <c r="AS49" s="19">
        <f t="shared" ref="AS49:AU49" si="88">SUM(AS42:AS48)</f>
        <v>0</v>
      </c>
      <c r="AT49" s="19">
        <f t="shared" si="88"/>
        <v>0</v>
      </c>
      <c r="AU49" s="19">
        <f t="shared" si="88"/>
        <v>0</v>
      </c>
      <c r="AV49" s="19">
        <f t="shared" si="12"/>
        <v>0</v>
      </c>
      <c r="AW49" s="19">
        <f t="shared" ref="AW49:AX49" si="89">SUM(AW42:AW48)</f>
        <v>0</v>
      </c>
      <c r="AX49" s="19">
        <f t="shared" si="89"/>
        <v>0</v>
      </c>
      <c r="AY49" s="19">
        <f t="shared" ref="AY49:BA49" si="90">SUM(AY42:AY48)</f>
        <v>0</v>
      </c>
      <c r="AZ49" s="19">
        <f t="shared" si="13"/>
        <v>0</v>
      </c>
      <c r="BA49" s="19">
        <f t="shared" si="90"/>
        <v>0</v>
      </c>
      <c r="BB49" s="19">
        <f t="shared" ref="BB49:BC49" si="91">SUM(BB42:BB48)</f>
        <v>0</v>
      </c>
      <c r="BC49" s="19">
        <f t="shared" si="91"/>
        <v>0</v>
      </c>
      <c r="BD49" s="19">
        <f t="shared" si="14"/>
        <v>0</v>
      </c>
      <c r="BE49" s="19">
        <f t="shared" si="0"/>
        <v>0</v>
      </c>
      <c r="BG49" s="19">
        <f t="shared" ref="BG49:BH49" si="92">SUM(BG42:BG48)</f>
        <v>0</v>
      </c>
      <c r="BH49" s="19">
        <f t="shared" si="92"/>
        <v>0</v>
      </c>
      <c r="BI49" s="19">
        <f t="shared" ref="BI49" si="93">SUM(BI42:BI48)</f>
        <v>0</v>
      </c>
      <c r="BJ49" s="19">
        <f t="shared" si="15"/>
        <v>0</v>
      </c>
      <c r="BK49" s="19">
        <f t="shared" ref="BK49:BL49" si="94">SUM(BK42:BK48)</f>
        <v>0</v>
      </c>
      <c r="BL49" s="19">
        <f t="shared" si="94"/>
        <v>0</v>
      </c>
      <c r="BM49" s="19">
        <f t="shared" ref="BM49" si="95">SUM(BM42:BM48)</f>
        <v>0</v>
      </c>
      <c r="BN49" s="19">
        <f t="shared" si="16"/>
        <v>0</v>
      </c>
      <c r="BO49" s="19">
        <f t="shared" ref="BO49:BP49" si="96">SUM(BO42:BO48)</f>
        <v>0</v>
      </c>
      <c r="BP49" s="19">
        <f t="shared" si="96"/>
        <v>0</v>
      </c>
      <c r="BQ49" s="19">
        <f t="shared" ref="BQ49:BS49" si="97">SUM(BQ42:BQ48)</f>
        <v>0</v>
      </c>
      <c r="BR49" s="19">
        <f t="shared" si="17"/>
        <v>0</v>
      </c>
      <c r="BS49" s="19">
        <f t="shared" si="97"/>
        <v>0</v>
      </c>
      <c r="BT49" s="19">
        <f t="shared" ref="BT49:BU49" si="98">SUM(BT42:BT48)</f>
        <v>0</v>
      </c>
      <c r="BU49" s="19">
        <f t="shared" si="98"/>
        <v>0</v>
      </c>
      <c r="BV49" s="19">
        <f t="shared" si="18"/>
        <v>0</v>
      </c>
      <c r="BW49" s="19">
        <f t="shared" si="1"/>
        <v>0</v>
      </c>
    </row>
    <row r="50" spans="1:75" ht="15.75" thickBot="1" x14ac:dyDescent="0.25">
      <c r="A50" s="23"/>
      <c r="B50" s="29" t="s">
        <v>24</v>
      </c>
      <c r="C50" s="30">
        <f>SUM(C20,C26,C40,C49)</f>
        <v>3056.713880800773</v>
      </c>
      <c r="D50" s="30">
        <f t="shared" ref="D50:V50" si="99">SUM(D20,D26,D40,D49)</f>
        <v>171.15</v>
      </c>
      <c r="E50" s="30">
        <f t="shared" si="99"/>
        <v>98.06</v>
      </c>
      <c r="F50" s="30">
        <f t="shared" si="99"/>
        <v>174.732</v>
      </c>
      <c r="G50" s="30">
        <f t="shared" si="99"/>
        <v>443.94199999999995</v>
      </c>
      <c r="H50" s="30">
        <f t="shared" si="99"/>
        <v>79.082617283950611</v>
      </c>
      <c r="I50" s="30">
        <f t="shared" si="99"/>
        <v>116.50151079136691</v>
      </c>
      <c r="J50" s="30">
        <f t="shared" si="99"/>
        <v>200.03631578947369</v>
      </c>
      <c r="K50" s="30">
        <f t="shared" si="99"/>
        <v>395.62044386479124</v>
      </c>
      <c r="L50" s="30">
        <f t="shared" si="99"/>
        <v>358.20651461988302</v>
      </c>
      <c r="M50" s="30">
        <f t="shared" si="99"/>
        <v>201.63412780656304</v>
      </c>
      <c r="N50" s="30">
        <f t="shared" si="99"/>
        <v>244.31224534073124</v>
      </c>
      <c r="O50" s="30">
        <f t="shared" si="99"/>
        <v>804.15288776717728</v>
      </c>
      <c r="P50" s="30">
        <f t="shared" si="99"/>
        <v>250.26789878283151</v>
      </c>
      <c r="Q50" s="30">
        <f t="shared" si="99"/>
        <v>61.120747597693793</v>
      </c>
      <c r="R50" s="30">
        <f t="shared" si="99"/>
        <v>136.62849046931439</v>
      </c>
      <c r="S50" s="30">
        <f t="shared" si="99"/>
        <v>448.01713684983969</v>
      </c>
      <c r="T50" s="30">
        <f t="shared" si="99"/>
        <v>0</v>
      </c>
      <c r="U50" s="30">
        <f t="shared" si="99"/>
        <v>2140.7124684818082</v>
      </c>
      <c r="V50" s="30">
        <f t="shared" si="99"/>
        <v>109.72975722756459</v>
      </c>
      <c r="W50" s="30">
        <f t="shared" ref="W50:Y50" si="100">SUM(W20,W26,W40,W49)</f>
        <v>277.51955309734512</v>
      </c>
      <c r="X50" s="30">
        <f t="shared" si="100"/>
        <v>353.1782</v>
      </c>
      <c r="Y50" s="30">
        <f t="shared" si="100"/>
        <v>740.42751032490969</v>
      </c>
      <c r="Z50" s="30">
        <f t="shared" ref="Z50:AA50" si="101">SUM(Z20,Z26,Z40,Z49)</f>
        <v>280.32000000000005</v>
      </c>
      <c r="AA50" s="30">
        <f t="shared" si="101"/>
        <v>292.69974999999999</v>
      </c>
      <c r="AB50" s="30">
        <f t="shared" ref="AB50:AC50" si="102">SUM(AB20,AB26,AB40,AB49)</f>
        <v>299.02999999999997</v>
      </c>
      <c r="AC50" s="30">
        <f t="shared" si="102"/>
        <v>872.04975000000002</v>
      </c>
      <c r="AD50" s="30">
        <f t="shared" ref="AD50:AE50" si="103">SUM(AD20,AD26,AD40,AD49)</f>
        <v>356.65999999999997</v>
      </c>
      <c r="AE50" s="30">
        <f t="shared" si="103"/>
        <v>159.821</v>
      </c>
      <c r="AF50" s="30">
        <f t="shared" ref="AF50:AG50" si="104">SUM(AF20,AF26,AF40,AF49)</f>
        <v>338.55</v>
      </c>
      <c r="AG50" s="30">
        <f t="shared" si="104"/>
        <v>855.03099999999995</v>
      </c>
      <c r="AH50" s="30">
        <f t="shared" ref="AH50:AI50" si="105">SUM(AH20,AH26,AH40,AH49)</f>
        <v>267.4776622695627</v>
      </c>
      <c r="AI50" s="30">
        <f t="shared" si="105"/>
        <v>143.92000000000002</v>
      </c>
      <c r="AJ50" s="30">
        <f t="shared" ref="AJ50:AK50" si="106">SUM(AJ20,AJ26,AJ40,AJ49)</f>
        <v>446.81000000000006</v>
      </c>
      <c r="AK50" s="30">
        <f t="shared" si="106"/>
        <v>858.20766226956277</v>
      </c>
      <c r="AM50" s="30">
        <f t="shared" si="10"/>
        <v>3325.7159225944724</v>
      </c>
      <c r="AO50" s="30">
        <f t="shared" ref="AO50:AP50" si="107">SUM(AO20,AO26,AO40,AO49)</f>
        <v>400.49164835164828</v>
      </c>
      <c r="AP50" s="30">
        <f t="shared" si="107"/>
        <v>441.8</v>
      </c>
      <c r="AQ50" s="30">
        <f t="shared" ref="AQ50:AS50" si="108">SUM(AQ20,AQ26,AQ40,AQ49)</f>
        <v>129.57568000000003</v>
      </c>
      <c r="AR50" s="30">
        <f t="shared" si="108"/>
        <v>971.86732835164821</v>
      </c>
      <c r="AS50" s="30">
        <f t="shared" si="108"/>
        <v>143.98152000000002</v>
      </c>
      <c r="AT50" s="30">
        <f t="shared" ref="AT50:AV50" si="109">SUM(AT20,AT26,AT40,AT49)</f>
        <v>493.19873126169244</v>
      </c>
      <c r="AU50" s="30">
        <f t="shared" si="109"/>
        <v>412.15</v>
      </c>
      <c r="AV50" s="30">
        <f t="shared" si="109"/>
        <v>1049.3302512616924</v>
      </c>
      <c r="AW50" s="30">
        <f t="shared" ref="AW50:AX50" si="110">SUM(AW20,AW26,AW40,AW49)</f>
        <v>326.42</v>
      </c>
      <c r="AX50" s="30">
        <f t="shared" si="110"/>
        <v>337.19900000000001</v>
      </c>
      <c r="AY50" s="30">
        <f t="shared" ref="AY50:AZ50" si="111">SUM(AY20,AY26,AY40,AY49)</f>
        <v>170.28899999999999</v>
      </c>
      <c r="AZ50" s="30">
        <f t="shared" si="111"/>
        <v>833.90800000000002</v>
      </c>
      <c r="BA50" s="30">
        <f t="shared" ref="BA50:BB50" si="112">SUM(BA20,BA26,BA40,BA49)</f>
        <v>134.85399999999998</v>
      </c>
      <c r="BB50" s="30">
        <f t="shared" si="112"/>
        <v>234.02200000000002</v>
      </c>
      <c r="BC50" s="30">
        <f t="shared" ref="BC50:BD50" si="113">SUM(BC20,BC26,BC40,BC49)</f>
        <v>418.53999999999996</v>
      </c>
      <c r="BD50" s="30">
        <f t="shared" si="113"/>
        <v>787.41600000000005</v>
      </c>
      <c r="BE50" s="30">
        <f t="shared" si="0"/>
        <v>3642.5215796133407</v>
      </c>
      <c r="BG50" s="30">
        <f t="shared" ref="BG50:BH50" si="114">SUM(BG20,BG26,BG40,BG49)</f>
        <v>532.14</v>
      </c>
      <c r="BH50" s="30">
        <f t="shared" si="114"/>
        <v>217.53799999999998</v>
      </c>
      <c r="BI50" s="30">
        <f t="shared" ref="BI50:BK50" si="115">SUM(BI20,BI26,BI40,BI49)</f>
        <v>478.01299999999998</v>
      </c>
      <c r="BJ50" s="30">
        <f t="shared" si="115"/>
        <v>1227.691</v>
      </c>
      <c r="BK50" s="30">
        <f t="shared" si="115"/>
        <v>199.172</v>
      </c>
      <c r="BL50" s="30">
        <f t="shared" ref="BL50:BN50" si="116">SUM(BL20,BL26,BL40,BL49)</f>
        <v>226.08999999999997</v>
      </c>
      <c r="BM50" s="30">
        <f t="shared" si="116"/>
        <v>241.01</v>
      </c>
      <c r="BN50" s="30">
        <f t="shared" si="116"/>
        <v>666.27200000000005</v>
      </c>
      <c r="BO50" s="30">
        <f t="shared" ref="BO50:BP50" si="117">SUM(BO20,BO26,BO40,BO49)</f>
        <v>287.73799999999994</v>
      </c>
      <c r="BP50" s="30">
        <f t="shared" si="117"/>
        <v>389.15</v>
      </c>
      <c r="BQ50" s="30">
        <f t="shared" ref="BQ50:BR50" si="118">SUM(BQ20,BQ26,BQ40,BQ49)</f>
        <v>224.88</v>
      </c>
      <c r="BR50" s="30">
        <f t="shared" si="118"/>
        <v>901.76800000000003</v>
      </c>
      <c r="BS50" s="30">
        <f t="shared" ref="BS50:BT50" si="119">SUM(BS20,BS26,BS40,BS49)</f>
        <v>262.678</v>
      </c>
      <c r="BT50" s="30">
        <f t="shared" si="119"/>
        <v>349.09885714285713</v>
      </c>
      <c r="BU50" s="30">
        <f t="shared" ref="BU50:BV50" si="120">SUM(BU20,BU26,BU40,BU49)</f>
        <v>165.57800000000003</v>
      </c>
      <c r="BV50" s="30">
        <f t="shared" si="120"/>
        <v>777.3548571428571</v>
      </c>
      <c r="BW50" s="30">
        <f t="shared" si="1"/>
        <v>3573.0858571428571</v>
      </c>
    </row>
    <row r="51" spans="1:75" ht="15.75" thickBot="1" x14ac:dyDescent="0.25">
      <c r="Y51" s="4">
        <f t="shared" si="6"/>
        <v>0</v>
      </c>
      <c r="AC51" s="4">
        <f t="shared" si="7"/>
        <v>0</v>
      </c>
      <c r="AG51" s="4">
        <f t="shared" si="8"/>
        <v>0</v>
      </c>
      <c r="AK51" s="4">
        <f t="shared" si="9"/>
        <v>0</v>
      </c>
      <c r="AR51" s="4">
        <f t="shared" si="11"/>
        <v>0</v>
      </c>
      <c r="AV51" s="4">
        <f t="shared" si="12"/>
        <v>0</v>
      </c>
      <c r="AZ51" s="4">
        <f t="shared" si="13"/>
        <v>0</v>
      </c>
      <c r="BD51" s="4">
        <f t="shared" si="14"/>
        <v>0</v>
      </c>
      <c r="BJ51" s="4">
        <f t="shared" si="15"/>
        <v>0</v>
      </c>
      <c r="BN51" s="4">
        <f t="shared" si="16"/>
        <v>0</v>
      </c>
      <c r="BR51" s="4">
        <f t="shared" si="17"/>
        <v>0</v>
      </c>
      <c r="BV51" s="4">
        <f t="shared" si="18"/>
        <v>0</v>
      </c>
    </row>
    <row r="52" spans="1:75" ht="15.75" thickBot="1" x14ac:dyDescent="0.25">
      <c r="C52" s="6" t="str">
        <f>C4</f>
        <v>2012-2013</v>
      </c>
      <c r="D52" s="6">
        <f t="shared" ref="D52:W52" si="121">D4</f>
        <v>41365</v>
      </c>
      <c r="E52" s="6">
        <f t="shared" si="121"/>
        <v>41395</v>
      </c>
      <c r="F52" s="6">
        <f t="shared" si="121"/>
        <v>41426</v>
      </c>
      <c r="G52" s="6" t="str">
        <f t="shared" si="121"/>
        <v>Quarter-1</v>
      </c>
      <c r="H52" s="6">
        <f t="shared" si="121"/>
        <v>41456</v>
      </c>
      <c r="I52" s="6">
        <f t="shared" si="121"/>
        <v>41487</v>
      </c>
      <c r="J52" s="6">
        <f t="shared" si="121"/>
        <v>41518</v>
      </c>
      <c r="K52" s="6" t="str">
        <f t="shared" si="121"/>
        <v>Quarter-2</v>
      </c>
      <c r="L52" s="6">
        <f t="shared" si="121"/>
        <v>41548</v>
      </c>
      <c r="M52" s="6">
        <f t="shared" si="121"/>
        <v>41579</v>
      </c>
      <c r="N52" s="6">
        <f t="shared" si="121"/>
        <v>41609</v>
      </c>
      <c r="O52" s="6" t="str">
        <f t="shared" si="121"/>
        <v>Quarter-3</v>
      </c>
      <c r="P52" s="6">
        <f t="shared" si="121"/>
        <v>41640</v>
      </c>
      <c r="Q52" s="6">
        <f t="shared" si="121"/>
        <v>41671</v>
      </c>
      <c r="R52" s="6">
        <f t="shared" si="121"/>
        <v>41699</v>
      </c>
      <c r="S52" s="6" t="str">
        <f t="shared" si="121"/>
        <v>Quarter-4</v>
      </c>
      <c r="T52" s="6">
        <f t="shared" si="121"/>
        <v>0</v>
      </c>
      <c r="U52" s="6" t="str">
        <f t="shared" si="121"/>
        <v>2013-2014</v>
      </c>
      <c r="V52" s="6">
        <f t="shared" si="121"/>
        <v>41730</v>
      </c>
      <c r="W52" s="6">
        <f t="shared" si="121"/>
        <v>41760</v>
      </c>
      <c r="X52" s="6">
        <f t="shared" ref="X52:AC52" si="122">X4</f>
        <v>41791</v>
      </c>
      <c r="Y52" s="6" t="str">
        <f t="shared" si="122"/>
        <v>Quarter 1</v>
      </c>
      <c r="Z52" s="6">
        <f t="shared" si="122"/>
        <v>41821</v>
      </c>
      <c r="AA52" s="6">
        <f t="shared" si="122"/>
        <v>41852</v>
      </c>
      <c r="AB52" s="6">
        <f t="shared" si="122"/>
        <v>41883</v>
      </c>
      <c r="AC52" s="6" t="str">
        <f t="shared" si="122"/>
        <v>Quarter 2</v>
      </c>
      <c r="AD52" s="6">
        <f t="shared" ref="AD52:AE52" si="123">AD4</f>
        <v>41913</v>
      </c>
      <c r="AE52" s="6">
        <f t="shared" si="123"/>
        <v>41944</v>
      </c>
      <c r="AF52" s="6">
        <f t="shared" ref="AF52:AG52" si="124">AF4</f>
        <v>41974</v>
      </c>
      <c r="AG52" s="6" t="str">
        <f t="shared" si="124"/>
        <v>Quarter 3</v>
      </c>
      <c r="AH52" s="6">
        <f t="shared" ref="AH52:AI52" si="125">AH4</f>
        <v>42005</v>
      </c>
      <c r="AI52" s="6">
        <f t="shared" si="125"/>
        <v>42036</v>
      </c>
      <c r="AJ52" s="6">
        <f t="shared" ref="AJ52:AK52" si="126">AJ4</f>
        <v>42064</v>
      </c>
      <c r="AK52" s="6" t="str">
        <f t="shared" si="126"/>
        <v>Quarter 4</v>
      </c>
      <c r="AM52" s="6" t="str">
        <f t="shared" ref="AM52" si="127">AM4</f>
        <v>2014-2015</v>
      </c>
      <c r="AO52" s="6">
        <f t="shared" ref="AO52:AP52" si="128">AO4</f>
        <v>42095</v>
      </c>
      <c r="AP52" s="6">
        <f t="shared" si="128"/>
        <v>42125</v>
      </c>
      <c r="AQ52" s="6">
        <f t="shared" ref="AQ52:AS52" si="129">AQ4</f>
        <v>42156</v>
      </c>
      <c r="AR52" s="6" t="str">
        <f t="shared" si="129"/>
        <v>Quarter 1</v>
      </c>
      <c r="AS52" s="6">
        <f t="shared" si="129"/>
        <v>42186</v>
      </c>
      <c r="AT52" s="6">
        <f t="shared" ref="AT52:AV52" si="130">AT4</f>
        <v>42217</v>
      </c>
      <c r="AU52" s="6">
        <f t="shared" si="130"/>
        <v>42248</v>
      </c>
      <c r="AV52" s="6" t="str">
        <f t="shared" si="130"/>
        <v>Quarter 2</v>
      </c>
      <c r="AW52" s="6">
        <f t="shared" ref="AW52:AX52" si="131">AW4</f>
        <v>42278</v>
      </c>
      <c r="AX52" s="6">
        <f t="shared" si="131"/>
        <v>42309</v>
      </c>
      <c r="AY52" s="6">
        <f t="shared" ref="AY52:AZ52" si="132">AY4</f>
        <v>42339</v>
      </c>
      <c r="AZ52" s="6" t="str">
        <f t="shared" si="132"/>
        <v>Quarter 3</v>
      </c>
      <c r="BA52" s="6">
        <f t="shared" ref="BA52:BB52" si="133">BA4</f>
        <v>42370</v>
      </c>
      <c r="BB52" s="6">
        <f t="shared" si="133"/>
        <v>42401</v>
      </c>
      <c r="BC52" s="6">
        <f t="shared" ref="BC52:BD52" si="134">BC4</f>
        <v>42430</v>
      </c>
      <c r="BD52" s="6" t="str">
        <f t="shared" si="134"/>
        <v>Quarter 4</v>
      </c>
      <c r="BE52" s="6" t="str">
        <f t="shared" ref="BE52" si="135">BE4</f>
        <v>2015-2016</v>
      </c>
      <c r="BG52" s="6">
        <f t="shared" ref="BG52:BH52" si="136">BG4</f>
        <v>42461</v>
      </c>
      <c r="BH52" s="6">
        <f t="shared" si="136"/>
        <v>42491</v>
      </c>
      <c r="BI52" s="6">
        <f t="shared" ref="BI52:BK52" si="137">BI4</f>
        <v>42522</v>
      </c>
      <c r="BJ52" s="6" t="str">
        <f t="shared" si="137"/>
        <v>Quarter 1</v>
      </c>
      <c r="BK52" s="6">
        <f t="shared" si="137"/>
        <v>42552</v>
      </c>
      <c r="BL52" s="6">
        <f t="shared" ref="BL52:BN52" si="138">BL4</f>
        <v>42583</v>
      </c>
      <c r="BM52" s="6">
        <f t="shared" si="138"/>
        <v>42614</v>
      </c>
      <c r="BN52" s="6" t="str">
        <f t="shared" si="138"/>
        <v>Quarter 2</v>
      </c>
      <c r="BO52" s="6">
        <f t="shared" ref="BO52:BP52" si="139">BO4</f>
        <v>42644</v>
      </c>
      <c r="BP52" s="6">
        <f t="shared" si="139"/>
        <v>42675</v>
      </c>
      <c r="BQ52" s="6">
        <f t="shared" ref="BQ52:BR52" si="140">BQ4</f>
        <v>42705</v>
      </c>
      <c r="BR52" s="6" t="str">
        <f t="shared" si="140"/>
        <v>Quarter 3</v>
      </c>
      <c r="BS52" s="6">
        <f t="shared" ref="BS52:BT52" si="141">BS4</f>
        <v>42736</v>
      </c>
      <c r="BT52" s="6">
        <f t="shared" si="141"/>
        <v>42767</v>
      </c>
      <c r="BU52" s="6">
        <f t="shared" ref="BU52:BW52" si="142">BU4</f>
        <v>42795</v>
      </c>
      <c r="BV52" s="6" t="str">
        <f t="shared" si="142"/>
        <v>Quarter 4</v>
      </c>
      <c r="BW52" s="6" t="str">
        <f t="shared" si="142"/>
        <v>2016-2017</v>
      </c>
    </row>
    <row r="53" spans="1:75" x14ac:dyDescent="0.2">
      <c r="B53" s="4" t="s">
        <v>4</v>
      </c>
      <c r="C53" s="34">
        <f>SUM(C6:C6)</f>
        <v>146.61000000000001</v>
      </c>
      <c r="D53" s="34">
        <f t="shared" ref="D53:V53" si="143">SUM(D6:D6)</f>
        <v>0</v>
      </c>
      <c r="E53" s="34">
        <f t="shared" si="143"/>
        <v>0</v>
      </c>
      <c r="F53" s="34">
        <f t="shared" si="143"/>
        <v>0</v>
      </c>
      <c r="G53" s="34">
        <f t="shared" si="143"/>
        <v>0</v>
      </c>
      <c r="H53" s="34">
        <f t="shared" si="143"/>
        <v>0</v>
      </c>
      <c r="I53" s="34">
        <f t="shared" si="143"/>
        <v>0</v>
      </c>
      <c r="J53" s="34">
        <f t="shared" si="143"/>
        <v>0</v>
      </c>
      <c r="K53" s="34">
        <f t="shared" si="143"/>
        <v>0</v>
      </c>
      <c r="L53" s="34">
        <f t="shared" si="143"/>
        <v>0</v>
      </c>
      <c r="M53" s="34">
        <f t="shared" si="143"/>
        <v>0</v>
      </c>
      <c r="N53" s="34">
        <f t="shared" si="143"/>
        <v>0</v>
      </c>
      <c r="O53" s="34">
        <f t="shared" si="143"/>
        <v>0</v>
      </c>
      <c r="P53" s="34">
        <f t="shared" si="143"/>
        <v>0</v>
      </c>
      <c r="Q53" s="34">
        <f t="shared" si="143"/>
        <v>0</v>
      </c>
      <c r="R53" s="34">
        <f t="shared" si="143"/>
        <v>0</v>
      </c>
      <c r="S53" s="34">
        <f t="shared" si="143"/>
        <v>0</v>
      </c>
      <c r="T53" s="34">
        <f t="shared" si="143"/>
        <v>0</v>
      </c>
      <c r="U53" s="34">
        <f t="shared" si="143"/>
        <v>0</v>
      </c>
      <c r="V53" s="34">
        <f t="shared" si="143"/>
        <v>0</v>
      </c>
      <c r="W53" s="34">
        <f t="shared" ref="W53:X53" si="144">SUM(W6:W6)</f>
        <v>0</v>
      </c>
      <c r="X53" s="34">
        <f t="shared" si="144"/>
        <v>96</v>
      </c>
      <c r="Y53" s="34">
        <f t="shared" si="6"/>
        <v>96</v>
      </c>
      <c r="Z53" s="34">
        <f t="shared" ref="Z53:AA53" si="145">SUM(Z6:Z6)</f>
        <v>72</v>
      </c>
      <c r="AA53" s="34">
        <f t="shared" si="145"/>
        <v>0</v>
      </c>
      <c r="AB53" s="34">
        <f t="shared" ref="AB53:AD53" si="146">SUM(AB6:AB6)</f>
        <v>0</v>
      </c>
      <c r="AC53" s="34">
        <f t="shared" si="7"/>
        <v>72</v>
      </c>
      <c r="AD53" s="34">
        <f t="shared" si="146"/>
        <v>0</v>
      </c>
      <c r="AE53" s="34">
        <f t="shared" ref="AE53:AF53" si="147">SUM(AE6:AE6)</f>
        <v>0</v>
      </c>
      <c r="AF53" s="34">
        <f t="shared" si="147"/>
        <v>0</v>
      </c>
      <c r="AG53" s="34">
        <f t="shared" si="8"/>
        <v>0</v>
      </c>
      <c r="AH53" s="34">
        <f t="shared" ref="AH53:AI53" si="148">SUM(AH6:AH6)</f>
        <v>72</v>
      </c>
      <c r="AI53" s="34">
        <f t="shared" si="148"/>
        <v>0</v>
      </c>
      <c r="AJ53" s="34">
        <f t="shared" ref="AJ53" si="149">SUM(AJ6:AJ6)</f>
        <v>0</v>
      </c>
      <c r="AK53" s="34">
        <f t="shared" si="9"/>
        <v>72</v>
      </c>
      <c r="AM53" s="34">
        <f t="shared" ref="AM53" si="150">SUM(AM6:AM6)</f>
        <v>240</v>
      </c>
      <c r="AO53" s="34">
        <f t="shared" ref="AO53:AP56" si="151">SUM(AO6:AO6)</f>
        <v>0</v>
      </c>
      <c r="AP53" s="34">
        <f t="shared" si="151"/>
        <v>159.80000000000001</v>
      </c>
      <c r="AQ53" s="34">
        <f t="shared" ref="AQ53" si="152">SUM(AQ6:AQ6)</f>
        <v>0</v>
      </c>
      <c r="AR53" s="34">
        <f t="shared" si="11"/>
        <v>159.80000000000001</v>
      </c>
      <c r="AS53" s="34">
        <f t="shared" ref="AS53:AU56" si="153">SUM(AS6:AS6)</f>
        <v>0</v>
      </c>
      <c r="AT53" s="34">
        <f t="shared" si="153"/>
        <v>0</v>
      </c>
      <c r="AU53" s="34">
        <f t="shared" si="153"/>
        <v>0</v>
      </c>
      <c r="AV53" s="34">
        <f t="shared" si="12"/>
        <v>0</v>
      </c>
      <c r="AW53" s="34">
        <f t="shared" ref="AW53:AX53" si="154">SUM(AW6:AW6)</f>
        <v>10.59</v>
      </c>
      <c r="AX53" s="34">
        <f t="shared" si="154"/>
        <v>0</v>
      </c>
      <c r="AY53" s="34">
        <f t="shared" ref="AY53:BA53" si="155">SUM(AY6:AY6)</f>
        <v>0</v>
      </c>
      <c r="AZ53" s="34">
        <f t="shared" si="13"/>
        <v>10.59</v>
      </c>
      <c r="BA53" s="34">
        <f t="shared" si="155"/>
        <v>0</v>
      </c>
      <c r="BB53" s="34">
        <f t="shared" ref="BB53:BC53" si="156">SUM(BB6:BB6)</f>
        <v>0</v>
      </c>
      <c r="BC53" s="34">
        <f t="shared" si="156"/>
        <v>0</v>
      </c>
      <c r="BD53" s="34">
        <f t="shared" si="14"/>
        <v>0</v>
      </c>
      <c r="BE53" s="34">
        <f t="shared" ref="BE53:BE56" si="157">SUM(BE6:BE6)</f>
        <v>170.39000000000001</v>
      </c>
      <c r="BG53" s="34">
        <f t="shared" ref="BG53:BH53" si="158">SUM(BG6:BG6)</f>
        <v>0</v>
      </c>
      <c r="BH53" s="34">
        <f t="shared" si="158"/>
        <v>0</v>
      </c>
      <c r="BI53" s="34">
        <f t="shared" ref="BI53" si="159">SUM(BI6:BI6)</f>
        <v>0</v>
      </c>
      <c r="BJ53" s="34">
        <f t="shared" si="15"/>
        <v>0</v>
      </c>
      <c r="BK53" s="34">
        <f t="shared" ref="BK53:BL53" si="160">SUM(BK6:BK6)</f>
        <v>0</v>
      </c>
      <c r="BL53" s="34">
        <f t="shared" si="160"/>
        <v>13.03</v>
      </c>
      <c r="BM53" s="34">
        <f t="shared" ref="BM53" si="161">SUM(BM6:BM6)</f>
        <v>18.78</v>
      </c>
      <c r="BN53" s="34">
        <f t="shared" si="16"/>
        <v>31.810000000000002</v>
      </c>
      <c r="BO53" s="34">
        <f t="shared" ref="BO53:BP56" si="162">SUM(BO6:BO6)</f>
        <v>0</v>
      </c>
      <c r="BP53" s="34">
        <f t="shared" si="162"/>
        <v>0</v>
      </c>
      <c r="BQ53" s="34">
        <f t="shared" ref="BQ53:BS53" si="163">SUM(BQ6:BQ6)</f>
        <v>0</v>
      </c>
      <c r="BR53" s="34">
        <f t="shared" si="17"/>
        <v>0</v>
      </c>
      <c r="BS53" s="34">
        <f t="shared" si="163"/>
        <v>0</v>
      </c>
      <c r="BT53" s="34">
        <f t="shared" ref="BT53:BU53" si="164">SUM(BT6:BT6)</f>
        <v>0</v>
      </c>
      <c r="BU53" s="34">
        <f t="shared" si="164"/>
        <v>0</v>
      </c>
      <c r="BV53" s="34">
        <f t="shared" si="18"/>
        <v>0</v>
      </c>
      <c r="BW53" s="34">
        <f t="shared" ref="BW53:BW56" si="165">SUM(BW6:BW6)</f>
        <v>31.810000000000002</v>
      </c>
    </row>
    <row r="54" spans="1:75" x14ac:dyDescent="0.2">
      <c r="B54" s="4" t="s">
        <v>5</v>
      </c>
      <c r="C54" s="34">
        <f>SUM(C7:C7)</f>
        <v>23.330000000000002</v>
      </c>
      <c r="D54" s="34">
        <f t="shared" ref="D54:V54" si="166">SUM(D7:D7)</f>
        <v>2.430000000000001</v>
      </c>
      <c r="E54" s="34">
        <f t="shared" si="166"/>
        <v>13.83</v>
      </c>
      <c r="F54" s="34">
        <f t="shared" si="166"/>
        <v>6.23</v>
      </c>
      <c r="G54" s="34">
        <f t="shared" si="166"/>
        <v>22.490000000000002</v>
      </c>
      <c r="H54" s="34">
        <f t="shared" si="166"/>
        <v>0</v>
      </c>
      <c r="I54" s="34">
        <f t="shared" si="166"/>
        <v>6.85</v>
      </c>
      <c r="J54" s="34">
        <f t="shared" si="166"/>
        <v>0</v>
      </c>
      <c r="K54" s="34">
        <f t="shared" si="166"/>
        <v>6.85</v>
      </c>
      <c r="L54" s="34">
        <f t="shared" si="166"/>
        <v>0</v>
      </c>
      <c r="M54" s="34">
        <f t="shared" si="166"/>
        <v>0</v>
      </c>
      <c r="N54" s="34">
        <f t="shared" si="166"/>
        <v>0</v>
      </c>
      <c r="O54" s="34">
        <f t="shared" si="166"/>
        <v>0</v>
      </c>
      <c r="P54" s="34">
        <f t="shared" si="166"/>
        <v>0</v>
      </c>
      <c r="Q54" s="34">
        <f t="shared" si="166"/>
        <v>3.9400000000000004</v>
      </c>
      <c r="R54" s="34">
        <f t="shared" si="166"/>
        <v>9.1999999999999993</v>
      </c>
      <c r="S54" s="34">
        <f t="shared" si="166"/>
        <v>13.14</v>
      </c>
      <c r="T54" s="34">
        <f t="shared" si="166"/>
        <v>0</v>
      </c>
      <c r="U54" s="34">
        <f t="shared" si="166"/>
        <v>42.480000000000004</v>
      </c>
      <c r="V54" s="34">
        <f t="shared" si="166"/>
        <v>6</v>
      </c>
      <c r="W54" s="34">
        <f t="shared" ref="W54:X54" si="167">SUM(W7:W7)</f>
        <v>0</v>
      </c>
      <c r="X54" s="34">
        <f t="shared" si="167"/>
        <v>22.47</v>
      </c>
      <c r="Y54" s="34">
        <f t="shared" si="6"/>
        <v>28.47</v>
      </c>
      <c r="Z54" s="34">
        <f t="shared" ref="Z54:AA54" si="168">SUM(Z7:Z7)</f>
        <v>0.31</v>
      </c>
      <c r="AA54" s="34">
        <f t="shared" si="168"/>
        <v>8.5500000000000007</v>
      </c>
      <c r="AB54" s="34">
        <f t="shared" ref="AB54:AD54" si="169">SUM(AB7:AB7)</f>
        <v>168</v>
      </c>
      <c r="AC54" s="34">
        <f t="shared" si="7"/>
        <v>176.86</v>
      </c>
      <c r="AD54" s="34">
        <f t="shared" si="169"/>
        <v>0</v>
      </c>
      <c r="AE54" s="34">
        <f t="shared" ref="AE54:AF54" si="170">SUM(AE7:AE7)</f>
        <v>0</v>
      </c>
      <c r="AF54" s="34">
        <f t="shared" si="170"/>
        <v>20.95</v>
      </c>
      <c r="AG54" s="34">
        <f t="shared" si="8"/>
        <v>20.95</v>
      </c>
      <c r="AH54" s="34">
        <f t="shared" ref="AH54:AI54" si="171">SUM(AH7:AH7)</f>
        <v>0</v>
      </c>
      <c r="AI54" s="34">
        <f t="shared" si="171"/>
        <v>0</v>
      </c>
      <c r="AJ54" s="34">
        <f t="shared" ref="AJ54" si="172">SUM(AJ7:AJ7)</f>
        <v>0</v>
      </c>
      <c r="AK54" s="34">
        <f t="shared" si="9"/>
        <v>0</v>
      </c>
      <c r="AM54" s="34">
        <f t="shared" ref="AM54" si="173">SUM(AM7:AM7)</f>
        <v>226.28</v>
      </c>
      <c r="AO54" s="34">
        <f t="shared" si="151"/>
        <v>34.469230769230769</v>
      </c>
      <c r="AP54" s="34">
        <f t="shared" si="151"/>
        <v>11.430000000000003</v>
      </c>
      <c r="AQ54" s="34">
        <f t="shared" ref="AQ54" si="174">SUM(AQ7:AQ7)</f>
        <v>0</v>
      </c>
      <c r="AR54" s="34">
        <f t="shared" si="11"/>
        <v>45.899230769230769</v>
      </c>
      <c r="AS54" s="34">
        <f t="shared" ref="AS54:AT54" si="175">SUM(AS7:AS7)</f>
        <v>0</v>
      </c>
      <c r="AT54" s="34">
        <f t="shared" si="175"/>
        <v>0</v>
      </c>
      <c r="AU54" s="34">
        <f t="shared" si="153"/>
        <v>0</v>
      </c>
      <c r="AV54" s="34">
        <f t="shared" si="12"/>
        <v>0</v>
      </c>
      <c r="AW54" s="34">
        <f t="shared" ref="AW54:AX54" si="176">SUM(AW7:AW7)</f>
        <v>0</v>
      </c>
      <c r="AX54" s="34">
        <f t="shared" si="176"/>
        <v>0</v>
      </c>
      <c r="AY54" s="34">
        <f t="shared" ref="AY54:BA54" si="177">SUM(AY7:AY7)</f>
        <v>0</v>
      </c>
      <c r="AZ54" s="34">
        <f t="shared" si="13"/>
        <v>0</v>
      </c>
      <c r="BA54" s="34">
        <f t="shared" si="177"/>
        <v>0</v>
      </c>
      <c r="BB54" s="34">
        <f t="shared" ref="BB54:BC54" si="178">SUM(BB7:BB7)</f>
        <v>0</v>
      </c>
      <c r="BC54" s="34">
        <f t="shared" si="178"/>
        <v>0</v>
      </c>
      <c r="BD54" s="34">
        <f t="shared" si="14"/>
        <v>0</v>
      </c>
      <c r="BE54" s="34">
        <f t="shared" si="157"/>
        <v>45.899230769230769</v>
      </c>
      <c r="BG54" s="34">
        <f t="shared" ref="BG54:BH54" si="179">SUM(BG7:BG7)</f>
        <v>0</v>
      </c>
      <c r="BH54" s="34">
        <f t="shared" si="179"/>
        <v>0</v>
      </c>
      <c r="BI54" s="34">
        <f t="shared" ref="BI54" si="180">SUM(BI7:BI7)</f>
        <v>0</v>
      </c>
      <c r="BJ54" s="34">
        <f t="shared" si="15"/>
        <v>0</v>
      </c>
      <c r="BK54" s="34">
        <f t="shared" ref="BK54:BL54" si="181">SUM(BK7:BK7)</f>
        <v>0</v>
      </c>
      <c r="BL54" s="34">
        <f t="shared" si="181"/>
        <v>0</v>
      </c>
      <c r="BM54" s="34">
        <f t="shared" ref="BM54" si="182">SUM(BM7:BM7)</f>
        <v>0</v>
      </c>
      <c r="BN54" s="34">
        <f t="shared" si="16"/>
        <v>0</v>
      </c>
      <c r="BO54" s="34">
        <f t="shared" ref="BO54:BQ54" si="183">SUM(BO7:BO7)</f>
        <v>0</v>
      </c>
      <c r="BP54" s="34">
        <f t="shared" si="162"/>
        <v>0</v>
      </c>
      <c r="BQ54" s="34">
        <f t="shared" si="183"/>
        <v>0</v>
      </c>
      <c r="BR54" s="34">
        <f t="shared" si="17"/>
        <v>0</v>
      </c>
      <c r="BS54" s="34">
        <f t="shared" ref="BS54:BT54" si="184">SUM(BS7:BS7)</f>
        <v>0</v>
      </c>
      <c r="BT54" s="34">
        <f t="shared" si="184"/>
        <v>0</v>
      </c>
      <c r="BU54" s="34">
        <f t="shared" ref="BU54" si="185">SUM(BU7:BU7)</f>
        <v>0</v>
      </c>
      <c r="BV54" s="34">
        <f t="shared" si="18"/>
        <v>0</v>
      </c>
      <c r="BW54" s="34">
        <f t="shared" si="165"/>
        <v>0</v>
      </c>
    </row>
    <row r="55" spans="1:75" x14ac:dyDescent="0.2">
      <c r="B55" s="4" t="s">
        <v>161</v>
      </c>
      <c r="C55" s="34">
        <f>SUM(C8:C8)</f>
        <v>42.150000000000006</v>
      </c>
      <c r="D55" s="34">
        <f t="shared" ref="D55:V55" si="186">SUM(D8:D8)</f>
        <v>5.38</v>
      </c>
      <c r="E55" s="34">
        <f t="shared" si="186"/>
        <v>0.34</v>
      </c>
      <c r="F55" s="34">
        <f t="shared" si="186"/>
        <v>2.17</v>
      </c>
      <c r="G55" s="34">
        <f t="shared" si="186"/>
        <v>7.89</v>
      </c>
      <c r="H55" s="34">
        <f t="shared" si="186"/>
        <v>0</v>
      </c>
      <c r="I55" s="34">
        <f t="shared" si="186"/>
        <v>6.85</v>
      </c>
      <c r="J55" s="34">
        <f t="shared" si="186"/>
        <v>6.36</v>
      </c>
      <c r="K55" s="34">
        <f t="shared" si="186"/>
        <v>13.21</v>
      </c>
      <c r="L55" s="34">
        <f t="shared" si="186"/>
        <v>0</v>
      </c>
      <c r="M55" s="34">
        <f t="shared" si="186"/>
        <v>0</v>
      </c>
      <c r="N55" s="34">
        <f t="shared" si="186"/>
        <v>0</v>
      </c>
      <c r="O55" s="34">
        <f t="shared" si="186"/>
        <v>0</v>
      </c>
      <c r="P55" s="34">
        <f t="shared" si="186"/>
        <v>5.98</v>
      </c>
      <c r="Q55" s="34">
        <f t="shared" si="186"/>
        <v>3.27</v>
      </c>
      <c r="R55" s="34">
        <f t="shared" si="186"/>
        <v>0.8</v>
      </c>
      <c r="S55" s="34">
        <f t="shared" si="186"/>
        <v>10.050000000000001</v>
      </c>
      <c r="T55" s="34">
        <f t="shared" si="186"/>
        <v>0</v>
      </c>
      <c r="U55" s="34">
        <f t="shared" si="186"/>
        <v>80.13000000000001</v>
      </c>
      <c r="V55" s="34">
        <f t="shared" si="186"/>
        <v>16.439999999999998</v>
      </c>
      <c r="W55" s="34">
        <f t="shared" ref="W55:X55" si="187">SUM(W8:W8)</f>
        <v>2.65</v>
      </c>
      <c r="X55" s="34">
        <f t="shared" si="187"/>
        <v>0</v>
      </c>
      <c r="Y55" s="34">
        <f t="shared" si="6"/>
        <v>19.089999999999996</v>
      </c>
      <c r="Z55" s="34">
        <f t="shared" ref="Z55:AA55" si="188">SUM(Z8:Z8)</f>
        <v>5.05</v>
      </c>
      <c r="AA55" s="34">
        <f t="shared" si="188"/>
        <v>20.78</v>
      </c>
      <c r="AB55" s="34">
        <f t="shared" ref="AB55:AD55" si="189">SUM(AB8:AB8)</f>
        <v>20.399999999999999</v>
      </c>
      <c r="AC55" s="34">
        <f t="shared" si="7"/>
        <v>46.230000000000004</v>
      </c>
      <c r="AD55" s="34">
        <f t="shared" si="189"/>
        <v>0</v>
      </c>
      <c r="AE55" s="34">
        <f t="shared" ref="AE55:AF55" si="190">SUM(AE8:AE8)</f>
        <v>0</v>
      </c>
      <c r="AF55" s="34">
        <f t="shared" si="190"/>
        <v>0</v>
      </c>
      <c r="AG55" s="34">
        <f t="shared" si="8"/>
        <v>0</v>
      </c>
      <c r="AH55" s="34">
        <f t="shared" ref="AH55:AI55" si="191">SUM(AH8:AH8)</f>
        <v>0</v>
      </c>
      <c r="AI55" s="34">
        <f t="shared" si="191"/>
        <v>0</v>
      </c>
      <c r="AJ55" s="34">
        <f t="shared" ref="AJ55" si="192">SUM(AJ8:AJ8)</f>
        <v>0</v>
      </c>
      <c r="AK55" s="34">
        <f t="shared" si="9"/>
        <v>0</v>
      </c>
      <c r="AM55" s="34">
        <f t="shared" ref="AM55" si="193">SUM(AM8:AM8)</f>
        <v>65.319999999999993</v>
      </c>
      <c r="AO55" s="34">
        <f t="shared" si="151"/>
        <v>0</v>
      </c>
      <c r="AP55" s="34">
        <f t="shared" si="151"/>
        <v>0</v>
      </c>
      <c r="AQ55" s="34">
        <f t="shared" ref="AQ55" si="194">SUM(AQ8:AQ8)</f>
        <v>11.7</v>
      </c>
      <c r="AR55" s="34">
        <f t="shared" si="11"/>
        <v>11.7</v>
      </c>
      <c r="AS55" s="34">
        <f t="shared" ref="AS55:AT55" si="195">SUM(AS8:AS8)</f>
        <v>0</v>
      </c>
      <c r="AT55" s="34">
        <f t="shared" si="195"/>
        <v>0</v>
      </c>
      <c r="AU55" s="34">
        <f t="shared" si="153"/>
        <v>0</v>
      </c>
      <c r="AV55" s="34">
        <f t="shared" si="12"/>
        <v>0</v>
      </c>
      <c r="AW55" s="34">
        <f t="shared" ref="AW55:AX55" si="196">SUM(AW8:AW8)</f>
        <v>0</v>
      </c>
      <c r="AX55" s="34">
        <f t="shared" si="196"/>
        <v>0</v>
      </c>
      <c r="AY55" s="34">
        <f t="shared" ref="AY55:BA55" si="197">SUM(AY8:AY8)</f>
        <v>0</v>
      </c>
      <c r="AZ55" s="34">
        <f t="shared" si="13"/>
        <v>0</v>
      </c>
      <c r="BA55" s="34">
        <f t="shared" si="197"/>
        <v>0</v>
      </c>
      <c r="BB55" s="34">
        <f t="shared" ref="BB55:BC55" si="198">SUM(BB8:BB8)</f>
        <v>0</v>
      </c>
      <c r="BC55" s="34">
        <f t="shared" si="198"/>
        <v>0</v>
      </c>
      <c r="BD55" s="34">
        <f t="shared" si="14"/>
        <v>0</v>
      </c>
      <c r="BE55" s="34">
        <f t="shared" si="157"/>
        <v>11.7</v>
      </c>
      <c r="BG55" s="34">
        <f t="shared" ref="BG55:BH55" si="199">SUM(BG8:BG8)</f>
        <v>0</v>
      </c>
      <c r="BH55" s="34">
        <f t="shared" si="199"/>
        <v>0</v>
      </c>
      <c r="BI55" s="34">
        <f t="shared" ref="BI55" si="200">SUM(BI8:BI8)</f>
        <v>0</v>
      </c>
      <c r="BJ55" s="34">
        <f t="shared" si="15"/>
        <v>0</v>
      </c>
      <c r="BK55" s="34">
        <f t="shared" ref="BK55:BL55" si="201">SUM(BK8:BK8)</f>
        <v>0</v>
      </c>
      <c r="BL55" s="34">
        <f t="shared" si="201"/>
        <v>0</v>
      </c>
      <c r="BM55" s="34">
        <f t="shared" ref="BM55" si="202">SUM(BM8:BM8)</f>
        <v>13.63</v>
      </c>
      <c r="BN55" s="34">
        <f t="shared" si="16"/>
        <v>13.63</v>
      </c>
      <c r="BO55" s="34">
        <f t="shared" ref="BO55:BQ55" si="203">SUM(BO8:BO8)</f>
        <v>0</v>
      </c>
      <c r="BP55" s="34">
        <f t="shared" si="162"/>
        <v>0</v>
      </c>
      <c r="BQ55" s="34">
        <f t="shared" si="203"/>
        <v>0</v>
      </c>
      <c r="BR55" s="34">
        <f t="shared" si="17"/>
        <v>0</v>
      </c>
      <c r="BS55" s="34">
        <f t="shared" ref="BS55:BT55" si="204">SUM(BS8:BS8)</f>
        <v>0</v>
      </c>
      <c r="BT55" s="34">
        <f t="shared" si="204"/>
        <v>0</v>
      </c>
      <c r="BU55" s="34">
        <f t="shared" ref="BU55" si="205">SUM(BU8:BU8)</f>
        <v>0</v>
      </c>
      <c r="BV55" s="34">
        <f t="shared" si="18"/>
        <v>0</v>
      </c>
      <c r="BW55" s="34">
        <f t="shared" si="165"/>
        <v>13.63</v>
      </c>
    </row>
    <row r="56" spans="1:75" x14ac:dyDescent="0.2">
      <c r="B56" s="4" t="s">
        <v>6</v>
      </c>
      <c r="C56" s="34">
        <f>SUM(C9:C9)</f>
        <v>0</v>
      </c>
      <c r="D56" s="34">
        <f t="shared" ref="D56:V56" si="206">SUM(D9:D9)</f>
        <v>0</v>
      </c>
      <c r="E56" s="34">
        <f t="shared" si="206"/>
        <v>0</v>
      </c>
      <c r="F56" s="34">
        <f t="shared" si="206"/>
        <v>0</v>
      </c>
      <c r="G56" s="34">
        <f t="shared" si="206"/>
        <v>0</v>
      </c>
      <c r="H56" s="34">
        <f t="shared" si="206"/>
        <v>0</v>
      </c>
      <c r="I56" s="34">
        <f t="shared" si="206"/>
        <v>0</v>
      </c>
      <c r="J56" s="34">
        <f t="shared" si="206"/>
        <v>0</v>
      </c>
      <c r="K56" s="34">
        <f t="shared" si="206"/>
        <v>0</v>
      </c>
      <c r="L56" s="34">
        <f t="shared" si="206"/>
        <v>0</v>
      </c>
      <c r="M56" s="34">
        <f t="shared" si="206"/>
        <v>0</v>
      </c>
      <c r="N56" s="34">
        <f t="shared" si="206"/>
        <v>0</v>
      </c>
      <c r="O56" s="34">
        <f t="shared" si="206"/>
        <v>0</v>
      </c>
      <c r="P56" s="34">
        <f t="shared" si="206"/>
        <v>0</v>
      </c>
      <c r="Q56" s="34">
        <f t="shared" si="206"/>
        <v>0</v>
      </c>
      <c r="R56" s="34">
        <f t="shared" si="206"/>
        <v>0</v>
      </c>
      <c r="S56" s="34">
        <f t="shared" si="206"/>
        <v>0</v>
      </c>
      <c r="T56" s="34">
        <f t="shared" si="206"/>
        <v>0</v>
      </c>
      <c r="U56" s="34">
        <f t="shared" si="206"/>
        <v>0</v>
      </c>
      <c r="V56" s="34">
        <f t="shared" si="206"/>
        <v>0</v>
      </c>
      <c r="W56" s="34">
        <f t="shared" ref="W56:X56" si="207">SUM(W9:W9)</f>
        <v>0</v>
      </c>
      <c r="X56" s="34">
        <f t="shared" si="207"/>
        <v>0</v>
      </c>
      <c r="Y56" s="34">
        <f t="shared" si="6"/>
        <v>0</v>
      </c>
      <c r="Z56" s="34">
        <f t="shared" ref="Z56:AA56" si="208">SUM(Z9:Z9)</f>
        <v>1.1299999999999999</v>
      </c>
      <c r="AA56" s="34">
        <f t="shared" si="208"/>
        <v>0</v>
      </c>
      <c r="AB56" s="34">
        <f t="shared" ref="AB56:AD56" si="209">SUM(AB9:AB9)</f>
        <v>0</v>
      </c>
      <c r="AC56" s="34">
        <f t="shared" si="7"/>
        <v>1.1299999999999999</v>
      </c>
      <c r="AD56" s="34">
        <f t="shared" si="209"/>
        <v>0</v>
      </c>
      <c r="AE56" s="34">
        <f t="shared" ref="AE56:AF56" si="210">SUM(AE9:AE9)</f>
        <v>0</v>
      </c>
      <c r="AF56" s="34">
        <f t="shared" si="210"/>
        <v>0</v>
      </c>
      <c r="AG56" s="34">
        <f t="shared" si="8"/>
        <v>0</v>
      </c>
      <c r="AH56" s="34">
        <f t="shared" ref="AH56:AI56" si="211">SUM(AH9:AH9)</f>
        <v>0</v>
      </c>
      <c r="AI56" s="34">
        <f t="shared" si="211"/>
        <v>0</v>
      </c>
      <c r="AJ56" s="34">
        <f t="shared" ref="AJ56" si="212">SUM(AJ9:AJ9)</f>
        <v>0</v>
      </c>
      <c r="AK56" s="34">
        <f t="shared" si="9"/>
        <v>0</v>
      </c>
      <c r="AM56" s="34">
        <f t="shared" ref="AM56" si="213">SUM(AM9:AM9)</f>
        <v>1.1299999999999999</v>
      </c>
      <c r="AO56" s="34">
        <f t="shared" si="151"/>
        <v>0</v>
      </c>
      <c r="AP56" s="34">
        <f t="shared" si="151"/>
        <v>0</v>
      </c>
      <c r="AQ56" s="34">
        <f t="shared" ref="AQ56" si="214">SUM(AQ9:AQ9)</f>
        <v>0</v>
      </c>
      <c r="AR56" s="34">
        <f t="shared" si="11"/>
        <v>0</v>
      </c>
      <c r="AS56" s="34">
        <f t="shared" ref="AS56:AT56" si="215">SUM(AS9:AS9)</f>
        <v>0</v>
      </c>
      <c r="AT56" s="34">
        <f t="shared" si="215"/>
        <v>0</v>
      </c>
      <c r="AU56" s="34">
        <f t="shared" si="153"/>
        <v>0</v>
      </c>
      <c r="AV56" s="34">
        <f t="shared" si="12"/>
        <v>0</v>
      </c>
      <c r="AW56" s="34">
        <f t="shared" ref="AW56:AX56" si="216">SUM(AW9:AW9)</f>
        <v>0</v>
      </c>
      <c r="AX56" s="34">
        <f t="shared" si="216"/>
        <v>0</v>
      </c>
      <c r="AY56" s="34">
        <f t="shared" ref="AY56:BA56" si="217">SUM(AY9:AY9)</f>
        <v>0</v>
      </c>
      <c r="AZ56" s="34">
        <f t="shared" si="13"/>
        <v>0</v>
      </c>
      <c r="BA56" s="34">
        <f t="shared" si="217"/>
        <v>0</v>
      </c>
      <c r="BB56" s="34">
        <f t="shared" ref="BB56:BC56" si="218">SUM(BB9:BB9)</f>
        <v>0</v>
      </c>
      <c r="BC56" s="34">
        <f t="shared" si="218"/>
        <v>0</v>
      </c>
      <c r="BD56" s="34">
        <f t="shared" si="14"/>
        <v>0</v>
      </c>
      <c r="BE56" s="34">
        <f t="shared" si="157"/>
        <v>0</v>
      </c>
      <c r="BG56" s="34">
        <f t="shared" ref="BG56:BH56" si="219">SUM(BG9:BG9)</f>
        <v>0</v>
      </c>
      <c r="BH56" s="34">
        <f t="shared" si="219"/>
        <v>0</v>
      </c>
      <c r="BI56" s="34">
        <f t="shared" ref="BI56" si="220">SUM(BI9:BI9)</f>
        <v>0</v>
      </c>
      <c r="BJ56" s="34">
        <f t="shared" si="15"/>
        <v>0</v>
      </c>
      <c r="BK56" s="34">
        <f t="shared" ref="BK56:BL56" si="221">SUM(BK9:BK9)</f>
        <v>0</v>
      </c>
      <c r="BL56" s="34">
        <f t="shared" si="221"/>
        <v>1.88</v>
      </c>
      <c r="BM56" s="34">
        <f t="shared" ref="BM56" si="222">SUM(BM9:BM9)</f>
        <v>0</v>
      </c>
      <c r="BN56" s="34">
        <f t="shared" si="16"/>
        <v>1.88</v>
      </c>
      <c r="BO56" s="34">
        <f t="shared" ref="BO56:BQ56" si="223">SUM(BO9:BO9)</f>
        <v>0</v>
      </c>
      <c r="BP56" s="34">
        <f t="shared" si="162"/>
        <v>0</v>
      </c>
      <c r="BQ56" s="34">
        <f t="shared" si="223"/>
        <v>0</v>
      </c>
      <c r="BR56" s="34">
        <f t="shared" si="17"/>
        <v>0</v>
      </c>
      <c r="BS56" s="34">
        <f t="shared" ref="BS56:BT56" si="224">SUM(BS9:BS9)</f>
        <v>0</v>
      </c>
      <c r="BT56" s="34">
        <f t="shared" si="224"/>
        <v>0</v>
      </c>
      <c r="BU56" s="34">
        <f t="shared" ref="BU56" si="225">SUM(BU9:BU9)</f>
        <v>4</v>
      </c>
      <c r="BV56" s="34">
        <f t="shared" si="18"/>
        <v>4</v>
      </c>
      <c r="BW56" s="34">
        <f t="shared" si="165"/>
        <v>5.88</v>
      </c>
    </row>
    <row r="57" spans="1:75" x14ac:dyDescent="0.2">
      <c r="B57" s="4" t="s">
        <v>8</v>
      </c>
      <c r="C57" s="34">
        <f>SUM(C10:C19)</f>
        <v>179.57900000000001</v>
      </c>
      <c r="D57" s="34">
        <f t="shared" ref="D57:V57" si="226">SUM(D10:D19)</f>
        <v>16.18</v>
      </c>
      <c r="E57" s="34">
        <f t="shared" si="226"/>
        <v>3.15</v>
      </c>
      <c r="F57" s="34">
        <f t="shared" si="226"/>
        <v>10.141999999999999</v>
      </c>
      <c r="G57" s="34">
        <f t="shared" si="226"/>
        <v>29.472000000000001</v>
      </c>
      <c r="H57" s="34">
        <f t="shared" si="226"/>
        <v>36.962617283950621</v>
      </c>
      <c r="I57" s="34">
        <f t="shared" si="226"/>
        <v>63.79151079136691</v>
      </c>
      <c r="J57" s="34">
        <f t="shared" si="226"/>
        <v>9</v>
      </c>
      <c r="K57" s="34">
        <f t="shared" si="226"/>
        <v>109.75412807531752</v>
      </c>
      <c r="L57" s="34">
        <f t="shared" si="226"/>
        <v>4</v>
      </c>
      <c r="M57" s="34">
        <f t="shared" si="226"/>
        <v>0</v>
      </c>
      <c r="N57" s="34">
        <f t="shared" si="226"/>
        <v>0</v>
      </c>
      <c r="O57" s="34">
        <f t="shared" si="226"/>
        <v>4</v>
      </c>
      <c r="P57" s="34">
        <f t="shared" si="226"/>
        <v>4</v>
      </c>
      <c r="Q57" s="34">
        <f t="shared" si="226"/>
        <v>19.21125</v>
      </c>
      <c r="R57" s="34">
        <f t="shared" si="226"/>
        <v>0</v>
      </c>
      <c r="S57" s="34">
        <f t="shared" si="226"/>
        <v>23.21125</v>
      </c>
      <c r="T57" s="34">
        <f t="shared" si="226"/>
        <v>0</v>
      </c>
      <c r="U57" s="34">
        <f t="shared" si="226"/>
        <v>166.43737807531753</v>
      </c>
      <c r="V57" s="34">
        <f t="shared" si="226"/>
        <v>4.6100000000000003</v>
      </c>
      <c r="W57" s="34">
        <f t="shared" ref="W57:X57" si="227">SUM(W10:W19)</f>
        <v>11</v>
      </c>
      <c r="X57" s="34">
        <f t="shared" si="227"/>
        <v>9.4262000000000015</v>
      </c>
      <c r="Y57" s="34">
        <f t="shared" si="6"/>
        <v>25.036200000000001</v>
      </c>
      <c r="Z57" s="34">
        <f t="shared" ref="Z57:AA57" si="228">SUM(Z10:Z19)</f>
        <v>14.8</v>
      </c>
      <c r="AA57" s="34">
        <f t="shared" si="228"/>
        <v>39.56</v>
      </c>
      <c r="AB57" s="34">
        <f t="shared" ref="AB57:AD57" si="229">SUM(AB10:AB19)</f>
        <v>0</v>
      </c>
      <c r="AC57" s="34">
        <f t="shared" si="7"/>
        <v>54.36</v>
      </c>
      <c r="AD57" s="34">
        <f t="shared" si="229"/>
        <v>0</v>
      </c>
      <c r="AE57" s="34">
        <f t="shared" ref="AE57:AF57" si="230">SUM(AE10:AE19)</f>
        <v>10.16</v>
      </c>
      <c r="AF57" s="34">
        <f t="shared" si="230"/>
        <v>4</v>
      </c>
      <c r="AG57" s="34">
        <f t="shared" si="8"/>
        <v>14.16</v>
      </c>
      <c r="AH57" s="34">
        <f t="shared" ref="AH57:AI57" si="231">SUM(AH10:AH19)</f>
        <v>5.9799999999999995</v>
      </c>
      <c r="AI57" s="34">
        <f t="shared" si="231"/>
        <v>5.88</v>
      </c>
      <c r="AJ57" s="34">
        <f t="shared" ref="AJ57" si="232">SUM(AJ10:AJ19)</f>
        <v>0</v>
      </c>
      <c r="AK57" s="34">
        <f t="shared" si="9"/>
        <v>11.86</v>
      </c>
      <c r="AM57" s="34">
        <f t="shared" ref="AM57" si="233">SUM(AM10:AM19)</f>
        <v>105.41619999999999</v>
      </c>
      <c r="AO57" s="34">
        <f t="shared" ref="AO57:AP57" si="234">SUM(AO10:AO19)</f>
        <v>0</v>
      </c>
      <c r="AP57" s="34">
        <f t="shared" si="234"/>
        <v>2.21</v>
      </c>
      <c r="AQ57" s="34">
        <f t="shared" ref="AQ57" si="235">SUM(AQ10:AQ19)</f>
        <v>3.9699999999999998</v>
      </c>
      <c r="AR57" s="34">
        <f t="shared" si="11"/>
        <v>6.18</v>
      </c>
      <c r="AS57" s="34">
        <f t="shared" ref="AS57:AU57" si="236">SUM(AS10:AS19)</f>
        <v>0</v>
      </c>
      <c r="AT57" s="34">
        <f t="shared" si="236"/>
        <v>0</v>
      </c>
      <c r="AU57" s="34">
        <f t="shared" si="236"/>
        <v>0</v>
      </c>
      <c r="AV57" s="34">
        <f t="shared" si="12"/>
        <v>0</v>
      </c>
      <c r="AW57" s="34">
        <f t="shared" ref="AW57:AX57" si="237">SUM(AW10:AW19)</f>
        <v>16.150000000000002</v>
      </c>
      <c r="AX57" s="34">
        <f t="shared" si="237"/>
        <v>0</v>
      </c>
      <c r="AY57" s="34">
        <f t="shared" ref="AY57:BA57" si="238">SUM(AY10:AY19)</f>
        <v>0</v>
      </c>
      <c r="AZ57" s="34">
        <f t="shared" si="13"/>
        <v>16.150000000000002</v>
      </c>
      <c r="BA57" s="34">
        <f t="shared" si="238"/>
        <v>0</v>
      </c>
      <c r="BB57" s="34">
        <f t="shared" ref="BB57:BC57" si="239">SUM(BB10:BB19)</f>
        <v>9.27</v>
      </c>
      <c r="BC57" s="34">
        <f t="shared" si="239"/>
        <v>14.209999999999999</v>
      </c>
      <c r="BD57" s="34">
        <f t="shared" si="14"/>
        <v>23.479999999999997</v>
      </c>
      <c r="BE57" s="34">
        <f t="shared" ref="BE57" si="240">SUM(BE10:BE19)</f>
        <v>45.81</v>
      </c>
      <c r="BG57" s="34">
        <f t="shared" ref="BG57:BH57" si="241">SUM(BG10:BG19)</f>
        <v>7.89</v>
      </c>
      <c r="BH57" s="34">
        <f t="shared" si="241"/>
        <v>11.164</v>
      </c>
      <c r="BI57" s="34">
        <f t="shared" ref="BI57" si="242">SUM(BI10:BI19)</f>
        <v>12.58</v>
      </c>
      <c r="BJ57" s="34">
        <f t="shared" si="15"/>
        <v>31.634</v>
      </c>
      <c r="BK57" s="34">
        <f t="shared" ref="BK57:BL57" si="243">SUM(BK10:BK19)</f>
        <v>0</v>
      </c>
      <c r="BL57" s="34">
        <f t="shared" si="243"/>
        <v>1.56</v>
      </c>
      <c r="BM57" s="34">
        <f t="shared" ref="BM57" si="244">SUM(BM10:BM19)</f>
        <v>14.06</v>
      </c>
      <c r="BN57" s="34">
        <f t="shared" si="16"/>
        <v>15.620000000000001</v>
      </c>
      <c r="BO57" s="34">
        <f t="shared" ref="BO57:BP57" si="245">SUM(BO10:BO19)</f>
        <v>0</v>
      </c>
      <c r="BP57" s="34">
        <f t="shared" si="245"/>
        <v>0</v>
      </c>
      <c r="BQ57" s="34">
        <f t="shared" ref="BQ57:BS57" si="246">SUM(BQ10:BQ19)</f>
        <v>0</v>
      </c>
      <c r="BR57" s="34">
        <f t="shared" si="17"/>
        <v>0</v>
      </c>
      <c r="BS57" s="34">
        <f t="shared" si="246"/>
        <v>0</v>
      </c>
      <c r="BT57" s="34">
        <f t="shared" ref="BT57:BU57" si="247">SUM(BT10:BT19)</f>
        <v>0</v>
      </c>
      <c r="BU57" s="34">
        <f t="shared" si="247"/>
        <v>15.05</v>
      </c>
      <c r="BV57" s="34">
        <f t="shared" si="18"/>
        <v>15.05</v>
      </c>
      <c r="BW57" s="34">
        <f t="shared" ref="BW57" si="248">SUM(BW10:BW19)</f>
        <v>62.304000000000002</v>
      </c>
    </row>
    <row r="58" spans="1:75" x14ac:dyDescent="0.2">
      <c r="B58" s="4" t="s">
        <v>162</v>
      </c>
      <c r="C58" s="34">
        <f>SUM(C22:C25)</f>
        <v>1120.7340431519699</v>
      </c>
      <c r="D58" s="34">
        <f t="shared" ref="D58:V58" si="249">SUM(D22:D25)</f>
        <v>0</v>
      </c>
      <c r="E58" s="34">
        <f t="shared" si="249"/>
        <v>0</v>
      </c>
      <c r="F58" s="34">
        <f t="shared" si="249"/>
        <v>0</v>
      </c>
      <c r="G58" s="34">
        <f t="shared" si="249"/>
        <v>0</v>
      </c>
      <c r="H58" s="34">
        <f t="shared" si="249"/>
        <v>0</v>
      </c>
      <c r="I58" s="34">
        <f t="shared" si="249"/>
        <v>3.84</v>
      </c>
      <c r="J58" s="34">
        <f t="shared" si="249"/>
        <v>153.23631578947368</v>
      </c>
      <c r="K58" s="34">
        <f t="shared" si="249"/>
        <v>157.07631578947368</v>
      </c>
      <c r="L58" s="34">
        <f t="shared" si="249"/>
        <v>262.81567251461991</v>
      </c>
      <c r="M58" s="34">
        <f t="shared" si="249"/>
        <v>106.65</v>
      </c>
      <c r="N58" s="34">
        <f t="shared" si="249"/>
        <v>225.66974534073125</v>
      </c>
      <c r="O58" s="34">
        <f t="shared" si="249"/>
        <v>595.13541785535108</v>
      </c>
      <c r="P58" s="34">
        <f t="shared" si="249"/>
        <v>173.75</v>
      </c>
      <c r="Q58" s="34">
        <f t="shared" si="249"/>
        <v>0</v>
      </c>
      <c r="R58" s="34">
        <f t="shared" si="249"/>
        <v>55.886363636363633</v>
      </c>
      <c r="S58" s="34">
        <f t="shared" si="249"/>
        <v>229.63636363636363</v>
      </c>
      <c r="T58" s="34">
        <f t="shared" si="249"/>
        <v>0</v>
      </c>
      <c r="U58" s="34">
        <f t="shared" si="249"/>
        <v>981.84809728118842</v>
      </c>
      <c r="V58" s="34">
        <f t="shared" si="249"/>
        <v>0</v>
      </c>
      <c r="W58" s="34">
        <f t="shared" ref="W58:X58" si="250">SUM(W22:W25)</f>
        <v>192</v>
      </c>
      <c r="X58" s="34">
        <f t="shared" si="250"/>
        <v>198.28200000000001</v>
      </c>
      <c r="Y58" s="34">
        <f t="shared" si="6"/>
        <v>390.28200000000004</v>
      </c>
      <c r="Z58" s="34">
        <f t="shared" ref="Z58:AA58" si="251">SUM(Z22:Z25)</f>
        <v>0</v>
      </c>
      <c r="AA58" s="34">
        <f t="shared" si="251"/>
        <v>0</v>
      </c>
      <c r="AB58" s="34">
        <f t="shared" ref="AB58:AD58" si="252">SUM(AB22:AB25)</f>
        <v>53.91</v>
      </c>
      <c r="AC58" s="34">
        <f t="shared" si="7"/>
        <v>53.91</v>
      </c>
      <c r="AD58" s="34">
        <f t="shared" si="252"/>
        <v>296.79999999999995</v>
      </c>
      <c r="AE58" s="34">
        <f t="shared" ref="AE58:AF58" si="253">SUM(AE22:AE25)</f>
        <v>99.289999999999992</v>
      </c>
      <c r="AF58" s="34">
        <f t="shared" si="253"/>
        <v>208.70000000000002</v>
      </c>
      <c r="AG58" s="34">
        <f t="shared" si="8"/>
        <v>604.79</v>
      </c>
      <c r="AH58" s="34">
        <f t="shared" ref="AH58:AI58" si="254">SUM(AH22:AH25)</f>
        <v>2.38</v>
      </c>
      <c r="AI58" s="34">
        <f t="shared" si="254"/>
        <v>56.46</v>
      </c>
      <c r="AJ58" s="34">
        <f t="shared" ref="AJ58" si="255">SUM(AJ22:AJ25)</f>
        <v>407.97</v>
      </c>
      <c r="AK58" s="34">
        <f t="shared" si="9"/>
        <v>466.81000000000006</v>
      </c>
      <c r="AM58" s="34">
        <f t="shared" ref="AM58" si="256">SUM(AM22:AM25)</f>
        <v>1515.7919999999999</v>
      </c>
      <c r="AO58" s="34">
        <f t="shared" ref="AO58:AP58" si="257">SUM(AO22:AO25)</f>
        <v>321.79999999999995</v>
      </c>
      <c r="AP58" s="34">
        <f t="shared" si="257"/>
        <v>165.54</v>
      </c>
      <c r="AQ58" s="34">
        <f t="shared" ref="AQ58" si="258">SUM(AQ22:AQ25)</f>
        <v>2</v>
      </c>
      <c r="AR58" s="34">
        <f t="shared" si="11"/>
        <v>489.33999999999992</v>
      </c>
      <c r="AS58" s="34">
        <f t="shared" ref="AS58:AU58" si="259">SUM(AS22:AS25)</f>
        <v>82.70320000000001</v>
      </c>
      <c r="AT58" s="34">
        <f t="shared" si="259"/>
        <v>426.64873126169243</v>
      </c>
      <c r="AU58" s="34">
        <f t="shared" si="259"/>
        <v>298.95</v>
      </c>
      <c r="AV58" s="34">
        <f t="shared" si="12"/>
        <v>808.30193126169252</v>
      </c>
      <c r="AW58" s="34">
        <f t="shared" ref="AW58:AX58" si="260">SUM(AW22:AW25)</f>
        <v>271.48</v>
      </c>
      <c r="AX58" s="34">
        <f t="shared" si="260"/>
        <v>222.15</v>
      </c>
      <c r="AY58" s="34">
        <f t="shared" ref="AY58:BA58" si="261">SUM(AY22:AY25)</f>
        <v>139.62</v>
      </c>
      <c r="AZ58" s="34">
        <f t="shared" si="13"/>
        <v>633.25</v>
      </c>
      <c r="BA58" s="34">
        <f t="shared" si="261"/>
        <v>81.23</v>
      </c>
      <c r="BB58" s="34">
        <f t="shared" ref="BB58:BC58" si="262">SUM(BB22:BB25)</f>
        <v>156.05000000000001</v>
      </c>
      <c r="BC58" s="34">
        <f t="shared" si="262"/>
        <v>360.8</v>
      </c>
      <c r="BD58" s="34">
        <f t="shared" si="14"/>
        <v>598.08000000000004</v>
      </c>
      <c r="BE58" s="34">
        <f t="shared" ref="BE58" si="263">SUM(BE22:BE25)</f>
        <v>2528.9719312616921</v>
      </c>
      <c r="BG58" s="34">
        <f t="shared" ref="BG58:BH58" si="264">SUM(BG22:BG25)</f>
        <v>454.14</v>
      </c>
      <c r="BH58" s="34">
        <f t="shared" si="264"/>
        <v>159.72</v>
      </c>
      <c r="BI58" s="34">
        <f t="shared" ref="BI58" si="265">SUM(BI22:BI25)</f>
        <v>436.99299999999999</v>
      </c>
      <c r="BJ58" s="34">
        <f t="shared" si="15"/>
        <v>1050.8530000000001</v>
      </c>
      <c r="BK58" s="34">
        <f t="shared" ref="BK58:BL58" si="266">SUM(BK22:BK25)</f>
        <v>17.952000000000002</v>
      </c>
      <c r="BL58" s="34">
        <f t="shared" si="266"/>
        <v>179.04</v>
      </c>
      <c r="BM58" s="34">
        <f t="shared" ref="BM58" si="267">SUM(BM22:BM25)</f>
        <v>48</v>
      </c>
      <c r="BN58" s="34">
        <f t="shared" si="16"/>
        <v>244.99199999999999</v>
      </c>
      <c r="BO58" s="34">
        <f t="shared" ref="BO58:BP58" si="268">SUM(BO22:BO25)</f>
        <v>258.21999999999997</v>
      </c>
      <c r="BP58" s="34">
        <f t="shared" si="268"/>
        <v>330</v>
      </c>
      <c r="BQ58" s="34">
        <f t="shared" ref="BQ58:BS58" si="269">SUM(BQ22:BQ25)</f>
        <v>120</v>
      </c>
      <c r="BR58" s="34">
        <f t="shared" si="17"/>
        <v>708.22</v>
      </c>
      <c r="BS58" s="34">
        <f t="shared" si="269"/>
        <v>139.75</v>
      </c>
      <c r="BT58" s="34">
        <f t="shared" ref="BT58:BU58" si="270">SUM(BT22:BT25)</f>
        <v>282.45885714285714</v>
      </c>
      <c r="BU58" s="34">
        <f t="shared" si="270"/>
        <v>0</v>
      </c>
      <c r="BV58" s="34">
        <f t="shared" si="18"/>
        <v>422.20885714285714</v>
      </c>
      <c r="BW58" s="34">
        <f t="shared" ref="BW58" si="271">SUM(BW22:BW25)</f>
        <v>2426.2738571428572</v>
      </c>
    </row>
    <row r="59" spans="1:75" x14ac:dyDescent="0.2">
      <c r="B59" s="4" t="s">
        <v>135</v>
      </c>
      <c r="C59" s="34">
        <f>SUM(C28:C39)</f>
        <v>853.41683764880338</v>
      </c>
      <c r="D59" s="34">
        <f t="shared" ref="D59:V59" si="272">SUM(D28:D39)</f>
        <v>126.22999999999999</v>
      </c>
      <c r="E59" s="34">
        <f t="shared" si="272"/>
        <v>80.740000000000009</v>
      </c>
      <c r="F59" s="34">
        <f t="shared" si="272"/>
        <v>156.19</v>
      </c>
      <c r="G59" s="34">
        <f t="shared" si="272"/>
        <v>363.15999999999997</v>
      </c>
      <c r="H59" s="34">
        <f t="shared" si="272"/>
        <v>42.12</v>
      </c>
      <c r="I59" s="34">
        <f t="shared" si="272"/>
        <v>35.169999999999995</v>
      </c>
      <c r="J59" s="34">
        <f t="shared" si="272"/>
        <v>31.44</v>
      </c>
      <c r="K59" s="34">
        <f t="shared" si="272"/>
        <v>108.72999999999999</v>
      </c>
      <c r="L59" s="34">
        <f t="shared" si="272"/>
        <v>91.390842105263147</v>
      </c>
      <c r="M59" s="34">
        <f t="shared" si="272"/>
        <v>94.984127806563038</v>
      </c>
      <c r="N59" s="34">
        <f t="shared" si="272"/>
        <v>18.642499999999998</v>
      </c>
      <c r="O59" s="34">
        <f t="shared" si="272"/>
        <v>205.0174699118262</v>
      </c>
      <c r="P59" s="34">
        <f t="shared" si="272"/>
        <v>66.537898782831519</v>
      </c>
      <c r="Q59" s="34">
        <f t="shared" si="272"/>
        <v>34.699497597693792</v>
      </c>
      <c r="R59" s="34">
        <f t="shared" si="272"/>
        <v>70.74212683295076</v>
      </c>
      <c r="S59" s="34">
        <f t="shared" si="272"/>
        <v>171.97952321347606</v>
      </c>
      <c r="T59" s="34">
        <f t="shared" si="272"/>
        <v>0</v>
      </c>
      <c r="U59" s="34">
        <f t="shared" si="272"/>
        <v>848.88699312530218</v>
      </c>
      <c r="V59" s="34">
        <f t="shared" si="272"/>
        <v>82.679757227564593</v>
      </c>
      <c r="W59" s="34">
        <f t="shared" ref="W59:X59" si="273">SUM(W28:W39)</f>
        <v>71.869553097345118</v>
      </c>
      <c r="X59" s="34">
        <f t="shared" si="273"/>
        <v>27</v>
      </c>
      <c r="Y59" s="34">
        <f t="shared" si="6"/>
        <v>181.5493103249097</v>
      </c>
      <c r="Z59" s="34">
        <f t="shared" ref="Z59:AA59" si="274">SUM(Z28:Z39)</f>
        <v>187.03000000000003</v>
      </c>
      <c r="AA59" s="34">
        <f t="shared" si="274"/>
        <v>223.80975000000001</v>
      </c>
      <c r="AB59" s="34">
        <f t="shared" ref="AB59:AD59" si="275">SUM(AB28:AB39)</f>
        <v>56.72</v>
      </c>
      <c r="AC59" s="34">
        <f t="shared" si="7"/>
        <v>467.55975000000001</v>
      </c>
      <c r="AD59" s="34">
        <f t="shared" si="275"/>
        <v>59.86</v>
      </c>
      <c r="AE59" s="34">
        <f t="shared" ref="AE59:AF59" si="276">SUM(AE28:AE39)</f>
        <v>50.371000000000002</v>
      </c>
      <c r="AF59" s="34">
        <f t="shared" si="276"/>
        <v>104.9</v>
      </c>
      <c r="AG59" s="34">
        <f t="shared" si="8"/>
        <v>215.131</v>
      </c>
      <c r="AH59" s="34">
        <f t="shared" ref="AH59:AI59" si="277">SUM(AH28:AH39)</f>
        <v>187.11766226956269</v>
      </c>
      <c r="AI59" s="34">
        <f t="shared" si="277"/>
        <v>81.580000000000013</v>
      </c>
      <c r="AJ59" s="34">
        <f t="shared" ref="AJ59" si="278">SUM(AJ28:AJ39)</f>
        <v>38.840000000000003</v>
      </c>
      <c r="AK59" s="34">
        <f t="shared" si="9"/>
        <v>307.5376622695627</v>
      </c>
      <c r="AM59" s="34">
        <f t="shared" ref="AM59" si="279">SUM(AM28:AM39)</f>
        <v>1171.7777225944724</v>
      </c>
      <c r="AO59" s="34">
        <f t="shared" ref="AO59:AP59" si="280">SUM(AO28:AO39)</f>
        <v>44.222417582417577</v>
      </c>
      <c r="AP59" s="34">
        <f t="shared" si="280"/>
        <v>102.82</v>
      </c>
      <c r="AQ59" s="34">
        <f t="shared" ref="AQ59" si="281">SUM(AQ28:AQ39)</f>
        <v>111.90568000000002</v>
      </c>
      <c r="AR59" s="34">
        <f t="shared" si="11"/>
        <v>258.94809758241757</v>
      </c>
      <c r="AS59" s="34">
        <f t="shared" ref="AS59:AU59" si="282">SUM(AS28:AS39)</f>
        <v>61.278320000000001</v>
      </c>
      <c r="AT59" s="34">
        <f t="shared" si="282"/>
        <v>66.55</v>
      </c>
      <c r="AU59" s="34">
        <f t="shared" si="282"/>
        <v>113.19999999999999</v>
      </c>
      <c r="AV59" s="34">
        <f t="shared" si="12"/>
        <v>241.02831999999998</v>
      </c>
      <c r="AW59" s="34">
        <f t="shared" ref="AW59:AX59" si="283">SUM(AW28:AW39)</f>
        <v>28.200000000000003</v>
      </c>
      <c r="AX59" s="34">
        <f t="shared" si="283"/>
        <v>115.04899999999999</v>
      </c>
      <c r="AY59" s="34">
        <f t="shared" ref="AY59:BA59" si="284">SUM(AY28:AY39)</f>
        <v>30.668999999999997</v>
      </c>
      <c r="AZ59" s="34">
        <f t="shared" si="13"/>
        <v>173.91800000000001</v>
      </c>
      <c r="BA59" s="34">
        <f t="shared" si="284"/>
        <v>53.623999999999995</v>
      </c>
      <c r="BB59" s="34">
        <f t="shared" ref="BB59:BC59" si="285">SUM(BB28:BB39)</f>
        <v>68.701999999999998</v>
      </c>
      <c r="BC59" s="34">
        <f t="shared" si="285"/>
        <v>43.53</v>
      </c>
      <c r="BD59" s="34">
        <f t="shared" si="14"/>
        <v>165.85599999999999</v>
      </c>
      <c r="BE59" s="34">
        <f t="shared" ref="BE59" si="286">SUM(BE28:BE39)</f>
        <v>839.75041758241764</v>
      </c>
      <c r="BG59" s="34">
        <f t="shared" ref="BG59:BH59" si="287">SUM(BG28:BG39)</f>
        <v>70.11</v>
      </c>
      <c r="BH59" s="34">
        <f t="shared" si="287"/>
        <v>46.653999999999996</v>
      </c>
      <c r="BI59" s="34">
        <f t="shared" ref="BI59" si="288">SUM(BI28:BI39)</f>
        <v>28.44</v>
      </c>
      <c r="BJ59" s="34">
        <f t="shared" si="15"/>
        <v>145.20400000000001</v>
      </c>
      <c r="BK59" s="34">
        <f t="shared" ref="BK59:BL59" si="289">SUM(BK28:BK39)</f>
        <v>181.22</v>
      </c>
      <c r="BL59" s="34">
        <f t="shared" si="289"/>
        <v>30.58</v>
      </c>
      <c r="BM59" s="34">
        <f t="shared" ref="BM59" si="290">SUM(BM28:BM39)</f>
        <v>146.54</v>
      </c>
      <c r="BN59" s="34">
        <f t="shared" si="16"/>
        <v>358.34000000000003</v>
      </c>
      <c r="BO59" s="34">
        <f t="shared" ref="BO59:BP59" si="291">SUM(BO28:BO39)</f>
        <v>29.518000000000001</v>
      </c>
      <c r="BP59" s="34">
        <f t="shared" si="291"/>
        <v>59.15</v>
      </c>
      <c r="BQ59" s="34">
        <f t="shared" ref="BQ59:BS59" si="292">SUM(BQ28:BQ39)</f>
        <v>104.88000000000001</v>
      </c>
      <c r="BR59" s="34">
        <f t="shared" si="17"/>
        <v>193.548</v>
      </c>
      <c r="BS59" s="34">
        <f t="shared" si="292"/>
        <v>122.928</v>
      </c>
      <c r="BT59" s="34">
        <f t="shared" ref="BT59:BU59" si="293">SUM(BT28:BT39)</f>
        <v>66.64</v>
      </c>
      <c r="BU59" s="34">
        <f t="shared" si="293"/>
        <v>146.52800000000002</v>
      </c>
      <c r="BV59" s="34">
        <f t="shared" si="18"/>
        <v>336.096</v>
      </c>
      <c r="BW59" s="34">
        <f t="shared" ref="BW59" si="294">SUM(BW28:BW39)</f>
        <v>1033.1880000000001</v>
      </c>
    </row>
    <row r="60" spans="1:75" x14ac:dyDescent="0.2">
      <c r="B60" s="4" t="s">
        <v>163</v>
      </c>
      <c r="C60" s="34">
        <f>SUM(C42:C48)</f>
        <v>690.89400000000001</v>
      </c>
      <c r="D60" s="34">
        <f t="shared" ref="D60:V60" si="295">SUM(D42:D48)</f>
        <v>20.93</v>
      </c>
      <c r="E60" s="34">
        <f t="shared" si="295"/>
        <v>0</v>
      </c>
      <c r="F60" s="34">
        <f t="shared" si="295"/>
        <v>0</v>
      </c>
      <c r="G60" s="34">
        <f t="shared" si="295"/>
        <v>20.93</v>
      </c>
      <c r="H60" s="34">
        <f t="shared" si="295"/>
        <v>0</v>
      </c>
      <c r="I60" s="34">
        <f t="shared" si="295"/>
        <v>0</v>
      </c>
      <c r="J60" s="34">
        <f t="shared" si="295"/>
        <v>0</v>
      </c>
      <c r="K60" s="34">
        <f t="shared" si="295"/>
        <v>0</v>
      </c>
      <c r="L60" s="34">
        <f t="shared" si="295"/>
        <v>0</v>
      </c>
      <c r="M60" s="34">
        <f t="shared" si="295"/>
        <v>0</v>
      </c>
      <c r="N60" s="34">
        <f t="shared" si="295"/>
        <v>0</v>
      </c>
      <c r="O60" s="34">
        <f t="shared" si="295"/>
        <v>0</v>
      </c>
      <c r="P60" s="34">
        <f t="shared" si="295"/>
        <v>0</v>
      </c>
      <c r="Q60" s="34">
        <f t="shared" si="295"/>
        <v>0</v>
      </c>
      <c r="R60" s="34">
        <f t="shared" si="295"/>
        <v>0</v>
      </c>
      <c r="S60" s="34">
        <f t="shared" si="295"/>
        <v>0</v>
      </c>
      <c r="T60" s="34">
        <f t="shared" si="295"/>
        <v>0</v>
      </c>
      <c r="U60" s="34">
        <f t="shared" si="295"/>
        <v>20.93</v>
      </c>
      <c r="V60" s="34">
        <f t="shared" si="295"/>
        <v>0</v>
      </c>
      <c r="W60" s="34">
        <f t="shared" ref="W60:X60" si="296">SUM(W42:W48)</f>
        <v>0</v>
      </c>
      <c r="X60" s="34">
        <f t="shared" si="296"/>
        <v>0</v>
      </c>
      <c r="Y60" s="34">
        <f t="shared" si="6"/>
        <v>0</v>
      </c>
      <c r="Z60" s="34">
        <f t="shared" ref="Z60:AA60" si="297">SUM(Z42:Z48)</f>
        <v>0</v>
      </c>
      <c r="AA60" s="34">
        <f t="shared" si="297"/>
        <v>0</v>
      </c>
      <c r="AB60" s="34">
        <f t="shared" ref="AB60:AD60" si="298">SUM(AB42:AB48)</f>
        <v>0</v>
      </c>
      <c r="AC60" s="34">
        <f t="shared" si="7"/>
        <v>0</v>
      </c>
      <c r="AD60" s="34">
        <f t="shared" si="298"/>
        <v>0</v>
      </c>
      <c r="AE60" s="34">
        <f t="shared" ref="AE60:AF60" si="299">SUM(AE42:AE48)</f>
        <v>0</v>
      </c>
      <c r="AF60" s="34">
        <f t="shared" si="299"/>
        <v>0</v>
      </c>
      <c r="AG60" s="34">
        <f t="shared" si="8"/>
        <v>0</v>
      </c>
      <c r="AH60" s="34">
        <f t="shared" ref="AH60:AI60" si="300">SUM(AH42:AH48)</f>
        <v>0</v>
      </c>
      <c r="AI60" s="34">
        <f t="shared" si="300"/>
        <v>0</v>
      </c>
      <c r="AJ60" s="34">
        <f t="shared" ref="AJ60" si="301">SUM(AJ42:AJ48)</f>
        <v>0</v>
      </c>
      <c r="AK60" s="34">
        <f t="shared" si="9"/>
        <v>0</v>
      </c>
      <c r="AM60" s="34">
        <f t="shared" ref="AM60" si="302">SUM(AM42:AM48)</f>
        <v>0</v>
      </c>
      <c r="AO60" s="34">
        <f t="shared" ref="AO60:AP60" si="303">SUM(AO42:AO48)</f>
        <v>0</v>
      </c>
      <c r="AP60" s="34">
        <f t="shared" si="303"/>
        <v>0</v>
      </c>
      <c r="AQ60" s="34">
        <f t="shared" ref="AQ60" si="304">SUM(AQ42:AQ48)</f>
        <v>0</v>
      </c>
      <c r="AR60" s="34">
        <f t="shared" si="11"/>
        <v>0</v>
      </c>
      <c r="AS60" s="34">
        <f t="shared" ref="AS60:AU60" si="305">SUM(AS42:AS48)</f>
        <v>0</v>
      </c>
      <c r="AT60" s="34">
        <f t="shared" si="305"/>
        <v>0</v>
      </c>
      <c r="AU60" s="34">
        <f t="shared" si="305"/>
        <v>0</v>
      </c>
      <c r="AV60" s="34">
        <f t="shared" si="12"/>
        <v>0</v>
      </c>
      <c r="AW60" s="34">
        <f t="shared" ref="AW60:AX60" si="306">SUM(AW42:AW48)</f>
        <v>0</v>
      </c>
      <c r="AX60" s="34">
        <f t="shared" si="306"/>
        <v>0</v>
      </c>
      <c r="AY60" s="34">
        <f t="shared" ref="AY60:BA60" si="307">SUM(AY42:AY48)</f>
        <v>0</v>
      </c>
      <c r="AZ60" s="34">
        <f t="shared" si="13"/>
        <v>0</v>
      </c>
      <c r="BA60" s="34">
        <f t="shared" si="307"/>
        <v>0</v>
      </c>
      <c r="BB60" s="34">
        <f t="shared" ref="BB60:BC60" si="308">SUM(BB42:BB48)</f>
        <v>0</v>
      </c>
      <c r="BC60" s="34">
        <f t="shared" si="308"/>
        <v>0</v>
      </c>
      <c r="BD60" s="34">
        <f t="shared" si="14"/>
        <v>0</v>
      </c>
      <c r="BE60" s="34">
        <f t="shared" ref="BE60" si="309">SUM(BE42:BE48)</f>
        <v>0</v>
      </c>
      <c r="BG60" s="34">
        <f t="shared" ref="BG60:BH60" si="310">SUM(BG42:BG48)</f>
        <v>0</v>
      </c>
      <c r="BH60" s="34">
        <f t="shared" si="310"/>
        <v>0</v>
      </c>
      <c r="BI60" s="34">
        <f t="shared" ref="BI60" si="311">SUM(BI42:BI48)</f>
        <v>0</v>
      </c>
      <c r="BJ60" s="34">
        <f t="shared" si="15"/>
        <v>0</v>
      </c>
      <c r="BK60" s="34">
        <f t="shared" ref="BK60:BL60" si="312">SUM(BK42:BK48)</f>
        <v>0</v>
      </c>
      <c r="BL60" s="34">
        <f t="shared" si="312"/>
        <v>0</v>
      </c>
      <c r="BM60" s="34">
        <f t="shared" ref="BM60" si="313">SUM(BM42:BM48)</f>
        <v>0</v>
      </c>
      <c r="BN60" s="34">
        <f t="shared" si="16"/>
        <v>0</v>
      </c>
      <c r="BO60" s="34">
        <f t="shared" ref="BO60:BP60" si="314">SUM(BO42:BO48)</f>
        <v>0</v>
      </c>
      <c r="BP60" s="34">
        <f t="shared" si="314"/>
        <v>0</v>
      </c>
      <c r="BQ60" s="34">
        <f t="shared" ref="BQ60:BS60" si="315">SUM(BQ42:BQ48)</f>
        <v>0</v>
      </c>
      <c r="BR60" s="34">
        <f t="shared" si="17"/>
        <v>0</v>
      </c>
      <c r="BS60" s="34">
        <f t="shared" si="315"/>
        <v>0</v>
      </c>
      <c r="BT60" s="34">
        <f t="shared" ref="BT60:BU60" si="316">SUM(BT42:BT48)</f>
        <v>0</v>
      </c>
      <c r="BU60" s="34">
        <f t="shared" si="316"/>
        <v>0</v>
      </c>
      <c r="BV60" s="34">
        <f t="shared" si="18"/>
        <v>0</v>
      </c>
      <c r="BW60" s="34">
        <f t="shared" ref="BW60" si="317">SUM(BW42:BW48)</f>
        <v>0</v>
      </c>
    </row>
  </sheetData>
  <mergeCells count="5">
    <mergeCell ref="A4:B4"/>
    <mergeCell ref="A5:B5"/>
    <mergeCell ref="A21:B21"/>
    <mergeCell ref="A27:B27"/>
    <mergeCell ref="A41:B41"/>
  </mergeCells>
  <pageMargins left="0.75" right="0.75" top="1" bottom="1" header="0.5" footer="0.5"/>
  <pageSetup orientation="portrait" verticalDpi="0" r:id="rId1"/>
  <headerFooter alignWithMargins="0"/>
  <ignoredErrors>
    <ignoredError sqref="C53:C56 G19 G22:G25 G28:G39 G42:G48 G6:G12 G14:G17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W60"/>
  <sheetViews>
    <sheetView topLeftCell="A50" workbookViewId="0">
      <pane xSplit="2" topLeftCell="C1" activePane="topRight" state="frozen"/>
      <selection pane="topRight" activeCell="A62" sqref="A62:XFD159"/>
    </sheetView>
  </sheetViews>
  <sheetFormatPr defaultRowHeight="15" x14ac:dyDescent="0.2"/>
  <cols>
    <col min="1" max="1" width="5.5703125" style="4" hidden="1" customWidth="1"/>
    <col min="2" max="2" width="17.42578125" style="4" customWidth="1"/>
    <col min="3" max="3" width="9.7109375" style="4" customWidth="1"/>
    <col min="4" max="4" width="6.85546875" style="4" hidden="1" customWidth="1"/>
    <col min="5" max="5" width="7.42578125" style="4" hidden="1" customWidth="1"/>
    <col min="6" max="6" width="6.7109375" style="4" hidden="1" customWidth="1"/>
    <col min="7" max="7" width="9.5703125" style="4" hidden="1" customWidth="1"/>
    <col min="8" max="8" width="6.140625" style="4" hidden="1" customWidth="1"/>
    <col min="9" max="9" width="7.140625" style="4" hidden="1" customWidth="1"/>
    <col min="10" max="10" width="7" style="4" hidden="1" customWidth="1"/>
    <col min="11" max="11" width="9.5703125" style="4" hidden="1" customWidth="1"/>
    <col min="12" max="12" width="6.7109375" style="4" hidden="1" customWidth="1"/>
    <col min="13" max="13" width="7.28515625" style="4" hidden="1" customWidth="1"/>
    <col min="14" max="14" width="7.7109375" style="4" hidden="1" customWidth="1"/>
    <col min="15" max="15" width="9.5703125" style="4" hidden="1" customWidth="1"/>
    <col min="16" max="18" width="7.7109375" style="4" hidden="1" customWidth="1"/>
    <col min="19" max="19" width="9.5703125" style="4" hidden="1" customWidth="1"/>
    <col min="20" max="20" width="0" style="4" hidden="1" customWidth="1"/>
    <col min="21" max="21" width="9.7109375" style="4" bestFit="1" customWidth="1"/>
    <col min="22" max="22" width="6.85546875" style="4" hidden="1" customWidth="1"/>
    <col min="23" max="23" width="7.5703125" style="4" hidden="1" customWidth="1"/>
    <col min="24" max="24" width="6.7109375" style="4" hidden="1" customWidth="1"/>
    <col min="25" max="25" width="9.28515625" style="4" hidden="1" customWidth="1"/>
    <col min="26" max="26" width="6.140625" style="4" hidden="1" customWidth="1"/>
    <col min="27" max="27" width="7.140625" style="4" hidden="1" customWidth="1"/>
    <col min="28" max="28" width="7" style="4" hidden="1" customWidth="1"/>
    <col min="29" max="29" width="9.28515625" style="4" hidden="1" customWidth="1"/>
    <col min="30" max="30" width="6.7109375" style="4" hidden="1" customWidth="1"/>
    <col min="31" max="31" width="7.28515625" style="4" hidden="1" customWidth="1"/>
    <col min="32" max="32" width="7" style="4" hidden="1" customWidth="1"/>
    <col min="33" max="33" width="9.28515625" style="4" hidden="1" customWidth="1"/>
    <col min="34" max="34" width="11.85546875" style="4" hidden="1" customWidth="1"/>
    <col min="35" max="36" width="12.140625" style="4" hidden="1" customWidth="1"/>
    <col min="37" max="37" width="14.7109375" style="4" hidden="1" customWidth="1"/>
    <col min="38" max="38" width="3.85546875" style="4" hidden="1" customWidth="1"/>
    <col min="39" max="39" width="11" style="4" bestFit="1" customWidth="1"/>
    <col min="40" max="40" width="3.85546875" style="4" hidden="1" customWidth="1"/>
    <col min="41" max="41" width="10.85546875" style="4" hidden="1" customWidth="1"/>
    <col min="42" max="42" width="11.5703125" style="4" hidden="1" customWidth="1"/>
    <col min="43" max="43" width="11.85546875" style="4" hidden="1" customWidth="1"/>
    <col min="44" max="44" width="14.7109375" style="4" hidden="1" customWidth="1"/>
    <col min="45" max="45" width="11.28515625" style="4" hidden="1" customWidth="1"/>
    <col min="46" max="47" width="12.28515625" style="4" hidden="1" customWidth="1"/>
    <col min="48" max="48" width="14.7109375" style="4" hidden="1" customWidth="1"/>
    <col min="49" max="50" width="12" style="4" hidden="1" customWidth="1"/>
    <col min="51" max="51" width="12.28515625" style="4" hidden="1" customWidth="1"/>
    <col min="52" max="52" width="14.7109375" style="4" hidden="1" customWidth="1"/>
    <col min="53" max="53" width="11.85546875" style="4" hidden="1" customWidth="1"/>
    <col min="54" max="55" width="12.140625" style="4" hidden="1" customWidth="1"/>
    <col min="56" max="56" width="14.7109375" style="4" hidden="1" customWidth="1"/>
    <col min="57" max="57" width="11" style="4" bestFit="1" customWidth="1"/>
    <col min="58" max="58" width="9.140625" style="4"/>
    <col min="59" max="61" width="11.85546875" style="4" bestFit="1" customWidth="1"/>
    <col min="62" max="62" width="14.7109375" style="4" bestFit="1" customWidth="1"/>
    <col min="63" max="65" width="11.85546875" style="4" bestFit="1" customWidth="1"/>
    <col min="66" max="66" width="14.7109375" style="4" bestFit="1" customWidth="1"/>
    <col min="67" max="69" width="11.85546875" style="4" bestFit="1" customWidth="1"/>
    <col min="70" max="70" width="14.7109375" style="4" bestFit="1" customWidth="1"/>
    <col min="71" max="73" width="11.85546875" style="4" bestFit="1" customWidth="1"/>
    <col min="74" max="74" width="14.7109375" style="4" bestFit="1" customWidth="1"/>
    <col min="75" max="75" width="11" style="4" bestFit="1" customWidth="1"/>
    <col min="76" max="16384" width="9.140625" style="4"/>
  </cols>
  <sheetData>
    <row r="1" spans="1:75" x14ac:dyDescent="0.2">
      <c r="A1" s="1" t="s">
        <v>0</v>
      </c>
      <c r="B1" s="2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75" x14ac:dyDescent="0.2">
      <c r="A2" s="5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75" ht="15.75" thickBot="1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75" ht="15.75" thickBot="1" x14ac:dyDescent="0.25">
      <c r="A4" s="135" t="s">
        <v>93</v>
      </c>
      <c r="B4" s="136"/>
      <c r="C4" s="41" t="s">
        <v>159</v>
      </c>
      <c r="D4" s="42">
        <v>41365</v>
      </c>
      <c r="E4" s="42">
        <v>41395</v>
      </c>
      <c r="F4" s="42">
        <v>41426</v>
      </c>
      <c r="G4" s="41" t="s">
        <v>104</v>
      </c>
      <c r="H4" s="42">
        <v>41456</v>
      </c>
      <c r="I4" s="42">
        <v>41487</v>
      </c>
      <c r="J4" s="42">
        <v>41518</v>
      </c>
      <c r="K4" s="41" t="s">
        <v>105</v>
      </c>
      <c r="L4" s="42">
        <v>41548</v>
      </c>
      <c r="M4" s="42">
        <v>41579</v>
      </c>
      <c r="N4" s="42">
        <v>41609</v>
      </c>
      <c r="O4" s="41" t="s">
        <v>106</v>
      </c>
      <c r="P4" s="42">
        <v>41640</v>
      </c>
      <c r="Q4" s="42">
        <v>41671</v>
      </c>
      <c r="R4" s="42">
        <v>41699</v>
      </c>
      <c r="S4" s="41" t="s">
        <v>107</v>
      </c>
      <c r="U4" s="6" t="s">
        <v>160</v>
      </c>
      <c r="V4" s="6">
        <v>41730</v>
      </c>
      <c r="W4" s="6">
        <v>41760</v>
      </c>
      <c r="X4" s="6">
        <v>41791</v>
      </c>
      <c r="Y4" s="6" t="s">
        <v>174</v>
      </c>
      <c r="Z4" s="6">
        <v>41821</v>
      </c>
      <c r="AA4" s="6">
        <v>41852</v>
      </c>
      <c r="AB4" s="6">
        <v>41883</v>
      </c>
      <c r="AC4" s="6" t="s">
        <v>176</v>
      </c>
      <c r="AD4" s="6">
        <v>41913</v>
      </c>
      <c r="AE4" s="6">
        <v>41944</v>
      </c>
      <c r="AF4" s="6">
        <v>41974</v>
      </c>
      <c r="AG4" s="6" t="s">
        <v>177</v>
      </c>
      <c r="AH4" s="6">
        <v>42005</v>
      </c>
      <c r="AI4" s="6">
        <v>42036</v>
      </c>
      <c r="AJ4" s="6">
        <v>42064</v>
      </c>
      <c r="AK4" s="6" t="s">
        <v>178</v>
      </c>
      <c r="AM4" s="6" t="s">
        <v>179</v>
      </c>
      <c r="AO4" s="6">
        <v>42095</v>
      </c>
      <c r="AP4" s="6">
        <v>42125</v>
      </c>
      <c r="AQ4" s="6">
        <v>42156</v>
      </c>
      <c r="AR4" s="6" t="s">
        <v>174</v>
      </c>
      <c r="AS4" s="6">
        <v>42186</v>
      </c>
      <c r="AT4" s="6">
        <v>42217</v>
      </c>
      <c r="AU4" s="6">
        <v>42248</v>
      </c>
      <c r="AV4" s="6" t="s">
        <v>176</v>
      </c>
      <c r="AW4" s="6">
        <v>42278</v>
      </c>
      <c r="AX4" s="6">
        <v>42309</v>
      </c>
      <c r="AY4" s="6">
        <v>42339</v>
      </c>
      <c r="AZ4" s="6" t="s">
        <v>177</v>
      </c>
      <c r="BA4" s="6">
        <v>42385</v>
      </c>
      <c r="BB4" s="6">
        <v>42416</v>
      </c>
      <c r="BC4" s="6">
        <v>42445</v>
      </c>
      <c r="BD4" s="6" t="s">
        <v>178</v>
      </c>
      <c r="BE4" s="6" t="s">
        <v>181</v>
      </c>
      <c r="BG4" s="6">
        <v>42476</v>
      </c>
      <c r="BH4" s="6">
        <v>42506</v>
      </c>
      <c r="BI4" s="6">
        <v>42537</v>
      </c>
      <c r="BJ4" s="6" t="s">
        <v>174</v>
      </c>
      <c r="BK4" s="6">
        <v>42567</v>
      </c>
      <c r="BL4" s="6">
        <v>42598</v>
      </c>
      <c r="BM4" s="6">
        <v>42629</v>
      </c>
      <c r="BN4" s="6" t="s">
        <v>176</v>
      </c>
      <c r="BO4" s="6">
        <v>42659</v>
      </c>
      <c r="BP4" s="6">
        <v>42690</v>
      </c>
      <c r="BQ4" s="6">
        <v>42720</v>
      </c>
      <c r="BR4" s="6" t="s">
        <v>177</v>
      </c>
      <c r="BS4" s="6">
        <v>42751</v>
      </c>
      <c r="BT4" s="6">
        <v>42782</v>
      </c>
      <c r="BU4" s="6">
        <v>42810</v>
      </c>
      <c r="BV4" s="6" t="s">
        <v>178</v>
      </c>
      <c r="BW4" s="6" t="s">
        <v>183</v>
      </c>
    </row>
    <row r="5" spans="1:75" x14ac:dyDescent="0.2">
      <c r="A5" s="133" t="s">
        <v>3</v>
      </c>
      <c r="B5" s="137"/>
      <c r="C5" s="9"/>
      <c r="D5" s="10"/>
      <c r="E5" s="10"/>
      <c r="F5" s="10"/>
      <c r="G5" s="9"/>
      <c r="H5" s="10"/>
      <c r="I5" s="10"/>
      <c r="J5" s="10"/>
      <c r="K5" s="9"/>
      <c r="L5" s="10"/>
      <c r="M5" s="10"/>
      <c r="N5" s="10"/>
      <c r="O5" s="9"/>
      <c r="P5" s="10"/>
      <c r="Q5" s="10"/>
      <c r="R5" s="10"/>
      <c r="S5" s="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M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1:75" x14ac:dyDescent="0.2">
      <c r="A6" s="11">
        <v>1</v>
      </c>
      <c r="B6" s="12" t="s">
        <v>4</v>
      </c>
      <c r="C6" s="13">
        <v>345.74200000000002</v>
      </c>
      <c r="D6" s="24">
        <v>0</v>
      </c>
      <c r="E6" s="24">
        <v>0</v>
      </c>
      <c r="F6" s="24">
        <v>0</v>
      </c>
      <c r="G6" s="13">
        <f>SUM(D6:F6)</f>
        <v>0</v>
      </c>
      <c r="H6" s="24">
        <v>0</v>
      </c>
      <c r="I6" s="24">
        <v>0</v>
      </c>
      <c r="J6" s="24">
        <v>0</v>
      </c>
      <c r="K6" s="13">
        <f>SUM(H6:J6)</f>
        <v>0</v>
      </c>
      <c r="L6" s="24">
        <v>0</v>
      </c>
      <c r="M6" s="24">
        <v>0</v>
      </c>
      <c r="N6" s="24">
        <v>0</v>
      </c>
      <c r="O6" s="13">
        <f>SUM(L6:N6)</f>
        <v>0</v>
      </c>
      <c r="P6" s="24">
        <v>0</v>
      </c>
      <c r="Q6" s="24">
        <v>53.155241935483872</v>
      </c>
      <c r="R6" s="24">
        <v>0</v>
      </c>
      <c r="S6" s="13">
        <f>SUM(P6:R6)</f>
        <v>53.155241935483872</v>
      </c>
      <c r="U6" s="24">
        <v>53.155241935483872</v>
      </c>
      <c r="V6" s="24">
        <v>0</v>
      </c>
      <c r="W6" s="24">
        <v>0</v>
      </c>
      <c r="X6" s="24">
        <v>0</v>
      </c>
      <c r="Y6" s="24">
        <f>SUM(V6:X6)</f>
        <v>0</v>
      </c>
      <c r="Z6" s="24">
        <v>192</v>
      </c>
      <c r="AA6" s="24">
        <v>0</v>
      </c>
      <c r="AB6" s="24">
        <v>0</v>
      </c>
      <c r="AC6" s="24">
        <f>SUM(Z6:AB6)</f>
        <v>192</v>
      </c>
      <c r="AD6" s="24">
        <v>94</v>
      </c>
      <c r="AE6" s="24">
        <v>0</v>
      </c>
      <c r="AF6" s="24">
        <v>0</v>
      </c>
      <c r="AG6" s="24">
        <f>SUM(AD6:AF6)</f>
        <v>94</v>
      </c>
      <c r="AH6" s="24">
        <v>216</v>
      </c>
      <c r="AI6" s="24">
        <v>0</v>
      </c>
      <c r="AJ6" s="24">
        <v>0</v>
      </c>
      <c r="AK6" s="24">
        <f>SUM(AH6:AJ6)</f>
        <v>216</v>
      </c>
      <c r="AM6" s="24">
        <f>AK6+AG6+AC6+Y6</f>
        <v>502</v>
      </c>
      <c r="AO6" s="24">
        <v>8.06</v>
      </c>
      <c r="AP6" s="24">
        <v>0</v>
      </c>
      <c r="AQ6" s="24">
        <v>0</v>
      </c>
      <c r="AR6" s="24">
        <f>SUM(AO6:AQ6)</f>
        <v>8.06</v>
      </c>
      <c r="AS6" s="24">
        <v>72</v>
      </c>
      <c r="AT6" s="24">
        <v>0</v>
      </c>
      <c r="AU6" s="24">
        <v>0</v>
      </c>
      <c r="AV6" s="24">
        <f>SUM(AS6:AU6)</f>
        <v>72</v>
      </c>
      <c r="AW6" s="24">
        <v>57.66</v>
      </c>
      <c r="AX6" s="24">
        <v>96</v>
      </c>
      <c r="AY6" s="24">
        <v>0</v>
      </c>
      <c r="AZ6" s="24">
        <f>SUM(AW6:AY6)</f>
        <v>153.66</v>
      </c>
      <c r="BA6" s="24">
        <v>0</v>
      </c>
      <c r="BB6" s="24">
        <v>0</v>
      </c>
      <c r="BC6" s="24">
        <v>14.2</v>
      </c>
      <c r="BD6" s="24">
        <f>SUM(BA6:BC6)</f>
        <v>14.2</v>
      </c>
      <c r="BE6" s="24">
        <f t="shared" ref="BE6:BE50" si="0">BD6+AZ6+AV6+AR6</f>
        <v>247.92</v>
      </c>
      <c r="BG6" s="24">
        <v>0</v>
      </c>
      <c r="BH6" s="24">
        <v>0</v>
      </c>
      <c r="BI6" s="24">
        <v>0</v>
      </c>
      <c r="BJ6" s="24">
        <f>SUM(BG6:BI6)</f>
        <v>0</v>
      </c>
      <c r="BK6" s="24">
        <v>0</v>
      </c>
      <c r="BL6" s="24">
        <v>0</v>
      </c>
      <c r="BM6" s="24">
        <v>11.63</v>
      </c>
      <c r="BN6" s="24">
        <f>SUM(BK6:BM6)</f>
        <v>11.63</v>
      </c>
      <c r="BO6" s="24">
        <v>0</v>
      </c>
      <c r="BP6" s="24">
        <v>36.980000000000004</v>
      </c>
      <c r="BQ6" s="24">
        <v>0</v>
      </c>
      <c r="BR6" s="24">
        <f>SUM(BO6:BQ6)</f>
        <v>36.980000000000004</v>
      </c>
      <c r="BS6" s="24">
        <v>0</v>
      </c>
      <c r="BT6" s="24">
        <v>0</v>
      </c>
      <c r="BU6" s="24">
        <v>9.32</v>
      </c>
      <c r="BV6" s="24">
        <f>SUM(BS6:BU6)</f>
        <v>9.32</v>
      </c>
      <c r="BW6" s="24">
        <f t="shared" ref="BW6:BW50" si="1">BV6+BR6+BN6+BJ6</f>
        <v>57.930000000000007</v>
      </c>
    </row>
    <row r="7" spans="1:75" x14ac:dyDescent="0.2">
      <c r="A7" s="11">
        <v>2</v>
      </c>
      <c r="B7" s="12" t="s">
        <v>5</v>
      </c>
      <c r="C7" s="43">
        <v>39.0685</v>
      </c>
      <c r="D7" s="38">
        <v>12</v>
      </c>
      <c r="E7" s="38">
        <v>0</v>
      </c>
      <c r="F7" s="38">
        <v>0</v>
      </c>
      <c r="G7" s="43">
        <f t="shared" ref="G7:G48" si="2">SUM(D7:F7)</f>
        <v>12</v>
      </c>
      <c r="H7" s="38">
        <v>0</v>
      </c>
      <c r="I7" s="38">
        <v>0</v>
      </c>
      <c r="J7" s="38">
        <v>0</v>
      </c>
      <c r="K7" s="43">
        <f t="shared" ref="K7:K48" si="3">SUM(H7:J7)</f>
        <v>0</v>
      </c>
      <c r="L7" s="38">
        <v>0</v>
      </c>
      <c r="M7" s="38">
        <v>0</v>
      </c>
      <c r="N7" s="38">
        <v>0</v>
      </c>
      <c r="O7" s="43">
        <f t="shared" ref="O7:O48" si="4">SUM(L7:N7)</f>
        <v>0</v>
      </c>
      <c r="P7" s="38">
        <v>25.102761219651008</v>
      </c>
      <c r="Q7" s="38">
        <v>0</v>
      </c>
      <c r="R7" s="38">
        <v>1.4314516129032246</v>
      </c>
      <c r="S7" s="43">
        <f t="shared" ref="S7:S48" si="5">SUM(P7:R7)</f>
        <v>26.534212832554232</v>
      </c>
      <c r="U7" s="24">
        <v>38.534212832554232</v>
      </c>
      <c r="V7" s="24">
        <v>4.75</v>
      </c>
      <c r="W7" s="24">
        <v>6.9291716686674638</v>
      </c>
      <c r="X7" s="24">
        <v>0</v>
      </c>
      <c r="Y7" s="24">
        <f t="shared" ref="Y7:Y60" si="6">SUM(V7:X7)</f>
        <v>11.679171668667465</v>
      </c>
      <c r="Z7" s="24">
        <v>18.899999999999999</v>
      </c>
      <c r="AA7" s="24">
        <v>5</v>
      </c>
      <c r="AB7" s="24">
        <v>47.629999999999995</v>
      </c>
      <c r="AC7" s="24">
        <f t="shared" ref="AC7:AC60" si="7">SUM(Z7:AB7)</f>
        <v>71.53</v>
      </c>
      <c r="AD7" s="24">
        <v>0</v>
      </c>
      <c r="AE7" s="24">
        <v>0</v>
      </c>
      <c r="AF7" s="24">
        <v>0</v>
      </c>
      <c r="AG7" s="24">
        <f t="shared" ref="AG7:AG60" si="8">SUM(AD7:AF7)</f>
        <v>0</v>
      </c>
      <c r="AH7" s="24">
        <v>29.4</v>
      </c>
      <c r="AI7" s="24">
        <v>4.5599999999999996</v>
      </c>
      <c r="AJ7" s="24">
        <v>0</v>
      </c>
      <c r="AK7" s="24">
        <f t="shared" ref="AK7:AK60" si="9">SUM(AH7:AJ7)</f>
        <v>33.96</v>
      </c>
      <c r="AM7" s="24">
        <f t="shared" ref="AM7:AM49" si="10">AK7+AG7+AC7+Y7</f>
        <v>117.16917166866747</v>
      </c>
      <c r="AO7" s="24">
        <v>0</v>
      </c>
      <c r="AP7" s="24">
        <v>1.1100000000000001</v>
      </c>
      <c r="AQ7" s="24">
        <v>5</v>
      </c>
      <c r="AR7" s="24">
        <f t="shared" ref="AR7:AR60" si="11">SUM(AO7:AQ7)</f>
        <v>6.11</v>
      </c>
      <c r="AS7" s="24">
        <v>0</v>
      </c>
      <c r="AT7" s="24">
        <v>0</v>
      </c>
      <c r="AU7" s="24">
        <v>15.36</v>
      </c>
      <c r="AV7" s="24">
        <f t="shared" ref="AV7:AV60" si="12">SUM(AS7:AU7)</f>
        <v>15.36</v>
      </c>
      <c r="AW7" s="24">
        <v>8.89</v>
      </c>
      <c r="AX7" s="24">
        <v>0</v>
      </c>
      <c r="AY7" s="24">
        <v>0</v>
      </c>
      <c r="AZ7" s="24">
        <f t="shared" ref="AZ7:AZ60" si="13">SUM(AW7:AY7)</f>
        <v>8.89</v>
      </c>
      <c r="BA7" s="24">
        <v>0</v>
      </c>
      <c r="BB7" s="24">
        <v>0</v>
      </c>
      <c r="BC7" s="24">
        <v>0</v>
      </c>
      <c r="BD7" s="24">
        <f t="shared" ref="BD7:BD60" si="14">SUM(BA7:BC7)</f>
        <v>0</v>
      </c>
      <c r="BE7" s="24">
        <f t="shared" si="0"/>
        <v>30.36</v>
      </c>
      <c r="BG7" s="24">
        <v>0</v>
      </c>
      <c r="BH7" s="24">
        <v>2.54</v>
      </c>
      <c r="BI7" s="24">
        <v>0</v>
      </c>
      <c r="BJ7" s="24">
        <f t="shared" ref="BJ7:BJ60" si="15">SUM(BG7:BI7)</f>
        <v>2.54</v>
      </c>
      <c r="BK7" s="24">
        <v>23.64</v>
      </c>
      <c r="BL7" s="24">
        <v>0</v>
      </c>
      <c r="BM7" s="24">
        <v>0</v>
      </c>
      <c r="BN7" s="24">
        <f t="shared" ref="BN7:BN60" si="16">SUM(BK7:BM7)</f>
        <v>23.64</v>
      </c>
      <c r="BO7" s="24">
        <v>0</v>
      </c>
      <c r="BP7" s="24">
        <v>0</v>
      </c>
      <c r="BQ7" s="24">
        <v>0</v>
      </c>
      <c r="BR7" s="24">
        <f t="shared" ref="BR7:BR60" si="17">SUM(BO7:BQ7)</f>
        <v>0</v>
      </c>
      <c r="BS7" s="24">
        <v>0</v>
      </c>
      <c r="BT7" s="24">
        <v>0</v>
      </c>
      <c r="BU7" s="24">
        <v>0</v>
      </c>
      <c r="BV7" s="24">
        <f t="shared" ref="BV7:BV60" si="18">SUM(BS7:BU7)</f>
        <v>0</v>
      </c>
      <c r="BW7" s="24">
        <f t="shared" si="1"/>
        <v>26.18</v>
      </c>
    </row>
    <row r="8" spans="1:75" x14ac:dyDescent="0.2">
      <c r="A8" s="11">
        <v>3</v>
      </c>
      <c r="B8" s="12" t="s">
        <v>70</v>
      </c>
      <c r="C8" s="43">
        <v>58.8</v>
      </c>
      <c r="D8" s="38">
        <v>7.18</v>
      </c>
      <c r="E8" s="38">
        <v>0.34</v>
      </c>
      <c r="F8" s="38">
        <v>2</v>
      </c>
      <c r="G8" s="43">
        <f t="shared" si="2"/>
        <v>9.52</v>
      </c>
      <c r="H8" s="38">
        <v>0</v>
      </c>
      <c r="I8" s="38">
        <v>8.27</v>
      </c>
      <c r="J8" s="38">
        <v>0</v>
      </c>
      <c r="K8" s="43">
        <f t="shared" si="3"/>
        <v>8.27</v>
      </c>
      <c r="L8" s="38">
        <v>0</v>
      </c>
      <c r="M8" s="38">
        <v>0</v>
      </c>
      <c r="N8" s="38">
        <v>12.498000000000001</v>
      </c>
      <c r="O8" s="43">
        <f t="shared" si="4"/>
        <v>12.498000000000001</v>
      </c>
      <c r="P8" s="38">
        <v>11.16</v>
      </c>
      <c r="Q8" s="38">
        <v>5.3061224489795942</v>
      </c>
      <c r="R8" s="38">
        <v>6</v>
      </c>
      <c r="S8" s="43">
        <f>SUM(P8:R8)</f>
        <v>22.466122448979593</v>
      </c>
      <c r="U8" s="24">
        <v>107.65412244897959</v>
      </c>
      <c r="V8" s="24">
        <v>14.64</v>
      </c>
      <c r="W8" s="24">
        <v>11.843003300330031</v>
      </c>
      <c r="X8" s="24">
        <v>0</v>
      </c>
      <c r="Y8" s="24">
        <f t="shared" si="6"/>
        <v>26.483003300330033</v>
      </c>
      <c r="Z8" s="24">
        <v>6</v>
      </c>
      <c r="AA8" s="24">
        <v>24.42</v>
      </c>
      <c r="AB8" s="24">
        <v>28.2</v>
      </c>
      <c r="AC8" s="24">
        <f t="shared" si="7"/>
        <v>58.620000000000005</v>
      </c>
      <c r="AD8" s="24">
        <v>5.57</v>
      </c>
      <c r="AE8" s="24">
        <v>0</v>
      </c>
      <c r="AF8" s="24">
        <v>0</v>
      </c>
      <c r="AG8" s="24">
        <f t="shared" si="8"/>
        <v>5.57</v>
      </c>
      <c r="AH8" s="24">
        <v>0</v>
      </c>
      <c r="AI8" s="24">
        <v>0</v>
      </c>
      <c r="AJ8" s="24">
        <v>0</v>
      </c>
      <c r="AK8" s="24">
        <f t="shared" si="9"/>
        <v>0</v>
      </c>
      <c r="AM8" s="24">
        <f t="shared" si="10"/>
        <v>90.673003300330038</v>
      </c>
      <c r="AO8" s="24">
        <v>0</v>
      </c>
      <c r="AP8" s="24">
        <v>2.35</v>
      </c>
      <c r="AQ8" s="24">
        <v>0</v>
      </c>
      <c r="AR8" s="24">
        <f t="shared" si="11"/>
        <v>2.35</v>
      </c>
      <c r="AS8" s="24">
        <v>0</v>
      </c>
      <c r="AT8" s="24">
        <v>0</v>
      </c>
      <c r="AU8" s="24">
        <v>0</v>
      </c>
      <c r="AV8" s="24">
        <f t="shared" si="12"/>
        <v>0</v>
      </c>
      <c r="AW8" s="24">
        <v>0</v>
      </c>
      <c r="AX8" s="24">
        <v>12.08</v>
      </c>
      <c r="AY8" s="24">
        <v>0</v>
      </c>
      <c r="AZ8" s="24">
        <f t="shared" si="13"/>
        <v>12.08</v>
      </c>
      <c r="BA8" s="24">
        <v>0</v>
      </c>
      <c r="BB8" s="24">
        <v>0</v>
      </c>
      <c r="BC8" s="24">
        <v>0</v>
      </c>
      <c r="BD8" s="24">
        <f t="shared" si="14"/>
        <v>0</v>
      </c>
      <c r="BE8" s="24">
        <f t="shared" si="0"/>
        <v>14.43</v>
      </c>
      <c r="BG8" s="24">
        <v>0</v>
      </c>
      <c r="BH8" s="24">
        <v>0</v>
      </c>
      <c r="BI8" s="24">
        <v>0</v>
      </c>
      <c r="BJ8" s="24">
        <f t="shared" si="15"/>
        <v>0</v>
      </c>
      <c r="BK8" s="24">
        <v>0</v>
      </c>
      <c r="BL8" s="24">
        <v>0</v>
      </c>
      <c r="BM8" s="24">
        <v>0.6</v>
      </c>
      <c r="BN8" s="24">
        <f t="shared" si="16"/>
        <v>0.6</v>
      </c>
      <c r="BO8" s="24">
        <v>0</v>
      </c>
      <c r="BP8" s="24">
        <v>0</v>
      </c>
      <c r="BQ8" s="24">
        <v>0</v>
      </c>
      <c r="BR8" s="24">
        <f t="shared" si="17"/>
        <v>0</v>
      </c>
      <c r="BS8" s="24">
        <v>0</v>
      </c>
      <c r="BT8" s="24">
        <v>0</v>
      </c>
      <c r="BU8" s="24">
        <v>22.22</v>
      </c>
      <c r="BV8" s="24">
        <f t="shared" si="18"/>
        <v>22.22</v>
      </c>
      <c r="BW8" s="24">
        <f t="shared" si="1"/>
        <v>22.82</v>
      </c>
    </row>
    <row r="9" spans="1:75" x14ac:dyDescent="0.2">
      <c r="A9" s="11">
        <v>4</v>
      </c>
      <c r="B9" s="12" t="s">
        <v>6</v>
      </c>
      <c r="C9" s="43">
        <v>16.7</v>
      </c>
      <c r="D9" s="38">
        <v>0</v>
      </c>
      <c r="E9" s="38">
        <v>0</v>
      </c>
      <c r="F9" s="38">
        <v>0</v>
      </c>
      <c r="G9" s="43">
        <f t="shared" si="2"/>
        <v>0</v>
      </c>
      <c r="H9" s="38">
        <v>0</v>
      </c>
      <c r="I9" s="38">
        <v>0</v>
      </c>
      <c r="J9" s="38">
        <v>0</v>
      </c>
      <c r="K9" s="43">
        <f t="shared" si="3"/>
        <v>0</v>
      </c>
      <c r="L9" s="38">
        <v>0</v>
      </c>
      <c r="M9" s="38">
        <v>2</v>
      </c>
      <c r="N9" s="38">
        <v>0</v>
      </c>
      <c r="O9" s="43">
        <f t="shared" si="4"/>
        <v>2</v>
      </c>
      <c r="P9" s="24">
        <v>0</v>
      </c>
      <c r="Q9" s="38">
        <v>0</v>
      </c>
      <c r="R9" s="38">
        <v>0</v>
      </c>
      <c r="S9" s="43">
        <f t="shared" si="5"/>
        <v>0</v>
      </c>
      <c r="U9" s="24">
        <v>2</v>
      </c>
      <c r="V9" s="24">
        <v>0</v>
      </c>
      <c r="W9" s="24">
        <v>0</v>
      </c>
      <c r="X9" s="24">
        <v>0</v>
      </c>
      <c r="Y9" s="24">
        <f t="shared" si="6"/>
        <v>0</v>
      </c>
      <c r="Z9" s="24">
        <v>0</v>
      </c>
      <c r="AA9" s="24">
        <v>0</v>
      </c>
      <c r="AB9" s="24">
        <v>0.90700000000000003</v>
      </c>
      <c r="AC9" s="24">
        <f t="shared" si="7"/>
        <v>0.90700000000000003</v>
      </c>
      <c r="AD9" s="24">
        <v>0</v>
      </c>
      <c r="AE9" s="24">
        <v>0</v>
      </c>
      <c r="AF9" s="24">
        <v>0</v>
      </c>
      <c r="AG9" s="24">
        <f t="shared" si="8"/>
        <v>0</v>
      </c>
      <c r="AH9" s="24">
        <v>0</v>
      </c>
      <c r="AI9" s="24">
        <v>0</v>
      </c>
      <c r="AJ9" s="24">
        <v>0</v>
      </c>
      <c r="AK9" s="24">
        <f t="shared" si="9"/>
        <v>0</v>
      </c>
      <c r="AM9" s="24">
        <f t="shared" si="10"/>
        <v>0.90700000000000003</v>
      </c>
      <c r="AO9" s="24">
        <v>0</v>
      </c>
      <c r="AP9" s="24">
        <v>0</v>
      </c>
      <c r="AQ9" s="24">
        <v>0</v>
      </c>
      <c r="AR9" s="24">
        <f t="shared" si="11"/>
        <v>0</v>
      </c>
      <c r="AS9" s="24">
        <v>0</v>
      </c>
      <c r="AT9" s="24">
        <v>0</v>
      </c>
      <c r="AU9" s="24">
        <v>0</v>
      </c>
      <c r="AV9" s="24">
        <f t="shared" si="12"/>
        <v>0</v>
      </c>
      <c r="AW9" s="24">
        <v>0</v>
      </c>
      <c r="AX9" s="24">
        <v>0</v>
      </c>
      <c r="AY9" s="24">
        <v>0</v>
      </c>
      <c r="AZ9" s="24">
        <f t="shared" si="13"/>
        <v>0</v>
      </c>
      <c r="BA9" s="24">
        <v>0</v>
      </c>
      <c r="BB9" s="24">
        <v>0</v>
      </c>
      <c r="BC9" s="24">
        <v>0</v>
      </c>
      <c r="BD9" s="24">
        <f t="shared" si="14"/>
        <v>0</v>
      </c>
      <c r="BE9" s="24">
        <f t="shared" si="0"/>
        <v>0</v>
      </c>
      <c r="BG9" s="24">
        <v>0</v>
      </c>
      <c r="BH9" s="24">
        <v>0</v>
      </c>
      <c r="BI9" s="24">
        <v>0</v>
      </c>
      <c r="BJ9" s="24">
        <f t="shared" si="15"/>
        <v>0</v>
      </c>
      <c r="BK9" s="24">
        <v>0</v>
      </c>
      <c r="BL9" s="24">
        <v>0</v>
      </c>
      <c r="BM9" s="24">
        <v>0</v>
      </c>
      <c r="BN9" s="24">
        <f t="shared" si="16"/>
        <v>0</v>
      </c>
      <c r="BO9" s="24">
        <v>0</v>
      </c>
      <c r="BP9" s="24">
        <v>0</v>
      </c>
      <c r="BQ9" s="24">
        <v>0</v>
      </c>
      <c r="BR9" s="24">
        <f t="shared" si="17"/>
        <v>0</v>
      </c>
      <c r="BS9" s="24">
        <v>0</v>
      </c>
      <c r="BT9" s="24">
        <v>0</v>
      </c>
      <c r="BU9" s="24">
        <v>0</v>
      </c>
      <c r="BV9" s="24">
        <f t="shared" si="18"/>
        <v>0</v>
      </c>
      <c r="BW9" s="24">
        <f t="shared" si="1"/>
        <v>0</v>
      </c>
    </row>
    <row r="10" spans="1:75" x14ac:dyDescent="0.2">
      <c r="A10" s="11">
        <v>5</v>
      </c>
      <c r="B10" s="12" t="s">
        <v>8</v>
      </c>
      <c r="C10" s="43">
        <v>13.260000000000002</v>
      </c>
      <c r="D10" s="38">
        <v>0</v>
      </c>
      <c r="E10" s="38">
        <v>0</v>
      </c>
      <c r="F10" s="38">
        <v>0</v>
      </c>
      <c r="G10" s="43">
        <f t="shared" si="2"/>
        <v>0</v>
      </c>
      <c r="H10" s="38">
        <v>0</v>
      </c>
      <c r="I10" s="38">
        <v>187.78800000000001</v>
      </c>
      <c r="J10" s="38">
        <v>0</v>
      </c>
      <c r="K10" s="43">
        <f t="shared" si="3"/>
        <v>187.78800000000001</v>
      </c>
      <c r="L10" s="38">
        <v>0</v>
      </c>
      <c r="M10" s="38">
        <v>0</v>
      </c>
      <c r="N10" s="38">
        <v>0</v>
      </c>
      <c r="O10" s="43">
        <f t="shared" si="4"/>
        <v>0</v>
      </c>
      <c r="P10" s="24">
        <v>0</v>
      </c>
      <c r="Q10" s="38">
        <v>0</v>
      </c>
      <c r="R10" s="38">
        <v>0</v>
      </c>
      <c r="S10" s="43">
        <f t="shared" si="5"/>
        <v>0</v>
      </c>
      <c r="U10" s="24">
        <f t="shared" ref="U10:U48" si="19">SUM(G10,K10,O10,S10)</f>
        <v>187.78800000000001</v>
      </c>
      <c r="V10" s="24">
        <v>0</v>
      </c>
      <c r="W10" s="24">
        <v>0</v>
      </c>
      <c r="X10" s="24">
        <v>3.7</v>
      </c>
      <c r="Y10" s="24">
        <f t="shared" si="6"/>
        <v>3.7</v>
      </c>
      <c r="Z10" s="24">
        <v>0</v>
      </c>
      <c r="AA10" s="24">
        <v>0</v>
      </c>
      <c r="AB10" s="24">
        <v>0</v>
      </c>
      <c r="AC10" s="24">
        <f t="shared" si="7"/>
        <v>0</v>
      </c>
      <c r="AD10" s="24">
        <v>0</v>
      </c>
      <c r="AE10" s="24">
        <v>0</v>
      </c>
      <c r="AF10" s="24">
        <v>0</v>
      </c>
      <c r="AG10" s="24">
        <f t="shared" si="8"/>
        <v>0</v>
      </c>
      <c r="AH10" s="24">
        <v>0</v>
      </c>
      <c r="AI10" s="24">
        <v>0</v>
      </c>
      <c r="AJ10" s="24">
        <v>0</v>
      </c>
      <c r="AK10" s="24">
        <f t="shared" si="9"/>
        <v>0</v>
      </c>
      <c r="AM10" s="24">
        <f t="shared" si="10"/>
        <v>3.7</v>
      </c>
      <c r="AO10" s="24">
        <v>1.9300000000000002</v>
      </c>
      <c r="AP10" s="24">
        <v>0</v>
      </c>
      <c r="AQ10" s="24">
        <v>0</v>
      </c>
      <c r="AR10" s="24">
        <f t="shared" si="11"/>
        <v>1.9300000000000002</v>
      </c>
      <c r="AS10" s="24">
        <v>0</v>
      </c>
      <c r="AT10" s="24">
        <v>0</v>
      </c>
      <c r="AU10" s="24">
        <v>0</v>
      </c>
      <c r="AV10" s="24">
        <f t="shared" si="12"/>
        <v>0</v>
      </c>
      <c r="AW10" s="24">
        <v>0</v>
      </c>
      <c r="AX10" s="24">
        <v>14.92</v>
      </c>
      <c r="AY10" s="24">
        <v>0</v>
      </c>
      <c r="AZ10" s="24">
        <f t="shared" si="13"/>
        <v>14.92</v>
      </c>
      <c r="BA10" s="24">
        <v>0</v>
      </c>
      <c r="BB10" s="24">
        <v>0</v>
      </c>
      <c r="BC10" s="24">
        <v>0</v>
      </c>
      <c r="BD10" s="24">
        <f t="shared" si="14"/>
        <v>0</v>
      </c>
      <c r="BE10" s="24">
        <f t="shared" si="0"/>
        <v>16.850000000000001</v>
      </c>
      <c r="BG10" s="24">
        <v>24</v>
      </c>
      <c r="BH10" s="24">
        <v>0</v>
      </c>
      <c r="BI10" s="24">
        <v>19.53</v>
      </c>
      <c r="BJ10" s="24">
        <f t="shared" si="15"/>
        <v>43.53</v>
      </c>
      <c r="BK10" s="24">
        <v>0</v>
      </c>
      <c r="BL10" s="24">
        <v>0</v>
      </c>
      <c r="BM10" s="24">
        <v>0</v>
      </c>
      <c r="BN10" s="24">
        <f t="shared" si="16"/>
        <v>0</v>
      </c>
      <c r="BO10" s="24">
        <v>0</v>
      </c>
      <c r="BP10" s="24">
        <v>0</v>
      </c>
      <c r="BQ10" s="24">
        <v>0</v>
      </c>
      <c r="BR10" s="24">
        <f t="shared" si="17"/>
        <v>0</v>
      </c>
      <c r="BS10" s="24">
        <v>0</v>
      </c>
      <c r="BT10" s="24">
        <v>0</v>
      </c>
      <c r="BU10" s="24">
        <v>0</v>
      </c>
      <c r="BV10" s="24">
        <f t="shared" si="18"/>
        <v>0</v>
      </c>
      <c r="BW10" s="24">
        <f t="shared" si="1"/>
        <v>43.53</v>
      </c>
    </row>
    <row r="11" spans="1:75" x14ac:dyDescent="0.2">
      <c r="A11" s="11" t="s">
        <v>54</v>
      </c>
      <c r="B11" s="12" t="s">
        <v>69</v>
      </c>
      <c r="C11" s="43">
        <v>61.654653061224479</v>
      </c>
      <c r="D11" s="38">
        <v>5.97</v>
      </c>
      <c r="E11" s="38">
        <v>12.79</v>
      </c>
      <c r="F11" s="38">
        <v>0</v>
      </c>
      <c r="G11" s="43">
        <f t="shared" si="2"/>
        <v>18.759999999999998</v>
      </c>
      <c r="H11" s="38">
        <v>14.620000000000001</v>
      </c>
      <c r="I11" s="38">
        <v>0</v>
      </c>
      <c r="J11" s="38">
        <v>0</v>
      </c>
      <c r="K11" s="43">
        <f t="shared" si="3"/>
        <v>14.620000000000001</v>
      </c>
      <c r="L11" s="38">
        <v>0</v>
      </c>
      <c r="M11" s="38">
        <v>0</v>
      </c>
      <c r="N11" s="38">
        <v>6.5182258064516141</v>
      </c>
      <c r="O11" s="43">
        <f t="shared" si="4"/>
        <v>6.5182258064516141</v>
      </c>
      <c r="P11" s="38">
        <v>37.901451612903216</v>
      </c>
      <c r="Q11" s="38">
        <v>20.521693548387095</v>
      </c>
      <c r="R11" s="38">
        <v>3</v>
      </c>
      <c r="S11" s="43">
        <f t="shared" si="5"/>
        <v>61.423145161290307</v>
      </c>
      <c r="U11" s="24">
        <f t="shared" si="19"/>
        <v>101.32137096774191</v>
      </c>
      <c r="V11" s="24">
        <v>0</v>
      </c>
      <c r="W11" s="24">
        <v>1.97</v>
      </c>
      <c r="X11" s="24">
        <v>0</v>
      </c>
      <c r="Y11" s="24">
        <f t="shared" si="6"/>
        <v>1.97</v>
      </c>
      <c r="Z11" s="24">
        <v>10.62</v>
      </c>
      <c r="AA11" s="24">
        <v>36</v>
      </c>
      <c r="AB11" s="24">
        <v>3.38</v>
      </c>
      <c r="AC11" s="24">
        <f t="shared" si="7"/>
        <v>50</v>
      </c>
      <c r="AD11" s="24">
        <v>0</v>
      </c>
      <c r="AE11" s="24">
        <v>16.939999999999998</v>
      </c>
      <c r="AF11" s="24">
        <v>0</v>
      </c>
      <c r="AG11" s="24">
        <f t="shared" si="8"/>
        <v>16.939999999999998</v>
      </c>
      <c r="AH11" s="24">
        <v>12.73</v>
      </c>
      <c r="AI11" s="24">
        <v>10.846386554621851</v>
      </c>
      <c r="AJ11" s="24">
        <v>5</v>
      </c>
      <c r="AK11" s="24">
        <f t="shared" si="9"/>
        <v>28.576386554621852</v>
      </c>
      <c r="AM11" s="24">
        <f t="shared" si="10"/>
        <v>97.486386554621845</v>
      </c>
      <c r="AO11" s="24">
        <v>0</v>
      </c>
      <c r="AP11" s="24">
        <v>21.05</v>
      </c>
      <c r="AQ11" s="24">
        <v>0</v>
      </c>
      <c r="AR11" s="24">
        <f t="shared" si="11"/>
        <v>21.05</v>
      </c>
      <c r="AS11" s="24">
        <v>0</v>
      </c>
      <c r="AT11" s="24">
        <v>0</v>
      </c>
      <c r="AU11" s="24">
        <v>0</v>
      </c>
      <c r="AV11" s="24">
        <f t="shared" si="12"/>
        <v>0</v>
      </c>
      <c r="AW11" s="24">
        <v>0</v>
      </c>
      <c r="AX11" s="24">
        <v>0</v>
      </c>
      <c r="AY11" s="24">
        <v>0</v>
      </c>
      <c r="AZ11" s="24">
        <f t="shared" si="13"/>
        <v>0</v>
      </c>
      <c r="BA11" s="24">
        <v>0</v>
      </c>
      <c r="BB11" s="24">
        <v>0</v>
      </c>
      <c r="BC11" s="24">
        <v>0</v>
      </c>
      <c r="BD11" s="24">
        <f t="shared" si="14"/>
        <v>0</v>
      </c>
      <c r="BE11" s="24">
        <f t="shared" si="0"/>
        <v>21.05</v>
      </c>
      <c r="BG11" s="24">
        <v>0</v>
      </c>
      <c r="BH11" s="24">
        <v>0</v>
      </c>
      <c r="BI11" s="24">
        <v>0</v>
      </c>
      <c r="BJ11" s="24">
        <f t="shared" si="15"/>
        <v>0</v>
      </c>
      <c r="BK11" s="24">
        <v>0</v>
      </c>
      <c r="BL11" s="24">
        <v>0</v>
      </c>
      <c r="BM11" s="24">
        <v>0</v>
      </c>
      <c r="BN11" s="24">
        <f t="shared" si="16"/>
        <v>0</v>
      </c>
      <c r="BO11" s="24">
        <v>0</v>
      </c>
      <c r="BP11" s="24">
        <v>0</v>
      </c>
      <c r="BQ11" s="24">
        <v>0</v>
      </c>
      <c r="BR11" s="24">
        <f t="shared" si="17"/>
        <v>0</v>
      </c>
      <c r="BS11" s="24">
        <v>0</v>
      </c>
      <c r="BT11" s="24">
        <v>0</v>
      </c>
      <c r="BU11" s="24">
        <v>0</v>
      </c>
      <c r="BV11" s="24">
        <f t="shared" si="18"/>
        <v>0</v>
      </c>
      <c r="BW11" s="24">
        <f t="shared" si="1"/>
        <v>0</v>
      </c>
    </row>
    <row r="12" spans="1:75" x14ac:dyDescent="0.2">
      <c r="A12" s="11" t="s">
        <v>55</v>
      </c>
      <c r="B12" s="12" t="s">
        <v>9</v>
      </c>
      <c r="C12" s="43">
        <v>42.977645161290326</v>
      </c>
      <c r="D12" s="38">
        <v>10.01</v>
      </c>
      <c r="E12" s="38">
        <v>0</v>
      </c>
      <c r="F12" s="38">
        <v>6.8900000000000006</v>
      </c>
      <c r="G12" s="43">
        <f t="shared" si="2"/>
        <v>16.899999999999999</v>
      </c>
      <c r="H12" s="38">
        <v>0</v>
      </c>
      <c r="I12" s="38">
        <v>3.1955645161290338</v>
      </c>
      <c r="J12" s="38">
        <v>0</v>
      </c>
      <c r="K12" s="43">
        <f t="shared" si="3"/>
        <v>3.1955645161290338</v>
      </c>
      <c r="L12" s="38">
        <v>4</v>
      </c>
      <c r="M12" s="38">
        <v>0</v>
      </c>
      <c r="N12" s="38">
        <v>0</v>
      </c>
      <c r="O12" s="43">
        <f t="shared" si="4"/>
        <v>4</v>
      </c>
      <c r="P12" s="38">
        <v>0</v>
      </c>
      <c r="Q12" s="38">
        <v>0</v>
      </c>
      <c r="R12" s="38">
        <v>0</v>
      </c>
      <c r="S12" s="43">
        <f t="shared" si="5"/>
        <v>0</v>
      </c>
      <c r="U12" s="24">
        <f t="shared" si="19"/>
        <v>24.095564516129031</v>
      </c>
      <c r="V12" s="24">
        <v>0</v>
      </c>
      <c r="W12" s="24">
        <v>0</v>
      </c>
      <c r="X12" s="24">
        <v>0</v>
      </c>
      <c r="Y12" s="24">
        <f t="shared" si="6"/>
        <v>0</v>
      </c>
      <c r="Z12" s="24">
        <v>5.69</v>
      </c>
      <c r="AA12" s="24">
        <v>4.4000000000000004</v>
      </c>
      <c r="AB12" s="24">
        <v>0.34</v>
      </c>
      <c r="AC12" s="24">
        <f t="shared" si="7"/>
        <v>10.43</v>
      </c>
      <c r="AD12" s="24">
        <v>0</v>
      </c>
      <c r="AE12" s="24">
        <v>0</v>
      </c>
      <c r="AF12" s="24">
        <v>14.745564516129033</v>
      </c>
      <c r="AG12" s="24">
        <f t="shared" si="8"/>
        <v>14.745564516129033</v>
      </c>
      <c r="AH12" s="24">
        <v>4</v>
      </c>
      <c r="AI12" s="24">
        <v>0</v>
      </c>
      <c r="AJ12" s="24">
        <v>0</v>
      </c>
      <c r="AK12" s="24">
        <f t="shared" si="9"/>
        <v>4</v>
      </c>
      <c r="AM12" s="24">
        <f t="shared" si="10"/>
        <v>29.175564516129032</v>
      </c>
      <c r="AO12" s="24">
        <v>8.39</v>
      </c>
      <c r="AP12" s="24">
        <v>10.55</v>
      </c>
      <c r="AQ12" s="24">
        <v>1.71</v>
      </c>
      <c r="AR12" s="24">
        <f t="shared" si="11"/>
        <v>20.650000000000002</v>
      </c>
      <c r="AS12" s="24">
        <v>0</v>
      </c>
      <c r="AT12" s="24">
        <v>0</v>
      </c>
      <c r="AU12" s="24">
        <v>0</v>
      </c>
      <c r="AV12" s="24">
        <f t="shared" si="12"/>
        <v>0</v>
      </c>
      <c r="AW12" s="24">
        <v>3.37</v>
      </c>
      <c r="AX12" s="24">
        <v>0</v>
      </c>
      <c r="AY12" s="24">
        <v>6.46</v>
      </c>
      <c r="AZ12" s="24">
        <f t="shared" si="13"/>
        <v>9.83</v>
      </c>
      <c r="BA12" s="24">
        <v>0</v>
      </c>
      <c r="BB12" s="24">
        <v>0</v>
      </c>
      <c r="BC12" s="24">
        <v>17.7</v>
      </c>
      <c r="BD12" s="24">
        <f t="shared" si="14"/>
        <v>17.7</v>
      </c>
      <c r="BE12" s="24">
        <f t="shared" si="0"/>
        <v>48.180000000000007</v>
      </c>
      <c r="BG12" s="24">
        <v>3.05</v>
      </c>
      <c r="BH12" s="24">
        <v>8.5</v>
      </c>
      <c r="BI12" s="24">
        <v>0</v>
      </c>
      <c r="BJ12" s="24">
        <f t="shared" si="15"/>
        <v>11.55</v>
      </c>
      <c r="BK12" s="24">
        <v>3.5</v>
      </c>
      <c r="BL12" s="24">
        <v>0</v>
      </c>
      <c r="BM12" s="24">
        <v>0</v>
      </c>
      <c r="BN12" s="24">
        <f t="shared" si="16"/>
        <v>3.5</v>
      </c>
      <c r="BO12" s="24">
        <v>0</v>
      </c>
      <c r="BP12" s="24">
        <v>0</v>
      </c>
      <c r="BQ12" s="24">
        <v>0</v>
      </c>
      <c r="BR12" s="24">
        <f t="shared" si="17"/>
        <v>0</v>
      </c>
      <c r="BS12" s="24">
        <v>0</v>
      </c>
      <c r="BT12" s="24">
        <v>0</v>
      </c>
      <c r="BU12" s="24">
        <v>0</v>
      </c>
      <c r="BV12" s="24">
        <f t="shared" si="18"/>
        <v>0</v>
      </c>
      <c r="BW12" s="24">
        <f t="shared" si="1"/>
        <v>15.05</v>
      </c>
    </row>
    <row r="13" spans="1:75" x14ac:dyDescent="0.2">
      <c r="A13" s="11" t="s">
        <v>56</v>
      </c>
      <c r="B13" s="12" t="s">
        <v>65</v>
      </c>
      <c r="C13" s="43">
        <f>57.56+25.83</f>
        <v>83.39</v>
      </c>
      <c r="D13" s="38">
        <v>7.2799999999999994</v>
      </c>
      <c r="E13" s="38">
        <v>5.31</v>
      </c>
      <c r="F13" s="38">
        <v>0</v>
      </c>
      <c r="G13" s="43">
        <f t="shared" si="2"/>
        <v>12.59</v>
      </c>
      <c r="H13" s="38">
        <v>3.3299999999999996</v>
      </c>
      <c r="I13" s="38">
        <v>43.731007194244597</v>
      </c>
      <c r="J13" s="38">
        <v>0</v>
      </c>
      <c r="K13" s="43">
        <f t="shared" si="3"/>
        <v>47.061007194244596</v>
      </c>
      <c r="L13" s="38">
        <v>0</v>
      </c>
      <c r="M13" s="38">
        <v>0</v>
      </c>
      <c r="N13" s="38">
        <v>24</v>
      </c>
      <c r="O13" s="43">
        <f t="shared" si="4"/>
        <v>24</v>
      </c>
      <c r="P13" s="38">
        <v>6.02</v>
      </c>
      <c r="Q13" s="38">
        <v>0.25</v>
      </c>
      <c r="R13" s="38">
        <v>0</v>
      </c>
      <c r="S13" s="43">
        <f t="shared" si="5"/>
        <v>6.27</v>
      </c>
      <c r="U13" s="24">
        <f t="shared" si="19"/>
        <v>89.921007194244595</v>
      </c>
      <c r="V13" s="24">
        <v>11.673176963092931</v>
      </c>
      <c r="W13" s="24">
        <v>0</v>
      </c>
      <c r="X13" s="24">
        <v>0</v>
      </c>
      <c r="Y13" s="24">
        <f t="shared" si="6"/>
        <v>11.673176963092931</v>
      </c>
      <c r="Z13" s="24">
        <v>4.09</v>
      </c>
      <c r="AA13" s="24">
        <v>0</v>
      </c>
      <c r="AB13" s="24">
        <v>0</v>
      </c>
      <c r="AC13" s="24">
        <f t="shared" si="7"/>
        <v>4.09</v>
      </c>
      <c r="AD13" s="24">
        <v>0</v>
      </c>
      <c r="AE13" s="24">
        <v>0</v>
      </c>
      <c r="AF13" s="24">
        <v>0.17</v>
      </c>
      <c r="AG13" s="24">
        <f t="shared" si="8"/>
        <v>0.17</v>
      </c>
      <c r="AH13" s="24">
        <v>0</v>
      </c>
      <c r="AI13" s="24">
        <v>0</v>
      </c>
      <c r="AJ13" s="24">
        <v>10.85</v>
      </c>
      <c r="AK13" s="24">
        <f t="shared" si="9"/>
        <v>10.85</v>
      </c>
      <c r="AM13" s="24">
        <f t="shared" si="10"/>
        <v>26.783176963092931</v>
      </c>
      <c r="AO13" s="24">
        <v>10.251932773109242</v>
      </c>
      <c r="AP13" s="24">
        <v>7.42</v>
      </c>
      <c r="AQ13" s="24">
        <v>0</v>
      </c>
      <c r="AR13" s="24">
        <f t="shared" si="11"/>
        <v>17.671932773109241</v>
      </c>
      <c r="AS13" s="24">
        <v>0</v>
      </c>
      <c r="AT13" s="24">
        <v>0</v>
      </c>
      <c r="AU13" s="24">
        <v>31.26</v>
      </c>
      <c r="AV13" s="24">
        <f t="shared" si="12"/>
        <v>31.26</v>
      </c>
      <c r="AW13" s="24">
        <v>20.98</v>
      </c>
      <c r="AX13" s="24">
        <v>36.93</v>
      </c>
      <c r="AY13" s="24">
        <v>28.02</v>
      </c>
      <c r="AZ13" s="24">
        <f t="shared" si="13"/>
        <v>85.929999999999993</v>
      </c>
      <c r="BA13" s="24">
        <v>2.23</v>
      </c>
      <c r="BB13" s="24">
        <v>0</v>
      </c>
      <c r="BC13" s="24">
        <v>8</v>
      </c>
      <c r="BD13" s="24">
        <f t="shared" si="14"/>
        <v>10.23</v>
      </c>
      <c r="BE13" s="24">
        <f t="shared" si="0"/>
        <v>145.09193277310925</v>
      </c>
      <c r="BG13" s="24">
        <v>5.04</v>
      </c>
      <c r="BH13" s="24">
        <v>14.84</v>
      </c>
      <c r="BI13" s="24">
        <v>5</v>
      </c>
      <c r="BJ13" s="24">
        <f t="shared" si="15"/>
        <v>24.88</v>
      </c>
      <c r="BK13" s="24">
        <v>0</v>
      </c>
      <c r="BL13" s="24">
        <v>0</v>
      </c>
      <c r="BM13" s="24">
        <v>19.3</v>
      </c>
      <c r="BN13" s="24">
        <f t="shared" si="16"/>
        <v>19.3</v>
      </c>
      <c r="BO13" s="24">
        <v>0</v>
      </c>
      <c r="BP13" s="24">
        <v>0</v>
      </c>
      <c r="BQ13" s="24">
        <v>0</v>
      </c>
      <c r="BR13" s="24">
        <f t="shared" si="17"/>
        <v>0</v>
      </c>
      <c r="BS13" s="24">
        <v>0</v>
      </c>
      <c r="BT13" s="24">
        <v>4.12</v>
      </c>
      <c r="BU13" s="24">
        <v>25.39</v>
      </c>
      <c r="BV13" s="24">
        <f t="shared" si="18"/>
        <v>29.51</v>
      </c>
      <c r="BW13" s="24">
        <f t="shared" si="1"/>
        <v>73.69</v>
      </c>
    </row>
    <row r="14" spans="1:75" x14ac:dyDescent="0.2">
      <c r="A14" s="11" t="s">
        <v>57</v>
      </c>
      <c r="B14" s="12" t="s">
        <v>10</v>
      </c>
      <c r="C14" s="44">
        <v>0</v>
      </c>
      <c r="D14" s="39">
        <v>0</v>
      </c>
      <c r="E14" s="39">
        <v>0</v>
      </c>
      <c r="F14" s="39">
        <v>0</v>
      </c>
      <c r="G14" s="44">
        <f t="shared" si="2"/>
        <v>0</v>
      </c>
      <c r="H14" s="39">
        <v>0</v>
      </c>
      <c r="I14" s="39">
        <v>0</v>
      </c>
      <c r="J14" s="39">
        <v>0</v>
      </c>
      <c r="K14" s="44">
        <f t="shared" si="3"/>
        <v>0</v>
      </c>
      <c r="L14" s="39">
        <v>0</v>
      </c>
      <c r="M14" s="39">
        <v>0</v>
      </c>
      <c r="N14" s="39">
        <v>0</v>
      </c>
      <c r="O14" s="44">
        <f t="shared" si="4"/>
        <v>0</v>
      </c>
      <c r="P14" s="39">
        <v>0</v>
      </c>
      <c r="Q14" s="39">
        <v>0</v>
      </c>
      <c r="R14" s="39">
        <v>0</v>
      </c>
      <c r="S14" s="44">
        <f t="shared" si="5"/>
        <v>0</v>
      </c>
      <c r="U14" s="24">
        <f t="shared" si="19"/>
        <v>0</v>
      </c>
      <c r="V14" s="24">
        <v>0</v>
      </c>
      <c r="W14" s="24">
        <v>0</v>
      </c>
      <c r="X14" s="24">
        <v>0</v>
      </c>
      <c r="Y14" s="24">
        <f t="shared" si="6"/>
        <v>0</v>
      </c>
      <c r="Z14" s="24">
        <v>0</v>
      </c>
      <c r="AA14" s="24">
        <v>0</v>
      </c>
      <c r="AB14" s="24">
        <v>0</v>
      </c>
      <c r="AC14" s="24">
        <f t="shared" si="7"/>
        <v>0</v>
      </c>
      <c r="AD14" s="24">
        <v>0</v>
      </c>
      <c r="AE14" s="24">
        <v>0</v>
      </c>
      <c r="AF14" s="24">
        <v>0</v>
      </c>
      <c r="AG14" s="24">
        <f t="shared" si="8"/>
        <v>0</v>
      </c>
      <c r="AH14" s="24">
        <v>0</v>
      </c>
      <c r="AI14" s="24">
        <v>0</v>
      </c>
      <c r="AJ14" s="24">
        <v>0</v>
      </c>
      <c r="AK14" s="24">
        <f t="shared" si="9"/>
        <v>0</v>
      </c>
      <c r="AM14" s="24">
        <f t="shared" si="10"/>
        <v>0</v>
      </c>
      <c r="AO14" s="24">
        <v>0</v>
      </c>
      <c r="AP14" s="24">
        <v>0</v>
      </c>
      <c r="AQ14" s="24">
        <v>0</v>
      </c>
      <c r="AR14" s="24">
        <f t="shared" si="11"/>
        <v>0</v>
      </c>
      <c r="AS14" s="24">
        <v>0</v>
      </c>
      <c r="AT14" s="24">
        <v>0</v>
      </c>
      <c r="AU14" s="24">
        <v>0</v>
      </c>
      <c r="AV14" s="24">
        <f t="shared" si="12"/>
        <v>0</v>
      </c>
      <c r="AW14" s="24">
        <v>0</v>
      </c>
      <c r="AX14" s="24">
        <v>0</v>
      </c>
      <c r="AY14" s="24">
        <v>0</v>
      </c>
      <c r="AZ14" s="24">
        <f t="shared" si="13"/>
        <v>0</v>
      </c>
      <c r="BA14" s="24">
        <v>0</v>
      </c>
      <c r="BB14" s="24">
        <v>0</v>
      </c>
      <c r="BC14" s="24">
        <v>0</v>
      </c>
      <c r="BD14" s="24">
        <f t="shared" si="14"/>
        <v>0</v>
      </c>
      <c r="BE14" s="24">
        <f t="shared" si="0"/>
        <v>0</v>
      </c>
      <c r="BG14" s="24">
        <v>0</v>
      </c>
      <c r="BH14" s="24">
        <v>0</v>
      </c>
      <c r="BI14" s="24">
        <v>0</v>
      </c>
      <c r="BJ14" s="24">
        <f t="shared" si="15"/>
        <v>0</v>
      </c>
      <c r="BK14" s="24">
        <v>0</v>
      </c>
      <c r="BL14" s="24">
        <v>0</v>
      </c>
      <c r="BM14" s="24">
        <v>0</v>
      </c>
      <c r="BN14" s="24">
        <f t="shared" si="16"/>
        <v>0</v>
      </c>
      <c r="BO14" s="24">
        <v>0</v>
      </c>
      <c r="BP14" s="24">
        <v>0</v>
      </c>
      <c r="BQ14" s="24">
        <v>0</v>
      </c>
      <c r="BR14" s="24">
        <f t="shared" si="17"/>
        <v>0</v>
      </c>
      <c r="BS14" s="24">
        <v>0</v>
      </c>
      <c r="BT14" s="24">
        <v>0</v>
      </c>
      <c r="BU14" s="24">
        <v>0</v>
      </c>
      <c r="BV14" s="24">
        <f t="shared" si="18"/>
        <v>0</v>
      </c>
      <c r="BW14" s="24">
        <f t="shared" si="1"/>
        <v>0</v>
      </c>
    </row>
    <row r="15" spans="1:75" ht="18" x14ac:dyDescent="0.2">
      <c r="A15" s="11" t="s">
        <v>58</v>
      </c>
      <c r="B15" s="12" t="s">
        <v>164</v>
      </c>
      <c r="C15" s="44">
        <v>0</v>
      </c>
      <c r="D15" s="39">
        <v>0</v>
      </c>
      <c r="E15" s="39">
        <v>0</v>
      </c>
      <c r="F15" s="39">
        <v>0</v>
      </c>
      <c r="G15" s="44">
        <f t="shared" si="2"/>
        <v>0</v>
      </c>
      <c r="H15" s="39">
        <v>0</v>
      </c>
      <c r="I15" s="39">
        <v>0</v>
      </c>
      <c r="J15" s="39">
        <v>0</v>
      </c>
      <c r="K15" s="44">
        <f t="shared" si="3"/>
        <v>0</v>
      </c>
      <c r="L15" s="39">
        <v>0</v>
      </c>
      <c r="M15" s="39">
        <v>0</v>
      </c>
      <c r="N15" s="39">
        <v>0</v>
      </c>
      <c r="O15" s="44">
        <f t="shared" si="4"/>
        <v>0</v>
      </c>
      <c r="P15" s="39">
        <v>0</v>
      </c>
      <c r="Q15" s="39">
        <v>0</v>
      </c>
      <c r="R15" s="39">
        <v>0</v>
      </c>
      <c r="S15" s="44">
        <f t="shared" si="5"/>
        <v>0</v>
      </c>
      <c r="U15" s="24">
        <f t="shared" si="19"/>
        <v>0</v>
      </c>
      <c r="V15" s="24">
        <v>0</v>
      </c>
      <c r="W15" s="24">
        <v>0</v>
      </c>
      <c r="X15" s="24">
        <v>0</v>
      </c>
      <c r="Y15" s="24">
        <f t="shared" si="6"/>
        <v>0</v>
      </c>
      <c r="Z15" s="24">
        <v>0</v>
      </c>
      <c r="AA15" s="24">
        <v>0</v>
      </c>
      <c r="AB15" s="24">
        <v>0</v>
      </c>
      <c r="AC15" s="24">
        <f t="shared" si="7"/>
        <v>0</v>
      </c>
      <c r="AD15" s="24">
        <v>0</v>
      </c>
      <c r="AE15" s="24">
        <v>0</v>
      </c>
      <c r="AF15" s="24">
        <v>0</v>
      </c>
      <c r="AG15" s="24">
        <f t="shared" si="8"/>
        <v>0</v>
      </c>
      <c r="AH15" s="24">
        <v>0</v>
      </c>
      <c r="AI15" s="24">
        <v>0</v>
      </c>
      <c r="AJ15" s="24">
        <v>0</v>
      </c>
      <c r="AK15" s="24">
        <f t="shared" si="9"/>
        <v>0</v>
      </c>
      <c r="AM15" s="24">
        <f t="shared" si="10"/>
        <v>0</v>
      </c>
      <c r="AO15" s="24">
        <v>0</v>
      </c>
      <c r="AP15" s="24">
        <v>0</v>
      </c>
      <c r="AQ15" s="24">
        <v>0</v>
      </c>
      <c r="AR15" s="24">
        <f t="shared" si="11"/>
        <v>0</v>
      </c>
      <c r="AS15" s="24">
        <v>0</v>
      </c>
      <c r="AT15" s="24">
        <v>0</v>
      </c>
      <c r="AU15" s="24">
        <v>0</v>
      </c>
      <c r="AV15" s="24">
        <f t="shared" si="12"/>
        <v>0</v>
      </c>
      <c r="AW15" s="24">
        <v>0</v>
      </c>
      <c r="AX15" s="24">
        <v>0</v>
      </c>
      <c r="AY15" s="24">
        <v>0</v>
      </c>
      <c r="AZ15" s="24">
        <f t="shared" si="13"/>
        <v>0</v>
      </c>
      <c r="BA15" s="24">
        <v>0</v>
      </c>
      <c r="BB15" s="24">
        <v>0</v>
      </c>
      <c r="BC15" s="24">
        <v>0</v>
      </c>
      <c r="BD15" s="24">
        <f t="shared" si="14"/>
        <v>0</v>
      </c>
      <c r="BE15" s="24">
        <f t="shared" si="0"/>
        <v>0</v>
      </c>
      <c r="BG15" s="24">
        <v>0</v>
      </c>
      <c r="BH15" s="24">
        <v>0</v>
      </c>
      <c r="BI15" s="24">
        <v>0</v>
      </c>
      <c r="BJ15" s="24">
        <f t="shared" si="15"/>
        <v>0</v>
      </c>
      <c r="BK15" s="24">
        <v>0</v>
      </c>
      <c r="BL15" s="24">
        <v>0</v>
      </c>
      <c r="BM15" s="24">
        <v>0</v>
      </c>
      <c r="BN15" s="24">
        <f t="shared" si="16"/>
        <v>0</v>
      </c>
      <c r="BO15" s="24">
        <v>0</v>
      </c>
      <c r="BP15" s="24">
        <v>0</v>
      </c>
      <c r="BQ15" s="24">
        <v>0</v>
      </c>
      <c r="BR15" s="24">
        <f t="shared" si="17"/>
        <v>0</v>
      </c>
      <c r="BS15" s="24">
        <v>0</v>
      </c>
      <c r="BT15" s="24">
        <v>0</v>
      </c>
      <c r="BU15" s="24">
        <v>0</v>
      </c>
      <c r="BV15" s="24">
        <f t="shared" si="18"/>
        <v>0</v>
      </c>
      <c r="BW15" s="24">
        <f t="shared" si="1"/>
        <v>0</v>
      </c>
    </row>
    <row r="16" spans="1:75" x14ac:dyDescent="0.2">
      <c r="A16" s="11" t="s">
        <v>59</v>
      </c>
      <c r="B16" s="12" t="s">
        <v>90</v>
      </c>
      <c r="C16" s="44">
        <v>2</v>
      </c>
      <c r="D16" s="39">
        <v>0</v>
      </c>
      <c r="E16" s="39">
        <v>0</v>
      </c>
      <c r="F16" s="39">
        <v>0</v>
      </c>
      <c r="G16" s="44">
        <f t="shared" si="2"/>
        <v>0</v>
      </c>
      <c r="H16" s="39">
        <v>0</v>
      </c>
      <c r="I16" s="39">
        <v>0</v>
      </c>
      <c r="J16" s="39">
        <v>0</v>
      </c>
      <c r="K16" s="44">
        <f t="shared" si="3"/>
        <v>0</v>
      </c>
      <c r="L16" s="39">
        <v>0</v>
      </c>
      <c r="M16" s="39">
        <v>0</v>
      </c>
      <c r="N16" s="39">
        <v>0</v>
      </c>
      <c r="O16" s="44">
        <f t="shared" si="4"/>
        <v>0</v>
      </c>
      <c r="P16" s="39">
        <v>0</v>
      </c>
      <c r="Q16" s="39">
        <v>0</v>
      </c>
      <c r="R16" s="39">
        <v>0</v>
      </c>
      <c r="S16" s="44">
        <f t="shared" si="5"/>
        <v>0</v>
      </c>
      <c r="U16" s="24">
        <f t="shared" si="19"/>
        <v>0</v>
      </c>
      <c r="V16" s="24">
        <v>0</v>
      </c>
      <c r="W16" s="24">
        <v>0</v>
      </c>
      <c r="X16" s="24">
        <v>0</v>
      </c>
      <c r="Y16" s="24">
        <f t="shared" si="6"/>
        <v>0</v>
      </c>
      <c r="Z16" s="24">
        <v>0</v>
      </c>
      <c r="AA16" s="24">
        <v>0</v>
      </c>
      <c r="AB16" s="24">
        <v>0</v>
      </c>
      <c r="AC16" s="24">
        <f t="shared" si="7"/>
        <v>0</v>
      </c>
      <c r="AD16" s="24">
        <v>0</v>
      </c>
      <c r="AE16" s="24">
        <v>0</v>
      </c>
      <c r="AF16" s="24">
        <v>0</v>
      </c>
      <c r="AG16" s="24">
        <f t="shared" si="8"/>
        <v>0</v>
      </c>
      <c r="AH16" s="24">
        <v>0</v>
      </c>
      <c r="AI16" s="24">
        <v>0</v>
      </c>
      <c r="AJ16" s="24">
        <v>0</v>
      </c>
      <c r="AK16" s="24">
        <f t="shared" si="9"/>
        <v>0</v>
      </c>
      <c r="AM16" s="24">
        <f t="shared" si="10"/>
        <v>0</v>
      </c>
      <c r="AO16" s="24">
        <v>0</v>
      </c>
      <c r="AP16" s="24">
        <v>0</v>
      </c>
      <c r="AQ16" s="24">
        <v>0</v>
      </c>
      <c r="AR16" s="24">
        <f t="shared" si="11"/>
        <v>0</v>
      </c>
      <c r="AS16" s="24">
        <v>0</v>
      </c>
      <c r="AT16" s="24">
        <v>0</v>
      </c>
      <c r="AU16" s="24">
        <v>0</v>
      </c>
      <c r="AV16" s="24">
        <f t="shared" si="12"/>
        <v>0</v>
      </c>
      <c r="AW16" s="24">
        <v>0</v>
      </c>
      <c r="AX16" s="24">
        <v>0</v>
      </c>
      <c r="AY16" s="24">
        <v>0</v>
      </c>
      <c r="AZ16" s="24">
        <f t="shared" si="13"/>
        <v>0</v>
      </c>
      <c r="BA16" s="24">
        <v>0</v>
      </c>
      <c r="BB16" s="24">
        <v>0</v>
      </c>
      <c r="BC16" s="24">
        <v>0</v>
      </c>
      <c r="BD16" s="24">
        <f t="shared" si="14"/>
        <v>0</v>
      </c>
      <c r="BE16" s="24">
        <f t="shared" si="0"/>
        <v>0</v>
      </c>
      <c r="BG16" s="24">
        <v>0</v>
      </c>
      <c r="BH16" s="24">
        <v>0</v>
      </c>
      <c r="BI16" s="24">
        <v>0</v>
      </c>
      <c r="BJ16" s="24">
        <f t="shared" si="15"/>
        <v>0</v>
      </c>
      <c r="BK16" s="24">
        <v>0</v>
      </c>
      <c r="BL16" s="24">
        <v>0</v>
      </c>
      <c r="BM16" s="24">
        <v>0</v>
      </c>
      <c r="BN16" s="24">
        <f t="shared" si="16"/>
        <v>0</v>
      </c>
      <c r="BO16" s="24">
        <v>0</v>
      </c>
      <c r="BP16" s="24">
        <v>0</v>
      </c>
      <c r="BQ16" s="24">
        <v>0</v>
      </c>
      <c r="BR16" s="24">
        <f t="shared" si="17"/>
        <v>0</v>
      </c>
      <c r="BS16" s="24">
        <v>0</v>
      </c>
      <c r="BT16" s="24">
        <v>0</v>
      </c>
      <c r="BU16" s="24">
        <v>0</v>
      </c>
      <c r="BV16" s="24">
        <f t="shared" si="18"/>
        <v>0</v>
      </c>
      <c r="BW16" s="24">
        <f t="shared" si="1"/>
        <v>0</v>
      </c>
    </row>
    <row r="17" spans="1:75" x14ac:dyDescent="0.2">
      <c r="A17" s="15">
        <v>6</v>
      </c>
      <c r="B17" s="10" t="s">
        <v>12</v>
      </c>
      <c r="C17" s="44">
        <v>2.67</v>
      </c>
      <c r="D17" s="39">
        <v>0</v>
      </c>
      <c r="E17" s="39">
        <v>0</v>
      </c>
      <c r="F17" s="39">
        <v>0</v>
      </c>
      <c r="G17" s="44">
        <f t="shared" si="2"/>
        <v>0</v>
      </c>
      <c r="H17" s="39">
        <v>0</v>
      </c>
      <c r="I17" s="39">
        <v>0</v>
      </c>
      <c r="J17" s="39">
        <v>0</v>
      </c>
      <c r="K17" s="44">
        <f t="shared" si="3"/>
        <v>0</v>
      </c>
      <c r="L17" s="39">
        <v>0</v>
      </c>
      <c r="M17" s="39">
        <v>0</v>
      </c>
      <c r="N17" s="39">
        <v>0</v>
      </c>
      <c r="O17" s="44">
        <f t="shared" si="4"/>
        <v>0</v>
      </c>
      <c r="P17" s="39">
        <v>0</v>
      </c>
      <c r="Q17" s="39">
        <v>0</v>
      </c>
      <c r="R17" s="39">
        <v>0</v>
      </c>
      <c r="S17" s="44">
        <f t="shared" si="5"/>
        <v>0</v>
      </c>
      <c r="U17" s="24">
        <f t="shared" si="19"/>
        <v>0</v>
      </c>
      <c r="V17" s="24">
        <v>0</v>
      </c>
      <c r="W17" s="24">
        <v>0</v>
      </c>
      <c r="X17" s="24">
        <v>0</v>
      </c>
      <c r="Y17" s="24">
        <f t="shared" si="6"/>
        <v>0</v>
      </c>
      <c r="Z17" s="24">
        <v>0</v>
      </c>
      <c r="AA17" s="24">
        <v>0</v>
      </c>
      <c r="AB17" s="24">
        <v>0</v>
      </c>
      <c r="AC17" s="24">
        <f t="shared" si="7"/>
        <v>0</v>
      </c>
      <c r="AD17" s="24">
        <v>0</v>
      </c>
      <c r="AE17" s="24">
        <v>0</v>
      </c>
      <c r="AF17" s="24">
        <v>0</v>
      </c>
      <c r="AG17" s="24">
        <f t="shared" si="8"/>
        <v>0</v>
      </c>
      <c r="AH17" s="24">
        <v>0</v>
      </c>
      <c r="AI17" s="24">
        <v>0</v>
      </c>
      <c r="AJ17" s="24">
        <v>0</v>
      </c>
      <c r="AK17" s="24">
        <f t="shared" si="9"/>
        <v>0</v>
      </c>
      <c r="AM17" s="24">
        <f t="shared" si="10"/>
        <v>0</v>
      </c>
      <c r="AO17" s="24">
        <v>0</v>
      </c>
      <c r="AP17" s="24">
        <v>0</v>
      </c>
      <c r="AQ17" s="24">
        <v>0</v>
      </c>
      <c r="AR17" s="24">
        <f t="shared" si="11"/>
        <v>0</v>
      </c>
      <c r="AS17" s="24">
        <v>0</v>
      </c>
      <c r="AT17" s="24">
        <v>0</v>
      </c>
      <c r="AU17" s="24">
        <v>0</v>
      </c>
      <c r="AV17" s="24">
        <f t="shared" si="12"/>
        <v>0</v>
      </c>
      <c r="AW17" s="24">
        <v>0</v>
      </c>
      <c r="AX17" s="24">
        <v>0</v>
      </c>
      <c r="AY17" s="24">
        <v>0</v>
      </c>
      <c r="AZ17" s="24">
        <f t="shared" si="13"/>
        <v>0</v>
      </c>
      <c r="BA17" s="24">
        <v>0</v>
      </c>
      <c r="BB17" s="24">
        <v>0</v>
      </c>
      <c r="BC17" s="24">
        <v>0</v>
      </c>
      <c r="BD17" s="24">
        <f t="shared" si="14"/>
        <v>0</v>
      </c>
      <c r="BE17" s="24">
        <f t="shared" si="0"/>
        <v>0</v>
      </c>
      <c r="BG17" s="24">
        <v>0</v>
      </c>
      <c r="BH17" s="24">
        <v>0</v>
      </c>
      <c r="BI17" s="24">
        <v>0</v>
      </c>
      <c r="BJ17" s="24">
        <f t="shared" si="15"/>
        <v>0</v>
      </c>
      <c r="BK17" s="24">
        <v>0</v>
      </c>
      <c r="BL17" s="24">
        <v>0</v>
      </c>
      <c r="BM17" s="24">
        <v>0</v>
      </c>
      <c r="BN17" s="24">
        <f t="shared" si="16"/>
        <v>0</v>
      </c>
      <c r="BO17" s="24">
        <v>0</v>
      </c>
      <c r="BP17" s="24">
        <v>0</v>
      </c>
      <c r="BQ17" s="24">
        <v>0</v>
      </c>
      <c r="BR17" s="24">
        <f t="shared" si="17"/>
        <v>0</v>
      </c>
      <c r="BS17" s="24">
        <v>0</v>
      </c>
      <c r="BT17" s="24">
        <v>0</v>
      </c>
      <c r="BU17" s="24">
        <v>0</v>
      </c>
      <c r="BV17" s="24">
        <f t="shared" si="18"/>
        <v>0</v>
      </c>
      <c r="BW17" s="24">
        <f t="shared" si="1"/>
        <v>0</v>
      </c>
    </row>
    <row r="18" spans="1:75" ht="15.75" thickBot="1" x14ac:dyDescent="0.25">
      <c r="A18" s="15">
        <v>7</v>
      </c>
      <c r="B18" s="16" t="s">
        <v>13</v>
      </c>
      <c r="C18" s="44">
        <v>0</v>
      </c>
      <c r="D18" s="39">
        <v>0</v>
      </c>
      <c r="E18" s="39">
        <v>0</v>
      </c>
      <c r="F18" s="39">
        <v>0</v>
      </c>
      <c r="G18" s="44">
        <f t="shared" si="2"/>
        <v>0</v>
      </c>
      <c r="H18" s="39">
        <v>0</v>
      </c>
      <c r="I18" s="39">
        <v>0</v>
      </c>
      <c r="J18" s="39">
        <v>0</v>
      </c>
      <c r="K18" s="44">
        <f t="shared" si="3"/>
        <v>0</v>
      </c>
      <c r="L18" s="39">
        <v>0</v>
      </c>
      <c r="M18" s="39">
        <v>0</v>
      </c>
      <c r="N18" s="39">
        <v>0</v>
      </c>
      <c r="O18" s="44">
        <f t="shared" si="4"/>
        <v>0</v>
      </c>
      <c r="P18" s="39">
        <v>0</v>
      </c>
      <c r="Q18" s="39">
        <v>0</v>
      </c>
      <c r="R18" s="39">
        <v>0</v>
      </c>
      <c r="S18" s="44">
        <f t="shared" si="5"/>
        <v>0</v>
      </c>
      <c r="U18" s="24">
        <f t="shared" si="19"/>
        <v>0</v>
      </c>
      <c r="V18" s="24">
        <v>0</v>
      </c>
      <c r="W18" s="24">
        <v>0</v>
      </c>
      <c r="X18" s="24">
        <v>0</v>
      </c>
      <c r="Y18" s="24">
        <f t="shared" si="6"/>
        <v>0</v>
      </c>
      <c r="Z18" s="24">
        <v>0</v>
      </c>
      <c r="AA18" s="24">
        <v>0</v>
      </c>
      <c r="AB18" s="24">
        <v>0.57999999999999996</v>
      </c>
      <c r="AC18" s="24">
        <f t="shared" si="7"/>
        <v>0.57999999999999996</v>
      </c>
      <c r="AD18" s="24">
        <v>0</v>
      </c>
      <c r="AE18" s="24">
        <v>0</v>
      </c>
      <c r="AF18" s="24">
        <v>0</v>
      </c>
      <c r="AG18" s="24">
        <f t="shared" si="8"/>
        <v>0</v>
      </c>
      <c r="AH18" s="24">
        <v>0</v>
      </c>
      <c r="AI18" s="24">
        <v>0</v>
      </c>
      <c r="AJ18" s="24">
        <v>0</v>
      </c>
      <c r="AK18" s="24">
        <f t="shared" si="9"/>
        <v>0</v>
      </c>
      <c r="AM18" s="24">
        <f t="shared" si="10"/>
        <v>0.57999999999999996</v>
      </c>
      <c r="AO18" s="24">
        <v>0</v>
      </c>
      <c r="AP18" s="24">
        <v>0</v>
      </c>
      <c r="AQ18" s="24">
        <v>0</v>
      </c>
      <c r="AR18" s="24">
        <f t="shared" si="11"/>
        <v>0</v>
      </c>
      <c r="AS18" s="24">
        <v>0</v>
      </c>
      <c r="AT18" s="24">
        <v>0</v>
      </c>
      <c r="AU18" s="24">
        <v>0</v>
      </c>
      <c r="AV18" s="24">
        <f t="shared" si="12"/>
        <v>0</v>
      </c>
      <c r="AW18" s="24">
        <v>0</v>
      </c>
      <c r="AX18" s="24">
        <v>0</v>
      </c>
      <c r="AY18" s="24">
        <v>0</v>
      </c>
      <c r="AZ18" s="24">
        <f t="shared" si="13"/>
        <v>0</v>
      </c>
      <c r="BA18" s="24">
        <v>0</v>
      </c>
      <c r="BB18" s="24">
        <v>0</v>
      </c>
      <c r="BC18" s="24">
        <v>0</v>
      </c>
      <c r="BD18" s="24">
        <f t="shared" si="14"/>
        <v>0</v>
      </c>
      <c r="BE18" s="24">
        <f t="shared" si="0"/>
        <v>0</v>
      </c>
      <c r="BG18" s="24">
        <v>0</v>
      </c>
      <c r="BH18" s="24">
        <v>0</v>
      </c>
      <c r="BI18" s="24">
        <v>0</v>
      </c>
      <c r="BJ18" s="24">
        <f t="shared" si="15"/>
        <v>0</v>
      </c>
      <c r="BK18" s="24">
        <v>0</v>
      </c>
      <c r="BL18" s="24">
        <v>0</v>
      </c>
      <c r="BM18" s="24">
        <v>0</v>
      </c>
      <c r="BN18" s="24">
        <f t="shared" si="16"/>
        <v>0</v>
      </c>
      <c r="BO18" s="24">
        <v>0</v>
      </c>
      <c r="BP18" s="24">
        <v>0</v>
      </c>
      <c r="BQ18" s="24">
        <v>0</v>
      </c>
      <c r="BR18" s="24">
        <f t="shared" si="17"/>
        <v>0</v>
      </c>
      <c r="BS18" s="24">
        <v>0</v>
      </c>
      <c r="BT18" s="24">
        <v>0</v>
      </c>
      <c r="BU18" s="24">
        <v>0</v>
      </c>
      <c r="BV18" s="24">
        <f t="shared" si="18"/>
        <v>0</v>
      </c>
      <c r="BW18" s="24">
        <f t="shared" si="1"/>
        <v>0</v>
      </c>
    </row>
    <row r="19" spans="1:75" ht="15.75" thickBot="1" x14ac:dyDescent="0.25">
      <c r="A19" s="17"/>
      <c r="B19" s="18" t="s">
        <v>14</v>
      </c>
      <c r="C19" s="21">
        <f>SUM(C6:C18)</f>
        <v>666.26279822251479</v>
      </c>
      <c r="D19" s="21">
        <f t="shared" ref="D19:X19" si="20">SUM(D6:D18)</f>
        <v>42.44</v>
      </c>
      <c r="E19" s="21">
        <f t="shared" si="20"/>
        <v>18.439999999999998</v>
      </c>
      <c r="F19" s="21">
        <f t="shared" si="20"/>
        <v>8.89</v>
      </c>
      <c r="G19" s="21">
        <f t="shared" si="20"/>
        <v>69.77</v>
      </c>
      <c r="H19" s="21">
        <f t="shared" si="20"/>
        <v>17.95</v>
      </c>
      <c r="I19" s="21">
        <f t="shared" si="20"/>
        <v>242.98457171037364</v>
      </c>
      <c r="J19" s="21">
        <f t="shared" si="20"/>
        <v>0</v>
      </c>
      <c r="K19" s="21">
        <f t="shared" si="20"/>
        <v>260.93457171037363</v>
      </c>
      <c r="L19" s="21">
        <f t="shared" si="20"/>
        <v>4</v>
      </c>
      <c r="M19" s="21">
        <f t="shared" si="20"/>
        <v>2</v>
      </c>
      <c r="N19" s="21">
        <f t="shared" si="20"/>
        <v>43.016225806451615</v>
      </c>
      <c r="O19" s="21">
        <f t="shared" si="20"/>
        <v>49.016225806451615</v>
      </c>
      <c r="P19" s="21">
        <f t="shared" si="20"/>
        <v>80.184212832554223</v>
      </c>
      <c r="Q19" s="21">
        <f t="shared" si="20"/>
        <v>79.233057932850556</v>
      </c>
      <c r="R19" s="21">
        <f t="shared" si="20"/>
        <v>10.431451612903224</v>
      </c>
      <c r="S19" s="21">
        <f t="shared" si="20"/>
        <v>169.848722378308</v>
      </c>
      <c r="T19" s="21">
        <f t="shared" si="20"/>
        <v>0</v>
      </c>
      <c r="U19" s="21">
        <f t="shared" si="20"/>
        <v>604.4695198951332</v>
      </c>
      <c r="V19" s="21">
        <f t="shared" si="20"/>
        <v>31.063176963092932</v>
      </c>
      <c r="W19" s="21">
        <f t="shared" si="20"/>
        <v>20.742174968997492</v>
      </c>
      <c r="X19" s="21">
        <f t="shared" si="20"/>
        <v>3.7</v>
      </c>
      <c r="Y19" s="21">
        <f t="shared" si="6"/>
        <v>55.505351932090427</v>
      </c>
      <c r="Z19" s="21">
        <f t="shared" ref="Z19:AA19" si="21">SUM(Z6:Z18)</f>
        <v>237.3</v>
      </c>
      <c r="AA19" s="21">
        <f t="shared" si="21"/>
        <v>69.820000000000007</v>
      </c>
      <c r="AB19" s="21">
        <f t="shared" ref="AB19:AD19" si="22">SUM(AB6:AB18)</f>
        <v>81.036999999999992</v>
      </c>
      <c r="AC19" s="21">
        <f t="shared" si="7"/>
        <v>388.15699999999998</v>
      </c>
      <c r="AD19" s="21">
        <f t="shared" si="22"/>
        <v>99.57</v>
      </c>
      <c r="AE19" s="21">
        <f t="shared" ref="AE19:AF19" si="23">SUM(AE6:AE18)</f>
        <v>16.939999999999998</v>
      </c>
      <c r="AF19" s="21">
        <f t="shared" si="23"/>
        <v>14.915564516129033</v>
      </c>
      <c r="AG19" s="21">
        <f t="shared" si="8"/>
        <v>131.42556451612901</v>
      </c>
      <c r="AH19" s="21">
        <f t="shared" ref="AH19:AI19" si="24">SUM(AH6:AH18)</f>
        <v>262.13</v>
      </c>
      <c r="AI19" s="21">
        <f t="shared" si="24"/>
        <v>15.40638655462185</v>
      </c>
      <c r="AJ19" s="21">
        <f t="shared" ref="AJ19" si="25">SUM(AJ6:AJ18)</f>
        <v>15.85</v>
      </c>
      <c r="AK19" s="21">
        <f t="shared" si="9"/>
        <v>293.38638655462188</v>
      </c>
      <c r="AM19" s="21">
        <f t="shared" si="10"/>
        <v>868.47430300284122</v>
      </c>
      <c r="AO19" s="21">
        <f t="shared" ref="AO19:AP19" si="26">SUM(AO6:AO18)</f>
        <v>28.631932773109245</v>
      </c>
      <c r="AP19" s="21">
        <f t="shared" si="26"/>
        <v>42.480000000000004</v>
      </c>
      <c r="AQ19" s="21">
        <f t="shared" ref="AQ19" si="27">SUM(AQ6:AQ18)</f>
        <v>6.71</v>
      </c>
      <c r="AR19" s="21">
        <f t="shared" si="11"/>
        <v>77.821932773109239</v>
      </c>
      <c r="AS19" s="21">
        <f t="shared" ref="AS19:AU19" si="28">SUM(AS6:AS18)</f>
        <v>72</v>
      </c>
      <c r="AT19" s="21">
        <f t="shared" si="28"/>
        <v>0</v>
      </c>
      <c r="AU19" s="21">
        <f t="shared" si="28"/>
        <v>46.620000000000005</v>
      </c>
      <c r="AV19" s="21">
        <f t="shared" si="12"/>
        <v>118.62</v>
      </c>
      <c r="AW19" s="21">
        <f t="shared" ref="AW19:AX19" si="29">SUM(AW6:AW18)</f>
        <v>90.9</v>
      </c>
      <c r="AX19" s="21">
        <f t="shared" si="29"/>
        <v>159.93</v>
      </c>
      <c r="AY19" s="21">
        <f t="shared" ref="AY19:BA19" si="30">SUM(AY6:AY18)</f>
        <v>34.479999999999997</v>
      </c>
      <c r="AZ19" s="21">
        <f t="shared" si="13"/>
        <v>285.31</v>
      </c>
      <c r="BA19" s="21">
        <f t="shared" si="30"/>
        <v>2.23</v>
      </c>
      <c r="BB19" s="21">
        <f t="shared" ref="BB19:BC19" si="31">SUM(BB6:BB18)</f>
        <v>0</v>
      </c>
      <c r="BC19" s="21">
        <f t="shared" si="31"/>
        <v>39.9</v>
      </c>
      <c r="BD19" s="21">
        <f t="shared" si="14"/>
        <v>42.129999999999995</v>
      </c>
      <c r="BE19" s="21">
        <f t="shared" si="0"/>
        <v>523.88193277310927</v>
      </c>
      <c r="BG19" s="21">
        <f t="shared" ref="BG19:BH19" si="32">SUM(BG6:BG18)</f>
        <v>32.090000000000003</v>
      </c>
      <c r="BH19" s="21">
        <f t="shared" si="32"/>
        <v>25.88</v>
      </c>
      <c r="BI19" s="21">
        <f t="shared" ref="BI19" si="33">SUM(BI6:BI18)</f>
        <v>24.53</v>
      </c>
      <c r="BJ19" s="21">
        <f t="shared" si="15"/>
        <v>82.5</v>
      </c>
      <c r="BK19" s="21">
        <f t="shared" ref="BK19:BL19" si="34">SUM(BK6:BK18)</f>
        <v>27.14</v>
      </c>
      <c r="BL19" s="21">
        <f t="shared" si="34"/>
        <v>0</v>
      </c>
      <c r="BM19" s="21">
        <f t="shared" ref="BM19" si="35">SUM(BM6:BM18)</f>
        <v>31.53</v>
      </c>
      <c r="BN19" s="21">
        <f t="shared" si="16"/>
        <v>58.67</v>
      </c>
      <c r="BO19" s="21">
        <f t="shared" ref="BO19:BP19" si="36">SUM(BO6:BO18)</f>
        <v>0</v>
      </c>
      <c r="BP19" s="21">
        <f t="shared" si="36"/>
        <v>36.980000000000004</v>
      </c>
      <c r="BQ19" s="21">
        <f t="shared" ref="BQ19:BS19" si="37">SUM(BQ6:BQ18)</f>
        <v>0</v>
      </c>
      <c r="BR19" s="21">
        <f t="shared" si="17"/>
        <v>36.980000000000004</v>
      </c>
      <c r="BS19" s="21">
        <f t="shared" si="37"/>
        <v>0</v>
      </c>
      <c r="BT19" s="21">
        <f t="shared" ref="BT19:BU19" si="38">SUM(BT6:BT18)</f>
        <v>4.12</v>
      </c>
      <c r="BU19" s="21">
        <f t="shared" si="38"/>
        <v>56.93</v>
      </c>
      <c r="BV19" s="21">
        <f t="shared" si="18"/>
        <v>61.05</v>
      </c>
      <c r="BW19" s="21">
        <f t="shared" si="1"/>
        <v>239.2</v>
      </c>
    </row>
    <row r="20" spans="1:75" x14ac:dyDescent="0.2">
      <c r="A20" s="133" t="s">
        <v>15</v>
      </c>
      <c r="B20" s="137"/>
      <c r="C20" s="21"/>
      <c r="D20" s="22"/>
      <c r="E20" s="22"/>
      <c r="F20" s="22"/>
      <c r="G20" s="21"/>
      <c r="H20" s="22"/>
      <c r="I20" s="22"/>
      <c r="J20" s="22"/>
      <c r="K20" s="21"/>
      <c r="L20" s="22"/>
      <c r="M20" s="22"/>
      <c r="N20" s="22">
        <v>0</v>
      </c>
      <c r="O20" s="21">
        <f t="shared" si="4"/>
        <v>0</v>
      </c>
      <c r="P20" s="22"/>
      <c r="Q20" s="22"/>
      <c r="R20" s="22"/>
      <c r="S20" s="21">
        <f t="shared" si="5"/>
        <v>0</v>
      </c>
      <c r="U20" s="22">
        <f t="shared" si="19"/>
        <v>0</v>
      </c>
      <c r="V20" s="22"/>
      <c r="W20" s="22"/>
      <c r="X20" s="22"/>
      <c r="Y20" s="22">
        <f t="shared" si="6"/>
        <v>0</v>
      </c>
      <c r="Z20" s="22"/>
      <c r="AA20" s="22"/>
      <c r="AB20" s="22"/>
      <c r="AC20" s="22">
        <f t="shared" si="7"/>
        <v>0</v>
      </c>
      <c r="AD20" s="22"/>
      <c r="AE20" s="22"/>
      <c r="AF20" s="22"/>
      <c r="AG20" s="22">
        <f t="shared" si="8"/>
        <v>0</v>
      </c>
      <c r="AH20" s="22"/>
      <c r="AI20" s="22"/>
      <c r="AJ20" s="22"/>
      <c r="AK20" s="22">
        <f t="shared" si="9"/>
        <v>0</v>
      </c>
      <c r="AM20" s="22">
        <f t="shared" si="10"/>
        <v>0</v>
      </c>
      <c r="AO20" s="22"/>
      <c r="AP20" s="22"/>
      <c r="AQ20" s="22"/>
      <c r="AR20" s="22">
        <f t="shared" si="11"/>
        <v>0</v>
      </c>
      <c r="AS20" s="22"/>
      <c r="AT20" s="22"/>
      <c r="AU20" s="22"/>
      <c r="AV20" s="22">
        <f t="shared" si="12"/>
        <v>0</v>
      </c>
      <c r="AW20" s="22"/>
      <c r="AX20" s="22"/>
      <c r="AY20" s="22"/>
      <c r="AZ20" s="22">
        <f t="shared" si="13"/>
        <v>0</v>
      </c>
      <c r="BA20" s="22"/>
      <c r="BB20" s="22"/>
      <c r="BC20" s="22"/>
      <c r="BD20" s="22">
        <f t="shared" si="14"/>
        <v>0</v>
      </c>
      <c r="BE20" s="22">
        <f t="shared" si="0"/>
        <v>0</v>
      </c>
      <c r="BG20" s="22"/>
      <c r="BH20" s="22"/>
      <c r="BI20" s="22"/>
      <c r="BJ20" s="22">
        <f t="shared" si="15"/>
        <v>0</v>
      </c>
      <c r="BK20" s="22"/>
      <c r="BL20" s="22"/>
      <c r="BM20" s="22"/>
      <c r="BN20" s="22">
        <f t="shared" si="16"/>
        <v>0</v>
      </c>
      <c r="BO20" s="22"/>
      <c r="BP20" s="22"/>
      <c r="BQ20" s="22"/>
      <c r="BR20" s="22">
        <f t="shared" si="17"/>
        <v>0</v>
      </c>
      <c r="BS20" s="22"/>
      <c r="BT20" s="22"/>
      <c r="BU20" s="22"/>
      <c r="BV20" s="22">
        <f t="shared" si="18"/>
        <v>0</v>
      </c>
      <c r="BW20" s="22">
        <f t="shared" si="1"/>
        <v>0</v>
      </c>
    </row>
    <row r="21" spans="1:75" x14ac:dyDescent="0.2">
      <c r="A21" s="11">
        <v>1</v>
      </c>
      <c r="B21" s="10" t="s">
        <v>16</v>
      </c>
      <c r="C21" s="43">
        <v>0</v>
      </c>
      <c r="D21" s="38">
        <v>0</v>
      </c>
      <c r="E21" s="38">
        <v>0</v>
      </c>
      <c r="F21" s="38">
        <v>0</v>
      </c>
      <c r="G21" s="43">
        <f t="shared" si="2"/>
        <v>0</v>
      </c>
      <c r="H21" s="38">
        <v>0</v>
      </c>
      <c r="I21" s="38">
        <v>0</v>
      </c>
      <c r="J21" s="38">
        <v>0</v>
      </c>
      <c r="K21" s="43">
        <f t="shared" si="3"/>
        <v>0</v>
      </c>
      <c r="L21" s="38">
        <v>0</v>
      </c>
      <c r="M21" s="38">
        <v>0</v>
      </c>
      <c r="N21" s="38">
        <v>0</v>
      </c>
      <c r="O21" s="43">
        <f t="shared" si="4"/>
        <v>0</v>
      </c>
      <c r="P21" s="38">
        <v>0</v>
      </c>
      <c r="Q21" s="38">
        <v>0</v>
      </c>
      <c r="R21" s="38">
        <v>0</v>
      </c>
      <c r="S21" s="43">
        <f t="shared" si="5"/>
        <v>0</v>
      </c>
      <c r="U21" s="24">
        <f t="shared" si="19"/>
        <v>0</v>
      </c>
      <c r="V21" s="24">
        <v>0</v>
      </c>
      <c r="W21" s="24">
        <v>3.35</v>
      </c>
      <c r="X21" s="24">
        <v>0</v>
      </c>
      <c r="Y21" s="24">
        <f t="shared" si="6"/>
        <v>3.35</v>
      </c>
      <c r="Z21" s="24">
        <v>0</v>
      </c>
      <c r="AA21" s="24">
        <v>0</v>
      </c>
      <c r="AB21" s="24">
        <v>0</v>
      </c>
      <c r="AC21" s="24">
        <f t="shared" si="7"/>
        <v>0</v>
      </c>
      <c r="AD21" s="24">
        <v>0</v>
      </c>
      <c r="AE21" s="24">
        <v>0</v>
      </c>
      <c r="AF21" s="24">
        <v>0</v>
      </c>
      <c r="AG21" s="24">
        <f t="shared" si="8"/>
        <v>0</v>
      </c>
      <c r="AH21" s="24">
        <v>0</v>
      </c>
      <c r="AI21" s="24">
        <v>0</v>
      </c>
      <c r="AJ21" s="24">
        <v>0</v>
      </c>
      <c r="AK21" s="24">
        <f t="shared" si="9"/>
        <v>0</v>
      </c>
      <c r="AM21" s="24">
        <f t="shared" si="10"/>
        <v>3.35</v>
      </c>
      <c r="AO21" s="24">
        <v>0</v>
      </c>
      <c r="AP21" s="24">
        <v>0</v>
      </c>
      <c r="AQ21" s="24">
        <v>0</v>
      </c>
      <c r="AR21" s="24">
        <f t="shared" si="11"/>
        <v>0</v>
      </c>
      <c r="AS21" s="24">
        <v>0</v>
      </c>
      <c r="AT21" s="24">
        <v>0</v>
      </c>
      <c r="AU21" s="24">
        <v>0</v>
      </c>
      <c r="AV21" s="24">
        <f t="shared" si="12"/>
        <v>0</v>
      </c>
      <c r="AW21" s="24">
        <v>0</v>
      </c>
      <c r="AX21" s="24">
        <v>0</v>
      </c>
      <c r="AY21" s="24">
        <v>0</v>
      </c>
      <c r="AZ21" s="24">
        <f t="shared" si="13"/>
        <v>0</v>
      </c>
      <c r="BA21" s="24">
        <v>0</v>
      </c>
      <c r="BB21" s="24">
        <v>0</v>
      </c>
      <c r="BC21" s="24">
        <v>0</v>
      </c>
      <c r="BD21" s="24">
        <f t="shared" si="14"/>
        <v>0</v>
      </c>
      <c r="BE21" s="24">
        <f t="shared" si="0"/>
        <v>0</v>
      </c>
      <c r="BG21" s="24">
        <v>0</v>
      </c>
      <c r="BH21" s="24">
        <v>0</v>
      </c>
      <c r="BI21" s="24">
        <v>0</v>
      </c>
      <c r="BJ21" s="24">
        <f t="shared" si="15"/>
        <v>0</v>
      </c>
      <c r="BK21" s="24">
        <v>0</v>
      </c>
      <c r="BL21" s="24">
        <v>0</v>
      </c>
      <c r="BM21" s="24">
        <v>0</v>
      </c>
      <c r="BN21" s="24">
        <f t="shared" si="16"/>
        <v>0</v>
      </c>
      <c r="BO21" s="24">
        <v>0</v>
      </c>
      <c r="BP21" s="24">
        <v>0</v>
      </c>
      <c r="BQ21" s="24">
        <v>0</v>
      </c>
      <c r="BR21" s="24">
        <f t="shared" si="17"/>
        <v>0</v>
      </c>
      <c r="BS21" s="24">
        <v>0</v>
      </c>
      <c r="BT21" s="24">
        <v>0</v>
      </c>
      <c r="BU21" s="24">
        <v>0</v>
      </c>
      <c r="BV21" s="24">
        <f t="shared" si="18"/>
        <v>0</v>
      </c>
      <c r="BW21" s="24">
        <f t="shared" si="1"/>
        <v>0</v>
      </c>
    </row>
    <row r="22" spans="1:75" x14ac:dyDescent="0.2">
      <c r="A22" s="11">
        <v>2</v>
      </c>
      <c r="B22" s="10" t="s">
        <v>27</v>
      </c>
      <c r="C22" s="43">
        <v>536.006048192771</v>
      </c>
      <c r="D22" s="38">
        <v>0</v>
      </c>
      <c r="E22" s="38">
        <v>0</v>
      </c>
      <c r="F22" s="38">
        <v>0</v>
      </c>
      <c r="G22" s="43">
        <f t="shared" si="2"/>
        <v>0</v>
      </c>
      <c r="H22" s="38">
        <v>0</v>
      </c>
      <c r="I22" s="38">
        <v>0</v>
      </c>
      <c r="J22" s="38">
        <v>5.7200000000000006</v>
      </c>
      <c r="K22" s="43">
        <f t="shared" si="3"/>
        <v>5.7200000000000006</v>
      </c>
      <c r="L22" s="38">
        <v>53.807777777777773</v>
      </c>
      <c r="M22" s="38">
        <v>0</v>
      </c>
      <c r="N22" s="38">
        <v>0</v>
      </c>
      <c r="O22" s="43">
        <f t="shared" si="4"/>
        <v>53.807777777777773</v>
      </c>
      <c r="P22" s="38">
        <v>0</v>
      </c>
      <c r="Q22" s="38">
        <v>0</v>
      </c>
      <c r="R22" s="38">
        <v>0</v>
      </c>
      <c r="S22" s="43">
        <f t="shared" si="5"/>
        <v>0</v>
      </c>
      <c r="U22" s="24">
        <f t="shared" si="19"/>
        <v>59.527777777777771</v>
      </c>
      <c r="V22" s="24">
        <v>0</v>
      </c>
      <c r="W22" s="24">
        <v>0</v>
      </c>
      <c r="X22" s="24">
        <v>0</v>
      </c>
      <c r="Y22" s="24">
        <f t="shared" si="6"/>
        <v>0</v>
      </c>
      <c r="Z22" s="24">
        <v>0</v>
      </c>
      <c r="AA22" s="24">
        <v>0</v>
      </c>
      <c r="AB22" s="24">
        <v>2.99</v>
      </c>
      <c r="AC22" s="24">
        <f t="shared" si="7"/>
        <v>2.99</v>
      </c>
      <c r="AD22" s="24">
        <v>0</v>
      </c>
      <c r="AE22" s="24">
        <v>0</v>
      </c>
      <c r="AF22" s="24">
        <v>0</v>
      </c>
      <c r="AG22" s="24">
        <f t="shared" si="8"/>
        <v>0</v>
      </c>
      <c r="AH22" s="24">
        <v>0</v>
      </c>
      <c r="AI22" s="24">
        <v>0</v>
      </c>
      <c r="AJ22" s="24">
        <v>33.96</v>
      </c>
      <c r="AK22" s="24">
        <f t="shared" si="9"/>
        <v>33.96</v>
      </c>
      <c r="AM22" s="24">
        <f t="shared" si="10"/>
        <v>36.950000000000003</v>
      </c>
      <c r="AO22" s="24">
        <v>0</v>
      </c>
      <c r="AP22" s="24">
        <v>0</v>
      </c>
      <c r="AQ22" s="24">
        <v>1.92</v>
      </c>
      <c r="AR22" s="24">
        <f t="shared" si="11"/>
        <v>1.92</v>
      </c>
      <c r="AS22" s="24">
        <v>0</v>
      </c>
      <c r="AT22" s="24">
        <v>57.287333333333329</v>
      </c>
      <c r="AU22" s="24">
        <v>54.570000000000007</v>
      </c>
      <c r="AV22" s="24">
        <f t="shared" si="12"/>
        <v>111.85733333333334</v>
      </c>
      <c r="AW22" s="24">
        <v>0</v>
      </c>
      <c r="AX22" s="24">
        <v>0</v>
      </c>
      <c r="AY22" s="24">
        <v>0</v>
      </c>
      <c r="AZ22" s="24">
        <f t="shared" si="13"/>
        <v>0</v>
      </c>
      <c r="BA22" s="24">
        <v>0</v>
      </c>
      <c r="BB22" s="24">
        <v>142</v>
      </c>
      <c r="BC22" s="24">
        <v>3.85</v>
      </c>
      <c r="BD22" s="24">
        <f t="shared" si="14"/>
        <v>145.85</v>
      </c>
      <c r="BE22" s="24">
        <f t="shared" si="0"/>
        <v>259.62733333333335</v>
      </c>
      <c r="BG22" s="24">
        <v>65.430000000000007</v>
      </c>
      <c r="BH22" s="24">
        <v>0</v>
      </c>
      <c r="BI22" s="24">
        <v>0</v>
      </c>
      <c r="BJ22" s="24">
        <f t="shared" si="15"/>
        <v>65.430000000000007</v>
      </c>
      <c r="BK22" s="24">
        <v>0</v>
      </c>
      <c r="BL22" s="24">
        <v>134</v>
      </c>
      <c r="BM22" s="24">
        <v>0</v>
      </c>
      <c r="BN22" s="24">
        <f t="shared" si="16"/>
        <v>134</v>
      </c>
      <c r="BO22" s="24">
        <v>216</v>
      </c>
      <c r="BP22" s="24">
        <v>0</v>
      </c>
      <c r="BQ22" s="24">
        <v>0</v>
      </c>
      <c r="BR22" s="24">
        <f t="shared" si="17"/>
        <v>216</v>
      </c>
      <c r="BS22" s="24">
        <v>0</v>
      </c>
      <c r="BT22" s="24">
        <v>50.26</v>
      </c>
      <c r="BU22" s="24">
        <v>0</v>
      </c>
      <c r="BV22" s="24">
        <f t="shared" si="18"/>
        <v>50.26</v>
      </c>
      <c r="BW22" s="24">
        <f t="shared" si="1"/>
        <v>465.69</v>
      </c>
    </row>
    <row r="23" spans="1:75" x14ac:dyDescent="0.2">
      <c r="A23" s="11">
        <v>3</v>
      </c>
      <c r="B23" s="10" t="s">
        <v>87</v>
      </c>
      <c r="C23" s="43">
        <v>276.18903225806451</v>
      </c>
      <c r="D23" s="38">
        <v>0</v>
      </c>
      <c r="E23" s="38">
        <v>24</v>
      </c>
      <c r="F23" s="38">
        <v>249</v>
      </c>
      <c r="G23" s="43">
        <f t="shared" si="2"/>
        <v>273</v>
      </c>
      <c r="H23" s="38">
        <v>0</v>
      </c>
      <c r="I23" s="38">
        <v>0</v>
      </c>
      <c r="J23" s="38">
        <v>120</v>
      </c>
      <c r="K23" s="43">
        <f t="shared" si="3"/>
        <v>120</v>
      </c>
      <c r="L23" s="38">
        <v>0</v>
      </c>
      <c r="M23" s="38">
        <v>0</v>
      </c>
      <c r="N23" s="38">
        <v>0</v>
      </c>
      <c r="O23" s="43">
        <f t="shared" si="4"/>
        <v>0</v>
      </c>
      <c r="P23" s="38">
        <v>0</v>
      </c>
      <c r="Q23" s="38">
        <v>0</v>
      </c>
      <c r="R23" s="38">
        <v>0.44999999999999812</v>
      </c>
      <c r="S23" s="43">
        <f t="shared" si="5"/>
        <v>0.44999999999999812</v>
      </c>
      <c r="U23" s="24">
        <f t="shared" si="19"/>
        <v>393.45</v>
      </c>
      <c r="V23" s="24">
        <v>0</v>
      </c>
      <c r="W23" s="24">
        <v>0</v>
      </c>
      <c r="X23" s="24">
        <v>0</v>
      </c>
      <c r="Y23" s="24">
        <f t="shared" si="6"/>
        <v>0</v>
      </c>
      <c r="Z23" s="24">
        <v>0</v>
      </c>
      <c r="AA23" s="24">
        <v>0</v>
      </c>
      <c r="AB23" s="24">
        <v>0</v>
      </c>
      <c r="AC23" s="24">
        <f t="shared" si="7"/>
        <v>0</v>
      </c>
      <c r="AD23" s="24">
        <v>0</v>
      </c>
      <c r="AE23" s="24">
        <v>0</v>
      </c>
      <c r="AF23" s="24">
        <v>0</v>
      </c>
      <c r="AG23" s="24">
        <f t="shared" si="8"/>
        <v>0</v>
      </c>
      <c r="AH23" s="24">
        <v>0</v>
      </c>
      <c r="AI23" s="24">
        <v>0</v>
      </c>
      <c r="AJ23" s="24">
        <v>0</v>
      </c>
      <c r="AK23" s="24">
        <f t="shared" si="9"/>
        <v>0</v>
      </c>
      <c r="AM23" s="24">
        <f t="shared" si="10"/>
        <v>0</v>
      </c>
      <c r="AO23" s="24">
        <v>0</v>
      </c>
      <c r="AP23" s="24">
        <v>0</v>
      </c>
      <c r="AQ23" s="24">
        <v>0</v>
      </c>
      <c r="AR23" s="24">
        <f t="shared" si="11"/>
        <v>0</v>
      </c>
      <c r="AS23" s="24">
        <v>0</v>
      </c>
      <c r="AT23" s="24">
        <v>312.89999999999998</v>
      </c>
      <c r="AU23" s="24">
        <v>0</v>
      </c>
      <c r="AV23" s="24">
        <f t="shared" si="12"/>
        <v>312.89999999999998</v>
      </c>
      <c r="AW23" s="24">
        <v>0</v>
      </c>
      <c r="AX23" s="24">
        <v>0</v>
      </c>
      <c r="AY23" s="24">
        <v>114.58</v>
      </c>
      <c r="AZ23" s="24">
        <f t="shared" si="13"/>
        <v>114.58</v>
      </c>
      <c r="BA23" s="24">
        <v>323.86</v>
      </c>
      <c r="BB23" s="24">
        <v>2.04</v>
      </c>
      <c r="BC23" s="24">
        <v>24</v>
      </c>
      <c r="BD23" s="24">
        <f t="shared" si="14"/>
        <v>349.90000000000003</v>
      </c>
      <c r="BE23" s="24">
        <f t="shared" si="0"/>
        <v>777.38</v>
      </c>
      <c r="BG23" s="24">
        <v>0</v>
      </c>
      <c r="BH23" s="24">
        <v>48</v>
      </c>
      <c r="BI23" s="24">
        <v>116</v>
      </c>
      <c r="BJ23" s="24">
        <f t="shared" si="15"/>
        <v>164</v>
      </c>
      <c r="BK23" s="24">
        <v>0</v>
      </c>
      <c r="BL23" s="24">
        <v>24</v>
      </c>
      <c r="BM23" s="24">
        <v>0</v>
      </c>
      <c r="BN23" s="24">
        <f t="shared" si="16"/>
        <v>24</v>
      </c>
      <c r="BO23" s="24">
        <v>0</v>
      </c>
      <c r="BP23" s="24">
        <v>115.65</v>
      </c>
      <c r="BQ23" s="24">
        <v>0</v>
      </c>
      <c r="BR23" s="24">
        <f t="shared" si="17"/>
        <v>115.65</v>
      </c>
      <c r="BS23" s="24">
        <v>0</v>
      </c>
      <c r="BT23" s="24">
        <v>0</v>
      </c>
      <c r="BU23" s="24">
        <v>0</v>
      </c>
      <c r="BV23" s="24">
        <f t="shared" si="18"/>
        <v>0</v>
      </c>
      <c r="BW23" s="24">
        <f t="shared" si="1"/>
        <v>303.64999999999998</v>
      </c>
    </row>
    <row r="24" spans="1:75" ht="15.75" thickBot="1" x14ac:dyDescent="0.25">
      <c r="A24" s="11">
        <v>4</v>
      </c>
      <c r="B24" s="12" t="s">
        <v>17</v>
      </c>
      <c r="C24" s="43">
        <v>0</v>
      </c>
      <c r="D24" s="38">
        <v>0</v>
      </c>
      <c r="E24" s="38">
        <v>0</v>
      </c>
      <c r="F24" s="38">
        <v>0</v>
      </c>
      <c r="G24" s="43">
        <f t="shared" si="2"/>
        <v>0</v>
      </c>
      <c r="H24" s="38">
        <v>0</v>
      </c>
      <c r="I24" s="38">
        <v>0</v>
      </c>
      <c r="J24" s="38">
        <v>0</v>
      </c>
      <c r="K24" s="43">
        <f t="shared" si="3"/>
        <v>0</v>
      </c>
      <c r="L24" s="38">
        <v>0</v>
      </c>
      <c r="M24" s="38">
        <v>0</v>
      </c>
      <c r="N24" s="38">
        <v>0</v>
      </c>
      <c r="O24" s="43">
        <f t="shared" si="4"/>
        <v>0</v>
      </c>
      <c r="P24" s="38">
        <v>0</v>
      </c>
      <c r="Q24" s="38">
        <v>0</v>
      </c>
      <c r="R24" s="38">
        <v>0</v>
      </c>
      <c r="S24" s="43">
        <f t="shared" si="5"/>
        <v>0</v>
      </c>
      <c r="U24" s="24">
        <f t="shared" si="19"/>
        <v>0</v>
      </c>
      <c r="V24" s="24">
        <v>0</v>
      </c>
      <c r="W24" s="24">
        <v>0</v>
      </c>
      <c r="X24" s="24">
        <v>0</v>
      </c>
      <c r="Y24" s="24">
        <f t="shared" si="6"/>
        <v>0</v>
      </c>
      <c r="Z24" s="24">
        <v>0</v>
      </c>
      <c r="AA24" s="24">
        <v>0</v>
      </c>
      <c r="AB24" s="24">
        <v>0</v>
      </c>
      <c r="AC24" s="24">
        <f t="shared" si="7"/>
        <v>0</v>
      </c>
      <c r="AD24" s="24">
        <v>0</v>
      </c>
      <c r="AE24" s="24">
        <v>0</v>
      </c>
      <c r="AF24" s="24">
        <v>0</v>
      </c>
      <c r="AG24" s="24">
        <f t="shared" si="8"/>
        <v>0</v>
      </c>
      <c r="AH24" s="24">
        <v>0</v>
      </c>
      <c r="AI24" s="24">
        <v>0</v>
      </c>
      <c r="AJ24" s="24">
        <v>0</v>
      </c>
      <c r="AK24" s="24">
        <f t="shared" si="9"/>
        <v>0</v>
      </c>
      <c r="AM24" s="24">
        <f t="shared" si="10"/>
        <v>0</v>
      </c>
      <c r="AO24" s="24">
        <v>0</v>
      </c>
      <c r="AP24" s="24">
        <v>0</v>
      </c>
      <c r="AQ24" s="24">
        <v>0</v>
      </c>
      <c r="AR24" s="24">
        <f t="shared" si="11"/>
        <v>0</v>
      </c>
      <c r="AS24" s="24">
        <v>0</v>
      </c>
      <c r="AT24" s="24">
        <v>0</v>
      </c>
      <c r="AU24" s="24">
        <v>0</v>
      </c>
      <c r="AV24" s="24">
        <f t="shared" si="12"/>
        <v>0</v>
      </c>
      <c r="AW24" s="24">
        <v>0</v>
      </c>
      <c r="AX24" s="24">
        <v>0</v>
      </c>
      <c r="AY24" s="24">
        <v>0</v>
      </c>
      <c r="AZ24" s="24">
        <f t="shared" si="13"/>
        <v>0</v>
      </c>
      <c r="BA24" s="24">
        <v>0</v>
      </c>
      <c r="BB24" s="24">
        <v>0</v>
      </c>
      <c r="BC24" s="24">
        <v>0</v>
      </c>
      <c r="BD24" s="24">
        <f t="shared" si="14"/>
        <v>0</v>
      </c>
      <c r="BE24" s="24">
        <f t="shared" si="0"/>
        <v>0</v>
      </c>
      <c r="BG24" s="24">
        <v>0</v>
      </c>
      <c r="BH24" s="24">
        <v>0</v>
      </c>
      <c r="BI24" s="24">
        <v>0</v>
      </c>
      <c r="BJ24" s="24">
        <f t="shared" si="15"/>
        <v>0</v>
      </c>
      <c r="BK24" s="24">
        <v>0</v>
      </c>
      <c r="BL24" s="24">
        <v>0</v>
      </c>
      <c r="BM24" s="24">
        <v>0</v>
      </c>
      <c r="BN24" s="24">
        <f t="shared" si="16"/>
        <v>0</v>
      </c>
      <c r="BO24" s="24">
        <v>0</v>
      </c>
      <c r="BP24" s="24">
        <v>0</v>
      </c>
      <c r="BQ24" s="24">
        <v>0</v>
      </c>
      <c r="BR24" s="24">
        <f t="shared" si="17"/>
        <v>0</v>
      </c>
      <c r="BS24" s="24">
        <v>0</v>
      </c>
      <c r="BT24" s="24">
        <v>0</v>
      </c>
      <c r="BU24" s="24">
        <v>0</v>
      </c>
      <c r="BV24" s="24">
        <f t="shared" si="18"/>
        <v>0</v>
      </c>
      <c r="BW24" s="24">
        <f t="shared" si="1"/>
        <v>0</v>
      </c>
    </row>
    <row r="25" spans="1:75" ht="15.75" thickBot="1" x14ac:dyDescent="0.25">
      <c r="A25" s="23"/>
      <c r="B25" s="18" t="s">
        <v>18</v>
      </c>
      <c r="C25" s="19">
        <f>SUM(C21:C24)</f>
        <v>812.19508045083558</v>
      </c>
      <c r="D25" s="19">
        <f t="shared" ref="D25:X25" si="39">SUM(D21:D24)</f>
        <v>0</v>
      </c>
      <c r="E25" s="19">
        <f t="shared" si="39"/>
        <v>24</v>
      </c>
      <c r="F25" s="19">
        <f t="shared" si="39"/>
        <v>249</v>
      </c>
      <c r="G25" s="19">
        <f t="shared" si="39"/>
        <v>273</v>
      </c>
      <c r="H25" s="19">
        <f t="shared" si="39"/>
        <v>0</v>
      </c>
      <c r="I25" s="19">
        <f t="shared" si="39"/>
        <v>0</v>
      </c>
      <c r="J25" s="19">
        <f t="shared" si="39"/>
        <v>125.72</v>
      </c>
      <c r="K25" s="19">
        <f t="shared" si="39"/>
        <v>125.72</v>
      </c>
      <c r="L25" s="19">
        <f t="shared" si="39"/>
        <v>53.807777777777773</v>
      </c>
      <c r="M25" s="19">
        <f t="shared" si="39"/>
        <v>0</v>
      </c>
      <c r="N25" s="19">
        <f t="shared" si="39"/>
        <v>0</v>
      </c>
      <c r="O25" s="19">
        <f t="shared" si="39"/>
        <v>53.807777777777773</v>
      </c>
      <c r="P25" s="19">
        <f t="shared" si="39"/>
        <v>0</v>
      </c>
      <c r="Q25" s="19">
        <f t="shared" si="39"/>
        <v>0</v>
      </c>
      <c r="R25" s="19">
        <f t="shared" si="39"/>
        <v>0.44999999999999812</v>
      </c>
      <c r="S25" s="19">
        <f t="shared" si="39"/>
        <v>0.44999999999999812</v>
      </c>
      <c r="T25" s="19">
        <f t="shared" si="39"/>
        <v>0</v>
      </c>
      <c r="U25" s="19">
        <f t="shared" si="39"/>
        <v>452.97777777777776</v>
      </c>
      <c r="V25" s="19">
        <f t="shared" si="39"/>
        <v>0</v>
      </c>
      <c r="W25" s="19">
        <f t="shared" si="39"/>
        <v>3.35</v>
      </c>
      <c r="X25" s="19">
        <f t="shared" si="39"/>
        <v>0</v>
      </c>
      <c r="Y25" s="19">
        <f t="shared" si="6"/>
        <v>3.35</v>
      </c>
      <c r="Z25" s="19">
        <f t="shared" ref="Z25:AA25" si="40">SUM(Z21:Z24)</f>
        <v>0</v>
      </c>
      <c r="AA25" s="19">
        <f t="shared" si="40"/>
        <v>0</v>
      </c>
      <c r="AB25" s="19">
        <f t="shared" ref="AB25:AD25" si="41">SUM(AB21:AB24)</f>
        <v>2.99</v>
      </c>
      <c r="AC25" s="19">
        <f t="shared" si="7"/>
        <v>2.99</v>
      </c>
      <c r="AD25" s="19">
        <f t="shared" si="41"/>
        <v>0</v>
      </c>
      <c r="AE25" s="19">
        <f t="shared" ref="AE25:AF25" si="42">SUM(AE21:AE24)</f>
        <v>0</v>
      </c>
      <c r="AF25" s="19">
        <f t="shared" si="42"/>
        <v>0</v>
      </c>
      <c r="AG25" s="19">
        <f t="shared" si="8"/>
        <v>0</v>
      </c>
      <c r="AH25" s="19">
        <f t="shared" ref="AH25:AI25" si="43">SUM(AH21:AH24)</f>
        <v>0</v>
      </c>
      <c r="AI25" s="19">
        <f t="shared" si="43"/>
        <v>0</v>
      </c>
      <c r="AJ25" s="19">
        <f t="shared" ref="AJ25" si="44">SUM(AJ21:AJ24)</f>
        <v>33.96</v>
      </c>
      <c r="AK25" s="19">
        <f t="shared" si="9"/>
        <v>33.96</v>
      </c>
      <c r="AM25" s="19">
        <f t="shared" si="10"/>
        <v>40.300000000000004</v>
      </c>
      <c r="AO25" s="19">
        <f t="shared" ref="AO25:AP25" si="45">SUM(AO21:AO24)</f>
        <v>0</v>
      </c>
      <c r="AP25" s="19">
        <f t="shared" si="45"/>
        <v>0</v>
      </c>
      <c r="AQ25" s="19">
        <f t="shared" ref="AQ25" si="46">SUM(AQ21:AQ24)</f>
        <v>1.92</v>
      </c>
      <c r="AR25" s="19">
        <f t="shared" si="11"/>
        <v>1.92</v>
      </c>
      <c r="AS25" s="19">
        <f t="shared" ref="AS25:AU25" si="47">SUM(AS21:AS24)</f>
        <v>0</v>
      </c>
      <c r="AT25" s="19">
        <f t="shared" si="47"/>
        <v>370.1873333333333</v>
      </c>
      <c r="AU25" s="19">
        <f t="shared" si="47"/>
        <v>54.570000000000007</v>
      </c>
      <c r="AV25" s="19">
        <f t="shared" si="12"/>
        <v>424.75733333333329</v>
      </c>
      <c r="AW25" s="19">
        <f t="shared" ref="AW25:AX25" si="48">SUM(AW21:AW24)</f>
        <v>0</v>
      </c>
      <c r="AX25" s="19">
        <f t="shared" si="48"/>
        <v>0</v>
      </c>
      <c r="AY25" s="19">
        <f t="shared" ref="AY25:BA25" si="49">SUM(AY21:AY24)</f>
        <v>114.58</v>
      </c>
      <c r="AZ25" s="19">
        <f t="shared" si="13"/>
        <v>114.58</v>
      </c>
      <c r="BA25" s="19">
        <f t="shared" si="49"/>
        <v>323.86</v>
      </c>
      <c r="BB25" s="19">
        <f t="shared" ref="BB25:BC25" si="50">SUM(BB21:BB24)</f>
        <v>144.04</v>
      </c>
      <c r="BC25" s="19">
        <f t="shared" si="50"/>
        <v>27.85</v>
      </c>
      <c r="BD25" s="19">
        <f t="shared" si="14"/>
        <v>495.75</v>
      </c>
      <c r="BE25" s="19">
        <f t="shared" si="0"/>
        <v>1037.0073333333335</v>
      </c>
      <c r="BG25" s="19">
        <f t="shared" ref="BG25:BH25" si="51">SUM(BG21:BG24)</f>
        <v>65.430000000000007</v>
      </c>
      <c r="BH25" s="19">
        <f t="shared" si="51"/>
        <v>48</v>
      </c>
      <c r="BI25" s="19">
        <f t="shared" ref="BI25" si="52">SUM(BI21:BI24)</f>
        <v>116</v>
      </c>
      <c r="BJ25" s="19">
        <f t="shared" si="15"/>
        <v>229.43</v>
      </c>
      <c r="BK25" s="19">
        <f t="shared" ref="BK25:BL25" si="53">SUM(BK21:BK24)</f>
        <v>0</v>
      </c>
      <c r="BL25" s="19">
        <f t="shared" si="53"/>
        <v>158</v>
      </c>
      <c r="BM25" s="19">
        <f t="shared" ref="BM25" si="54">SUM(BM21:BM24)</f>
        <v>0</v>
      </c>
      <c r="BN25" s="19">
        <f t="shared" si="16"/>
        <v>158</v>
      </c>
      <c r="BO25" s="19">
        <f t="shared" ref="BO25:BP25" si="55">SUM(BO21:BO24)</f>
        <v>216</v>
      </c>
      <c r="BP25" s="19">
        <f t="shared" si="55"/>
        <v>115.65</v>
      </c>
      <c r="BQ25" s="19">
        <f t="shared" ref="BQ25:BS25" si="56">SUM(BQ21:BQ24)</f>
        <v>0</v>
      </c>
      <c r="BR25" s="19">
        <f t="shared" si="17"/>
        <v>331.65</v>
      </c>
      <c r="BS25" s="19">
        <f t="shared" si="56"/>
        <v>0</v>
      </c>
      <c r="BT25" s="19">
        <f t="shared" ref="BT25:BU25" si="57">SUM(BT21:BT24)</f>
        <v>50.26</v>
      </c>
      <c r="BU25" s="19">
        <f t="shared" si="57"/>
        <v>0</v>
      </c>
      <c r="BV25" s="19">
        <f t="shared" si="18"/>
        <v>50.26</v>
      </c>
      <c r="BW25" s="19">
        <f t="shared" si="1"/>
        <v>769.33999999999992</v>
      </c>
    </row>
    <row r="26" spans="1:75" x14ac:dyDescent="0.2">
      <c r="A26" s="133" t="s">
        <v>19</v>
      </c>
      <c r="B26" s="137"/>
      <c r="C26" s="13"/>
      <c r="D26" s="24"/>
      <c r="E26" s="24"/>
      <c r="F26" s="24"/>
      <c r="G26" s="13"/>
      <c r="H26" s="24"/>
      <c r="I26" s="24"/>
      <c r="J26" s="24"/>
      <c r="K26" s="13"/>
      <c r="L26" s="24"/>
      <c r="M26" s="24"/>
      <c r="N26" s="24">
        <v>0</v>
      </c>
      <c r="O26" s="13">
        <f t="shared" si="4"/>
        <v>0</v>
      </c>
      <c r="P26" s="24"/>
      <c r="Q26" s="24"/>
      <c r="R26" s="24"/>
      <c r="S26" s="13">
        <f t="shared" si="5"/>
        <v>0</v>
      </c>
      <c r="U26" s="24">
        <f t="shared" si="19"/>
        <v>0</v>
      </c>
      <c r="V26" s="24"/>
      <c r="W26" s="24"/>
      <c r="X26" s="24"/>
      <c r="Y26" s="24">
        <f t="shared" si="6"/>
        <v>0</v>
      </c>
      <c r="Z26" s="24"/>
      <c r="AA26" s="24"/>
      <c r="AB26" s="24"/>
      <c r="AC26" s="24">
        <f t="shared" si="7"/>
        <v>0</v>
      </c>
      <c r="AD26" s="24"/>
      <c r="AE26" s="24"/>
      <c r="AF26" s="24"/>
      <c r="AG26" s="24">
        <f t="shared" si="8"/>
        <v>0</v>
      </c>
      <c r="AH26" s="24"/>
      <c r="AI26" s="24"/>
      <c r="AJ26" s="24"/>
      <c r="AK26" s="24">
        <f t="shared" si="9"/>
        <v>0</v>
      </c>
      <c r="AM26" s="24">
        <f t="shared" si="10"/>
        <v>0</v>
      </c>
      <c r="AO26" s="24"/>
      <c r="AP26" s="24"/>
      <c r="AQ26" s="24"/>
      <c r="AR26" s="24">
        <f t="shared" si="11"/>
        <v>0</v>
      </c>
      <c r="AS26" s="24"/>
      <c r="AT26" s="24"/>
      <c r="AU26" s="24"/>
      <c r="AV26" s="24">
        <f t="shared" si="12"/>
        <v>0</v>
      </c>
      <c r="AW26" s="24"/>
      <c r="AX26" s="24"/>
      <c r="AY26" s="24"/>
      <c r="AZ26" s="24">
        <f t="shared" si="13"/>
        <v>0</v>
      </c>
      <c r="BA26" s="24"/>
      <c r="BB26" s="24"/>
      <c r="BC26" s="24"/>
      <c r="BD26" s="24">
        <f t="shared" si="14"/>
        <v>0</v>
      </c>
      <c r="BE26" s="24">
        <f t="shared" si="0"/>
        <v>0</v>
      </c>
      <c r="BG26" s="24"/>
      <c r="BH26" s="24"/>
      <c r="BI26" s="24"/>
      <c r="BJ26" s="24">
        <f t="shared" si="15"/>
        <v>0</v>
      </c>
      <c r="BK26" s="24"/>
      <c r="BL26" s="24"/>
      <c r="BM26" s="24"/>
      <c r="BN26" s="24">
        <f t="shared" si="16"/>
        <v>0</v>
      </c>
      <c r="BO26" s="24"/>
      <c r="BP26" s="24"/>
      <c r="BQ26" s="24"/>
      <c r="BR26" s="24">
        <f t="shared" si="17"/>
        <v>0</v>
      </c>
      <c r="BS26" s="24"/>
      <c r="BT26" s="24"/>
      <c r="BU26" s="24"/>
      <c r="BV26" s="24">
        <f t="shared" si="18"/>
        <v>0</v>
      </c>
      <c r="BW26" s="24">
        <f t="shared" si="1"/>
        <v>0</v>
      </c>
    </row>
    <row r="27" spans="1:75" x14ac:dyDescent="0.2">
      <c r="A27" s="11">
        <v>1</v>
      </c>
      <c r="B27" s="12" t="s">
        <v>29</v>
      </c>
      <c r="C27" s="43">
        <v>5.13</v>
      </c>
      <c r="D27" s="38">
        <v>0</v>
      </c>
      <c r="E27" s="38">
        <v>0</v>
      </c>
      <c r="F27" s="38">
        <v>0</v>
      </c>
      <c r="G27" s="43">
        <f t="shared" si="2"/>
        <v>0</v>
      </c>
      <c r="H27" s="38">
        <v>0</v>
      </c>
      <c r="I27" s="38">
        <v>0</v>
      </c>
      <c r="J27" s="38">
        <v>0</v>
      </c>
      <c r="K27" s="43">
        <f t="shared" si="3"/>
        <v>0</v>
      </c>
      <c r="L27" s="38">
        <v>0</v>
      </c>
      <c r="M27" s="38">
        <v>0</v>
      </c>
      <c r="N27" s="38">
        <v>0</v>
      </c>
      <c r="O27" s="43">
        <f t="shared" si="4"/>
        <v>0</v>
      </c>
      <c r="P27" s="38">
        <v>0</v>
      </c>
      <c r="Q27" s="38">
        <v>0</v>
      </c>
      <c r="R27" s="38">
        <v>0</v>
      </c>
      <c r="S27" s="43">
        <f t="shared" si="5"/>
        <v>0</v>
      </c>
      <c r="U27" s="24">
        <f t="shared" si="19"/>
        <v>0</v>
      </c>
      <c r="V27" s="24">
        <v>0</v>
      </c>
      <c r="W27" s="24">
        <v>0</v>
      </c>
      <c r="X27" s="24">
        <v>0</v>
      </c>
      <c r="Y27" s="24">
        <f t="shared" si="6"/>
        <v>0</v>
      </c>
      <c r="Z27" s="24">
        <v>0</v>
      </c>
      <c r="AA27" s="24">
        <v>0</v>
      </c>
      <c r="AB27" s="24">
        <v>20.11</v>
      </c>
      <c r="AC27" s="24">
        <f t="shared" si="7"/>
        <v>20.11</v>
      </c>
      <c r="AD27" s="24">
        <v>0</v>
      </c>
      <c r="AE27" s="24">
        <v>26.084405762304922</v>
      </c>
      <c r="AF27" s="24">
        <v>0</v>
      </c>
      <c r="AG27" s="24">
        <f t="shared" si="8"/>
        <v>26.084405762304922</v>
      </c>
      <c r="AH27" s="24">
        <v>0</v>
      </c>
      <c r="AI27" s="24">
        <v>0</v>
      </c>
      <c r="AJ27" s="24">
        <v>0</v>
      </c>
      <c r="AK27" s="24">
        <f t="shared" si="9"/>
        <v>0</v>
      </c>
      <c r="AM27" s="24">
        <f t="shared" si="10"/>
        <v>46.194405762304925</v>
      </c>
      <c r="AO27" s="24">
        <v>0</v>
      </c>
      <c r="AP27" s="24">
        <v>0</v>
      </c>
      <c r="AQ27" s="24">
        <v>0</v>
      </c>
      <c r="AR27" s="24">
        <f t="shared" si="11"/>
        <v>0</v>
      </c>
      <c r="AS27" s="24">
        <v>0</v>
      </c>
      <c r="AT27" s="24">
        <v>0</v>
      </c>
      <c r="AU27" s="24">
        <v>0</v>
      </c>
      <c r="AV27" s="24">
        <f t="shared" si="12"/>
        <v>0</v>
      </c>
      <c r="AW27" s="24">
        <v>0</v>
      </c>
      <c r="AX27" s="24">
        <v>0</v>
      </c>
      <c r="AY27" s="24">
        <v>0</v>
      </c>
      <c r="AZ27" s="24">
        <f t="shared" si="13"/>
        <v>0</v>
      </c>
      <c r="BA27" s="24">
        <v>0</v>
      </c>
      <c r="BB27" s="24">
        <v>0</v>
      </c>
      <c r="BC27" s="24">
        <v>0</v>
      </c>
      <c r="BD27" s="24">
        <f t="shared" si="14"/>
        <v>0</v>
      </c>
      <c r="BE27" s="24">
        <f t="shared" si="0"/>
        <v>0</v>
      </c>
      <c r="BG27" s="24">
        <v>0</v>
      </c>
      <c r="BH27" s="24">
        <v>0</v>
      </c>
      <c r="BI27" s="24">
        <v>0</v>
      </c>
      <c r="BJ27" s="24">
        <f t="shared" si="15"/>
        <v>0</v>
      </c>
      <c r="BK27" s="24">
        <v>0</v>
      </c>
      <c r="BL27" s="24">
        <v>0</v>
      </c>
      <c r="BM27" s="24">
        <v>0</v>
      </c>
      <c r="BN27" s="24">
        <f t="shared" si="16"/>
        <v>0</v>
      </c>
      <c r="BO27" s="24">
        <v>0</v>
      </c>
      <c r="BP27" s="24">
        <v>0</v>
      </c>
      <c r="BQ27" s="24">
        <v>0</v>
      </c>
      <c r="BR27" s="24">
        <f t="shared" si="17"/>
        <v>0</v>
      </c>
      <c r="BS27" s="24">
        <v>0</v>
      </c>
      <c r="BT27" s="24">
        <v>0</v>
      </c>
      <c r="BU27" s="24">
        <v>0</v>
      </c>
      <c r="BV27" s="24">
        <f t="shared" si="18"/>
        <v>0</v>
      </c>
      <c r="BW27" s="24">
        <f t="shared" si="1"/>
        <v>0</v>
      </c>
    </row>
    <row r="28" spans="1:75" x14ac:dyDescent="0.2">
      <c r="A28" s="11">
        <v>2</v>
      </c>
      <c r="B28" s="12" t="s">
        <v>30</v>
      </c>
      <c r="C28" s="43">
        <v>12.26</v>
      </c>
      <c r="D28" s="38">
        <v>0</v>
      </c>
      <c r="E28" s="38">
        <v>0</v>
      </c>
      <c r="F28" s="38">
        <v>0</v>
      </c>
      <c r="G28" s="43">
        <f t="shared" si="2"/>
        <v>0</v>
      </c>
      <c r="H28" s="38">
        <v>0</v>
      </c>
      <c r="I28" s="38">
        <v>0</v>
      </c>
      <c r="J28" s="38">
        <v>0</v>
      </c>
      <c r="K28" s="43">
        <f t="shared" si="3"/>
        <v>0</v>
      </c>
      <c r="L28" s="38">
        <v>0</v>
      </c>
      <c r="M28" s="38">
        <v>0</v>
      </c>
      <c r="N28" s="38">
        <v>0</v>
      </c>
      <c r="O28" s="43">
        <f t="shared" si="4"/>
        <v>0</v>
      </c>
      <c r="P28" s="38">
        <v>0</v>
      </c>
      <c r="Q28" s="38">
        <v>0</v>
      </c>
      <c r="R28" s="38">
        <v>0</v>
      </c>
      <c r="S28" s="43">
        <f t="shared" si="5"/>
        <v>0</v>
      </c>
      <c r="U28" s="24">
        <f t="shared" si="19"/>
        <v>0</v>
      </c>
      <c r="V28" s="24">
        <v>0</v>
      </c>
      <c r="W28" s="24">
        <v>0</v>
      </c>
      <c r="X28" s="24">
        <v>0</v>
      </c>
      <c r="Y28" s="24">
        <f t="shared" si="6"/>
        <v>0</v>
      </c>
      <c r="Z28" s="24">
        <v>0</v>
      </c>
      <c r="AA28" s="24">
        <v>0</v>
      </c>
      <c r="AB28" s="24">
        <v>0</v>
      </c>
      <c r="AC28" s="24">
        <f t="shared" si="7"/>
        <v>0</v>
      </c>
      <c r="AD28" s="24">
        <v>0</v>
      </c>
      <c r="AE28" s="24">
        <v>0</v>
      </c>
      <c r="AF28" s="24">
        <v>0</v>
      </c>
      <c r="AG28" s="24">
        <f t="shared" si="8"/>
        <v>0</v>
      </c>
      <c r="AH28" s="24">
        <v>0</v>
      </c>
      <c r="AI28" s="24">
        <v>0</v>
      </c>
      <c r="AJ28" s="24">
        <v>0</v>
      </c>
      <c r="AK28" s="24">
        <f t="shared" si="9"/>
        <v>0</v>
      </c>
      <c r="AM28" s="24">
        <f t="shared" si="10"/>
        <v>0</v>
      </c>
      <c r="AO28" s="24">
        <v>0</v>
      </c>
      <c r="AP28" s="24">
        <v>0</v>
      </c>
      <c r="AQ28" s="24">
        <v>0</v>
      </c>
      <c r="AR28" s="24">
        <f t="shared" si="11"/>
        <v>0</v>
      </c>
      <c r="AS28" s="24">
        <v>0</v>
      </c>
      <c r="AT28" s="24">
        <v>0</v>
      </c>
      <c r="AU28" s="24">
        <v>0</v>
      </c>
      <c r="AV28" s="24">
        <f t="shared" si="12"/>
        <v>0</v>
      </c>
      <c r="AW28" s="24">
        <v>0</v>
      </c>
      <c r="AX28" s="24">
        <v>0</v>
      </c>
      <c r="AY28" s="24">
        <v>0</v>
      </c>
      <c r="AZ28" s="24">
        <f t="shared" si="13"/>
        <v>0</v>
      </c>
      <c r="BA28" s="24">
        <v>0</v>
      </c>
      <c r="BB28" s="24">
        <v>0</v>
      </c>
      <c r="BC28" s="24">
        <v>0</v>
      </c>
      <c r="BD28" s="24">
        <f t="shared" si="14"/>
        <v>0</v>
      </c>
      <c r="BE28" s="24">
        <f t="shared" si="0"/>
        <v>0</v>
      </c>
      <c r="BG28" s="24">
        <v>0</v>
      </c>
      <c r="BH28" s="24">
        <v>0</v>
      </c>
      <c r="BI28" s="24">
        <v>0</v>
      </c>
      <c r="BJ28" s="24">
        <f t="shared" si="15"/>
        <v>0</v>
      </c>
      <c r="BK28" s="24">
        <v>0</v>
      </c>
      <c r="BL28" s="24">
        <v>0</v>
      </c>
      <c r="BM28" s="24">
        <v>0</v>
      </c>
      <c r="BN28" s="24">
        <f t="shared" si="16"/>
        <v>0</v>
      </c>
      <c r="BO28" s="24">
        <v>0</v>
      </c>
      <c r="BP28" s="24">
        <v>0</v>
      </c>
      <c r="BQ28" s="24">
        <v>0</v>
      </c>
      <c r="BR28" s="24">
        <f t="shared" si="17"/>
        <v>0</v>
      </c>
      <c r="BS28" s="24">
        <v>0</v>
      </c>
      <c r="BT28" s="24">
        <v>0</v>
      </c>
      <c r="BU28" s="24">
        <v>0</v>
      </c>
      <c r="BV28" s="24">
        <f t="shared" si="18"/>
        <v>0</v>
      </c>
      <c r="BW28" s="24">
        <f t="shared" si="1"/>
        <v>0</v>
      </c>
    </row>
    <row r="29" spans="1:75" x14ac:dyDescent="0.2">
      <c r="A29" s="11">
        <v>3</v>
      </c>
      <c r="B29" s="12" t="s">
        <v>62</v>
      </c>
      <c r="C29" s="43">
        <v>13.75</v>
      </c>
      <c r="D29" s="38">
        <v>0</v>
      </c>
      <c r="E29" s="38">
        <v>0</v>
      </c>
      <c r="F29" s="38">
        <v>0</v>
      </c>
      <c r="G29" s="43">
        <f t="shared" si="2"/>
        <v>0</v>
      </c>
      <c r="H29" s="38">
        <v>0</v>
      </c>
      <c r="I29" s="38">
        <v>0</v>
      </c>
      <c r="J29" s="38">
        <v>0</v>
      </c>
      <c r="K29" s="43">
        <f t="shared" si="3"/>
        <v>0</v>
      </c>
      <c r="L29" s="38">
        <v>0</v>
      </c>
      <c r="M29" s="38">
        <v>0</v>
      </c>
      <c r="N29" s="38">
        <v>6.3911290322580649</v>
      </c>
      <c r="O29" s="43">
        <f t="shared" si="4"/>
        <v>6.3911290322580649</v>
      </c>
      <c r="P29" s="38">
        <v>0</v>
      </c>
      <c r="Q29" s="38">
        <v>0</v>
      </c>
      <c r="R29" s="38">
        <v>0</v>
      </c>
      <c r="S29" s="43">
        <f t="shared" si="5"/>
        <v>0</v>
      </c>
      <c r="U29" s="24">
        <f t="shared" si="19"/>
        <v>6.3911290322580649</v>
      </c>
      <c r="V29" s="24">
        <v>6.5</v>
      </c>
      <c r="W29" s="24">
        <v>0</v>
      </c>
      <c r="X29" s="24">
        <v>0</v>
      </c>
      <c r="Y29" s="24">
        <f t="shared" si="6"/>
        <v>6.5</v>
      </c>
      <c r="Z29" s="24">
        <v>0</v>
      </c>
      <c r="AA29" s="24">
        <v>0</v>
      </c>
      <c r="AB29" s="24">
        <v>0</v>
      </c>
      <c r="AC29" s="24">
        <f t="shared" si="7"/>
        <v>0</v>
      </c>
      <c r="AD29" s="24">
        <v>0</v>
      </c>
      <c r="AE29" s="24">
        <v>0</v>
      </c>
      <c r="AF29" s="24">
        <v>4.6500000000000004</v>
      </c>
      <c r="AG29" s="24">
        <f t="shared" si="8"/>
        <v>4.6500000000000004</v>
      </c>
      <c r="AH29" s="24">
        <v>0</v>
      </c>
      <c r="AI29" s="24">
        <v>5.28</v>
      </c>
      <c r="AJ29" s="24">
        <v>0</v>
      </c>
      <c r="AK29" s="24">
        <f t="shared" si="9"/>
        <v>5.28</v>
      </c>
      <c r="AM29" s="24">
        <f t="shared" si="10"/>
        <v>16.43</v>
      </c>
      <c r="AO29" s="24">
        <v>0</v>
      </c>
      <c r="AP29" s="24">
        <v>0</v>
      </c>
      <c r="AQ29" s="24">
        <v>0</v>
      </c>
      <c r="AR29" s="24">
        <f t="shared" si="11"/>
        <v>0</v>
      </c>
      <c r="AS29" s="24">
        <v>0</v>
      </c>
      <c r="AT29" s="24">
        <v>0</v>
      </c>
      <c r="AU29" s="24">
        <v>0</v>
      </c>
      <c r="AV29" s="24">
        <f t="shared" si="12"/>
        <v>0</v>
      </c>
      <c r="AW29" s="24">
        <v>0</v>
      </c>
      <c r="AX29" s="24">
        <v>0</v>
      </c>
      <c r="AY29" s="24">
        <v>0</v>
      </c>
      <c r="AZ29" s="24">
        <f t="shared" si="13"/>
        <v>0</v>
      </c>
      <c r="BA29" s="24">
        <v>0</v>
      </c>
      <c r="BB29" s="24">
        <v>0</v>
      </c>
      <c r="BC29" s="24">
        <v>0</v>
      </c>
      <c r="BD29" s="24">
        <f t="shared" si="14"/>
        <v>0</v>
      </c>
      <c r="BE29" s="24">
        <f t="shared" si="0"/>
        <v>0</v>
      </c>
      <c r="BG29" s="24">
        <v>0</v>
      </c>
      <c r="BH29" s="24">
        <v>0</v>
      </c>
      <c r="BI29" s="24">
        <v>0</v>
      </c>
      <c r="BJ29" s="24">
        <f t="shared" si="15"/>
        <v>0</v>
      </c>
      <c r="BK29" s="24">
        <v>0</v>
      </c>
      <c r="BL29" s="24">
        <v>0</v>
      </c>
      <c r="BM29" s="24">
        <v>0</v>
      </c>
      <c r="BN29" s="24">
        <f t="shared" si="16"/>
        <v>0</v>
      </c>
      <c r="BO29" s="24">
        <v>0</v>
      </c>
      <c r="BP29" s="24">
        <v>1.96</v>
      </c>
      <c r="BQ29" s="24">
        <v>0</v>
      </c>
      <c r="BR29" s="24">
        <f t="shared" si="17"/>
        <v>1.96</v>
      </c>
      <c r="BS29" s="24">
        <v>0</v>
      </c>
      <c r="BT29" s="24">
        <v>0</v>
      </c>
      <c r="BU29" s="24">
        <v>0</v>
      </c>
      <c r="BV29" s="24">
        <f t="shared" si="18"/>
        <v>0</v>
      </c>
      <c r="BW29" s="24">
        <f t="shared" si="1"/>
        <v>1.96</v>
      </c>
    </row>
    <row r="30" spans="1:75" x14ac:dyDescent="0.2">
      <c r="A30" s="11">
        <v>4</v>
      </c>
      <c r="B30" s="12" t="s">
        <v>31</v>
      </c>
      <c r="C30" s="43">
        <v>65.181999999999988</v>
      </c>
      <c r="D30" s="38">
        <v>2.65</v>
      </c>
      <c r="E30" s="38">
        <v>0</v>
      </c>
      <c r="F30" s="38">
        <v>0</v>
      </c>
      <c r="G30" s="43">
        <f t="shared" si="2"/>
        <v>2.65</v>
      </c>
      <c r="H30" s="38">
        <v>7</v>
      </c>
      <c r="I30" s="38">
        <v>6.3100000000000005</v>
      </c>
      <c r="J30" s="38">
        <v>3.9074999999999998</v>
      </c>
      <c r="K30" s="43">
        <f t="shared" si="3"/>
        <v>17.217500000000001</v>
      </c>
      <c r="L30" s="38">
        <v>25.86</v>
      </c>
      <c r="M30" s="38">
        <v>0.3084677419354841</v>
      </c>
      <c r="N30" s="38">
        <v>9.5605161290322567</v>
      </c>
      <c r="O30" s="43">
        <f t="shared" si="4"/>
        <v>35.728983870967738</v>
      </c>
      <c r="P30" s="38">
        <v>0</v>
      </c>
      <c r="Q30" s="38">
        <v>44.884614572333689</v>
      </c>
      <c r="R30" s="38">
        <v>0</v>
      </c>
      <c r="S30" s="43">
        <f t="shared" si="5"/>
        <v>44.884614572333689</v>
      </c>
      <c r="U30" s="24">
        <f t="shared" si="19"/>
        <v>100.48109844330142</v>
      </c>
      <c r="V30" s="24">
        <v>33.002617046818727</v>
      </c>
      <c r="W30" s="24">
        <v>11.23</v>
      </c>
      <c r="X30" s="24">
        <v>11.832000000000001</v>
      </c>
      <c r="Y30" s="24">
        <f t="shared" si="6"/>
        <v>56.064617046818732</v>
      </c>
      <c r="Z30" s="24">
        <v>5.8100000000000005</v>
      </c>
      <c r="AA30" s="24">
        <v>16.45</v>
      </c>
      <c r="AB30" s="24">
        <v>0</v>
      </c>
      <c r="AC30" s="24">
        <f t="shared" si="7"/>
        <v>22.259999999999998</v>
      </c>
      <c r="AD30" s="24">
        <v>5.4399999999999995</v>
      </c>
      <c r="AE30" s="24">
        <v>6.1</v>
      </c>
      <c r="AF30" s="24">
        <v>10.590000000000002</v>
      </c>
      <c r="AG30" s="24">
        <f t="shared" si="8"/>
        <v>22.130000000000003</v>
      </c>
      <c r="AH30" s="24">
        <v>9.27</v>
      </c>
      <c r="AI30" s="24">
        <v>0</v>
      </c>
      <c r="AJ30" s="24">
        <v>0</v>
      </c>
      <c r="AK30" s="24">
        <f t="shared" si="9"/>
        <v>9.27</v>
      </c>
      <c r="AM30" s="24">
        <f t="shared" si="10"/>
        <v>109.72461704681874</v>
      </c>
      <c r="AO30" s="24">
        <v>0</v>
      </c>
      <c r="AP30" s="24">
        <v>13.711803278688524</v>
      </c>
      <c r="AQ30" s="24">
        <v>0</v>
      </c>
      <c r="AR30" s="24">
        <f t="shared" si="11"/>
        <v>13.711803278688524</v>
      </c>
      <c r="AS30" s="24">
        <v>0</v>
      </c>
      <c r="AT30" s="24">
        <v>7.64</v>
      </c>
      <c r="AU30" s="24">
        <v>0</v>
      </c>
      <c r="AV30" s="24">
        <f t="shared" si="12"/>
        <v>7.64</v>
      </c>
      <c r="AW30" s="24">
        <v>0</v>
      </c>
      <c r="AX30" s="24">
        <v>0</v>
      </c>
      <c r="AY30" s="24">
        <v>0</v>
      </c>
      <c r="AZ30" s="24">
        <f t="shared" si="13"/>
        <v>0</v>
      </c>
      <c r="BA30" s="24">
        <v>0</v>
      </c>
      <c r="BB30" s="24">
        <v>0</v>
      </c>
      <c r="BC30" s="24">
        <v>0</v>
      </c>
      <c r="BD30" s="24">
        <f t="shared" si="14"/>
        <v>0</v>
      </c>
      <c r="BE30" s="24">
        <f t="shared" si="0"/>
        <v>21.351803278688525</v>
      </c>
      <c r="BG30" s="24">
        <v>0</v>
      </c>
      <c r="BH30" s="24">
        <v>8.58</v>
      </c>
      <c r="BI30" s="24">
        <v>6.72</v>
      </c>
      <c r="BJ30" s="24">
        <f t="shared" si="15"/>
        <v>15.3</v>
      </c>
      <c r="BK30" s="24">
        <v>0</v>
      </c>
      <c r="BL30" s="24">
        <v>11.42</v>
      </c>
      <c r="BM30" s="24">
        <v>0</v>
      </c>
      <c r="BN30" s="24">
        <f t="shared" si="16"/>
        <v>11.42</v>
      </c>
      <c r="BO30" s="24">
        <v>0</v>
      </c>
      <c r="BP30" s="24">
        <v>0</v>
      </c>
      <c r="BQ30" s="24">
        <v>10.16</v>
      </c>
      <c r="BR30" s="24">
        <f t="shared" si="17"/>
        <v>10.16</v>
      </c>
      <c r="BS30" s="24">
        <v>0</v>
      </c>
      <c r="BT30" s="24">
        <v>33.013846153846153</v>
      </c>
      <c r="BU30" s="24">
        <v>8.4480000000000004</v>
      </c>
      <c r="BV30" s="24">
        <f t="shared" si="18"/>
        <v>41.461846153846153</v>
      </c>
      <c r="BW30" s="24">
        <f t="shared" si="1"/>
        <v>78.341846153846149</v>
      </c>
    </row>
    <row r="31" spans="1:75" x14ac:dyDescent="0.2">
      <c r="A31" s="11">
        <v>5</v>
      </c>
      <c r="B31" s="12" t="s">
        <v>32</v>
      </c>
      <c r="C31" s="43">
        <v>20.352962962962962</v>
      </c>
      <c r="D31" s="38">
        <v>0</v>
      </c>
      <c r="E31" s="38">
        <v>0</v>
      </c>
      <c r="F31" s="38">
        <v>0</v>
      </c>
      <c r="G31" s="43">
        <f t="shared" si="2"/>
        <v>0</v>
      </c>
      <c r="H31" s="38">
        <v>0</v>
      </c>
      <c r="I31" s="38">
        <v>0</v>
      </c>
      <c r="J31" s="38">
        <v>0</v>
      </c>
      <c r="K31" s="43">
        <f t="shared" si="3"/>
        <v>0</v>
      </c>
      <c r="L31" s="38">
        <v>0</v>
      </c>
      <c r="M31" s="38">
        <v>0</v>
      </c>
      <c r="N31" s="38">
        <v>0</v>
      </c>
      <c r="O31" s="43">
        <f t="shared" si="4"/>
        <v>0</v>
      </c>
      <c r="P31" s="38">
        <v>0</v>
      </c>
      <c r="Q31" s="38">
        <v>0</v>
      </c>
      <c r="R31" s="38">
        <v>0</v>
      </c>
      <c r="S31" s="43">
        <f t="shared" si="5"/>
        <v>0</v>
      </c>
      <c r="U31" s="24">
        <f t="shared" si="19"/>
        <v>0</v>
      </c>
      <c r="V31" s="24">
        <v>0</v>
      </c>
      <c r="W31" s="24">
        <v>6</v>
      </c>
      <c r="X31" s="24">
        <v>3.33</v>
      </c>
      <c r="Y31" s="24">
        <f t="shared" si="6"/>
        <v>9.33</v>
      </c>
      <c r="Z31" s="24">
        <v>0</v>
      </c>
      <c r="AA31" s="24">
        <v>1.32</v>
      </c>
      <c r="AB31" s="24">
        <v>0</v>
      </c>
      <c r="AC31" s="24">
        <f t="shared" si="7"/>
        <v>1.32</v>
      </c>
      <c r="AD31" s="24">
        <v>0</v>
      </c>
      <c r="AE31" s="24">
        <v>0</v>
      </c>
      <c r="AF31" s="24">
        <v>3.9</v>
      </c>
      <c r="AG31" s="24">
        <f t="shared" si="8"/>
        <v>3.9</v>
      </c>
      <c r="AH31" s="24">
        <v>0</v>
      </c>
      <c r="AI31" s="24">
        <v>0</v>
      </c>
      <c r="AJ31" s="24">
        <v>0</v>
      </c>
      <c r="AK31" s="24">
        <f t="shared" si="9"/>
        <v>0</v>
      </c>
      <c r="AM31" s="24">
        <f t="shared" si="10"/>
        <v>14.55</v>
      </c>
      <c r="AO31" s="24">
        <v>0</v>
      </c>
      <c r="AP31" s="24">
        <v>0</v>
      </c>
      <c r="AQ31" s="24">
        <v>0</v>
      </c>
      <c r="AR31" s="24">
        <f t="shared" si="11"/>
        <v>0</v>
      </c>
      <c r="AS31" s="24">
        <v>6.48</v>
      </c>
      <c r="AT31" s="24">
        <v>0</v>
      </c>
      <c r="AU31" s="24">
        <v>0</v>
      </c>
      <c r="AV31" s="24">
        <f t="shared" si="12"/>
        <v>6.48</v>
      </c>
      <c r="AW31" s="24">
        <v>0</v>
      </c>
      <c r="AX31" s="24">
        <v>0</v>
      </c>
      <c r="AY31" s="24">
        <v>0</v>
      </c>
      <c r="AZ31" s="24">
        <f t="shared" si="13"/>
        <v>0</v>
      </c>
      <c r="BA31" s="24">
        <v>0</v>
      </c>
      <c r="BB31" s="24">
        <v>0</v>
      </c>
      <c r="BC31" s="24">
        <v>0</v>
      </c>
      <c r="BD31" s="24">
        <f t="shared" si="14"/>
        <v>0</v>
      </c>
      <c r="BE31" s="24">
        <f t="shared" si="0"/>
        <v>6.48</v>
      </c>
      <c r="BG31" s="24">
        <v>4.5999999999999996</v>
      </c>
      <c r="BH31" s="24">
        <v>0</v>
      </c>
      <c r="BI31" s="24">
        <v>0</v>
      </c>
      <c r="BJ31" s="24">
        <f t="shared" si="15"/>
        <v>4.5999999999999996</v>
      </c>
      <c r="BK31" s="24">
        <v>0</v>
      </c>
      <c r="BL31" s="24">
        <v>0</v>
      </c>
      <c r="BM31" s="24">
        <v>0</v>
      </c>
      <c r="BN31" s="24">
        <f t="shared" si="16"/>
        <v>0</v>
      </c>
      <c r="BO31" s="24">
        <v>0</v>
      </c>
      <c r="BP31" s="24">
        <v>0</v>
      </c>
      <c r="BQ31" s="24">
        <v>0</v>
      </c>
      <c r="BR31" s="24">
        <f t="shared" si="17"/>
        <v>0</v>
      </c>
      <c r="BS31" s="24">
        <v>0</v>
      </c>
      <c r="BT31" s="24">
        <v>0</v>
      </c>
      <c r="BU31" s="24">
        <v>0</v>
      </c>
      <c r="BV31" s="24">
        <f t="shared" si="18"/>
        <v>0</v>
      </c>
      <c r="BW31" s="24">
        <f t="shared" si="1"/>
        <v>4.5999999999999996</v>
      </c>
    </row>
    <row r="32" spans="1:75" x14ac:dyDescent="0.2">
      <c r="A32" s="11">
        <v>6</v>
      </c>
      <c r="B32" s="12" t="s">
        <v>67</v>
      </c>
      <c r="C32" s="43">
        <v>4.0999999999999996</v>
      </c>
      <c r="D32" s="38">
        <v>0</v>
      </c>
      <c r="E32" s="38">
        <v>0</v>
      </c>
      <c r="F32" s="38">
        <v>0</v>
      </c>
      <c r="G32" s="43">
        <f t="shared" si="2"/>
        <v>0</v>
      </c>
      <c r="H32" s="38">
        <v>0</v>
      </c>
      <c r="I32" s="38">
        <v>0</v>
      </c>
      <c r="J32" s="38">
        <v>0</v>
      </c>
      <c r="K32" s="43">
        <f t="shared" si="3"/>
        <v>0</v>
      </c>
      <c r="L32" s="38">
        <v>0</v>
      </c>
      <c r="M32" s="38">
        <v>0</v>
      </c>
      <c r="N32" s="38">
        <v>0</v>
      </c>
      <c r="O32" s="43">
        <f t="shared" si="4"/>
        <v>0</v>
      </c>
      <c r="P32" s="38">
        <v>0</v>
      </c>
      <c r="Q32" s="38">
        <v>0</v>
      </c>
      <c r="R32" s="38">
        <v>0</v>
      </c>
      <c r="S32" s="43">
        <f t="shared" si="5"/>
        <v>0</v>
      </c>
      <c r="U32" s="24">
        <f t="shared" si="19"/>
        <v>0</v>
      </c>
      <c r="V32" s="24">
        <v>0</v>
      </c>
      <c r="W32" s="24">
        <v>0</v>
      </c>
      <c r="X32" s="24">
        <v>0</v>
      </c>
      <c r="Y32" s="24">
        <f t="shared" si="6"/>
        <v>0</v>
      </c>
      <c r="Z32" s="24">
        <v>0</v>
      </c>
      <c r="AA32" s="24">
        <v>0</v>
      </c>
      <c r="AB32" s="24">
        <v>0</v>
      </c>
      <c r="AC32" s="24">
        <f t="shared" si="7"/>
        <v>0</v>
      </c>
      <c r="AD32" s="24">
        <v>0</v>
      </c>
      <c r="AE32" s="24">
        <v>0</v>
      </c>
      <c r="AF32" s="24">
        <v>0</v>
      </c>
      <c r="AG32" s="24">
        <f t="shared" si="8"/>
        <v>0</v>
      </c>
      <c r="AH32" s="24">
        <v>0</v>
      </c>
      <c r="AI32" s="24">
        <v>0</v>
      </c>
      <c r="AJ32" s="24">
        <v>0</v>
      </c>
      <c r="AK32" s="24">
        <f t="shared" si="9"/>
        <v>0</v>
      </c>
      <c r="AM32" s="24">
        <f t="shared" si="10"/>
        <v>0</v>
      </c>
      <c r="AO32" s="24">
        <v>0</v>
      </c>
      <c r="AP32" s="24">
        <v>0</v>
      </c>
      <c r="AQ32" s="24">
        <v>0</v>
      </c>
      <c r="AR32" s="24">
        <f t="shared" si="11"/>
        <v>0</v>
      </c>
      <c r="AS32" s="24">
        <v>0</v>
      </c>
      <c r="AT32" s="24">
        <v>0</v>
      </c>
      <c r="AU32" s="24">
        <v>0</v>
      </c>
      <c r="AV32" s="24">
        <f t="shared" si="12"/>
        <v>0</v>
      </c>
      <c r="AW32" s="24">
        <v>0</v>
      </c>
      <c r="AX32" s="24">
        <v>0</v>
      </c>
      <c r="AY32" s="24">
        <v>0</v>
      </c>
      <c r="AZ32" s="24">
        <f t="shared" si="13"/>
        <v>0</v>
      </c>
      <c r="BA32" s="24">
        <v>0</v>
      </c>
      <c r="BB32" s="24">
        <v>0</v>
      </c>
      <c r="BC32" s="24">
        <v>0</v>
      </c>
      <c r="BD32" s="24">
        <f t="shared" si="14"/>
        <v>0</v>
      </c>
      <c r="BE32" s="24">
        <f t="shared" si="0"/>
        <v>0</v>
      </c>
      <c r="BG32" s="24">
        <v>0</v>
      </c>
      <c r="BH32" s="24">
        <v>0</v>
      </c>
      <c r="BI32" s="24">
        <v>0</v>
      </c>
      <c r="BJ32" s="24">
        <f t="shared" si="15"/>
        <v>0</v>
      </c>
      <c r="BK32" s="24">
        <v>0</v>
      </c>
      <c r="BL32" s="24">
        <v>0</v>
      </c>
      <c r="BM32" s="24">
        <v>0</v>
      </c>
      <c r="BN32" s="24">
        <f t="shared" si="16"/>
        <v>0</v>
      </c>
      <c r="BO32" s="24">
        <v>0</v>
      </c>
      <c r="BP32" s="24">
        <v>0</v>
      </c>
      <c r="BQ32" s="24">
        <v>0</v>
      </c>
      <c r="BR32" s="24">
        <f t="shared" si="17"/>
        <v>0</v>
      </c>
      <c r="BS32" s="24">
        <v>0</v>
      </c>
      <c r="BT32" s="24">
        <v>0</v>
      </c>
      <c r="BU32" s="24">
        <v>0</v>
      </c>
      <c r="BV32" s="24">
        <f t="shared" si="18"/>
        <v>0</v>
      </c>
      <c r="BW32" s="24">
        <f t="shared" si="1"/>
        <v>0</v>
      </c>
    </row>
    <row r="33" spans="1:75" x14ac:dyDescent="0.2">
      <c r="A33" s="11">
        <v>7</v>
      </c>
      <c r="B33" s="16" t="s">
        <v>44</v>
      </c>
      <c r="C33" s="43">
        <v>0</v>
      </c>
      <c r="D33" s="38">
        <v>0</v>
      </c>
      <c r="E33" s="38">
        <v>0</v>
      </c>
      <c r="F33" s="38">
        <v>0</v>
      </c>
      <c r="G33" s="43">
        <f t="shared" si="2"/>
        <v>0</v>
      </c>
      <c r="H33" s="38">
        <v>0</v>
      </c>
      <c r="I33" s="38">
        <v>0</v>
      </c>
      <c r="J33" s="38">
        <v>0</v>
      </c>
      <c r="K33" s="43">
        <f t="shared" si="3"/>
        <v>0</v>
      </c>
      <c r="L33" s="38">
        <v>0</v>
      </c>
      <c r="M33" s="38">
        <v>0</v>
      </c>
      <c r="N33" s="38">
        <v>0</v>
      </c>
      <c r="O33" s="43">
        <f t="shared" si="4"/>
        <v>0</v>
      </c>
      <c r="P33" s="38">
        <v>0</v>
      </c>
      <c r="Q33" s="38">
        <v>0</v>
      </c>
      <c r="R33" s="38">
        <v>0</v>
      </c>
      <c r="S33" s="43">
        <f t="shared" si="5"/>
        <v>0</v>
      </c>
      <c r="U33" s="24">
        <f t="shared" si="19"/>
        <v>0</v>
      </c>
      <c r="V33" s="24">
        <v>0</v>
      </c>
      <c r="W33" s="24">
        <v>0</v>
      </c>
      <c r="X33" s="24">
        <v>0</v>
      </c>
      <c r="Y33" s="24">
        <f t="shared" si="6"/>
        <v>0</v>
      </c>
      <c r="Z33" s="24">
        <v>0</v>
      </c>
      <c r="AA33" s="24">
        <v>0</v>
      </c>
      <c r="AB33" s="24">
        <v>0</v>
      </c>
      <c r="AC33" s="24">
        <f t="shared" si="7"/>
        <v>0</v>
      </c>
      <c r="AD33" s="24">
        <v>0</v>
      </c>
      <c r="AE33" s="24">
        <v>0</v>
      </c>
      <c r="AF33" s="24">
        <v>0</v>
      </c>
      <c r="AG33" s="24">
        <f t="shared" si="8"/>
        <v>0</v>
      </c>
      <c r="AH33" s="24">
        <v>0</v>
      </c>
      <c r="AI33" s="24">
        <v>0</v>
      </c>
      <c r="AJ33" s="24">
        <v>0</v>
      </c>
      <c r="AK33" s="24">
        <f t="shared" si="9"/>
        <v>0</v>
      </c>
      <c r="AM33" s="24">
        <f t="shared" si="10"/>
        <v>0</v>
      </c>
      <c r="AO33" s="24">
        <v>0</v>
      </c>
      <c r="AP33" s="24">
        <v>0</v>
      </c>
      <c r="AQ33" s="24">
        <v>0</v>
      </c>
      <c r="AR33" s="24">
        <f t="shared" si="11"/>
        <v>0</v>
      </c>
      <c r="AS33" s="24">
        <v>0</v>
      </c>
      <c r="AT33" s="24">
        <v>0</v>
      </c>
      <c r="AU33" s="24">
        <v>0</v>
      </c>
      <c r="AV33" s="24">
        <f t="shared" si="12"/>
        <v>0</v>
      </c>
      <c r="AW33" s="24">
        <v>0</v>
      </c>
      <c r="AX33" s="24">
        <v>0</v>
      </c>
      <c r="AY33" s="24">
        <v>0</v>
      </c>
      <c r="AZ33" s="24">
        <f t="shared" si="13"/>
        <v>0</v>
      </c>
      <c r="BA33" s="24">
        <v>0</v>
      </c>
      <c r="BB33" s="24">
        <v>0</v>
      </c>
      <c r="BC33" s="24">
        <v>0</v>
      </c>
      <c r="BD33" s="24">
        <f t="shared" si="14"/>
        <v>0</v>
      </c>
      <c r="BE33" s="24">
        <f t="shared" si="0"/>
        <v>0</v>
      </c>
      <c r="BG33" s="24">
        <v>0</v>
      </c>
      <c r="BH33" s="24">
        <v>0</v>
      </c>
      <c r="BI33" s="24">
        <v>0</v>
      </c>
      <c r="BJ33" s="24">
        <f t="shared" si="15"/>
        <v>0</v>
      </c>
      <c r="BK33" s="24">
        <v>0</v>
      </c>
      <c r="BL33" s="24">
        <v>0</v>
      </c>
      <c r="BM33" s="24">
        <v>0</v>
      </c>
      <c r="BN33" s="24">
        <f t="shared" si="16"/>
        <v>0</v>
      </c>
      <c r="BO33" s="24">
        <v>0</v>
      </c>
      <c r="BP33" s="24">
        <v>0</v>
      </c>
      <c r="BQ33" s="24">
        <v>0</v>
      </c>
      <c r="BR33" s="24">
        <f t="shared" si="17"/>
        <v>0</v>
      </c>
      <c r="BS33" s="24">
        <v>0</v>
      </c>
      <c r="BT33" s="24">
        <v>0</v>
      </c>
      <c r="BU33" s="24">
        <v>0</v>
      </c>
      <c r="BV33" s="24">
        <f t="shared" si="18"/>
        <v>0</v>
      </c>
      <c r="BW33" s="24">
        <f t="shared" si="1"/>
        <v>0</v>
      </c>
    </row>
    <row r="34" spans="1:75" x14ac:dyDescent="0.2">
      <c r="A34" s="11">
        <v>8</v>
      </c>
      <c r="B34" s="25" t="s">
        <v>74</v>
      </c>
      <c r="C34" s="43">
        <v>14.845999999999998</v>
      </c>
      <c r="D34" s="38">
        <v>0</v>
      </c>
      <c r="E34" s="38">
        <v>0</v>
      </c>
      <c r="F34" s="38">
        <v>0</v>
      </c>
      <c r="G34" s="43">
        <f t="shared" si="2"/>
        <v>0</v>
      </c>
      <c r="H34" s="38">
        <v>0</v>
      </c>
      <c r="I34" s="38">
        <v>0</v>
      </c>
      <c r="J34" s="38">
        <v>0</v>
      </c>
      <c r="K34" s="43">
        <f t="shared" si="3"/>
        <v>0</v>
      </c>
      <c r="L34" s="38">
        <v>2.5</v>
      </c>
      <c r="M34" s="38">
        <v>0.48185483870967755</v>
      </c>
      <c r="N34" s="38">
        <v>0</v>
      </c>
      <c r="O34" s="43">
        <f t="shared" si="4"/>
        <v>2.9818548387096775</v>
      </c>
      <c r="P34" s="38">
        <v>0</v>
      </c>
      <c r="Q34" s="38">
        <v>0</v>
      </c>
      <c r="R34" s="38">
        <v>0</v>
      </c>
      <c r="S34" s="43">
        <f t="shared" si="5"/>
        <v>0</v>
      </c>
      <c r="U34" s="24">
        <f t="shared" si="19"/>
        <v>2.9818548387096775</v>
      </c>
      <c r="V34" s="24">
        <v>0</v>
      </c>
      <c r="W34" s="24">
        <v>0</v>
      </c>
      <c r="X34" s="24">
        <v>0</v>
      </c>
      <c r="Y34" s="24">
        <f t="shared" si="6"/>
        <v>0</v>
      </c>
      <c r="Z34" s="24">
        <v>0</v>
      </c>
      <c r="AA34" s="24">
        <v>0</v>
      </c>
      <c r="AB34" s="24">
        <v>0</v>
      </c>
      <c r="AC34" s="24">
        <f t="shared" si="7"/>
        <v>0</v>
      </c>
      <c r="AD34" s="24">
        <v>0</v>
      </c>
      <c r="AE34" s="24">
        <v>0</v>
      </c>
      <c r="AF34" s="24">
        <v>24.17</v>
      </c>
      <c r="AG34" s="24">
        <f t="shared" si="8"/>
        <v>24.17</v>
      </c>
      <c r="AH34" s="24">
        <v>0</v>
      </c>
      <c r="AI34" s="24">
        <v>0</v>
      </c>
      <c r="AJ34" s="24">
        <v>9.6</v>
      </c>
      <c r="AK34" s="24">
        <f t="shared" si="9"/>
        <v>9.6</v>
      </c>
      <c r="AM34" s="24">
        <f t="shared" si="10"/>
        <v>33.770000000000003</v>
      </c>
      <c r="AO34" s="24">
        <v>0</v>
      </c>
      <c r="AP34" s="24">
        <v>0</v>
      </c>
      <c r="AQ34" s="24">
        <v>6.5</v>
      </c>
      <c r="AR34" s="24">
        <f t="shared" si="11"/>
        <v>6.5</v>
      </c>
      <c r="AS34" s="24">
        <v>0</v>
      </c>
      <c r="AT34" s="24">
        <v>0</v>
      </c>
      <c r="AU34" s="24">
        <v>0</v>
      </c>
      <c r="AV34" s="24">
        <f t="shared" si="12"/>
        <v>0</v>
      </c>
      <c r="AW34" s="24">
        <v>0</v>
      </c>
      <c r="AX34" s="24">
        <v>0</v>
      </c>
      <c r="AY34" s="24">
        <v>0</v>
      </c>
      <c r="AZ34" s="24">
        <f t="shared" si="13"/>
        <v>0</v>
      </c>
      <c r="BA34" s="24">
        <v>0</v>
      </c>
      <c r="BB34" s="24">
        <v>0</v>
      </c>
      <c r="BC34" s="24">
        <v>0</v>
      </c>
      <c r="BD34" s="24">
        <f t="shared" si="14"/>
        <v>0</v>
      </c>
      <c r="BE34" s="24">
        <f t="shared" si="0"/>
        <v>6.5</v>
      </c>
      <c r="BG34" s="24">
        <v>0</v>
      </c>
      <c r="BH34" s="24">
        <v>0</v>
      </c>
      <c r="BI34" s="24">
        <v>0</v>
      </c>
      <c r="BJ34" s="24">
        <f t="shared" si="15"/>
        <v>0</v>
      </c>
      <c r="BK34" s="24">
        <v>0</v>
      </c>
      <c r="BL34" s="24">
        <v>0</v>
      </c>
      <c r="BM34" s="24">
        <v>0</v>
      </c>
      <c r="BN34" s="24">
        <f t="shared" si="16"/>
        <v>0</v>
      </c>
      <c r="BO34" s="24">
        <v>0</v>
      </c>
      <c r="BP34" s="24">
        <v>0</v>
      </c>
      <c r="BQ34" s="24">
        <v>0</v>
      </c>
      <c r="BR34" s="24">
        <f t="shared" si="17"/>
        <v>0</v>
      </c>
      <c r="BS34" s="24">
        <v>0</v>
      </c>
      <c r="BT34" s="24">
        <v>0</v>
      </c>
      <c r="BU34" s="24">
        <v>0</v>
      </c>
      <c r="BV34" s="24">
        <f t="shared" si="18"/>
        <v>0</v>
      </c>
      <c r="BW34" s="24">
        <f t="shared" si="1"/>
        <v>0</v>
      </c>
    </row>
    <row r="35" spans="1:75" x14ac:dyDescent="0.2">
      <c r="A35" s="11">
        <v>9</v>
      </c>
      <c r="B35" s="16" t="s">
        <v>35</v>
      </c>
      <c r="C35" s="43">
        <v>10.89</v>
      </c>
      <c r="D35" s="38">
        <v>0</v>
      </c>
      <c r="E35" s="38">
        <v>0</v>
      </c>
      <c r="F35" s="38">
        <v>0</v>
      </c>
      <c r="G35" s="43">
        <f t="shared" si="2"/>
        <v>0</v>
      </c>
      <c r="H35" s="38">
        <v>0</v>
      </c>
      <c r="I35" s="38">
        <v>0</v>
      </c>
      <c r="J35" s="38">
        <v>0</v>
      </c>
      <c r="K35" s="43">
        <f t="shared" si="3"/>
        <v>0</v>
      </c>
      <c r="L35" s="38">
        <v>0</v>
      </c>
      <c r="M35" s="38">
        <v>14.31</v>
      </c>
      <c r="N35" s="38">
        <v>0</v>
      </c>
      <c r="O35" s="43">
        <f t="shared" si="4"/>
        <v>14.31</v>
      </c>
      <c r="P35" s="38">
        <v>0</v>
      </c>
      <c r="Q35" s="38">
        <v>0</v>
      </c>
      <c r="R35" s="38">
        <v>0</v>
      </c>
      <c r="S35" s="43">
        <f t="shared" si="5"/>
        <v>0</v>
      </c>
      <c r="U35" s="24">
        <f t="shared" si="19"/>
        <v>14.31</v>
      </c>
      <c r="V35" s="24">
        <v>0</v>
      </c>
      <c r="W35" s="24">
        <v>0</v>
      </c>
      <c r="X35" s="24">
        <v>0</v>
      </c>
      <c r="Y35" s="24">
        <f t="shared" si="6"/>
        <v>0</v>
      </c>
      <c r="Z35" s="24">
        <v>0</v>
      </c>
      <c r="AA35" s="24">
        <v>0</v>
      </c>
      <c r="AB35" s="24">
        <v>0</v>
      </c>
      <c r="AC35" s="24">
        <f t="shared" si="7"/>
        <v>0</v>
      </c>
      <c r="AD35" s="24">
        <v>0</v>
      </c>
      <c r="AE35" s="24">
        <v>0</v>
      </c>
      <c r="AF35" s="24">
        <v>0</v>
      </c>
      <c r="AG35" s="24">
        <f t="shared" si="8"/>
        <v>0</v>
      </c>
      <c r="AH35" s="24">
        <v>12.32</v>
      </c>
      <c r="AI35" s="24">
        <v>0</v>
      </c>
      <c r="AJ35" s="24">
        <v>0</v>
      </c>
      <c r="AK35" s="24">
        <f t="shared" si="9"/>
        <v>12.32</v>
      </c>
      <c r="AM35" s="24">
        <f t="shared" si="10"/>
        <v>12.32</v>
      </c>
      <c r="AO35" s="24">
        <v>0</v>
      </c>
      <c r="AP35" s="24">
        <v>0</v>
      </c>
      <c r="AQ35" s="24">
        <v>0</v>
      </c>
      <c r="AR35" s="24">
        <f t="shared" si="11"/>
        <v>0</v>
      </c>
      <c r="AS35" s="24">
        <v>0</v>
      </c>
      <c r="AT35" s="24">
        <v>0</v>
      </c>
      <c r="AU35" s="24">
        <v>0</v>
      </c>
      <c r="AV35" s="24">
        <f t="shared" si="12"/>
        <v>0</v>
      </c>
      <c r="AW35" s="24">
        <v>0</v>
      </c>
      <c r="AX35" s="24">
        <v>17.03</v>
      </c>
      <c r="AY35" s="24">
        <v>0</v>
      </c>
      <c r="AZ35" s="24">
        <f t="shared" si="13"/>
        <v>17.03</v>
      </c>
      <c r="BA35" s="24">
        <v>21.83</v>
      </c>
      <c r="BB35" s="24">
        <v>0</v>
      </c>
      <c r="BC35" s="24">
        <v>0</v>
      </c>
      <c r="BD35" s="24">
        <f t="shared" si="14"/>
        <v>21.83</v>
      </c>
      <c r="BE35" s="24">
        <f t="shared" si="0"/>
        <v>38.86</v>
      </c>
      <c r="BG35" s="24">
        <v>7.9</v>
      </c>
      <c r="BH35" s="24">
        <v>18</v>
      </c>
      <c r="BI35" s="24">
        <v>0</v>
      </c>
      <c r="BJ35" s="24">
        <f t="shared" si="15"/>
        <v>25.9</v>
      </c>
      <c r="BK35" s="24">
        <v>0</v>
      </c>
      <c r="BL35" s="24">
        <v>12.79</v>
      </c>
      <c r="BM35" s="24">
        <v>0</v>
      </c>
      <c r="BN35" s="24">
        <f t="shared" si="16"/>
        <v>12.79</v>
      </c>
      <c r="BO35" s="24">
        <v>0</v>
      </c>
      <c r="BP35" s="24">
        <v>0</v>
      </c>
      <c r="BQ35" s="24">
        <v>0</v>
      </c>
      <c r="BR35" s="24">
        <f t="shared" si="17"/>
        <v>0</v>
      </c>
      <c r="BS35" s="24">
        <v>0</v>
      </c>
      <c r="BT35" s="24">
        <v>0</v>
      </c>
      <c r="BU35" s="24">
        <v>0</v>
      </c>
      <c r="BV35" s="24">
        <f t="shared" si="18"/>
        <v>0</v>
      </c>
      <c r="BW35" s="24">
        <f t="shared" si="1"/>
        <v>38.69</v>
      </c>
    </row>
    <row r="36" spans="1:75" x14ac:dyDescent="0.2">
      <c r="A36" s="11">
        <v>10</v>
      </c>
      <c r="B36" s="16" t="s">
        <v>71</v>
      </c>
      <c r="C36" s="43">
        <v>114.68148345435068</v>
      </c>
      <c r="D36" s="38">
        <v>0</v>
      </c>
      <c r="E36" s="38">
        <v>6.5799999999999992</v>
      </c>
      <c r="F36" s="38">
        <v>6.5</v>
      </c>
      <c r="G36" s="43">
        <f t="shared" si="2"/>
        <v>13.079999999999998</v>
      </c>
      <c r="H36" s="38">
        <v>0</v>
      </c>
      <c r="I36" s="38">
        <v>7.76</v>
      </c>
      <c r="J36" s="38">
        <v>21.74</v>
      </c>
      <c r="K36" s="43">
        <f t="shared" si="3"/>
        <v>29.5</v>
      </c>
      <c r="L36" s="38">
        <v>34.950000000000003</v>
      </c>
      <c r="M36" s="38">
        <v>3.57</v>
      </c>
      <c r="N36" s="38">
        <v>0.77</v>
      </c>
      <c r="O36" s="43">
        <f t="shared" si="4"/>
        <v>39.290000000000006</v>
      </c>
      <c r="P36" s="38">
        <v>8.2089315726290533</v>
      </c>
      <c r="Q36" s="38">
        <v>12.53</v>
      </c>
      <c r="R36" s="38">
        <v>6.807923169267708</v>
      </c>
      <c r="S36" s="43">
        <f t="shared" si="5"/>
        <v>27.546854741896759</v>
      </c>
      <c r="U36" s="24">
        <f t="shared" si="19"/>
        <v>109.41685474189677</v>
      </c>
      <c r="V36" s="24">
        <v>4.6840000000000002</v>
      </c>
      <c r="W36" s="24">
        <v>37.492455031517551</v>
      </c>
      <c r="X36" s="24">
        <v>1.3</v>
      </c>
      <c r="Y36" s="24">
        <f t="shared" si="6"/>
        <v>43.476455031517546</v>
      </c>
      <c r="Z36" s="24">
        <v>3.93</v>
      </c>
      <c r="AA36" s="24">
        <v>42.1</v>
      </c>
      <c r="AB36" s="24">
        <v>18.89</v>
      </c>
      <c r="AC36" s="24">
        <f t="shared" si="7"/>
        <v>64.92</v>
      </c>
      <c r="AD36" s="24">
        <v>58.208615384615385</v>
      </c>
      <c r="AE36" s="24">
        <v>22.6</v>
      </c>
      <c r="AF36" s="24">
        <v>12.97</v>
      </c>
      <c r="AG36" s="24">
        <f t="shared" si="8"/>
        <v>93.778615384615392</v>
      </c>
      <c r="AH36" s="24">
        <v>9.6199999999999992</v>
      </c>
      <c r="AI36" s="24">
        <v>10.37</v>
      </c>
      <c r="AJ36" s="24">
        <v>19.36</v>
      </c>
      <c r="AK36" s="24">
        <f t="shared" si="9"/>
        <v>39.349999999999994</v>
      </c>
      <c r="AM36" s="24">
        <f t="shared" si="10"/>
        <v>241.52507041613296</v>
      </c>
      <c r="AO36" s="24">
        <v>3.12</v>
      </c>
      <c r="AP36" s="24">
        <v>3.3499999999999996</v>
      </c>
      <c r="AQ36" s="24">
        <v>4.9800000000000004</v>
      </c>
      <c r="AR36" s="24">
        <f t="shared" si="11"/>
        <v>11.45</v>
      </c>
      <c r="AS36" s="24">
        <v>9.8099999999999987</v>
      </c>
      <c r="AT36" s="24">
        <v>5.25</v>
      </c>
      <c r="AU36" s="24">
        <v>20.367999999999999</v>
      </c>
      <c r="AV36" s="24">
        <f t="shared" si="12"/>
        <v>35.427999999999997</v>
      </c>
      <c r="AW36" s="24">
        <v>46.15</v>
      </c>
      <c r="AX36" s="24">
        <v>41.900000000000006</v>
      </c>
      <c r="AY36" s="24">
        <v>24.98</v>
      </c>
      <c r="AZ36" s="24">
        <f t="shared" si="13"/>
        <v>113.03000000000002</v>
      </c>
      <c r="BA36" s="24">
        <v>21.591999999999999</v>
      </c>
      <c r="BB36" s="24">
        <v>8.9599999999999991</v>
      </c>
      <c r="BC36" s="24">
        <v>3.06</v>
      </c>
      <c r="BD36" s="24">
        <f t="shared" si="14"/>
        <v>33.612000000000002</v>
      </c>
      <c r="BE36" s="24">
        <f t="shared" si="0"/>
        <v>193.52</v>
      </c>
      <c r="BG36" s="24">
        <v>22.09</v>
      </c>
      <c r="BH36" s="24">
        <v>32.75</v>
      </c>
      <c r="BI36" s="24">
        <v>26.099999999999998</v>
      </c>
      <c r="BJ36" s="24">
        <f t="shared" si="15"/>
        <v>80.94</v>
      </c>
      <c r="BK36" s="24">
        <v>25.13</v>
      </c>
      <c r="BL36" s="24">
        <v>42.4</v>
      </c>
      <c r="BM36" s="24">
        <v>27.435999999999996</v>
      </c>
      <c r="BN36" s="24">
        <f t="shared" si="16"/>
        <v>94.965999999999994</v>
      </c>
      <c r="BO36" s="24">
        <v>18.62</v>
      </c>
      <c r="BP36" s="24">
        <v>66.231000000000009</v>
      </c>
      <c r="BQ36" s="24">
        <v>62.900000000000006</v>
      </c>
      <c r="BR36" s="24">
        <f t="shared" si="17"/>
        <v>147.75100000000003</v>
      </c>
      <c r="BS36" s="24">
        <v>15.06</v>
      </c>
      <c r="BT36" s="24">
        <v>9.07</v>
      </c>
      <c r="BU36" s="24">
        <v>66.295999999999992</v>
      </c>
      <c r="BV36" s="24">
        <f t="shared" si="18"/>
        <v>90.425999999999988</v>
      </c>
      <c r="BW36" s="24">
        <f t="shared" si="1"/>
        <v>414.08300000000003</v>
      </c>
    </row>
    <row r="37" spans="1:75" x14ac:dyDescent="0.2">
      <c r="A37" s="11">
        <v>11</v>
      </c>
      <c r="B37" s="16" t="s">
        <v>72</v>
      </c>
      <c r="C37" s="43">
        <v>127.77199999999999</v>
      </c>
      <c r="D37" s="38">
        <v>0</v>
      </c>
      <c r="E37" s="38">
        <v>0</v>
      </c>
      <c r="F37" s="38">
        <v>3.39</v>
      </c>
      <c r="G37" s="43">
        <f t="shared" si="2"/>
        <v>3.39</v>
      </c>
      <c r="H37" s="38">
        <v>0</v>
      </c>
      <c r="I37" s="38">
        <v>0</v>
      </c>
      <c r="J37" s="38">
        <v>4.657258064516129</v>
      </c>
      <c r="K37" s="43">
        <f t="shared" si="3"/>
        <v>4.657258064516129</v>
      </c>
      <c r="L37" s="38">
        <v>0</v>
      </c>
      <c r="M37" s="38">
        <v>16.37701612903226</v>
      </c>
      <c r="N37" s="38">
        <v>0</v>
      </c>
      <c r="O37" s="43">
        <f t="shared" si="4"/>
        <v>16.37701612903226</v>
      </c>
      <c r="P37" s="38">
        <v>17.889112903225808</v>
      </c>
      <c r="Q37" s="38">
        <v>5.7672500000000007</v>
      </c>
      <c r="R37" s="38">
        <v>5.9818548387096762</v>
      </c>
      <c r="S37" s="43">
        <f t="shared" si="5"/>
        <v>29.638217741935485</v>
      </c>
      <c r="U37" s="24">
        <f t="shared" si="19"/>
        <v>54.062491935483877</v>
      </c>
      <c r="V37" s="24">
        <v>0</v>
      </c>
      <c r="W37" s="24">
        <v>0</v>
      </c>
      <c r="X37" s="24">
        <v>0</v>
      </c>
      <c r="Y37" s="24">
        <f t="shared" si="6"/>
        <v>0</v>
      </c>
      <c r="Z37" s="24">
        <v>22.8</v>
      </c>
      <c r="AA37" s="24">
        <v>0</v>
      </c>
      <c r="AB37" s="24">
        <v>0</v>
      </c>
      <c r="AC37" s="24">
        <f t="shared" si="7"/>
        <v>22.8</v>
      </c>
      <c r="AD37" s="24">
        <v>45.65</v>
      </c>
      <c r="AE37" s="24">
        <v>0</v>
      </c>
      <c r="AF37" s="24">
        <v>0</v>
      </c>
      <c r="AG37" s="24">
        <f t="shared" si="8"/>
        <v>45.65</v>
      </c>
      <c r="AH37" s="24">
        <v>56.72</v>
      </c>
      <c r="AI37" s="24">
        <v>43.67</v>
      </c>
      <c r="AJ37" s="24">
        <v>11.6</v>
      </c>
      <c r="AK37" s="24">
        <f t="shared" si="9"/>
        <v>111.99</v>
      </c>
      <c r="AM37" s="24">
        <f t="shared" si="10"/>
        <v>180.44</v>
      </c>
      <c r="AO37" s="24">
        <v>0</v>
      </c>
      <c r="AP37" s="24">
        <v>0</v>
      </c>
      <c r="AQ37" s="24">
        <v>30.39</v>
      </c>
      <c r="AR37" s="24">
        <f t="shared" si="11"/>
        <v>30.39</v>
      </c>
      <c r="AS37" s="24">
        <v>0</v>
      </c>
      <c r="AT37" s="24">
        <v>39.4</v>
      </c>
      <c r="AU37" s="24">
        <v>24</v>
      </c>
      <c r="AV37" s="24">
        <f t="shared" si="12"/>
        <v>63.4</v>
      </c>
      <c r="AW37" s="24">
        <v>0</v>
      </c>
      <c r="AX37" s="24">
        <v>24</v>
      </c>
      <c r="AY37" s="24">
        <v>33.96</v>
      </c>
      <c r="AZ37" s="24">
        <f t="shared" si="13"/>
        <v>57.96</v>
      </c>
      <c r="BA37" s="24">
        <v>73.289999999999992</v>
      </c>
      <c r="BB37" s="24">
        <v>26</v>
      </c>
      <c r="BC37" s="24">
        <v>13.76</v>
      </c>
      <c r="BD37" s="24">
        <f t="shared" si="14"/>
        <v>113.05</v>
      </c>
      <c r="BE37" s="24">
        <f t="shared" si="0"/>
        <v>264.8</v>
      </c>
      <c r="BG37" s="24">
        <v>16.8</v>
      </c>
      <c r="BH37" s="24">
        <v>21.14</v>
      </c>
      <c r="BI37" s="24">
        <v>20.61</v>
      </c>
      <c r="BJ37" s="24">
        <f t="shared" si="15"/>
        <v>58.55</v>
      </c>
      <c r="BK37" s="24">
        <v>0</v>
      </c>
      <c r="BL37" s="24">
        <v>10</v>
      </c>
      <c r="BM37" s="24">
        <v>0</v>
      </c>
      <c r="BN37" s="24">
        <f t="shared" si="16"/>
        <v>10</v>
      </c>
      <c r="BO37" s="24">
        <v>0</v>
      </c>
      <c r="BP37" s="24">
        <v>0</v>
      </c>
      <c r="BQ37" s="24">
        <v>0</v>
      </c>
      <c r="BR37" s="24">
        <f t="shared" si="17"/>
        <v>0</v>
      </c>
      <c r="BS37" s="24">
        <v>1.75</v>
      </c>
      <c r="BT37" s="24">
        <v>0</v>
      </c>
      <c r="BU37" s="24">
        <v>0</v>
      </c>
      <c r="BV37" s="24">
        <f t="shared" si="18"/>
        <v>1.75</v>
      </c>
      <c r="BW37" s="24">
        <f t="shared" si="1"/>
        <v>70.3</v>
      </c>
    </row>
    <row r="38" spans="1:75" x14ac:dyDescent="0.2">
      <c r="A38" s="11">
        <v>12</v>
      </c>
      <c r="B38" s="16" t="s">
        <v>43</v>
      </c>
      <c r="C38" s="43">
        <v>273.34492771804059</v>
      </c>
      <c r="D38" s="38">
        <v>14.59</v>
      </c>
      <c r="E38" s="38">
        <v>16.439999999999998</v>
      </c>
      <c r="F38" s="38">
        <v>8.5</v>
      </c>
      <c r="G38" s="43">
        <f t="shared" si="2"/>
        <v>39.53</v>
      </c>
      <c r="H38" s="38">
        <v>20.58</v>
      </c>
      <c r="I38" s="38">
        <v>20.060000000000002</v>
      </c>
      <c r="J38" s="38">
        <v>13.111225806451611</v>
      </c>
      <c r="K38" s="43">
        <f t="shared" si="3"/>
        <v>53.751225806451615</v>
      </c>
      <c r="L38" s="38">
        <v>20.434301075268817</v>
      </c>
      <c r="M38" s="38">
        <v>13.07401761643581</v>
      </c>
      <c r="N38" s="38">
        <v>28.256761197493617</v>
      </c>
      <c r="O38" s="43">
        <f t="shared" si="4"/>
        <v>61.765079889198248</v>
      </c>
      <c r="P38" s="38">
        <v>15.415480558884912</v>
      </c>
      <c r="Q38" s="38">
        <v>25.75823813369065</v>
      </c>
      <c r="R38" s="38">
        <v>45.628579657669519</v>
      </c>
      <c r="S38" s="43">
        <f t="shared" si="5"/>
        <v>86.802298350245081</v>
      </c>
      <c r="U38" s="24">
        <f t="shared" si="19"/>
        <v>241.84860404589494</v>
      </c>
      <c r="V38" s="24">
        <v>17.18</v>
      </c>
      <c r="W38" s="24">
        <v>47.423786623560311</v>
      </c>
      <c r="X38" s="24">
        <v>45.789999999999992</v>
      </c>
      <c r="Y38" s="24">
        <f t="shared" si="6"/>
        <v>110.3937866235603</v>
      </c>
      <c r="Z38" s="24">
        <v>3.2</v>
      </c>
      <c r="AA38" s="24">
        <v>52.169999999999995</v>
      </c>
      <c r="AB38" s="24">
        <v>87.230000000000018</v>
      </c>
      <c r="AC38" s="24">
        <f t="shared" si="7"/>
        <v>142.60000000000002</v>
      </c>
      <c r="AD38" s="24">
        <v>54.239999999999995</v>
      </c>
      <c r="AE38" s="24">
        <v>49.359999999999992</v>
      </c>
      <c r="AF38" s="24">
        <v>21.61</v>
      </c>
      <c r="AG38" s="24">
        <f t="shared" si="8"/>
        <v>125.21</v>
      </c>
      <c r="AH38" s="24">
        <v>16.472961344537815</v>
      </c>
      <c r="AI38" s="24">
        <v>0</v>
      </c>
      <c r="AJ38" s="24">
        <v>26.85</v>
      </c>
      <c r="AK38" s="24">
        <f t="shared" si="9"/>
        <v>43.322961344537816</v>
      </c>
      <c r="AM38" s="24">
        <f t="shared" si="10"/>
        <v>421.52674796809811</v>
      </c>
      <c r="AO38" s="24">
        <v>40.53896806722689</v>
      </c>
      <c r="AP38" s="24">
        <v>28.360000000000003</v>
      </c>
      <c r="AQ38" s="24">
        <v>11.74</v>
      </c>
      <c r="AR38" s="24">
        <f t="shared" si="11"/>
        <v>80.638968067226884</v>
      </c>
      <c r="AS38" s="24">
        <v>50</v>
      </c>
      <c r="AT38" s="24">
        <v>16.440000000000001</v>
      </c>
      <c r="AU38" s="24">
        <v>77.227000000000004</v>
      </c>
      <c r="AV38" s="24">
        <f t="shared" si="12"/>
        <v>143.667</v>
      </c>
      <c r="AW38" s="24">
        <v>37.879999999999995</v>
      </c>
      <c r="AX38" s="24">
        <v>24</v>
      </c>
      <c r="AY38" s="24">
        <v>58.185000000000002</v>
      </c>
      <c r="AZ38" s="24">
        <f t="shared" si="13"/>
        <v>120.065</v>
      </c>
      <c r="BA38" s="24">
        <v>0</v>
      </c>
      <c r="BB38" s="24">
        <v>49.31</v>
      </c>
      <c r="BC38" s="24">
        <v>23.96</v>
      </c>
      <c r="BD38" s="24">
        <f t="shared" si="14"/>
        <v>73.27000000000001</v>
      </c>
      <c r="BE38" s="24">
        <f t="shared" si="0"/>
        <v>417.64096806722688</v>
      </c>
      <c r="BG38" s="24">
        <v>36.260000000000005</v>
      </c>
      <c r="BH38" s="24">
        <v>67.12</v>
      </c>
      <c r="BI38" s="24">
        <v>52.77</v>
      </c>
      <c r="BJ38" s="24">
        <f t="shared" si="15"/>
        <v>156.15</v>
      </c>
      <c r="BK38" s="24">
        <v>83.710000000000008</v>
      </c>
      <c r="BL38" s="24">
        <v>41.92</v>
      </c>
      <c r="BM38" s="24">
        <v>58.68</v>
      </c>
      <c r="BN38" s="24">
        <f t="shared" si="16"/>
        <v>184.31</v>
      </c>
      <c r="BO38" s="24">
        <v>54.319999999999993</v>
      </c>
      <c r="BP38" s="24">
        <v>45.495999999999995</v>
      </c>
      <c r="BQ38" s="24">
        <v>78.731999999999999</v>
      </c>
      <c r="BR38" s="24">
        <f t="shared" si="17"/>
        <v>178.548</v>
      </c>
      <c r="BS38" s="24">
        <v>87.506</v>
      </c>
      <c r="BT38" s="24">
        <v>62.762</v>
      </c>
      <c r="BU38" s="24">
        <v>50.959999999999994</v>
      </c>
      <c r="BV38" s="24">
        <f t="shared" si="18"/>
        <v>201.22800000000001</v>
      </c>
      <c r="BW38" s="24">
        <f t="shared" si="1"/>
        <v>720.23599999999999</v>
      </c>
    </row>
    <row r="39" spans="1:75" ht="15.75" thickBot="1" x14ac:dyDescent="0.25">
      <c r="A39" s="11">
        <v>13</v>
      </c>
      <c r="B39" s="16" t="s">
        <v>61</v>
      </c>
      <c r="C39" s="43">
        <v>34.142000000000003</v>
      </c>
      <c r="D39" s="38">
        <v>0</v>
      </c>
      <c r="E39" s="38">
        <v>0</v>
      </c>
      <c r="F39" s="38">
        <v>0</v>
      </c>
      <c r="G39" s="43">
        <f t="shared" si="2"/>
        <v>0</v>
      </c>
      <c r="H39" s="38">
        <v>0</v>
      </c>
      <c r="I39" s="38">
        <v>0</v>
      </c>
      <c r="J39" s="38">
        <v>0</v>
      </c>
      <c r="K39" s="43">
        <f t="shared" si="3"/>
        <v>0</v>
      </c>
      <c r="L39" s="38">
        <v>0</v>
      </c>
      <c r="M39" s="38">
        <v>0</v>
      </c>
      <c r="N39" s="38">
        <v>0</v>
      </c>
      <c r="O39" s="43">
        <f t="shared" si="4"/>
        <v>0</v>
      </c>
      <c r="P39" s="38">
        <v>0</v>
      </c>
      <c r="Q39" s="38">
        <v>0</v>
      </c>
      <c r="R39" s="38">
        <v>9.5534213685474185</v>
      </c>
      <c r="S39" s="43">
        <f t="shared" si="5"/>
        <v>9.5534213685474185</v>
      </c>
      <c r="U39" s="24">
        <f t="shared" si="19"/>
        <v>9.5534213685474185</v>
      </c>
      <c r="V39" s="24">
        <v>0</v>
      </c>
      <c r="W39" s="24">
        <v>0</v>
      </c>
      <c r="X39" s="24">
        <v>0</v>
      </c>
      <c r="Y39" s="24">
        <f t="shared" si="6"/>
        <v>0</v>
      </c>
      <c r="Z39" s="24">
        <v>0</v>
      </c>
      <c r="AA39" s="24">
        <v>0</v>
      </c>
      <c r="AB39" s="24">
        <v>0</v>
      </c>
      <c r="AC39" s="24">
        <f t="shared" si="7"/>
        <v>0</v>
      </c>
      <c r="AD39" s="24">
        <v>0</v>
      </c>
      <c r="AE39" s="24">
        <v>50.545217391304348</v>
      </c>
      <c r="AF39" s="24">
        <v>0</v>
      </c>
      <c r="AG39" s="24">
        <f t="shared" si="8"/>
        <v>50.545217391304348</v>
      </c>
      <c r="AH39" s="24">
        <v>0</v>
      </c>
      <c r="AI39" s="24">
        <v>3.49</v>
      </c>
      <c r="AJ39" s="24">
        <v>4.57</v>
      </c>
      <c r="AK39" s="24">
        <f t="shared" si="9"/>
        <v>8.06</v>
      </c>
      <c r="AM39" s="24">
        <f t="shared" si="10"/>
        <v>58.60521739130435</v>
      </c>
      <c r="AO39" s="24">
        <v>3.2405042016806767</v>
      </c>
      <c r="AP39" s="24">
        <v>0</v>
      </c>
      <c r="AQ39" s="24">
        <v>1.3</v>
      </c>
      <c r="AR39" s="24">
        <f t="shared" si="11"/>
        <v>4.5405042016806769</v>
      </c>
      <c r="AS39" s="24">
        <v>8.49</v>
      </c>
      <c r="AT39" s="24">
        <v>0</v>
      </c>
      <c r="AU39" s="24">
        <v>0</v>
      </c>
      <c r="AV39" s="24">
        <f t="shared" si="12"/>
        <v>8.49</v>
      </c>
      <c r="AW39" s="24">
        <v>0</v>
      </c>
      <c r="AX39" s="24">
        <v>0</v>
      </c>
      <c r="AY39" s="24">
        <v>0</v>
      </c>
      <c r="AZ39" s="24">
        <f t="shared" si="13"/>
        <v>0</v>
      </c>
      <c r="BA39" s="24">
        <v>0</v>
      </c>
      <c r="BB39" s="24">
        <v>0</v>
      </c>
      <c r="BC39" s="24">
        <v>0</v>
      </c>
      <c r="BD39" s="24">
        <f t="shared" si="14"/>
        <v>0</v>
      </c>
      <c r="BE39" s="24">
        <f t="shared" si="0"/>
        <v>13.030504201680678</v>
      </c>
      <c r="BG39" s="24">
        <v>0</v>
      </c>
      <c r="BH39" s="24">
        <v>0</v>
      </c>
      <c r="BI39" s="24">
        <v>0</v>
      </c>
      <c r="BJ39" s="24">
        <f t="shared" si="15"/>
        <v>0</v>
      </c>
      <c r="BK39" s="24">
        <v>24</v>
      </c>
      <c r="BL39" s="24">
        <v>0</v>
      </c>
      <c r="BM39" s="24">
        <v>17.670000000000002</v>
      </c>
      <c r="BN39" s="24">
        <f t="shared" si="16"/>
        <v>41.67</v>
      </c>
      <c r="BO39" s="24">
        <v>0</v>
      </c>
      <c r="BP39" s="24">
        <v>0</v>
      </c>
      <c r="BQ39" s="24">
        <v>0</v>
      </c>
      <c r="BR39" s="24">
        <f t="shared" si="17"/>
        <v>0</v>
      </c>
      <c r="BS39" s="24">
        <v>0</v>
      </c>
      <c r="BT39" s="24">
        <v>0</v>
      </c>
      <c r="BU39" s="24">
        <v>2.0499999999999998</v>
      </c>
      <c r="BV39" s="24">
        <f t="shared" si="18"/>
        <v>2.0499999999999998</v>
      </c>
      <c r="BW39" s="24">
        <f t="shared" si="1"/>
        <v>43.72</v>
      </c>
    </row>
    <row r="40" spans="1:75" ht="15.75" thickBot="1" x14ac:dyDescent="0.25">
      <c r="A40" s="27" t="s">
        <v>20</v>
      </c>
      <c r="B40" s="18" t="s">
        <v>21</v>
      </c>
      <c r="C40" s="19">
        <f>SUM(C27:C39)</f>
        <v>696.45137413535417</v>
      </c>
      <c r="D40" s="19">
        <f t="shared" ref="D40:X40" si="58">SUM(D27:D39)</f>
        <v>17.239999999999998</v>
      </c>
      <c r="E40" s="19">
        <f t="shared" si="58"/>
        <v>23.019999999999996</v>
      </c>
      <c r="F40" s="19">
        <f t="shared" si="58"/>
        <v>18.39</v>
      </c>
      <c r="G40" s="19">
        <f t="shared" si="58"/>
        <v>58.65</v>
      </c>
      <c r="H40" s="19">
        <f t="shared" si="58"/>
        <v>27.58</v>
      </c>
      <c r="I40" s="19">
        <f t="shared" si="58"/>
        <v>34.130000000000003</v>
      </c>
      <c r="J40" s="19">
        <f t="shared" si="58"/>
        <v>43.415983870967736</v>
      </c>
      <c r="K40" s="19">
        <f t="shared" si="58"/>
        <v>105.12598387096774</v>
      </c>
      <c r="L40" s="19">
        <f t="shared" si="58"/>
        <v>83.744301075268822</v>
      </c>
      <c r="M40" s="19">
        <f t="shared" si="58"/>
        <v>48.121356326113229</v>
      </c>
      <c r="N40" s="19">
        <f t="shared" si="58"/>
        <v>44.978406358783943</v>
      </c>
      <c r="O40" s="19">
        <f t="shared" si="58"/>
        <v>176.84406376016599</v>
      </c>
      <c r="P40" s="19">
        <f t="shared" si="58"/>
        <v>41.513525034739772</v>
      </c>
      <c r="Q40" s="19">
        <f t="shared" si="58"/>
        <v>88.940102706024348</v>
      </c>
      <c r="R40" s="19">
        <f t="shared" si="58"/>
        <v>67.971779034194327</v>
      </c>
      <c r="S40" s="19">
        <f t="shared" si="58"/>
        <v>198.42540677495842</v>
      </c>
      <c r="T40" s="19">
        <f t="shared" si="58"/>
        <v>0</v>
      </c>
      <c r="U40" s="19">
        <f t="shared" si="58"/>
        <v>539.04545440609218</v>
      </c>
      <c r="V40" s="19">
        <f t="shared" si="58"/>
        <v>61.366617046818725</v>
      </c>
      <c r="W40" s="19">
        <f t="shared" si="58"/>
        <v>102.14624165507786</v>
      </c>
      <c r="X40" s="19">
        <f t="shared" si="58"/>
        <v>62.251999999999995</v>
      </c>
      <c r="Y40" s="19">
        <f t="shared" si="6"/>
        <v>225.76485870189657</v>
      </c>
      <c r="Z40" s="19">
        <f t="shared" ref="Z40:AA40" si="59">SUM(Z27:Z39)</f>
        <v>35.74</v>
      </c>
      <c r="AA40" s="19">
        <f t="shared" si="59"/>
        <v>112.03999999999999</v>
      </c>
      <c r="AB40" s="19">
        <f t="shared" ref="AB40:AD40" si="60">SUM(AB27:AB39)</f>
        <v>126.23000000000002</v>
      </c>
      <c r="AC40" s="19">
        <f t="shared" si="7"/>
        <v>274.01</v>
      </c>
      <c r="AD40" s="19">
        <f t="shared" si="60"/>
        <v>163.53861538461535</v>
      </c>
      <c r="AE40" s="19">
        <f t="shared" ref="AE40:AF40" si="61">SUM(AE27:AE39)</f>
        <v>154.68962315360926</v>
      </c>
      <c r="AF40" s="19">
        <f t="shared" si="61"/>
        <v>77.89</v>
      </c>
      <c r="AG40" s="19">
        <f t="shared" si="8"/>
        <v>396.1182385382246</v>
      </c>
      <c r="AH40" s="19">
        <f t="shared" ref="AH40:AI40" si="62">SUM(AH27:AH39)</f>
        <v>104.40296134453783</v>
      </c>
      <c r="AI40" s="19">
        <f t="shared" si="62"/>
        <v>62.81</v>
      </c>
      <c r="AJ40" s="19">
        <f t="shared" ref="AJ40" si="63">SUM(AJ27:AJ39)</f>
        <v>71.97999999999999</v>
      </c>
      <c r="AK40" s="19">
        <f t="shared" si="9"/>
        <v>239.19296134453782</v>
      </c>
      <c r="AM40" s="19">
        <f t="shared" si="10"/>
        <v>1135.086058584659</v>
      </c>
      <c r="AO40" s="19">
        <f t="shared" ref="AO40:AP40" si="64">SUM(AO27:AO39)</f>
        <v>46.899472268907566</v>
      </c>
      <c r="AP40" s="19">
        <f t="shared" si="64"/>
        <v>45.421803278688529</v>
      </c>
      <c r="AQ40" s="19">
        <f t="shared" ref="AQ40" si="65">SUM(AQ27:AQ39)</f>
        <v>54.910000000000004</v>
      </c>
      <c r="AR40" s="19">
        <f t="shared" si="11"/>
        <v>147.23127554759608</v>
      </c>
      <c r="AS40" s="19">
        <f t="shared" ref="AS40:AU40" si="66">SUM(AS27:AS39)</f>
        <v>74.779999999999987</v>
      </c>
      <c r="AT40" s="19">
        <f t="shared" si="66"/>
        <v>68.73</v>
      </c>
      <c r="AU40" s="19">
        <f t="shared" si="66"/>
        <v>121.595</v>
      </c>
      <c r="AV40" s="19">
        <f t="shared" si="12"/>
        <v>265.10500000000002</v>
      </c>
      <c r="AW40" s="19">
        <f t="shared" ref="AW40:AX40" si="67">SUM(AW27:AW39)</f>
        <v>84.03</v>
      </c>
      <c r="AX40" s="19">
        <f t="shared" si="67"/>
        <v>106.93</v>
      </c>
      <c r="AY40" s="19">
        <f t="shared" ref="AY40:BA40" si="68">SUM(AY27:AY39)</f>
        <v>117.125</v>
      </c>
      <c r="AZ40" s="19">
        <f t="shared" si="13"/>
        <v>308.08500000000004</v>
      </c>
      <c r="BA40" s="19">
        <f t="shared" si="68"/>
        <v>116.71199999999999</v>
      </c>
      <c r="BB40" s="19">
        <f t="shared" ref="BB40:BC40" si="69">SUM(BB27:BB39)</f>
        <v>84.27000000000001</v>
      </c>
      <c r="BC40" s="19">
        <f t="shared" si="69"/>
        <v>40.78</v>
      </c>
      <c r="BD40" s="19">
        <f t="shared" si="14"/>
        <v>241.762</v>
      </c>
      <c r="BE40" s="19">
        <f t="shared" si="0"/>
        <v>962.18327554759605</v>
      </c>
      <c r="BG40" s="19">
        <f t="shared" ref="BG40:BH40" si="70">SUM(BG27:BG39)</f>
        <v>87.65</v>
      </c>
      <c r="BH40" s="19">
        <f t="shared" si="70"/>
        <v>147.59</v>
      </c>
      <c r="BI40" s="19">
        <f t="shared" ref="BI40" si="71">SUM(BI27:BI39)</f>
        <v>106.2</v>
      </c>
      <c r="BJ40" s="19">
        <f t="shared" si="15"/>
        <v>341.44</v>
      </c>
      <c r="BK40" s="19">
        <f t="shared" ref="BK40:BL40" si="72">SUM(BK27:BK39)</f>
        <v>132.84</v>
      </c>
      <c r="BL40" s="19">
        <f t="shared" si="72"/>
        <v>118.53</v>
      </c>
      <c r="BM40" s="19">
        <f t="shared" ref="BM40" si="73">SUM(BM27:BM39)</f>
        <v>103.786</v>
      </c>
      <c r="BN40" s="19">
        <f t="shared" si="16"/>
        <v>355.15600000000001</v>
      </c>
      <c r="BO40" s="19">
        <f t="shared" ref="BO40:BP40" si="74">SUM(BO27:BO39)</f>
        <v>72.94</v>
      </c>
      <c r="BP40" s="19">
        <f t="shared" si="74"/>
        <v>113.687</v>
      </c>
      <c r="BQ40" s="19">
        <f t="shared" ref="BQ40:BS40" si="75">SUM(BQ27:BQ39)</f>
        <v>151.792</v>
      </c>
      <c r="BR40" s="19">
        <f t="shared" si="17"/>
        <v>338.41899999999998</v>
      </c>
      <c r="BS40" s="19">
        <f t="shared" si="75"/>
        <v>104.316</v>
      </c>
      <c r="BT40" s="19">
        <f t="shared" ref="BT40:BU40" si="76">SUM(BT27:BT39)</f>
        <v>104.84584615384615</v>
      </c>
      <c r="BU40" s="19">
        <f t="shared" si="76"/>
        <v>127.75399999999999</v>
      </c>
      <c r="BV40" s="19">
        <f t="shared" si="18"/>
        <v>336.91584615384613</v>
      </c>
      <c r="BW40" s="19">
        <f t="shared" si="1"/>
        <v>1371.9308461538462</v>
      </c>
    </row>
    <row r="41" spans="1:75" x14ac:dyDescent="0.2">
      <c r="A41" s="133" t="s">
        <v>77</v>
      </c>
      <c r="B41" s="134"/>
      <c r="C41" s="13"/>
      <c r="D41" s="24"/>
      <c r="E41" s="24"/>
      <c r="F41" s="24"/>
      <c r="G41" s="13"/>
      <c r="H41" s="24"/>
      <c r="I41" s="24"/>
      <c r="J41" s="24"/>
      <c r="K41" s="13"/>
      <c r="L41" s="24"/>
      <c r="M41" s="24"/>
      <c r="N41" s="24">
        <v>0</v>
      </c>
      <c r="O41" s="13">
        <f t="shared" si="4"/>
        <v>0</v>
      </c>
      <c r="P41" s="24"/>
      <c r="Q41" s="24"/>
      <c r="R41" s="24"/>
      <c r="S41" s="13">
        <f t="shared" si="5"/>
        <v>0</v>
      </c>
      <c r="U41" s="24">
        <f t="shared" si="19"/>
        <v>0</v>
      </c>
      <c r="V41" s="24"/>
      <c r="W41" s="24"/>
      <c r="X41" s="24"/>
      <c r="Y41" s="24">
        <f t="shared" si="6"/>
        <v>0</v>
      </c>
      <c r="Z41" s="24"/>
      <c r="AA41" s="24"/>
      <c r="AB41" s="24"/>
      <c r="AC41" s="24">
        <f t="shared" si="7"/>
        <v>0</v>
      </c>
      <c r="AD41" s="24"/>
      <c r="AE41" s="24"/>
      <c r="AF41" s="24"/>
      <c r="AG41" s="24">
        <f t="shared" si="8"/>
        <v>0</v>
      </c>
      <c r="AH41" s="24"/>
      <c r="AI41" s="24"/>
      <c r="AJ41" s="24"/>
      <c r="AK41" s="24">
        <f t="shared" si="9"/>
        <v>0</v>
      </c>
      <c r="AM41" s="24">
        <f t="shared" si="10"/>
        <v>0</v>
      </c>
      <c r="AO41" s="24"/>
      <c r="AP41" s="24"/>
      <c r="AQ41" s="24"/>
      <c r="AR41" s="24">
        <f t="shared" si="11"/>
        <v>0</v>
      </c>
      <c r="AS41" s="24"/>
      <c r="AT41" s="24"/>
      <c r="AU41" s="24"/>
      <c r="AV41" s="24">
        <f t="shared" si="12"/>
        <v>0</v>
      </c>
      <c r="AW41" s="24"/>
      <c r="AX41" s="24"/>
      <c r="AY41" s="24"/>
      <c r="AZ41" s="24">
        <f t="shared" si="13"/>
        <v>0</v>
      </c>
      <c r="BA41" s="24"/>
      <c r="BB41" s="24"/>
      <c r="BC41" s="24"/>
      <c r="BD41" s="24">
        <f t="shared" si="14"/>
        <v>0</v>
      </c>
      <c r="BE41" s="24">
        <f t="shared" si="0"/>
        <v>0</v>
      </c>
      <c r="BG41" s="24"/>
      <c r="BH41" s="24"/>
      <c r="BI41" s="24"/>
      <c r="BJ41" s="24">
        <f t="shared" si="15"/>
        <v>0</v>
      </c>
      <c r="BK41" s="24"/>
      <c r="BL41" s="24"/>
      <c r="BM41" s="24"/>
      <c r="BN41" s="24">
        <f t="shared" si="16"/>
        <v>0</v>
      </c>
      <c r="BO41" s="24"/>
      <c r="BP41" s="24"/>
      <c r="BQ41" s="24"/>
      <c r="BR41" s="24">
        <f t="shared" si="17"/>
        <v>0</v>
      </c>
      <c r="BS41" s="24"/>
      <c r="BT41" s="24"/>
      <c r="BU41" s="24"/>
      <c r="BV41" s="24">
        <f t="shared" si="18"/>
        <v>0</v>
      </c>
      <c r="BW41" s="24">
        <f t="shared" si="1"/>
        <v>0</v>
      </c>
    </row>
    <row r="42" spans="1:75" x14ac:dyDescent="0.2">
      <c r="A42" s="11">
        <v>1</v>
      </c>
      <c r="B42" s="12" t="s">
        <v>37</v>
      </c>
      <c r="C42" s="43">
        <v>1268.6500000000001</v>
      </c>
      <c r="D42" s="38">
        <v>0</v>
      </c>
      <c r="E42" s="38">
        <v>0</v>
      </c>
      <c r="F42" s="38">
        <v>0</v>
      </c>
      <c r="G42" s="43">
        <f t="shared" si="2"/>
        <v>0</v>
      </c>
      <c r="H42" s="38">
        <v>0</v>
      </c>
      <c r="I42" s="38">
        <v>0</v>
      </c>
      <c r="J42" s="38">
        <v>0</v>
      </c>
      <c r="K42" s="43">
        <f t="shared" si="3"/>
        <v>0</v>
      </c>
      <c r="L42" s="38">
        <v>0</v>
      </c>
      <c r="M42" s="38">
        <v>288</v>
      </c>
      <c r="N42" s="38">
        <v>0</v>
      </c>
      <c r="O42" s="43">
        <f t="shared" si="4"/>
        <v>288</v>
      </c>
      <c r="P42" s="38">
        <v>0</v>
      </c>
      <c r="Q42" s="38">
        <v>0</v>
      </c>
      <c r="R42" s="38">
        <v>0</v>
      </c>
      <c r="S42" s="43">
        <f t="shared" si="5"/>
        <v>0</v>
      </c>
      <c r="U42" s="24">
        <f t="shared" si="19"/>
        <v>288</v>
      </c>
      <c r="V42" s="24">
        <v>0</v>
      </c>
      <c r="W42" s="24">
        <v>0</v>
      </c>
      <c r="X42" s="24">
        <v>0</v>
      </c>
      <c r="Y42" s="24">
        <f t="shared" si="6"/>
        <v>0</v>
      </c>
      <c r="Z42" s="24">
        <v>0</v>
      </c>
      <c r="AA42" s="24">
        <v>0</v>
      </c>
      <c r="AB42" s="24">
        <v>0</v>
      </c>
      <c r="AC42" s="24">
        <f t="shared" si="7"/>
        <v>0</v>
      </c>
      <c r="AD42" s="24">
        <v>0</v>
      </c>
      <c r="AE42" s="24">
        <v>0</v>
      </c>
      <c r="AF42" s="24">
        <v>0</v>
      </c>
      <c r="AG42" s="24">
        <f t="shared" si="8"/>
        <v>0</v>
      </c>
      <c r="AH42" s="24">
        <v>24</v>
      </c>
      <c r="AI42" s="24">
        <v>408</v>
      </c>
      <c r="AJ42" s="24">
        <v>0</v>
      </c>
      <c r="AK42" s="24">
        <f t="shared" si="9"/>
        <v>432</v>
      </c>
      <c r="AM42" s="24">
        <f t="shared" si="10"/>
        <v>432</v>
      </c>
      <c r="AO42" s="24">
        <v>0</v>
      </c>
      <c r="AP42" s="24">
        <v>0</v>
      </c>
      <c r="AQ42" s="24">
        <v>0</v>
      </c>
      <c r="AR42" s="24">
        <f t="shared" si="11"/>
        <v>0</v>
      </c>
      <c r="AS42" s="24">
        <v>0</v>
      </c>
      <c r="AT42" s="24">
        <v>0</v>
      </c>
      <c r="AU42" s="24">
        <v>0</v>
      </c>
      <c r="AV42" s="24">
        <f t="shared" si="12"/>
        <v>0</v>
      </c>
      <c r="AW42" s="24">
        <v>0</v>
      </c>
      <c r="AX42" s="24">
        <v>0</v>
      </c>
      <c r="AY42" s="24">
        <v>0</v>
      </c>
      <c r="AZ42" s="24">
        <f t="shared" si="13"/>
        <v>0</v>
      </c>
      <c r="BA42" s="24">
        <v>0</v>
      </c>
      <c r="BB42" s="24">
        <v>0</v>
      </c>
      <c r="BC42" s="24">
        <v>0</v>
      </c>
      <c r="BD42" s="24">
        <f t="shared" si="14"/>
        <v>0</v>
      </c>
      <c r="BE42" s="24">
        <f t="shared" si="0"/>
        <v>0</v>
      </c>
      <c r="BG42" s="24">
        <v>0</v>
      </c>
      <c r="BH42" s="24">
        <v>0</v>
      </c>
      <c r="BI42" s="24">
        <v>0</v>
      </c>
      <c r="BJ42" s="24">
        <f t="shared" si="15"/>
        <v>0</v>
      </c>
      <c r="BK42" s="24">
        <v>0</v>
      </c>
      <c r="BL42" s="24">
        <v>0</v>
      </c>
      <c r="BM42" s="24">
        <v>0</v>
      </c>
      <c r="BN42" s="24">
        <f t="shared" si="16"/>
        <v>0</v>
      </c>
      <c r="BO42" s="24">
        <v>0</v>
      </c>
      <c r="BP42" s="24">
        <v>0</v>
      </c>
      <c r="BQ42" s="24">
        <v>0</v>
      </c>
      <c r="BR42" s="24">
        <f t="shared" si="17"/>
        <v>0</v>
      </c>
      <c r="BS42" s="24">
        <v>0</v>
      </c>
      <c r="BT42" s="24">
        <v>0</v>
      </c>
      <c r="BU42" s="24">
        <v>0</v>
      </c>
      <c r="BV42" s="24">
        <f t="shared" si="18"/>
        <v>0</v>
      </c>
      <c r="BW42" s="24">
        <f t="shared" si="1"/>
        <v>0</v>
      </c>
    </row>
    <row r="43" spans="1:75" x14ac:dyDescent="0.2">
      <c r="A43" s="11">
        <f t="shared" ref="A43:A48" si="77">A42+1</f>
        <v>2</v>
      </c>
      <c r="B43" s="12" t="s">
        <v>75</v>
      </c>
      <c r="C43" s="43">
        <v>0</v>
      </c>
      <c r="D43" s="38">
        <v>0</v>
      </c>
      <c r="E43" s="38">
        <v>0</v>
      </c>
      <c r="F43" s="38">
        <v>0</v>
      </c>
      <c r="G43" s="43">
        <f t="shared" si="2"/>
        <v>0</v>
      </c>
      <c r="H43" s="38">
        <v>0</v>
      </c>
      <c r="I43" s="38">
        <v>0</v>
      </c>
      <c r="J43" s="38">
        <v>0</v>
      </c>
      <c r="K43" s="43">
        <f t="shared" si="3"/>
        <v>0</v>
      </c>
      <c r="L43" s="38">
        <v>0</v>
      </c>
      <c r="M43" s="38">
        <v>0</v>
      </c>
      <c r="N43" s="38">
        <v>0</v>
      </c>
      <c r="O43" s="43">
        <f t="shared" si="4"/>
        <v>0</v>
      </c>
      <c r="P43" s="38">
        <v>0</v>
      </c>
      <c r="Q43" s="38">
        <v>0</v>
      </c>
      <c r="R43" s="38">
        <v>0</v>
      </c>
      <c r="S43" s="43">
        <f t="shared" si="5"/>
        <v>0</v>
      </c>
      <c r="U43" s="24">
        <f t="shared" si="19"/>
        <v>0</v>
      </c>
      <c r="V43" s="24">
        <v>0</v>
      </c>
      <c r="W43" s="24">
        <v>0</v>
      </c>
      <c r="X43" s="24">
        <v>0</v>
      </c>
      <c r="Y43" s="24">
        <f t="shared" si="6"/>
        <v>0</v>
      </c>
      <c r="Z43" s="24">
        <v>0</v>
      </c>
      <c r="AA43" s="24">
        <v>0</v>
      </c>
      <c r="AB43" s="24">
        <v>0</v>
      </c>
      <c r="AC43" s="24">
        <f t="shared" si="7"/>
        <v>0</v>
      </c>
      <c r="AD43" s="24">
        <v>0</v>
      </c>
      <c r="AE43" s="24">
        <v>0</v>
      </c>
      <c r="AF43" s="24">
        <v>0</v>
      </c>
      <c r="AG43" s="24">
        <f t="shared" si="8"/>
        <v>0</v>
      </c>
      <c r="AH43" s="24">
        <v>0</v>
      </c>
      <c r="AI43" s="24">
        <v>0</v>
      </c>
      <c r="AJ43" s="24">
        <v>0</v>
      </c>
      <c r="AK43" s="24">
        <f t="shared" si="9"/>
        <v>0</v>
      </c>
      <c r="AM43" s="24">
        <f>AK43+AG43+AC43+Y43</f>
        <v>0</v>
      </c>
      <c r="AO43" s="24">
        <v>0</v>
      </c>
      <c r="AP43" s="24">
        <v>0</v>
      </c>
      <c r="AQ43" s="24">
        <v>323.43</v>
      </c>
      <c r="AR43" s="24">
        <f t="shared" si="11"/>
        <v>323.43</v>
      </c>
      <c r="AS43" s="24">
        <v>0</v>
      </c>
      <c r="AT43" s="24">
        <v>0</v>
      </c>
      <c r="AU43" s="24">
        <v>0</v>
      </c>
      <c r="AV43" s="24">
        <f t="shared" si="12"/>
        <v>0</v>
      </c>
      <c r="AW43" s="24">
        <v>0</v>
      </c>
      <c r="AX43" s="24">
        <v>0</v>
      </c>
      <c r="AY43" s="24">
        <v>0</v>
      </c>
      <c r="AZ43" s="24">
        <f t="shared" si="13"/>
        <v>0</v>
      </c>
      <c r="BA43" s="24">
        <v>0</v>
      </c>
      <c r="BB43" s="24">
        <v>0</v>
      </c>
      <c r="BC43" s="24">
        <v>0</v>
      </c>
      <c r="BD43" s="24">
        <f t="shared" si="14"/>
        <v>0</v>
      </c>
      <c r="BE43" s="24">
        <f t="shared" si="0"/>
        <v>323.43</v>
      </c>
      <c r="BG43" s="24">
        <v>0</v>
      </c>
      <c r="BH43" s="24">
        <v>0</v>
      </c>
      <c r="BI43" s="24">
        <v>0</v>
      </c>
      <c r="BJ43" s="24">
        <f t="shared" si="15"/>
        <v>0</v>
      </c>
      <c r="BK43" s="24">
        <v>0</v>
      </c>
      <c r="BL43" s="24">
        <v>0</v>
      </c>
      <c r="BM43" s="24">
        <v>0</v>
      </c>
      <c r="BN43" s="24">
        <f t="shared" si="16"/>
        <v>0</v>
      </c>
      <c r="BO43" s="24">
        <v>0</v>
      </c>
      <c r="BP43" s="24">
        <v>0</v>
      </c>
      <c r="BQ43" s="24">
        <v>0</v>
      </c>
      <c r="BR43" s="24">
        <f t="shared" si="17"/>
        <v>0</v>
      </c>
      <c r="BS43" s="24">
        <v>0</v>
      </c>
      <c r="BT43" s="24">
        <v>0</v>
      </c>
      <c r="BU43" s="24">
        <v>0</v>
      </c>
      <c r="BV43" s="24">
        <f t="shared" si="18"/>
        <v>0</v>
      </c>
      <c r="BW43" s="24">
        <f t="shared" si="1"/>
        <v>0</v>
      </c>
    </row>
    <row r="44" spans="1:75" x14ac:dyDescent="0.2">
      <c r="A44" s="11">
        <f t="shared" si="77"/>
        <v>3</v>
      </c>
      <c r="B44" s="12" t="s">
        <v>38</v>
      </c>
      <c r="C44" s="43">
        <v>0</v>
      </c>
      <c r="D44" s="38">
        <v>0</v>
      </c>
      <c r="E44" s="38">
        <v>0</v>
      </c>
      <c r="F44" s="38">
        <v>0</v>
      </c>
      <c r="G44" s="43">
        <f t="shared" si="2"/>
        <v>0</v>
      </c>
      <c r="H44" s="38">
        <v>0</v>
      </c>
      <c r="I44" s="38">
        <v>0</v>
      </c>
      <c r="J44" s="38">
        <v>0</v>
      </c>
      <c r="K44" s="43">
        <f t="shared" si="3"/>
        <v>0</v>
      </c>
      <c r="L44" s="38">
        <v>0</v>
      </c>
      <c r="M44" s="38">
        <v>0</v>
      </c>
      <c r="N44" s="38">
        <v>0</v>
      </c>
      <c r="O44" s="43">
        <f t="shared" si="4"/>
        <v>0</v>
      </c>
      <c r="P44" s="38">
        <v>0</v>
      </c>
      <c r="Q44" s="38">
        <v>0</v>
      </c>
      <c r="R44" s="38">
        <v>0</v>
      </c>
      <c r="S44" s="43">
        <f t="shared" si="5"/>
        <v>0</v>
      </c>
      <c r="U44" s="24">
        <f t="shared" si="19"/>
        <v>0</v>
      </c>
      <c r="V44" s="24">
        <v>0</v>
      </c>
      <c r="W44" s="24">
        <v>0</v>
      </c>
      <c r="X44" s="24">
        <v>0</v>
      </c>
      <c r="Y44" s="24">
        <f t="shared" si="6"/>
        <v>0</v>
      </c>
      <c r="Z44" s="24">
        <v>0</v>
      </c>
      <c r="AA44" s="24">
        <v>0</v>
      </c>
      <c r="AB44" s="24">
        <v>0</v>
      </c>
      <c r="AC44" s="24">
        <f t="shared" si="7"/>
        <v>0</v>
      </c>
      <c r="AD44" s="24">
        <v>0</v>
      </c>
      <c r="AE44" s="24">
        <v>0</v>
      </c>
      <c r="AF44" s="24">
        <v>0</v>
      </c>
      <c r="AG44" s="24">
        <f t="shared" si="8"/>
        <v>0</v>
      </c>
      <c r="AH44" s="24">
        <v>0</v>
      </c>
      <c r="AI44" s="24">
        <v>0</v>
      </c>
      <c r="AJ44" s="24">
        <v>0</v>
      </c>
      <c r="AK44" s="24">
        <f t="shared" si="9"/>
        <v>0</v>
      </c>
      <c r="AM44" s="24">
        <f t="shared" si="10"/>
        <v>0</v>
      </c>
      <c r="AO44" s="24">
        <v>0</v>
      </c>
      <c r="AP44" s="24">
        <v>0</v>
      </c>
      <c r="AQ44" s="24">
        <v>0</v>
      </c>
      <c r="AR44" s="24">
        <f t="shared" si="11"/>
        <v>0</v>
      </c>
      <c r="AS44" s="24">
        <v>0</v>
      </c>
      <c r="AT44" s="24">
        <v>0</v>
      </c>
      <c r="AU44" s="24">
        <v>0</v>
      </c>
      <c r="AV44" s="24">
        <f t="shared" si="12"/>
        <v>0</v>
      </c>
      <c r="AW44" s="24">
        <v>0</v>
      </c>
      <c r="AX44" s="24">
        <v>0</v>
      </c>
      <c r="AY44" s="24">
        <v>0</v>
      </c>
      <c r="AZ44" s="24">
        <f t="shared" si="13"/>
        <v>0</v>
      </c>
      <c r="BA44" s="24">
        <v>0</v>
      </c>
      <c r="BB44" s="24">
        <v>0</v>
      </c>
      <c r="BC44" s="24">
        <v>0</v>
      </c>
      <c r="BD44" s="24">
        <f t="shared" si="14"/>
        <v>0</v>
      </c>
      <c r="BE44" s="24">
        <f t="shared" si="0"/>
        <v>0</v>
      </c>
      <c r="BG44" s="24">
        <v>0</v>
      </c>
      <c r="BH44" s="24">
        <v>0</v>
      </c>
      <c r="BI44" s="24">
        <v>0</v>
      </c>
      <c r="BJ44" s="24">
        <f t="shared" si="15"/>
        <v>0</v>
      </c>
      <c r="BK44" s="24">
        <v>0</v>
      </c>
      <c r="BL44" s="24">
        <v>0</v>
      </c>
      <c r="BM44" s="24">
        <v>0</v>
      </c>
      <c r="BN44" s="24">
        <f t="shared" si="16"/>
        <v>0</v>
      </c>
      <c r="BO44" s="24">
        <v>0</v>
      </c>
      <c r="BP44" s="24">
        <v>0</v>
      </c>
      <c r="BQ44" s="24">
        <v>0</v>
      </c>
      <c r="BR44" s="24">
        <f t="shared" si="17"/>
        <v>0</v>
      </c>
      <c r="BS44" s="24">
        <v>0</v>
      </c>
      <c r="BT44" s="24">
        <v>0</v>
      </c>
      <c r="BU44" s="24">
        <v>0</v>
      </c>
      <c r="BV44" s="24">
        <f t="shared" si="18"/>
        <v>0</v>
      </c>
      <c r="BW44" s="24">
        <f t="shared" si="1"/>
        <v>0</v>
      </c>
    </row>
    <row r="45" spans="1:75" x14ac:dyDescent="0.2">
      <c r="A45" s="11">
        <f t="shared" si="77"/>
        <v>4</v>
      </c>
      <c r="B45" s="12" t="s">
        <v>180</v>
      </c>
      <c r="C45" s="43">
        <v>0</v>
      </c>
      <c r="D45" s="38">
        <v>0</v>
      </c>
      <c r="E45" s="38">
        <v>0</v>
      </c>
      <c r="F45" s="38">
        <v>0</v>
      </c>
      <c r="G45" s="43">
        <f t="shared" si="2"/>
        <v>0</v>
      </c>
      <c r="H45" s="38">
        <v>0</v>
      </c>
      <c r="I45" s="38">
        <v>0</v>
      </c>
      <c r="J45" s="38">
        <v>0</v>
      </c>
      <c r="K45" s="43">
        <f t="shared" si="3"/>
        <v>0</v>
      </c>
      <c r="L45" s="38">
        <v>0</v>
      </c>
      <c r="M45" s="38">
        <v>0</v>
      </c>
      <c r="N45" s="38">
        <v>0</v>
      </c>
      <c r="O45" s="43">
        <f t="shared" si="4"/>
        <v>0</v>
      </c>
      <c r="P45" s="38">
        <v>0</v>
      </c>
      <c r="Q45" s="38">
        <v>0</v>
      </c>
      <c r="R45" s="38">
        <v>0</v>
      </c>
      <c r="S45" s="43">
        <f t="shared" si="5"/>
        <v>0</v>
      </c>
      <c r="U45" s="24">
        <f t="shared" si="19"/>
        <v>0</v>
      </c>
      <c r="V45" s="24">
        <v>0</v>
      </c>
      <c r="W45" s="24">
        <v>0</v>
      </c>
      <c r="X45" s="24">
        <v>0</v>
      </c>
      <c r="Y45" s="24">
        <f t="shared" si="6"/>
        <v>0</v>
      </c>
      <c r="Z45" s="24">
        <v>0</v>
      </c>
      <c r="AA45" s="24">
        <v>0</v>
      </c>
      <c r="AB45" s="24">
        <v>0</v>
      </c>
      <c r="AC45" s="24">
        <f t="shared" si="7"/>
        <v>0</v>
      </c>
      <c r="AD45" s="24">
        <v>0</v>
      </c>
      <c r="AE45" s="24">
        <v>0</v>
      </c>
      <c r="AF45" s="24">
        <v>0</v>
      </c>
      <c r="AG45" s="24">
        <f t="shared" si="8"/>
        <v>0</v>
      </c>
      <c r="AH45" s="24">
        <v>0</v>
      </c>
      <c r="AI45" s="24">
        <v>0</v>
      </c>
      <c r="AJ45" s="24">
        <v>0</v>
      </c>
      <c r="AK45" s="24">
        <f t="shared" si="9"/>
        <v>0</v>
      </c>
      <c r="AM45" s="24">
        <f t="shared" si="10"/>
        <v>0</v>
      </c>
      <c r="AO45" s="24">
        <v>0</v>
      </c>
      <c r="AP45" s="24">
        <v>0</v>
      </c>
      <c r="AQ45" s="24">
        <v>0</v>
      </c>
      <c r="AR45" s="24">
        <f t="shared" si="11"/>
        <v>0</v>
      </c>
      <c r="AS45" s="24">
        <v>0</v>
      </c>
      <c r="AT45" s="24">
        <v>0</v>
      </c>
      <c r="AU45" s="24">
        <v>0</v>
      </c>
      <c r="AV45" s="24">
        <f t="shared" si="12"/>
        <v>0</v>
      </c>
      <c r="AW45" s="24">
        <v>0</v>
      </c>
      <c r="AX45" s="24">
        <v>0</v>
      </c>
      <c r="AY45" s="24">
        <v>0</v>
      </c>
      <c r="AZ45" s="24">
        <f t="shared" si="13"/>
        <v>0</v>
      </c>
      <c r="BA45" s="24">
        <v>0</v>
      </c>
      <c r="BB45" s="24">
        <v>0</v>
      </c>
      <c r="BC45" s="24">
        <v>0</v>
      </c>
      <c r="BD45" s="24">
        <f t="shared" si="14"/>
        <v>0</v>
      </c>
      <c r="BE45" s="24">
        <f t="shared" si="0"/>
        <v>0</v>
      </c>
      <c r="BG45" s="24">
        <v>0</v>
      </c>
      <c r="BH45" s="24">
        <v>0</v>
      </c>
      <c r="BI45" s="24">
        <v>0</v>
      </c>
      <c r="BJ45" s="24">
        <f t="shared" si="15"/>
        <v>0</v>
      </c>
      <c r="BK45" s="24">
        <v>0</v>
      </c>
      <c r="BL45" s="24">
        <v>0</v>
      </c>
      <c r="BM45" s="24">
        <v>0</v>
      </c>
      <c r="BN45" s="24">
        <f t="shared" si="16"/>
        <v>0</v>
      </c>
      <c r="BO45" s="24">
        <v>0</v>
      </c>
      <c r="BP45" s="24">
        <v>0</v>
      </c>
      <c r="BQ45" s="24">
        <v>0</v>
      </c>
      <c r="BR45" s="24">
        <f t="shared" si="17"/>
        <v>0</v>
      </c>
      <c r="BS45" s="24">
        <v>0</v>
      </c>
      <c r="BT45" s="24">
        <v>0</v>
      </c>
      <c r="BU45" s="24">
        <v>0</v>
      </c>
      <c r="BV45" s="24">
        <f t="shared" si="18"/>
        <v>0</v>
      </c>
      <c r="BW45" s="24">
        <f t="shared" si="1"/>
        <v>0</v>
      </c>
    </row>
    <row r="46" spans="1:75" x14ac:dyDescent="0.2">
      <c r="A46" s="11">
        <f t="shared" si="77"/>
        <v>5</v>
      </c>
      <c r="B46" s="12" t="s">
        <v>40</v>
      </c>
      <c r="C46" s="44">
        <v>0</v>
      </c>
      <c r="D46" s="39">
        <v>0</v>
      </c>
      <c r="E46" s="39">
        <v>0</v>
      </c>
      <c r="F46" s="39">
        <v>0</v>
      </c>
      <c r="G46" s="44">
        <f t="shared" si="2"/>
        <v>0</v>
      </c>
      <c r="H46" s="39">
        <v>0</v>
      </c>
      <c r="I46" s="39">
        <v>0</v>
      </c>
      <c r="J46" s="39">
        <v>0</v>
      </c>
      <c r="K46" s="44">
        <f t="shared" si="3"/>
        <v>0</v>
      </c>
      <c r="L46" s="39">
        <v>0</v>
      </c>
      <c r="M46" s="39">
        <v>0</v>
      </c>
      <c r="N46" s="39">
        <v>0</v>
      </c>
      <c r="O46" s="44">
        <f t="shared" si="4"/>
        <v>0</v>
      </c>
      <c r="P46" s="39">
        <v>0</v>
      </c>
      <c r="Q46" s="38">
        <v>0</v>
      </c>
      <c r="R46" s="39">
        <v>0</v>
      </c>
      <c r="S46" s="44">
        <f t="shared" si="5"/>
        <v>0</v>
      </c>
      <c r="U46" s="24">
        <f t="shared" si="19"/>
        <v>0</v>
      </c>
      <c r="V46" s="24">
        <v>0</v>
      </c>
      <c r="W46" s="24">
        <v>0</v>
      </c>
      <c r="X46" s="24">
        <v>0</v>
      </c>
      <c r="Y46" s="24">
        <f t="shared" si="6"/>
        <v>0</v>
      </c>
      <c r="Z46" s="24">
        <v>0</v>
      </c>
      <c r="AA46" s="24">
        <v>0</v>
      </c>
      <c r="AB46" s="24">
        <v>0</v>
      </c>
      <c r="AC46" s="24">
        <f t="shared" si="7"/>
        <v>0</v>
      </c>
      <c r="AD46" s="24">
        <v>0</v>
      </c>
      <c r="AE46" s="24">
        <v>0</v>
      </c>
      <c r="AF46" s="24">
        <v>0</v>
      </c>
      <c r="AG46" s="24">
        <f t="shared" si="8"/>
        <v>0</v>
      </c>
      <c r="AH46" s="24">
        <v>0</v>
      </c>
      <c r="AI46" s="24">
        <v>0</v>
      </c>
      <c r="AJ46" s="24">
        <v>0</v>
      </c>
      <c r="AK46" s="24">
        <f t="shared" si="9"/>
        <v>0</v>
      </c>
      <c r="AM46" s="24">
        <f t="shared" si="10"/>
        <v>0</v>
      </c>
      <c r="AO46" s="24">
        <v>0</v>
      </c>
      <c r="AP46" s="24">
        <v>0</v>
      </c>
      <c r="AQ46" s="24">
        <v>0</v>
      </c>
      <c r="AR46" s="24">
        <f t="shared" si="11"/>
        <v>0</v>
      </c>
      <c r="AS46" s="24">
        <v>0</v>
      </c>
      <c r="AT46" s="24">
        <v>0</v>
      </c>
      <c r="AU46" s="24">
        <v>0</v>
      </c>
      <c r="AV46" s="24">
        <f t="shared" si="12"/>
        <v>0</v>
      </c>
      <c r="AW46" s="24">
        <v>0</v>
      </c>
      <c r="AX46" s="24">
        <v>0</v>
      </c>
      <c r="AY46" s="24">
        <v>0</v>
      </c>
      <c r="AZ46" s="24">
        <f t="shared" si="13"/>
        <v>0</v>
      </c>
      <c r="BA46" s="24">
        <v>0</v>
      </c>
      <c r="BB46" s="24">
        <v>0</v>
      </c>
      <c r="BC46" s="24">
        <v>0</v>
      </c>
      <c r="BD46" s="24">
        <f t="shared" si="14"/>
        <v>0</v>
      </c>
      <c r="BE46" s="24">
        <f t="shared" si="0"/>
        <v>0</v>
      </c>
      <c r="BG46" s="24">
        <v>0</v>
      </c>
      <c r="BH46" s="24">
        <v>0</v>
      </c>
      <c r="BI46" s="24">
        <v>0</v>
      </c>
      <c r="BJ46" s="24">
        <f t="shared" si="15"/>
        <v>0</v>
      </c>
      <c r="BK46" s="24">
        <v>0</v>
      </c>
      <c r="BL46" s="24">
        <v>0</v>
      </c>
      <c r="BM46" s="24">
        <v>0</v>
      </c>
      <c r="BN46" s="24">
        <f t="shared" si="16"/>
        <v>0</v>
      </c>
      <c r="BO46" s="24">
        <v>0</v>
      </c>
      <c r="BP46" s="24">
        <v>0</v>
      </c>
      <c r="BQ46" s="24">
        <v>0</v>
      </c>
      <c r="BR46" s="24">
        <f t="shared" si="17"/>
        <v>0</v>
      </c>
      <c r="BS46" s="24">
        <v>0</v>
      </c>
      <c r="BT46" s="24">
        <v>0</v>
      </c>
      <c r="BU46" s="24">
        <v>0</v>
      </c>
      <c r="BV46" s="24">
        <f t="shared" si="18"/>
        <v>0</v>
      </c>
      <c r="BW46" s="24">
        <f t="shared" si="1"/>
        <v>0</v>
      </c>
    </row>
    <row r="47" spans="1:75" x14ac:dyDescent="0.2">
      <c r="A47" s="11">
        <f t="shared" si="77"/>
        <v>6</v>
      </c>
      <c r="B47" s="12" t="s">
        <v>76</v>
      </c>
      <c r="C47" s="43">
        <v>0</v>
      </c>
      <c r="D47" s="40">
        <v>0</v>
      </c>
      <c r="E47" s="40">
        <v>0</v>
      </c>
      <c r="F47" s="40">
        <v>0</v>
      </c>
      <c r="G47" s="43">
        <f t="shared" si="2"/>
        <v>0</v>
      </c>
      <c r="H47" s="40">
        <v>0</v>
      </c>
      <c r="I47" s="40">
        <v>0</v>
      </c>
      <c r="J47" s="40">
        <v>0</v>
      </c>
      <c r="K47" s="43">
        <f t="shared" si="3"/>
        <v>0</v>
      </c>
      <c r="L47" s="40">
        <v>0</v>
      </c>
      <c r="M47" s="40">
        <v>0</v>
      </c>
      <c r="N47" s="40">
        <v>0</v>
      </c>
      <c r="O47" s="43">
        <f t="shared" si="4"/>
        <v>0</v>
      </c>
      <c r="P47" s="40">
        <v>0</v>
      </c>
      <c r="Q47" s="38">
        <v>0</v>
      </c>
      <c r="R47" s="40">
        <v>0</v>
      </c>
      <c r="S47" s="43">
        <f t="shared" si="5"/>
        <v>0</v>
      </c>
      <c r="U47" s="24">
        <f t="shared" si="19"/>
        <v>0</v>
      </c>
      <c r="V47" s="24">
        <v>0</v>
      </c>
      <c r="W47" s="24">
        <v>0</v>
      </c>
      <c r="X47" s="24">
        <v>0</v>
      </c>
      <c r="Y47" s="24">
        <f t="shared" si="6"/>
        <v>0</v>
      </c>
      <c r="Z47" s="24">
        <v>0</v>
      </c>
      <c r="AA47" s="24">
        <v>0</v>
      </c>
      <c r="AB47" s="24">
        <v>0</v>
      </c>
      <c r="AC47" s="24">
        <f t="shared" si="7"/>
        <v>0</v>
      </c>
      <c r="AD47" s="24">
        <v>0</v>
      </c>
      <c r="AE47" s="24">
        <v>0</v>
      </c>
      <c r="AF47" s="24">
        <v>0</v>
      </c>
      <c r="AG47" s="24">
        <f t="shared" si="8"/>
        <v>0</v>
      </c>
      <c r="AH47" s="24">
        <v>0</v>
      </c>
      <c r="AI47" s="24">
        <v>0</v>
      </c>
      <c r="AJ47" s="24">
        <v>0</v>
      </c>
      <c r="AK47" s="24">
        <f t="shared" si="9"/>
        <v>0</v>
      </c>
      <c r="AM47" s="24">
        <f t="shared" si="10"/>
        <v>0</v>
      </c>
      <c r="AO47" s="24">
        <v>0</v>
      </c>
      <c r="AP47" s="24">
        <v>0</v>
      </c>
      <c r="AQ47" s="24">
        <v>0</v>
      </c>
      <c r="AR47" s="24">
        <f t="shared" si="11"/>
        <v>0</v>
      </c>
      <c r="AS47" s="24">
        <v>0</v>
      </c>
      <c r="AT47" s="24">
        <v>0</v>
      </c>
      <c r="AU47" s="24">
        <v>0</v>
      </c>
      <c r="AV47" s="24">
        <f t="shared" si="12"/>
        <v>0</v>
      </c>
      <c r="AW47" s="24">
        <v>0</v>
      </c>
      <c r="AX47" s="24">
        <v>0</v>
      </c>
      <c r="AY47" s="24">
        <v>0</v>
      </c>
      <c r="AZ47" s="24">
        <f t="shared" si="13"/>
        <v>0</v>
      </c>
      <c r="BA47" s="24">
        <v>0</v>
      </c>
      <c r="BB47" s="24">
        <v>0</v>
      </c>
      <c r="BC47" s="24">
        <v>0</v>
      </c>
      <c r="BD47" s="24">
        <f t="shared" si="14"/>
        <v>0</v>
      </c>
      <c r="BE47" s="24">
        <f t="shared" si="0"/>
        <v>0</v>
      </c>
      <c r="BG47" s="24">
        <v>0</v>
      </c>
      <c r="BH47" s="24">
        <v>0</v>
      </c>
      <c r="BI47" s="24">
        <v>0</v>
      </c>
      <c r="BJ47" s="24">
        <f t="shared" si="15"/>
        <v>0</v>
      </c>
      <c r="BK47" s="24">
        <v>0</v>
      </c>
      <c r="BL47" s="24">
        <v>0</v>
      </c>
      <c r="BM47" s="24">
        <v>0</v>
      </c>
      <c r="BN47" s="24">
        <f t="shared" si="16"/>
        <v>0</v>
      </c>
      <c r="BO47" s="24">
        <v>0</v>
      </c>
      <c r="BP47" s="24">
        <v>0</v>
      </c>
      <c r="BQ47" s="24">
        <v>0</v>
      </c>
      <c r="BR47" s="24">
        <f t="shared" si="17"/>
        <v>0</v>
      </c>
      <c r="BS47" s="24">
        <v>0</v>
      </c>
      <c r="BT47" s="24">
        <v>0</v>
      </c>
      <c r="BU47" s="24">
        <v>0</v>
      </c>
      <c r="BV47" s="24">
        <f t="shared" si="18"/>
        <v>0</v>
      </c>
      <c r="BW47" s="24">
        <f t="shared" si="1"/>
        <v>0</v>
      </c>
    </row>
    <row r="48" spans="1:75" ht="15.75" thickBot="1" x14ac:dyDescent="0.25">
      <c r="A48" s="11">
        <f t="shared" si="77"/>
        <v>7</v>
      </c>
      <c r="B48" s="28" t="s">
        <v>61</v>
      </c>
      <c r="C48" s="43">
        <v>73.953000000000003</v>
      </c>
      <c r="D48" s="40">
        <v>0</v>
      </c>
      <c r="E48" s="40">
        <v>0</v>
      </c>
      <c r="F48" s="40">
        <v>0</v>
      </c>
      <c r="G48" s="43">
        <f t="shared" si="2"/>
        <v>0</v>
      </c>
      <c r="H48" s="40">
        <v>0</v>
      </c>
      <c r="I48" s="40">
        <v>0</v>
      </c>
      <c r="J48" s="40">
        <v>0</v>
      </c>
      <c r="K48" s="43">
        <f t="shared" si="3"/>
        <v>0</v>
      </c>
      <c r="L48" s="40">
        <v>0</v>
      </c>
      <c r="M48" s="40">
        <v>0</v>
      </c>
      <c r="N48" s="40">
        <v>0</v>
      </c>
      <c r="O48" s="43">
        <f t="shared" si="4"/>
        <v>0</v>
      </c>
      <c r="P48" s="40">
        <v>0</v>
      </c>
      <c r="Q48" s="38">
        <v>0</v>
      </c>
      <c r="R48" s="40">
        <v>0</v>
      </c>
      <c r="S48" s="43">
        <f t="shared" si="5"/>
        <v>0</v>
      </c>
      <c r="U48" s="24">
        <f t="shared" si="19"/>
        <v>0</v>
      </c>
      <c r="V48" s="24">
        <v>0</v>
      </c>
      <c r="W48" s="24">
        <v>0</v>
      </c>
      <c r="X48" s="24">
        <v>0</v>
      </c>
      <c r="Y48" s="24">
        <f t="shared" si="6"/>
        <v>0</v>
      </c>
      <c r="Z48" s="24">
        <v>0</v>
      </c>
      <c r="AA48" s="24">
        <v>0</v>
      </c>
      <c r="AB48" s="24">
        <v>0</v>
      </c>
      <c r="AC48" s="24">
        <f t="shared" si="7"/>
        <v>0</v>
      </c>
      <c r="AD48" s="24">
        <v>0</v>
      </c>
      <c r="AE48" s="24">
        <v>0</v>
      </c>
      <c r="AF48" s="24">
        <v>0</v>
      </c>
      <c r="AG48" s="24">
        <f t="shared" si="8"/>
        <v>0</v>
      </c>
      <c r="AH48" s="24">
        <v>0</v>
      </c>
      <c r="AI48" s="24">
        <v>0</v>
      </c>
      <c r="AJ48" s="24">
        <v>0</v>
      </c>
      <c r="AK48" s="24">
        <f t="shared" si="9"/>
        <v>0</v>
      </c>
      <c r="AM48" s="24">
        <f t="shared" si="10"/>
        <v>0</v>
      </c>
      <c r="AO48" s="24">
        <v>0</v>
      </c>
      <c r="AP48" s="24">
        <v>0</v>
      </c>
      <c r="AQ48" s="24">
        <v>0</v>
      </c>
      <c r="AR48" s="24">
        <f t="shared" si="11"/>
        <v>0</v>
      </c>
      <c r="AS48" s="24">
        <v>0</v>
      </c>
      <c r="AT48" s="24">
        <v>0</v>
      </c>
      <c r="AU48" s="24">
        <v>0</v>
      </c>
      <c r="AV48" s="24">
        <f t="shared" si="12"/>
        <v>0</v>
      </c>
      <c r="AW48" s="24">
        <v>7.7099999999999991</v>
      </c>
      <c r="AX48" s="24">
        <v>0</v>
      </c>
      <c r="AY48" s="24">
        <v>0</v>
      </c>
      <c r="AZ48" s="24">
        <f t="shared" si="13"/>
        <v>7.7099999999999991</v>
      </c>
      <c r="BA48" s="24">
        <v>0</v>
      </c>
      <c r="BB48" s="24">
        <v>0</v>
      </c>
      <c r="BC48" s="24">
        <v>0</v>
      </c>
      <c r="BD48" s="24">
        <f t="shared" si="14"/>
        <v>0</v>
      </c>
      <c r="BE48" s="24">
        <f t="shared" si="0"/>
        <v>7.7099999999999991</v>
      </c>
      <c r="BG48" s="24">
        <v>0</v>
      </c>
      <c r="BH48" s="24">
        <v>0</v>
      </c>
      <c r="BI48" s="24">
        <v>0</v>
      </c>
      <c r="BJ48" s="24">
        <f t="shared" si="15"/>
        <v>0</v>
      </c>
      <c r="BK48" s="24">
        <v>0</v>
      </c>
      <c r="BL48" s="24">
        <v>0</v>
      </c>
      <c r="BM48" s="24">
        <v>0</v>
      </c>
      <c r="BN48" s="24">
        <f t="shared" si="16"/>
        <v>0</v>
      </c>
      <c r="BO48" s="24">
        <v>0</v>
      </c>
      <c r="BP48" s="24">
        <v>0</v>
      </c>
      <c r="BQ48" s="24">
        <v>0</v>
      </c>
      <c r="BR48" s="24">
        <f t="shared" si="17"/>
        <v>0</v>
      </c>
      <c r="BS48" s="24">
        <v>0</v>
      </c>
      <c r="BT48" s="24">
        <v>0</v>
      </c>
      <c r="BU48" s="24">
        <v>0</v>
      </c>
      <c r="BV48" s="24">
        <f t="shared" si="18"/>
        <v>0</v>
      </c>
      <c r="BW48" s="24">
        <f t="shared" si="1"/>
        <v>0</v>
      </c>
    </row>
    <row r="49" spans="1:75" ht="15.75" thickBot="1" x14ac:dyDescent="0.25">
      <c r="A49" s="27" t="s">
        <v>20</v>
      </c>
      <c r="B49" s="18" t="s">
        <v>23</v>
      </c>
      <c r="C49" s="19">
        <f>SUM(C42:C48)</f>
        <v>1342.6030000000001</v>
      </c>
      <c r="D49" s="19">
        <f t="shared" ref="D49:V49" si="78">SUM(D42:D48)</f>
        <v>0</v>
      </c>
      <c r="E49" s="19">
        <f t="shared" si="78"/>
        <v>0</v>
      </c>
      <c r="F49" s="19">
        <f t="shared" si="78"/>
        <v>0</v>
      </c>
      <c r="G49" s="19">
        <f t="shared" si="78"/>
        <v>0</v>
      </c>
      <c r="H49" s="19">
        <f t="shared" si="78"/>
        <v>0</v>
      </c>
      <c r="I49" s="19">
        <f t="shared" si="78"/>
        <v>0</v>
      </c>
      <c r="J49" s="19">
        <f t="shared" si="78"/>
        <v>0</v>
      </c>
      <c r="K49" s="19">
        <f t="shared" si="78"/>
        <v>0</v>
      </c>
      <c r="L49" s="19">
        <f t="shared" si="78"/>
        <v>0</v>
      </c>
      <c r="M49" s="19">
        <f t="shared" si="78"/>
        <v>288</v>
      </c>
      <c r="N49" s="19">
        <f t="shared" si="78"/>
        <v>0</v>
      </c>
      <c r="O49" s="19">
        <f t="shared" si="78"/>
        <v>288</v>
      </c>
      <c r="P49" s="19">
        <f t="shared" si="78"/>
        <v>0</v>
      </c>
      <c r="Q49" s="19">
        <f t="shared" si="78"/>
        <v>0</v>
      </c>
      <c r="R49" s="19">
        <f t="shared" si="78"/>
        <v>0</v>
      </c>
      <c r="S49" s="19">
        <f t="shared" si="78"/>
        <v>0</v>
      </c>
      <c r="T49" s="19">
        <f t="shared" si="78"/>
        <v>0</v>
      </c>
      <c r="U49" s="19">
        <f t="shared" si="78"/>
        <v>288</v>
      </c>
      <c r="V49" s="19">
        <f t="shared" si="78"/>
        <v>0</v>
      </c>
      <c r="W49" s="19">
        <f t="shared" ref="W49:X49" si="79">SUM(W42:W48)</f>
        <v>0</v>
      </c>
      <c r="X49" s="19">
        <f t="shared" si="79"/>
        <v>0</v>
      </c>
      <c r="Y49" s="19">
        <f t="shared" si="6"/>
        <v>0</v>
      </c>
      <c r="Z49" s="19">
        <f t="shared" ref="Z49:AA49" si="80">SUM(Z42:Z48)</f>
        <v>0</v>
      </c>
      <c r="AA49" s="19">
        <f t="shared" si="80"/>
        <v>0</v>
      </c>
      <c r="AB49" s="19">
        <f t="shared" ref="AB49:AD49" si="81">SUM(AB42:AB48)</f>
        <v>0</v>
      </c>
      <c r="AC49" s="19">
        <f t="shared" si="7"/>
        <v>0</v>
      </c>
      <c r="AD49" s="19">
        <f t="shared" si="81"/>
        <v>0</v>
      </c>
      <c r="AE49" s="19">
        <f t="shared" ref="AE49:AF49" si="82">SUM(AE42:AE48)</f>
        <v>0</v>
      </c>
      <c r="AF49" s="19">
        <f t="shared" si="82"/>
        <v>0</v>
      </c>
      <c r="AG49" s="19">
        <f t="shared" si="8"/>
        <v>0</v>
      </c>
      <c r="AH49" s="19">
        <f t="shared" ref="AH49:AI49" si="83">SUM(AH42:AH48)</f>
        <v>24</v>
      </c>
      <c r="AI49" s="19">
        <f t="shared" si="83"/>
        <v>408</v>
      </c>
      <c r="AJ49" s="19">
        <f t="shared" ref="AJ49" si="84">SUM(AJ42:AJ48)</f>
        <v>0</v>
      </c>
      <c r="AK49" s="19">
        <f t="shared" si="9"/>
        <v>432</v>
      </c>
      <c r="AM49" s="19">
        <f t="shared" si="10"/>
        <v>432</v>
      </c>
      <c r="AO49" s="19">
        <f t="shared" ref="AO49:AP49" si="85">SUM(AO42:AO48)</f>
        <v>0</v>
      </c>
      <c r="AP49" s="19">
        <f t="shared" si="85"/>
        <v>0</v>
      </c>
      <c r="AQ49" s="19">
        <f t="shared" ref="AQ49" si="86">SUM(AQ42:AQ48)</f>
        <v>323.43</v>
      </c>
      <c r="AR49" s="19">
        <f t="shared" si="11"/>
        <v>323.43</v>
      </c>
      <c r="AS49" s="19">
        <f t="shared" ref="AS49:AU49" si="87">SUM(AS42:AS48)</f>
        <v>0</v>
      </c>
      <c r="AT49" s="19">
        <f t="shared" si="87"/>
        <v>0</v>
      </c>
      <c r="AU49" s="19">
        <f t="shared" si="87"/>
        <v>0</v>
      </c>
      <c r="AV49" s="19">
        <f t="shared" si="12"/>
        <v>0</v>
      </c>
      <c r="AW49" s="19">
        <f t="shared" ref="AW49:AX49" si="88">SUM(AW42:AW48)</f>
        <v>7.7099999999999991</v>
      </c>
      <c r="AX49" s="19">
        <f t="shared" si="88"/>
        <v>0</v>
      </c>
      <c r="AY49" s="19">
        <f t="shared" ref="AY49:BA49" si="89">SUM(AY42:AY48)</f>
        <v>0</v>
      </c>
      <c r="AZ49" s="19">
        <f t="shared" si="13"/>
        <v>7.7099999999999991</v>
      </c>
      <c r="BA49" s="19">
        <f t="shared" si="89"/>
        <v>0</v>
      </c>
      <c r="BB49" s="19">
        <f t="shared" ref="BB49:BC49" si="90">SUM(BB42:BB48)</f>
        <v>0</v>
      </c>
      <c r="BC49" s="19">
        <f t="shared" si="90"/>
        <v>0</v>
      </c>
      <c r="BD49" s="19">
        <f t="shared" si="14"/>
        <v>0</v>
      </c>
      <c r="BE49" s="19">
        <f t="shared" si="0"/>
        <v>331.14</v>
      </c>
      <c r="BG49" s="19">
        <f t="shared" ref="BG49:BH49" si="91">SUM(BG42:BG48)</f>
        <v>0</v>
      </c>
      <c r="BH49" s="19">
        <f t="shared" si="91"/>
        <v>0</v>
      </c>
      <c r="BI49" s="19">
        <f t="shared" ref="BI49" si="92">SUM(BI42:BI48)</f>
        <v>0</v>
      </c>
      <c r="BJ49" s="19">
        <f t="shared" si="15"/>
        <v>0</v>
      </c>
      <c r="BK49" s="19">
        <f t="shared" ref="BK49:BL49" si="93">SUM(BK42:BK48)</f>
        <v>0</v>
      </c>
      <c r="BL49" s="19">
        <f t="shared" si="93"/>
        <v>0</v>
      </c>
      <c r="BM49" s="19">
        <f t="shared" ref="BM49" si="94">SUM(BM42:BM48)</f>
        <v>0</v>
      </c>
      <c r="BN49" s="19">
        <f t="shared" si="16"/>
        <v>0</v>
      </c>
      <c r="BO49" s="19">
        <f t="shared" ref="BO49:BP49" si="95">SUM(BO42:BO48)</f>
        <v>0</v>
      </c>
      <c r="BP49" s="19">
        <f t="shared" si="95"/>
        <v>0</v>
      </c>
      <c r="BQ49" s="19">
        <f t="shared" ref="BQ49:BS49" si="96">SUM(BQ42:BQ48)</f>
        <v>0</v>
      </c>
      <c r="BR49" s="19">
        <f t="shared" si="17"/>
        <v>0</v>
      </c>
      <c r="BS49" s="19">
        <f t="shared" si="96"/>
        <v>0</v>
      </c>
      <c r="BT49" s="19">
        <f t="shared" ref="BT49:BU49" si="97">SUM(BT42:BT48)</f>
        <v>0</v>
      </c>
      <c r="BU49" s="19">
        <f t="shared" si="97"/>
        <v>0</v>
      </c>
      <c r="BV49" s="19">
        <f t="shared" si="18"/>
        <v>0</v>
      </c>
      <c r="BW49" s="19">
        <f t="shared" si="1"/>
        <v>0</v>
      </c>
    </row>
    <row r="50" spans="1:75" ht="15.75" thickBot="1" x14ac:dyDescent="0.25">
      <c r="A50" s="23"/>
      <c r="B50" s="29" t="s">
        <v>24</v>
      </c>
      <c r="C50" s="30">
        <f>SUM(C49,C40,C25,C19)</f>
        <v>3517.5122528087049</v>
      </c>
      <c r="D50" s="30">
        <f t="shared" ref="D50:V50" si="98">SUM(D49,D40,D25,D19)</f>
        <v>59.679999999999993</v>
      </c>
      <c r="E50" s="30">
        <f t="shared" si="98"/>
        <v>65.459999999999994</v>
      </c>
      <c r="F50" s="30">
        <f t="shared" si="98"/>
        <v>276.27999999999997</v>
      </c>
      <c r="G50" s="30">
        <f t="shared" si="98"/>
        <v>401.41999999999996</v>
      </c>
      <c r="H50" s="30">
        <f t="shared" si="98"/>
        <v>45.53</v>
      </c>
      <c r="I50" s="30">
        <f t="shared" si="98"/>
        <v>277.11457171037364</v>
      </c>
      <c r="J50" s="30">
        <f t="shared" si="98"/>
        <v>169.13598387096772</v>
      </c>
      <c r="K50" s="30">
        <f t="shared" si="98"/>
        <v>491.78055558134139</v>
      </c>
      <c r="L50" s="30">
        <f t="shared" si="98"/>
        <v>141.55207885304659</v>
      </c>
      <c r="M50" s="30">
        <f t="shared" si="98"/>
        <v>338.12135632611324</v>
      </c>
      <c r="N50" s="30">
        <f t="shared" si="98"/>
        <v>87.994632165235558</v>
      </c>
      <c r="O50" s="30">
        <f t="shared" si="98"/>
        <v>567.66806734439547</v>
      </c>
      <c r="P50" s="30">
        <f t="shared" si="98"/>
        <v>121.69773786729399</v>
      </c>
      <c r="Q50" s="30">
        <f t="shared" si="98"/>
        <v>168.17316063887489</v>
      </c>
      <c r="R50" s="30">
        <f t="shared" si="98"/>
        <v>78.853230647097547</v>
      </c>
      <c r="S50" s="30">
        <f t="shared" si="98"/>
        <v>368.7241291532664</v>
      </c>
      <c r="T50" s="30">
        <f t="shared" si="98"/>
        <v>0</v>
      </c>
      <c r="U50" s="30">
        <f t="shared" si="98"/>
        <v>1884.4927520790029</v>
      </c>
      <c r="V50" s="30">
        <f t="shared" si="98"/>
        <v>92.42979400991166</v>
      </c>
      <c r="W50" s="30">
        <f t="shared" ref="W50:X50" si="99">SUM(W49,W40,W25,W19)</f>
        <v>126.23841662407534</v>
      </c>
      <c r="X50" s="30">
        <f t="shared" si="99"/>
        <v>65.951999999999998</v>
      </c>
      <c r="Y50" s="30">
        <f t="shared" si="6"/>
        <v>284.62021063398697</v>
      </c>
      <c r="Z50" s="30">
        <f t="shared" ref="Z50:AA50" si="100">SUM(Z49,Z40,Z25,Z19)</f>
        <v>273.04000000000002</v>
      </c>
      <c r="AA50" s="30">
        <f t="shared" si="100"/>
        <v>181.86</v>
      </c>
      <c r="AB50" s="30">
        <f t="shared" ref="AB50:AD50" si="101">SUM(AB49,AB40,AB25,AB19)</f>
        <v>210.25700000000001</v>
      </c>
      <c r="AC50" s="30">
        <f t="shared" si="7"/>
        <v>665.15700000000004</v>
      </c>
      <c r="AD50" s="30">
        <f t="shared" si="101"/>
        <v>263.10861538461535</v>
      </c>
      <c r="AE50" s="30">
        <f t="shared" ref="AE50:AF50" si="102">SUM(AE49,AE40,AE25,AE19)</f>
        <v>171.62962315360926</v>
      </c>
      <c r="AF50" s="30">
        <f t="shared" si="102"/>
        <v>92.805564516129039</v>
      </c>
      <c r="AG50" s="30">
        <f t="shared" si="8"/>
        <v>527.5438030543537</v>
      </c>
      <c r="AH50" s="30">
        <f t="shared" ref="AH50:AI50" si="103">SUM(AH49,AH40,AH25,AH19)</f>
        <v>390.53296134453785</v>
      </c>
      <c r="AI50" s="30">
        <f t="shared" si="103"/>
        <v>486.21638655462186</v>
      </c>
      <c r="AJ50" s="30">
        <f t="shared" ref="AJ50" si="104">SUM(AJ49,AJ40,AJ25,AJ19)</f>
        <v>121.78999999999999</v>
      </c>
      <c r="AK50" s="30">
        <f t="shared" si="9"/>
        <v>998.53934789915968</v>
      </c>
      <c r="AM50" s="30">
        <f>AK50+AG50+AC50+Y50</f>
        <v>2475.8603615875004</v>
      </c>
      <c r="AO50" s="30">
        <f t="shared" ref="AO50:AP50" si="105">SUM(AO49,AO40,AO25,AO19)</f>
        <v>75.531405042016814</v>
      </c>
      <c r="AP50" s="30">
        <f t="shared" si="105"/>
        <v>87.901803278688533</v>
      </c>
      <c r="AQ50" s="30">
        <f t="shared" ref="AQ50" si="106">SUM(AQ49,AQ40,AQ25,AQ19)</f>
        <v>386.97</v>
      </c>
      <c r="AR50" s="30">
        <f t="shared" si="11"/>
        <v>550.4032083207054</v>
      </c>
      <c r="AS50" s="30">
        <f t="shared" ref="AS50:AU50" si="107">SUM(AS49,AS40,AS25,AS19)</f>
        <v>146.77999999999997</v>
      </c>
      <c r="AT50" s="30">
        <f t="shared" si="107"/>
        <v>438.91733333333332</v>
      </c>
      <c r="AU50" s="30">
        <f t="shared" si="107"/>
        <v>222.78500000000003</v>
      </c>
      <c r="AV50" s="30">
        <f t="shared" si="12"/>
        <v>808.48233333333337</v>
      </c>
      <c r="AW50" s="30">
        <f t="shared" ref="AW50:AX50" si="108">SUM(AW49,AW40,AW25,AW19)</f>
        <v>182.64</v>
      </c>
      <c r="AX50" s="30">
        <f t="shared" si="108"/>
        <v>266.86</v>
      </c>
      <c r="AY50" s="30">
        <f t="shared" ref="AY50:BA50" si="109">SUM(AY49,AY40,AY25,AY19)</f>
        <v>266.185</v>
      </c>
      <c r="AZ50" s="30">
        <f t="shared" si="13"/>
        <v>715.68499999999995</v>
      </c>
      <c r="BA50" s="30">
        <f t="shared" si="109"/>
        <v>442.80200000000002</v>
      </c>
      <c r="BB50" s="30">
        <f t="shared" ref="BB50:BC50" si="110">SUM(BB49,BB40,BB25,BB19)</f>
        <v>228.31</v>
      </c>
      <c r="BC50" s="30">
        <f t="shared" si="110"/>
        <v>108.53</v>
      </c>
      <c r="BD50" s="30">
        <f t="shared" si="14"/>
        <v>779.64200000000005</v>
      </c>
      <c r="BE50" s="30">
        <f t="shared" si="0"/>
        <v>2854.2125416540389</v>
      </c>
      <c r="BG50" s="30">
        <f t="shared" ref="BG50:BH50" si="111">SUM(BG49,BG40,BG25,BG19)</f>
        <v>185.17000000000002</v>
      </c>
      <c r="BH50" s="30">
        <f t="shared" si="111"/>
        <v>221.47</v>
      </c>
      <c r="BI50" s="30">
        <f t="shared" ref="BI50" si="112">SUM(BI49,BI40,BI25,BI19)</f>
        <v>246.73</v>
      </c>
      <c r="BJ50" s="30">
        <f t="shared" si="15"/>
        <v>653.37</v>
      </c>
      <c r="BK50" s="30">
        <f t="shared" ref="BK50:BL50" si="113">SUM(BK49,BK40,BK25,BK19)</f>
        <v>159.98000000000002</v>
      </c>
      <c r="BL50" s="30">
        <f t="shared" si="113"/>
        <v>276.52999999999997</v>
      </c>
      <c r="BM50" s="30">
        <f t="shared" ref="BM50" si="114">SUM(BM49,BM40,BM25,BM19)</f>
        <v>135.316</v>
      </c>
      <c r="BN50" s="30">
        <f t="shared" si="16"/>
        <v>571.82600000000002</v>
      </c>
      <c r="BO50" s="30">
        <f t="shared" ref="BO50:BP50" si="115">SUM(BO49,BO40,BO25,BO19)</f>
        <v>288.94</v>
      </c>
      <c r="BP50" s="30">
        <f t="shared" si="115"/>
        <v>266.31700000000001</v>
      </c>
      <c r="BQ50" s="30">
        <f t="shared" ref="BQ50:BS50" si="116">SUM(BQ49,BQ40,BQ25,BQ19)</f>
        <v>151.792</v>
      </c>
      <c r="BR50" s="30">
        <f t="shared" si="17"/>
        <v>707.04900000000009</v>
      </c>
      <c r="BS50" s="30">
        <f t="shared" si="116"/>
        <v>104.316</v>
      </c>
      <c r="BT50" s="30">
        <f t="shared" ref="BT50:BU50" si="117">SUM(BT49,BT40,BT25,BT19)</f>
        <v>159.22584615384616</v>
      </c>
      <c r="BU50" s="30">
        <f t="shared" si="117"/>
        <v>184.684</v>
      </c>
      <c r="BV50" s="30">
        <f t="shared" si="18"/>
        <v>448.22584615384619</v>
      </c>
      <c r="BW50" s="30">
        <f t="shared" si="1"/>
        <v>2380.4708461538462</v>
      </c>
    </row>
    <row r="51" spans="1:75" ht="15.75" thickBot="1" x14ac:dyDescent="0.25"/>
    <row r="52" spans="1:75" ht="15.75" thickBot="1" x14ac:dyDescent="0.25">
      <c r="C52" s="6" t="str">
        <f>C4</f>
        <v>2012-2013</v>
      </c>
      <c r="D52" s="6">
        <f t="shared" ref="D52:W52" si="118">D4</f>
        <v>41365</v>
      </c>
      <c r="E52" s="6">
        <f t="shared" si="118"/>
        <v>41395</v>
      </c>
      <c r="F52" s="6">
        <f t="shared" si="118"/>
        <v>41426</v>
      </c>
      <c r="G52" s="6" t="str">
        <f t="shared" si="118"/>
        <v>Quarter-1</v>
      </c>
      <c r="H52" s="6">
        <f t="shared" si="118"/>
        <v>41456</v>
      </c>
      <c r="I52" s="6">
        <f t="shared" si="118"/>
        <v>41487</v>
      </c>
      <c r="J52" s="6">
        <f t="shared" si="118"/>
        <v>41518</v>
      </c>
      <c r="K52" s="6" t="str">
        <f t="shared" si="118"/>
        <v>Quarter-2</v>
      </c>
      <c r="L52" s="6">
        <f t="shared" si="118"/>
        <v>41548</v>
      </c>
      <c r="M52" s="6">
        <f t="shared" si="118"/>
        <v>41579</v>
      </c>
      <c r="N52" s="6">
        <f t="shared" si="118"/>
        <v>41609</v>
      </c>
      <c r="O52" s="6" t="str">
        <f t="shared" si="118"/>
        <v>Quarter-3</v>
      </c>
      <c r="P52" s="6">
        <f t="shared" si="118"/>
        <v>41640</v>
      </c>
      <c r="Q52" s="6">
        <f t="shared" si="118"/>
        <v>41671</v>
      </c>
      <c r="R52" s="6">
        <f t="shared" si="118"/>
        <v>41699</v>
      </c>
      <c r="S52" s="6" t="str">
        <f t="shared" si="118"/>
        <v>Quarter-4</v>
      </c>
      <c r="T52" s="6">
        <f t="shared" si="118"/>
        <v>0</v>
      </c>
      <c r="U52" s="6" t="str">
        <f t="shared" si="118"/>
        <v>2013-2014</v>
      </c>
      <c r="V52" s="6">
        <f t="shared" si="118"/>
        <v>41730</v>
      </c>
      <c r="W52" s="6">
        <f t="shared" si="118"/>
        <v>41760</v>
      </c>
      <c r="X52" s="6">
        <f t="shared" ref="X52:AC52" si="119">X4</f>
        <v>41791</v>
      </c>
      <c r="Y52" s="6" t="str">
        <f t="shared" si="119"/>
        <v>Quarter 1</v>
      </c>
      <c r="Z52" s="6">
        <f t="shared" si="119"/>
        <v>41821</v>
      </c>
      <c r="AA52" s="6">
        <f t="shared" si="119"/>
        <v>41852</v>
      </c>
      <c r="AB52" s="6">
        <f t="shared" si="119"/>
        <v>41883</v>
      </c>
      <c r="AC52" s="6" t="str">
        <f t="shared" si="119"/>
        <v>Quarter 2</v>
      </c>
      <c r="AD52" s="6">
        <f t="shared" ref="AD52:AE52" si="120">AD4</f>
        <v>41913</v>
      </c>
      <c r="AE52" s="6">
        <f t="shared" si="120"/>
        <v>41944</v>
      </c>
      <c r="AF52" s="6">
        <f t="shared" ref="AF52:AG52" si="121">AF4</f>
        <v>41974</v>
      </c>
      <c r="AG52" s="6" t="str">
        <f t="shared" si="121"/>
        <v>Quarter 3</v>
      </c>
      <c r="AH52" s="6">
        <f t="shared" ref="AH52:AI52" si="122">AH4</f>
        <v>42005</v>
      </c>
      <c r="AI52" s="6">
        <f t="shared" si="122"/>
        <v>42036</v>
      </c>
      <c r="AJ52" s="6">
        <f t="shared" ref="AJ52:AK52" si="123">AJ4</f>
        <v>42064</v>
      </c>
      <c r="AK52" s="6" t="str">
        <f t="shared" si="123"/>
        <v>Quarter 4</v>
      </c>
      <c r="AM52" s="6" t="str">
        <f t="shared" ref="AM52" si="124">AM4</f>
        <v>2014-2015</v>
      </c>
      <c r="AO52" s="6">
        <f t="shared" ref="AO52:AP52" si="125">AO4</f>
        <v>42095</v>
      </c>
      <c r="AP52" s="6">
        <f t="shared" si="125"/>
        <v>42125</v>
      </c>
      <c r="AQ52" s="6">
        <f t="shared" ref="AQ52:AS52" si="126">AQ4</f>
        <v>42156</v>
      </c>
      <c r="AR52" s="6" t="str">
        <f t="shared" si="126"/>
        <v>Quarter 1</v>
      </c>
      <c r="AS52" s="6">
        <f t="shared" si="126"/>
        <v>42186</v>
      </c>
      <c r="AT52" s="6">
        <f t="shared" ref="AT52:AV52" si="127">AT4</f>
        <v>42217</v>
      </c>
      <c r="AU52" s="6">
        <f t="shared" si="127"/>
        <v>42248</v>
      </c>
      <c r="AV52" s="6" t="str">
        <f t="shared" si="127"/>
        <v>Quarter 2</v>
      </c>
      <c r="AW52" s="6">
        <f t="shared" ref="AW52:AX52" si="128">AW4</f>
        <v>42278</v>
      </c>
      <c r="AX52" s="6">
        <f t="shared" si="128"/>
        <v>42309</v>
      </c>
      <c r="AY52" s="6">
        <f t="shared" ref="AY52:AZ52" si="129">AY4</f>
        <v>42339</v>
      </c>
      <c r="AZ52" s="6" t="str">
        <f t="shared" si="129"/>
        <v>Quarter 3</v>
      </c>
      <c r="BA52" s="6">
        <f t="shared" ref="BA52:BB52" si="130">BA4</f>
        <v>42385</v>
      </c>
      <c r="BB52" s="6">
        <f t="shared" si="130"/>
        <v>42416</v>
      </c>
      <c r="BC52" s="6">
        <f t="shared" ref="BC52:BD52" si="131">BC4</f>
        <v>42445</v>
      </c>
      <c r="BD52" s="6" t="str">
        <f t="shared" si="131"/>
        <v>Quarter 4</v>
      </c>
      <c r="BE52" s="6" t="str">
        <f t="shared" ref="BE52" si="132">BE4</f>
        <v>2015-2016</v>
      </c>
      <c r="BG52" s="6">
        <f t="shared" ref="BG52:BH52" si="133">BG4</f>
        <v>42476</v>
      </c>
      <c r="BH52" s="6">
        <f t="shared" si="133"/>
        <v>42506</v>
      </c>
      <c r="BI52" s="6">
        <f t="shared" ref="BI52:BK52" si="134">BI4</f>
        <v>42537</v>
      </c>
      <c r="BJ52" s="6" t="str">
        <f t="shared" si="134"/>
        <v>Quarter 1</v>
      </c>
      <c r="BK52" s="6">
        <f t="shared" si="134"/>
        <v>42567</v>
      </c>
      <c r="BL52" s="6">
        <f t="shared" ref="BL52:BN52" si="135">BL4</f>
        <v>42598</v>
      </c>
      <c r="BM52" s="6">
        <f t="shared" si="135"/>
        <v>42629</v>
      </c>
      <c r="BN52" s="6" t="str">
        <f t="shared" si="135"/>
        <v>Quarter 2</v>
      </c>
      <c r="BO52" s="6">
        <f t="shared" ref="BO52:BP52" si="136">BO4</f>
        <v>42659</v>
      </c>
      <c r="BP52" s="6">
        <f t="shared" si="136"/>
        <v>42690</v>
      </c>
      <c r="BQ52" s="6">
        <f t="shared" ref="BQ52:BR52" si="137">BQ4</f>
        <v>42720</v>
      </c>
      <c r="BR52" s="6" t="str">
        <f t="shared" si="137"/>
        <v>Quarter 3</v>
      </c>
      <c r="BS52" s="6">
        <f t="shared" ref="BS52:BT52" si="138">BS4</f>
        <v>42751</v>
      </c>
      <c r="BT52" s="6">
        <f t="shared" si="138"/>
        <v>42782</v>
      </c>
      <c r="BU52" s="6">
        <f t="shared" ref="BU52:BW52" si="139">BU4</f>
        <v>42810</v>
      </c>
      <c r="BV52" s="6" t="str">
        <f t="shared" si="139"/>
        <v>Quarter 4</v>
      </c>
      <c r="BW52" s="6" t="str">
        <f t="shared" si="139"/>
        <v>2016-2017</v>
      </c>
    </row>
    <row r="53" spans="1:75" x14ac:dyDescent="0.2">
      <c r="B53" s="4" t="s">
        <v>4</v>
      </c>
      <c r="C53" s="34">
        <f>SUM(C6:C6)</f>
        <v>345.74200000000002</v>
      </c>
      <c r="D53" s="34">
        <f t="shared" ref="D53:V53" si="140">SUM(D6:D6)</f>
        <v>0</v>
      </c>
      <c r="E53" s="34">
        <f t="shared" si="140"/>
        <v>0</v>
      </c>
      <c r="F53" s="34">
        <f t="shared" si="140"/>
        <v>0</v>
      </c>
      <c r="G53" s="34">
        <f t="shared" si="140"/>
        <v>0</v>
      </c>
      <c r="H53" s="34">
        <f t="shared" si="140"/>
        <v>0</v>
      </c>
      <c r="I53" s="34">
        <f t="shared" si="140"/>
        <v>0</v>
      </c>
      <c r="J53" s="34">
        <f t="shared" si="140"/>
        <v>0</v>
      </c>
      <c r="K53" s="34">
        <f t="shared" si="140"/>
        <v>0</v>
      </c>
      <c r="L53" s="34">
        <f t="shared" si="140"/>
        <v>0</v>
      </c>
      <c r="M53" s="34">
        <f t="shared" si="140"/>
        <v>0</v>
      </c>
      <c r="N53" s="34">
        <f t="shared" si="140"/>
        <v>0</v>
      </c>
      <c r="O53" s="34">
        <f t="shared" si="140"/>
        <v>0</v>
      </c>
      <c r="P53" s="34">
        <f t="shared" si="140"/>
        <v>0</v>
      </c>
      <c r="Q53" s="34">
        <f t="shared" si="140"/>
        <v>53.155241935483872</v>
      </c>
      <c r="R53" s="34">
        <f t="shared" si="140"/>
        <v>0</v>
      </c>
      <c r="S53" s="34">
        <f t="shared" si="140"/>
        <v>53.155241935483872</v>
      </c>
      <c r="T53" s="34">
        <f t="shared" si="140"/>
        <v>0</v>
      </c>
      <c r="U53" s="34">
        <f t="shared" si="140"/>
        <v>53.155241935483872</v>
      </c>
      <c r="V53" s="34">
        <f t="shared" si="140"/>
        <v>0</v>
      </c>
      <c r="W53" s="34">
        <f t="shared" ref="W53:X53" si="141">SUM(W6:W6)</f>
        <v>0</v>
      </c>
      <c r="X53" s="34">
        <f t="shared" si="141"/>
        <v>0</v>
      </c>
      <c r="Y53" s="34">
        <f t="shared" si="6"/>
        <v>0</v>
      </c>
      <c r="Z53" s="34">
        <f t="shared" ref="Z53:AA53" si="142">SUM(Z6:Z6)</f>
        <v>192</v>
      </c>
      <c r="AA53" s="34">
        <f t="shared" si="142"/>
        <v>0</v>
      </c>
      <c r="AB53" s="34">
        <f t="shared" ref="AB53:AD53" si="143">SUM(AB6:AB6)</f>
        <v>0</v>
      </c>
      <c r="AC53" s="34">
        <f t="shared" si="7"/>
        <v>192</v>
      </c>
      <c r="AD53" s="34">
        <f t="shared" si="143"/>
        <v>94</v>
      </c>
      <c r="AE53" s="34">
        <f t="shared" ref="AE53:AF53" si="144">SUM(AE6:AE6)</f>
        <v>0</v>
      </c>
      <c r="AF53" s="34">
        <f t="shared" si="144"/>
        <v>0</v>
      </c>
      <c r="AG53" s="34">
        <f t="shared" si="8"/>
        <v>94</v>
      </c>
      <c r="AH53" s="34">
        <f t="shared" ref="AH53:AI53" si="145">SUM(AH6:AH6)</f>
        <v>216</v>
      </c>
      <c r="AI53" s="34">
        <f t="shared" si="145"/>
        <v>0</v>
      </c>
      <c r="AJ53" s="34">
        <f t="shared" ref="AJ53" si="146">SUM(AJ6:AJ6)</f>
        <v>0</v>
      </c>
      <c r="AK53" s="34">
        <f t="shared" si="9"/>
        <v>216</v>
      </c>
      <c r="AM53" s="34">
        <f t="shared" ref="AM53" si="147">SUM(AM6:AM6)</f>
        <v>502</v>
      </c>
      <c r="AO53" s="34">
        <f t="shared" ref="AO53:AP56" si="148">SUM(AO6:AO6)</f>
        <v>8.06</v>
      </c>
      <c r="AP53" s="34">
        <f t="shared" si="148"/>
        <v>0</v>
      </c>
      <c r="AQ53" s="34">
        <f t="shared" ref="AQ53" si="149">SUM(AQ6:AQ6)</f>
        <v>0</v>
      </c>
      <c r="AR53" s="34">
        <f t="shared" si="11"/>
        <v>8.06</v>
      </c>
      <c r="AS53" s="34">
        <f t="shared" ref="AS53:AU56" si="150">SUM(AS6:AS6)</f>
        <v>72</v>
      </c>
      <c r="AT53" s="34">
        <f t="shared" si="150"/>
        <v>0</v>
      </c>
      <c r="AU53" s="34">
        <f t="shared" si="150"/>
        <v>0</v>
      </c>
      <c r="AV53" s="34">
        <f t="shared" si="12"/>
        <v>72</v>
      </c>
      <c r="AW53" s="34">
        <f t="shared" ref="AW53:AX53" si="151">SUM(AW6:AW6)</f>
        <v>57.66</v>
      </c>
      <c r="AX53" s="34">
        <f t="shared" si="151"/>
        <v>96</v>
      </c>
      <c r="AY53" s="34">
        <f t="shared" ref="AY53:BA53" si="152">SUM(AY6:AY6)</f>
        <v>0</v>
      </c>
      <c r="AZ53" s="34">
        <f t="shared" si="13"/>
        <v>153.66</v>
      </c>
      <c r="BA53" s="34">
        <f t="shared" si="152"/>
        <v>0</v>
      </c>
      <c r="BB53" s="34">
        <f t="shared" ref="BB53:BC53" si="153">SUM(BB6:BB6)</f>
        <v>0</v>
      </c>
      <c r="BC53" s="34">
        <f t="shared" si="153"/>
        <v>14.2</v>
      </c>
      <c r="BD53" s="34">
        <f t="shared" si="14"/>
        <v>14.2</v>
      </c>
      <c r="BE53" s="34">
        <f t="shared" ref="BE53:BE56" si="154">SUM(BE6:BE6)</f>
        <v>247.92</v>
      </c>
      <c r="BG53" s="34">
        <f t="shared" ref="BG53:BH53" si="155">SUM(BG6:BG6)</f>
        <v>0</v>
      </c>
      <c r="BH53" s="34">
        <f t="shared" si="155"/>
        <v>0</v>
      </c>
      <c r="BI53" s="34">
        <f t="shared" ref="BI53" si="156">SUM(BI6:BI6)</f>
        <v>0</v>
      </c>
      <c r="BJ53" s="34">
        <f t="shared" si="15"/>
        <v>0</v>
      </c>
      <c r="BK53" s="34">
        <f t="shared" ref="BK53:BL53" si="157">SUM(BK6:BK6)</f>
        <v>0</v>
      </c>
      <c r="BL53" s="34">
        <f t="shared" si="157"/>
        <v>0</v>
      </c>
      <c r="BM53" s="34">
        <f t="shared" ref="BM53" si="158">SUM(BM6:BM6)</f>
        <v>11.63</v>
      </c>
      <c r="BN53" s="34">
        <f t="shared" si="16"/>
        <v>11.63</v>
      </c>
      <c r="BO53" s="34">
        <f t="shared" ref="BO53:BP56" si="159">SUM(BO6:BO6)</f>
        <v>0</v>
      </c>
      <c r="BP53" s="34">
        <f t="shared" si="159"/>
        <v>36.980000000000004</v>
      </c>
      <c r="BQ53" s="34">
        <f t="shared" ref="BQ53:BS53" si="160">SUM(BQ6:BQ6)</f>
        <v>0</v>
      </c>
      <c r="BR53" s="34">
        <f t="shared" si="17"/>
        <v>36.980000000000004</v>
      </c>
      <c r="BS53" s="34">
        <f t="shared" si="160"/>
        <v>0</v>
      </c>
      <c r="BT53" s="34">
        <f t="shared" ref="BT53:BU53" si="161">SUM(BT6:BT6)</f>
        <v>0</v>
      </c>
      <c r="BU53" s="34">
        <f t="shared" si="161"/>
        <v>9.32</v>
      </c>
      <c r="BV53" s="34">
        <f t="shared" si="18"/>
        <v>9.32</v>
      </c>
      <c r="BW53" s="34">
        <f t="shared" ref="BW53:BW56" si="162">SUM(BW6:BW6)</f>
        <v>57.930000000000007</v>
      </c>
    </row>
    <row r="54" spans="1:75" x14ac:dyDescent="0.2">
      <c r="B54" s="4" t="s">
        <v>5</v>
      </c>
      <c r="C54" s="34">
        <f>SUM(C7:C7)</f>
        <v>39.0685</v>
      </c>
      <c r="D54" s="34">
        <f t="shared" ref="D54:V54" si="163">SUM(D7:D7)</f>
        <v>12</v>
      </c>
      <c r="E54" s="34">
        <f t="shared" si="163"/>
        <v>0</v>
      </c>
      <c r="F54" s="34">
        <f t="shared" si="163"/>
        <v>0</v>
      </c>
      <c r="G54" s="34">
        <f t="shared" si="163"/>
        <v>12</v>
      </c>
      <c r="H54" s="34">
        <f t="shared" si="163"/>
        <v>0</v>
      </c>
      <c r="I54" s="34">
        <f t="shared" si="163"/>
        <v>0</v>
      </c>
      <c r="J54" s="34">
        <f t="shared" si="163"/>
        <v>0</v>
      </c>
      <c r="K54" s="34">
        <f t="shared" si="163"/>
        <v>0</v>
      </c>
      <c r="L54" s="34">
        <f t="shared" si="163"/>
        <v>0</v>
      </c>
      <c r="M54" s="34">
        <f t="shared" si="163"/>
        <v>0</v>
      </c>
      <c r="N54" s="34">
        <f t="shared" si="163"/>
        <v>0</v>
      </c>
      <c r="O54" s="34">
        <f t="shared" si="163"/>
        <v>0</v>
      </c>
      <c r="P54" s="34">
        <f t="shared" si="163"/>
        <v>25.102761219651008</v>
      </c>
      <c r="Q54" s="34">
        <f t="shared" si="163"/>
        <v>0</v>
      </c>
      <c r="R54" s="34">
        <f t="shared" si="163"/>
        <v>1.4314516129032246</v>
      </c>
      <c r="S54" s="34">
        <f t="shared" si="163"/>
        <v>26.534212832554232</v>
      </c>
      <c r="T54" s="34">
        <f t="shared" si="163"/>
        <v>0</v>
      </c>
      <c r="U54" s="34">
        <f t="shared" si="163"/>
        <v>38.534212832554232</v>
      </c>
      <c r="V54" s="34">
        <f t="shared" si="163"/>
        <v>4.75</v>
      </c>
      <c r="W54" s="34">
        <f t="shared" ref="W54:X54" si="164">SUM(W7:W7)</f>
        <v>6.9291716686674638</v>
      </c>
      <c r="X54" s="34">
        <f t="shared" si="164"/>
        <v>0</v>
      </c>
      <c r="Y54" s="34">
        <f t="shared" si="6"/>
        <v>11.679171668667465</v>
      </c>
      <c r="Z54" s="34">
        <f t="shared" ref="Z54:AA54" si="165">SUM(Z7:Z7)</f>
        <v>18.899999999999999</v>
      </c>
      <c r="AA54" s="34">
        <f t="shared" si="165"/>
        <v>5</v>
      </c>
      <c r="AB54" s="34">
        <f t="shared" ref="AB54:AD54" si="166">SUM(AB7:AB7)</f>
        <v>47.629999999999995</v>
      </c>
      <c r="AC54" s="34">
        <f t="shared" si="7"/>
        <v>71.53</v>
      </c>
      <c r="AD54" s="34">
        <f t="shared" si="166"/>
        <v>0</v>
      </c>
      <c r="AE54" s="34">
        <f t="shared" ref="AE54:AF54" si="167">SUM(AE7:AE7)</f>
        <v>0</v>
      </c>
      <c r="AF54" s="34">
        <f t="shared" si="167"/>
        <v>0</v>
      </c>
      <c r="AG54" s="34">
        <f t="shared" si="8"/>
        <v>0</v>
      </c>
      <c r="AH54" s="34">
        <f t="shared" ref="AH54:AI54" si="168">SUM(AH7:AH7)</f>
        <v>29.4</v>
      </c>
      <c r="AI54" s="34">
        <f t="shared" si="168"/>
        <v>4.5599999999999996</v>
      </c>
      <c r="AJ54" s="34">
        <f t="shared" ref="AJ54" si="169">SUM(AJ7:AJ7)</f>
        <v>0</v>
      </c>
      <c r="AK54" s="34">
        <f t="shared" si="9"/>
        <v>33.96</v>
      </c>
      <c r="AM54" s="34">
        <f t="shared" ref="AM54" si="170">SUM(AM7:AM7)</f>
        <v>117.16917166866747</v>
      </c>
      <c r="AO54" s="34">
        <f t="shared" si="148"/>
        <v>0</v>
      </c>
      <c r="AP54" s="34">
        <f t="shared" si="148"/>
        <v>1.1100000000000001</v>
      </c>
      <c r="AQ54" s="34">
        <f t="shared" ref="AQ54" si="171">SUM(AQ7:AQ7)</f>
        <v>5</v>
      </c>
      <c r="AR54" s="34">
        <f t="shared" si="11"/>
        <v>6.11</v>
      </c>
      <c r="AS54" s="34">
        <f t="shared" ref="AS54:AT54" si="172">SUM(AS7:AS7)</f>
        <v>0</v>
      </c>
      <c r="AT54" s="34">
        <f t="shared" si="172"/>
        <v>0</v>
      </c>
      <c r="AU54" s="34">
        <f t="shared" si="150"/>
        <v>15.36</v>
      </c>
      <c r="AV54" s="34">
        <f t="shared" si="12"/>
        <v>15.36</v>
      </c>
      <c r="AW54" s="34">
        <f t="shared" ref="AW54:AX54" si="173">SUM(AW7:AW7)</f>
        <v>8.89</v>
      </c>
      <c r="AX54" s="34">
        <f t="shared" si="173"/>
        <v>0</v>
      </c>
      <c r="AY54" s="34">
        <f t="shared" ref="AY54:BA54" si="174">SUM(AY7:AY7)</f>
        <v>0</v>
      </c>
      <c r="AZ54" s="34">
        <f t="shared" si="13"/>
        <v>8.89</v>
      </c>
      <c r="BA54" s="34">
        <f t="shared" si="174"/>
        <v>0</v>
      </c>
      <c r="BB54" s="34">
        <f t="shared" ref="BB54:BC54" si="175">SUM(BB7:BB7)</f>
        <v>0</v>
      </c>
      <c r="BC54" s="34">
        <f t="shared" si="175"/>
        <v>0</v>
      </c>
      <c r="BD54" s="34">
        <f t="shared" si="14"/>
        <v>0</v>
      </c>
      <c r="BE54" s="34">
        <f t="shared" si="154"/>
        <v>30.36</v>
      </c>
      <c r="BG54" s="34">
        <f t="shared" ref="BG54:BH54" si="176">SUM(BG7:BG7)</f>
        <v>0</v>
      </c>
      <c r="BH54" s="34">
        <f t="shared" si="176"/>
        <v>2.54</v>
      </c>
      <c r="BI54" s="34">
        <f t="shared" ref="BI54" si="177">SUM(BI7:BI7)</f>
        <v>0</v>
      </c>
      <c r="BJ54" s="34">
        <f t="shared" si="15"/>
        <v>2.54</v>
      </c>
      <c r="BK54" s="34">
        <f t="shared" ref="BK54:BL54" si="178">SUM(BK7:BK7)</f>
        <v>23.64</v>
      </c>
      <c r="BL54" s="34">
        <f t="shared" si="178"/>
        <v>0</v>
      </c>
      <c r="BM54" s="34">
        <f t="shared" ref="BM54" si="179">SUM(BM7:BM7)</f>
        <v>0</v>
      </c>
      <c r="BN54" s="34">
        <f t="shared" si="16"/>
        <v>23.64</v>
      </c>
      <c r="BO54" s="34">
        <f t="shared" ref="BO54:BQ54" si="180">SUM(BO7:BO7)</f>
        <v>0</v>
      </c>
      <c r="BP54" s="34">
        <f t="shared" si="159"/>
        <v>0</v>
      </c>
      <c r="BQ54" s="34">
        <f t="shared" si="180"/>
        <v>0</v>
      </c>
      <c r="BR54" s="34">
        <f t="shared" si="17"/>
        <v>0</v>
      </c>
      <c r="BS54" s="34">
        <f t="shared" ref="BS54:BT54" si="181">SUM(BS7:BS7)</f>
        <v>0</v>
      </c>
      <c r="BT54" s="34">
        <f t="shared" si="181"/>
        <v>0</v>
      </c>
      <c r="BU54" s="34">
        <f t="shared" ref="BU54" si="182">SUM(BU7:BU7)</f>
        <v>0</v>
      </c>
      <c r="BV54" s="34">
        <f t="shared" si="18"/>
        <v>0</v>
      </c>
      <c r="BW54" s="34">
        <f t="shared" si="162"/>
        <v>26.18</v>
      </c>
    </row>
    <row r="55" spans="1:75" x14ac:dyDescent="0.2">
      <c r="B55" s="4" t="s">
        <v>161</v>
      </c>
      <c r="C55" s="34">
        <f>SUM(C8:C8)</f>
        <v>58.8</v>
      </c>
      <c r="D55" s="34">
        <f t="shared" ref="D55:V55" si="183">SUM(D8:D8)</f>
        <v>7.18</v>
      </c>
      <c r="E55" s="34">
        <f t="shared" si="183"/>
        <v>0.34</v>
      </c>
      <c r="F55" s="34">
        <f t="shared" si="183"/>
        <v>2</v>
      </c>
      <c r="G55" s="34">
        <f t="shared" si="183"/>
        <v>9.52</v>
      </c>
      <c r="H55" s="34">
        <f t="shared" si="183"/>
        <v>0</v>
      </c>
      <c r="I55" s="34">
        <f t="shared" si="183"/>
        <v>8.27</v>
      </c>
      <c r="J55" s="34">
        <f t="shared" si="183"/>
        <v>0</v>
      </c>
      <c r="K55" s="34">
        <f t="shared" si="183"/>
        <v>8.27</v>
      </c>
      <c r="L55" s="34">
        <f t="shared" si="183"/>
        <v>0</v>
      </c>
      <c r="M55" s="34">
        <f t="shared" si="183"/>
        <v>0</v>
      </c>
      <c r="N55" s="34">
        <f t="shared" si="183"/>
        <v>12.498000000000001</v>
      </c>
      <c r="O55" s="34">
        <f t="shared" si="183"/>
        <v>12.498000000000001</v>
      </c>
      <c r="P55" s="34">
        <f t="shared" si="183"/>
        <v>11.16</v>
      </c>
      <c r="Q55" s="34">
        <f t="shared" si="183"/>
        <v>5.3061224489795942</v>
      </c>
      <c r="R55" s="34">
        <f t="shared" si="183"/>
        <v>6</v>
      </c>
      <c r="S55" s="34">
        <f t="shared" si="183"/>
        <v>22.466122448979593</v>
      </c>
      <c r="T55" s="34">
        <f t="shared" si="183"/>
        <v>0</v>
      </c>
      <c r="U55" s="34">
        <f t="shared" si="183"/>
        <v>107.65412244897959</v>
      </c>
      <c r="V55" s="34">
        <f t="shared" si="183"/>
        <v>14.64</v>
      </c>
      <c r="W55" s="34">
        <f t="shared" ref="W55:X55" si="184">SUM(W8:W8)</f>
        <v>11.843003300330031</v>
      </c>
      <c r="X55" s="34">
        <f t="shared" si="184"/>
        <v>0</v>
      </c>
      <c r="Y55" s="34">
        <f t="shared" si="6"/>
        <v>26.483003300330033</v>
      </c>
      <c r="Z55" s="34">
        <f t="shared" ref="Z55:AA55" si="185">SUM(Z8:Z8)</f>
        <v>6</v>
      </c>
      <c r="AA55" s="34">
        <f t="shared" si="185"/>
        <v>24.42</v>
      </c>
      <c r="AB55" s="34">
        <f t="shared" ref="AB55:AD55" si="186">SUM(AB8:AB8)</f>
        <v>28.2</v>
      </c>
      <c r="AC55" s="34">
        <f t="shared" si="7"/>
        <v>58.620000000000005</v>
      </c>
      <c r="AD55" s="34">
        <f t="shared" si="186"/>
        <v>5.57</v>
      </c>
      <c r="AE55" s="34">
        <f t="shared" ref="AE55:AF55" si="187">SUM(AE8:AE8)</f>
        <v>0</v>
      </c>
      <c r="AF55" s="34">
        <f t="shared" si="187"/>
        <v>0</v>
      </c>
      <c r="AG55" s="34">
        <f t="shared" si="8"/>
        <v>5.57</v>
      </c>
      <c r="AH55" s="34">
        <f t="shared" ref="AH55:AI55" si="188">SUM(AH8:AH8)</f>
        <v>0</v>
      </c>
      <c r="AI55" s="34">
        <f t="shared" si="188"/>
        <v>0</v>
      </c>
      <c r="AJ55" s="34">
        <f t="shared" ref="AJ55" si="189">SUM(AJ8:AJ8)</f>
        <v>0</v>
      </c>
      <c r="AK55" s="34">
        <f t="shared" si="9"/>
        <v>0</v>
      </c>
      <c r="AM55" s="34">
        <f t="shared" ref="AM55" si="190">SUM(AM8:AM8)</f>
        <v>90.673003300330038</v>
      </c>
      <c r="AO55" s="34">
        <f t="shared" si="148"/>
        <v>0</v>
      </c>
      <c r="AP55" s="34">
        <f t="shared" si="148"/>
        <v>2.35</v>
      </c>
      <c r="AQ55" s="34">
        <f t="shared" ref="AQ55" si="191">SUM(AQ8:AQ8)</f>
        <v>0</v>
      </c>
      <c r="AR55" s="34">
        <f t="shared" si="11"/>
        <v>2.35</v>
      </c>
      <c r="AS55" s="34">
        <f t="shared" ref="AS55:AT55" si="192">SUM(AS8:AS8)</f>
        <v>0</v>
      </c>
      <c r="AT55" s="34">
        <f t="shared" si="192"/>
        <v>0</v>
      </c>
      <c r="AU55" s="34">
        <f t="shared" si="150"/>
        <v>0</v>
      </c>
      <c r="AV55" s="34">
        <f t="shared" si="12"/>
        <v>0</v>
      </c>
      <c r="AW55" s="34">
        <f t="shared" ref="AW55:AX55" si="193">SUM(AW8:AW8)</f>
        <v>0</v>
      </c>
      <c r="AX55" s="34">
        <f t="shared" si="193"/>
        <v>12.08</v>
      </c>
      <c r="AY55" s="34">
        <f t="shared" ref="AY55:BA55" si="194">SUM(AY8:AY8)</f>
        <v>0</v>
      </c>
      <c r="AZ55" s="34">
        <f t="shared" si="13"/>
        <v>12.08</v>
      </c>
      <c r="BA55" s="34">
        <f t="shared" si="194"/>
        <v>0</v>
      </c>
      <c r="BB55" s="34">
        <f t="shared" ref="BB55:BC55" si="195">SUM(BB8:BB8)</f>
        <v>0</v>
      </c>
      <c r="BC55" s="34">
        <f t="shared" si="195"/>
        <v>0</v>
      </c>
      <c r="BD55" s="34">
        <f t="shared" si="14"/>
        <v>0</v>
      </c>
      <c r="BE55" s="34">
        <f t="shared" si="154"/>
        <v>14.43</v>
      </c>
      <c r="BG55" s="34">
        <f t="shared" ref="BG55:BH55" si="196">SUM(BG8:BG8)</f>
        <v>0</v>
      </c>
      <c r="BH55" s="34">
        <f t="shared" si="196"/>
        <v>0</v>
      </c>
      <c r="BI55" s="34">
        <f t="shared" ref="BI55" si="197">SUM(BI8:BI8)</f>
        <v>0</v>
      </c>
      <c r="BJ55" s="34">
        <f t="shared" si="15"/>
        <v>0</v>
      </c>
      <c r="BK55" s="34">
        <f t="shared" ref="BK55:BL55" si="198">SUM(BK8:BK8)</f>
        <v>0</v>
      </c>
      <c r="BL55" s="34">
        <f t="shared" si="198"/>
        <v>0</v>
      </c>
      <c r="BM55" s="34">
        <f t="shared" ref="BM55" si="199">SUM(BM8:BM8)</f>
        <v>0.6</v>
      </c>
      <c r="BN55" s="34">
        <f t="shared" si="16"/>
        <v>0.6</v>
      </c>
      <c r="BO55" s="34">
        <f t="shared" ref="BO55:BQ55" si="200">SUM(BO8:BO8)</f>
        <v>0</v>
      </c>
      <c r="BP55" s="34">
        <f t="shared" si="159"/>
        <v>0</v>
      </c>
      <c r="BQ55" s="34">
        <f t="shared" si="200"/>
        <v>0</v>
      </c>
      <c r="BR55" s="34">
        <f t="shared" si="17"/>
        <v>0</v>
      </c>
      <c r="BS55" s="34">
        <f t="shared" ref="BS55:BT55" si="201">SUM(BS8:BS8)</f>
        <v>0</v>
      </c>
      <c r="BT55" s="34">
        <f t="shared" si="201"/>
        <v>0</v>
      </c>
      <c r="BU55" s="34">
        <f t="shared" ref="BU55" si="202">SUM(BU8:BU8)</f>
        <v>22.22</v>
      </c>
      <c r="BV55" s="34">
        <f t="shared" si="18"/>
        <v>22.22</v>
      </c>
      <c r="BW55" s="34">
        <f t="shared" si="162"/>
        <v>22.82</v>
      </c>
    </row>
    <row r="56" spans="1:75" x14ac:dyDescent="0.2">
      <c r="B56" s="4" t="s">
        <v>6</v>
      </c>
      <c r="C56" s="34">
        <f>SUM(C9:C9)</f>
        <v>16.7</v>
      </c>
      <c r="D56" s="34">
        <f t="shared" ref="D56:V56" si="203">SUM(D9:D9)</f>
        <v>0</v>
      </c>
      <c r="E56" s="34">
        <f t="shared" si="203"/>
        <v>0</v>
      </c>
      <c r="F56" s="34">
        <f t="shared" si="203"/>
        <v>0</v>
      </c>
      <c r="G56" s="34">
        <f t="shared" si="203"/>
        <v>0</v>
      </c>
      <c r="H56" s="34">
        <f t="shared" si="203"/>
        <v>0</v>
      </c>
      <c r="I56" s="34">
        <f t="shared" si="203"/>
        <v>0</v>
      </c>
      <c r="J56" s="34">
        <f t="shared" si="203"/>
        <v>0</v>
      </c>
      <c r="K56" s="34">
        <f t="shared" si="203"/>
        <v>0</v>
      </c>
      <c r="L56" s="34">
        <f t="shared" si="203"/>
        <v>0</v>
      </c>
      <c r="M56" s="34">
        <f t="shared" si="203"/>
        <v>2</v>
      </c>
      <c r="N56" s="34">
        <f t="shared" si="203"/>
        <v>0</v>
      </c>
      <c r="O56" s="34">
        <f t="shared" si="203"/>
        <v>2</v>
      </c>
      <c r="P56" s="34">
        <f t="shared" si="203"/>
        <v>0</v>
      </c>
      <c r="Q56" s="34">
        <f t="shared" si="203"/>
        <v>0</v>
      </c>
      <c r="R56" s="34">
        <f t="shared" si="203"/>
        <v>0</v>
      </c>
      <c r="S56" s="34">
        <f t="shared" si="203"/>
        <v>0</v>
      </c>
      <c r="T56" s="34">
        <f t="shared" si="203"/>
        <v>0</v>
      </c>
      <c r="U56" s="34">
        <f t="shared" si="203"/>
        <v>2</v>
      </c>
      <c r="V56" s="34">
        <f t="shared" si="203"/>
        <v>0</v>
      </c>
      <c r="W56" s="34">
        <f t="shared" ref="W56:X56" si="204">SUM(W9:W9)</f>
        <v>0</v>
      </c>
      <c r="X56" s="34">
        <f t="shared" si="204"/>
        <v>0</v>
      </c>
      <c r="Y56" s="34">
        <f t="shared" si="6"/>
        <v>0</v>
      </c>
      <c r="Z56" s="34">
        <f t="shared" ref="Z56:AA56" si="205">SUM(Z9:Z9)</f>
        <v>0</v>
      </c>
      <c r="AA56" s="34">
        <f t="shared" si="205"/>
        <v>0</v>
      </c>
      <c r="AB56" s="34">
        <f t="shared" ref="AB56:AD56" si="206">SUM(AB9:AB9)</f>
        <v>0.90700000000000003</v>
      </c>
      <c r="AC56" s="34">
        <f t="shared" si="7"/>
        <v>0.90700000000000003</v>
      </c>
      <c r="AD56" s="34">
        <f t="shared" si="206"/>
        <v>0</v>
      </c>
      <c r="AE56" s="34">
        <f t="shared" ref="AE56:AF56" si="207">SUM(AE9:AE9)</f>
        <v>0</v>
      </c>
      <c r="AF56" s="34">
        <f t="shared" si="207"/>
        <v>0</v>
      </c>
      <c r="AG56" s="34">
        <f t="shared" si="8"/>
        <v>0</v>
      </c>
      <c r="AH56" s="34">
        <f t="shared" ref="AH56:AI56" si="208">SUM(AH9:AH9)</f>
        <v>0</v>
      </c>
      <c r="AI56" s="34">
        <f t="shared" si="208"/>
        <v>0</v>
      </c>
      <c r="AJ56" s="34">
        <f t="shared" ref="AJ56" si="209">SUM(AJ9:AJ9)</f>
        <v>0</v>
      </c>
      <c r="AK56" s="34">
        <f t="shared" si="9"/>
        <v>0</v>
      </c>
      <c r="AM56" s="34">
        <f t="shared" ref="AM56" si="210">SUM(AM9:AM9)</f>
        <v>0.90700000000000003</v>
      </c>
      <c r="AO56" s="34">
        <f t="shared" si="148"/>
        <v>0</v>
      </c>
      <c r="AP56" s="34">
        <f t="shared" si="148"/>
        <v>0</v>
      </c>
      <c r="AQ56" s="34">
        <f t="shared" ref="AQ56" si="211">SUM(AQ9:AQ9)</f>
        <v>0</v>
      </c>
      <c r="AR56" s="34">
        <f t="shared" si="11"/>
        <v>0</v>
      </c>
      <c r="AS56" s="34">
        <f t="shared" ref="AS56:AT56" si="212">SUM(AS9:AS9)</f>
        <v>0</v>
      </c>
      <c r="AT56" s="34">
        <f t="shared" si="212"/>
        <v>0</v>
      </c>
      <c r="AU56" s="34">
        <f t="shared" si="150"/>
        <v>0</v>
      </c>
      <c r="AV56" s="34">
        <f t="shared" si="12"/>
        <v>0</v>
      </c>
      <c r="AW56" s="34">
        <f t="shared" ref="AW56:AX56" si="213">SUM(AW9:AW9)</f>
        <v>0</v>
      </c>
      <c r="AX56" s="34">
        <f t="shared" si="213"/>
        <v>0</v>
      </c>
      <c r="AY56" s="34">
        <f t="shared" ref="AY56:BA56" si="214">SUM(AY9:AY9)</f>
        <v>0</v>
      </c>
      <c r="AZ56" s="34">
        <f t="shared" si="13"/>
        <v>0</v>
      </c>
      <c r="BA56" s="34">
        <f t="shared" si="214"/>
        <v>0</v>
      </c>
      <c r="BB56" s="34">
        <f t="shared" ref="BB56:BC56" si="215">SUM(BB9:BB9)</f>
        <v>0</v>
      </c>
      <c r="BC56" s="34">
        <f t="shared" si="215"/>
        <v>0</v>
      </c>
      <c r="BD56" s="34">
        <f t="shared" si="14"/>
        <v>0</v>
      </c>
      <c r="BE56" s="34">
        <f t="shared" si="154"/>
        <v>0</v>
      </c>
      <c r="BG56" s="34">
        <f t="shared" ref="BG56:BH56" si="216">SUM(BG9:BG9)</f>
        <v>0</v>
      </c>
      <c r="BH56" s="34">
        <f t="shared" si="216"/>
        <v>0</v>
      </c>
      <c r="BI56" s="34">
        <f t="shared" ref="BI56" si="217">SUM(BI9:BI9)</f>
        <v>0</v>
      </c>
      <c r="BJ56" s="34">
        <f t="shared" si="15"/>
        <v>0</v>
      </c>
      <c r="BK56" s="34">
        <f t="shared" ref="BK56:BL56" si="218">SUM(BK9:BK9)</f>
        <v>0</v>
      </c>
      <c r="BL56" s="34">
        <f t="shared" si="218"/>
        <v>0</v>
      </c>
      <c r="BM56" s="34">
        <f t="shared" ref="BM56" si="219">SUM(BM9:BM9)</f>
        <v>0</v>
      </c>
      <c r="BN56" s="34">
        <f t="shared" si="16"/>
        <v>0</v>
      </c>
      <c r="BO56" s="34">
        <f t="shared" ref="BO56:BQ56" si="220">SUM(BO9:BO9)</f>
        <v>0</v>
      </c>
      <c r="BP56" s="34">
        <f t="shared" si="159"/>
        <v>0</v>
      </c>
      <c r="BQ56" s="34">
        <f t="shared" si="220"/>
        <v>0</v>
      </c>
      <c r="BR56" s="34">
        <f t="shared" si="17"/>
        <v>0</v>
      </c>
      <c r="BS56" s="34">
        <f t="shared" ref="BS56:BT56" si="221">SUM(BS9:BS9)</f>
        <v>0</v>
      </c>
      <c r="BT56" s="34">
        <f t="shared" si="221"/>
        <v>0</v>
      </c>
      <c r="BU56" s="34">
        <f t="shared" ref="BU56" si="222">SUM(BU9:BU9)</f>
        <v>0</v>
      </c>
      <c r="BV56" s="34">
        <f t="shared" si="18"/>
        <v>0</v>
      </c>
      <c r="BW56" s="34">
        <f t="shared" si="162"/>
        <v>0</v>
      </c>
    </row>
    <row r="57" spans="1:75" x14ac:dyDescent="0.2">
      <c r="B57" s="4" t="s">
        <v>8</v>
      </c>
      <c r="C57" s="34">
        <f>SUM(C10:C18)</f>
        <v>205.9522982225148</v>
      </c>
      <c r="D57" s="34">
        <f t="shared" ref="D57:V57" si="223">SUM(D10:D18)</f>
        <v>23.259999999999998</v>
      </c>
      <c r="E57" s="34">
        <f t="shared" si="223"/>
        <v>18.099999999999998</v>
      </c>
      <c r="F57" s="34">
        <f t="shared" si="223"/>
        <v>6.8900000000000006</v>
      </c>
      <c r="G57" s="34">
        <f t="shared" si="223"/>
        <v>48.25</v>
      </c>
      <c r="H57" s="34">
        <f t="shared" si="223"/>
        <v>17.95</v>
      </c>
      <c r="I57" s="34">
        <f t="shared" si="223"/>
        <v>234.71457171037363</v>
      </c>
      <c r="J57" s="34">
        <f t="shared" si="223"/>
        <v>0</v>
      </c>
      <c r="K57" s="34">
        <f t="shared" si="223"/>
        <v>252.66457171037365</v>
      </c>
      <c r="L57" s="34">
        <f t="shared" si="223"/>
        <v>4</v>
      </c>
      <c r="M57" s="34">
        <f t="shared" si="223"/>
        <v>0</v>
      </c>
      <c r="N57" s="34">
        <f t="shared" si="223"/>
        <v>30.518225806451614</v>
      </c>
      <c r="O57" s="34">
        <f t="shared" si="223"/>
        <v>34.518225806451611</v>
      </c>
      <c r="P57" s="34">
        <f t="shared" si="223"/>
        <v>43.921451612903212</v>
      </c>
      <c r="Q57" s="34">
        <f t="shared" si="223"/>
        <v>20.771693548387095</v>
      </c>
      <c r="R57" s="34">
        <f t="shared" si="223"/>
        <v>3</v>
      </c>
      <c r="S57" s="34">
        <f t="shared" si="223"/>
        <v>67.693145161290303</v>
      </c>
      <c r="T57" s="34">
        <f t="shared" si="223"/>
        <v>0</v>
      </c>
      <c r="U57" s="34">
        <f t="shared" si="223"/>
        <v>403.12594267811551</v>
      </c>
      <c r="V57" s="34">
        <f t="shared" si="223"/>
        <v>11.673176963092931</v>
      </c>
      <c r="W57" s="34">
        <f t="shared" ref="W57:X57" si="224">SUM(W10:W18)</f>
        <v>1.97</v>
      </c>
      <c r="X57" s="34">
        <f t="shared" si="224"/>
        <v>3.7</v>
      </c>
      <c r="Y57" s="34">
        <f t="shared" si="6"/>
        <v>17.343176963092933</v>
      </c>
      <c r="Z57" s="34">
        <f t="shared" ref="Z57:AA57" si="225">SUM(Z10:Z18)</f>
        <v>20.399999999999999</v>
      </c>
      <c r="AA57" s="34">
        <f t="shared" si="225"/>
        <v>40.4</v>
      </c>
      <c r="AB57" s="34">
        <f t="shared" ref="AB57:AD57" si="226">SUM(AB10:AB18)</f>
        <v>4.3</v>
      </c>
      <c r="AC57" s="34">
        <f t="shared" si="7"/>
        <v>65.099999999999994</v>
      </c>
      <c r="AD57" s="34">
        <f t="shared" si="226"/>
        <v>0</v>
      </c>
      <c r="AE57" s="34">
        <f t="shared" ref="AE57:AF57" si="227">SUM(AE10:AE18)</f>
        <v>16.939999999999998</v>
      </c>
      <c r="AF57" s="34">
        <f t="shared" si="227"/>
        <v>14.915564516129033</v>
      </c>
      <c r="AG57" s="34">
        <f t="shared" si="8"/>
        <v>31.855564516129029</v>
      </c>
      <c r="AH57" s="34">
        <f t="shared" ref="AH57:AI57" si="228">SUM(AH10:AH18)</f>
        <v>16.73</v>
      </c>
      <c r="AI57" s="34">
        <f t="shared" si="228"/>
        <v>10.846386554621851</v>
      </c>
      <c r="AJ57" s="34">
        <f t="shared" ref="AJ57" si="229">SUM(AJ10:AJ18)</f>
        <v>15.85</v>
      </c>
      <c r="AK57" s="34">
        <f t="shared" si="9"/>
        <v>43.42638655462185</v>
      </c>
      <c r="AM57" s="34">
        <f t="shared" ref="AM57" si="230">SUM(AM10:AM18)</f>
        <v>157.72512803384382</v>
      </c>
      <c r="AO57" s="34">
        <f t="shared" ref="AO57:AP57" si="231">SUM(AO10:AO18)</f>
        <v>20.571932773109243</v>
      </c>
      <c r="AP57" s="34">
        <f t="shared" si="231"/>
        <v>39.020000000000003</v>
      </c>
      <c r="AQ57" s="34">
        <f t="shared" ref="AQ57" si="232">SUM(AQ10:AQ18)</f>
        <v>1.71</v>
      </c>
      <c r="AR57" s="34">
        <f t="shared" si="11"/>
        <v>61.30193277310925</v>
      </c>
      <c r="AS57" s="34">
        <f t="shared" ref="AS57:AU57" si="233">SUM(AS10:AS18)</f>
        <v>0</v>
      </c>
      <c r="AT57" s="34">
        <f t="shared" si="233"/>
        <v>0</v>
      </c>
      <c r="AU57" s="34">
        <f t="shared" si="233"/>
        <v>31.26</v>
      </c>
      <c r="AV57" s="34">
        <f t="shared" si="12"/>
        <v>31.26</v>
      </c>
      <c r="AW57" s="34">
        <f t="shared" ref="AW57:AX57" si="234">SUM(AW10:AW18)</f>
        <v>24.35</v>
      </c>
      <c r="AX57" s="34">
        <f t="shared" si="234"/>
        <v>51.85</v>
      </c>
      <c r="AY57" s="34">
        <f t="shared" ref="AY57:BA57" si="235">SUM(AY10:AY18)</f>
        <v>34.479999999999997</v>
      </c>
      <c r="AZ57" s="34">
        <f t="shared" si="13"/>
        <v>110.68</v>
      </c>
      <c r="BA57" s="34">
        <f t="shared" si="235"/>
        <v>2.23</v>
      </c>
      <c r="BB57" s="34">
        <f t="shared" ref="BB57:BC57" si="236">SUM(BB10:BB18)</f>
        <v>0</v>
      </c>
      <c r="BC57" s="34">
        <f t="shared" si="236"/>
        <v>25.7</v>
      </c>
      <c r="BD57" s="34">
        <f t="shared" si="14"/>
        <v>27.93</v>
      </c>
      <c r="BE57" s="34">
        <f t="shared" ref="BE57" si="237">SUM(BE10:BE18)</f>
        <v>231.17193277310926</v>
      </c>
      <c r="BG57" s="34">
        <f t="shared" ref="BG57:BH57" si="238">SUM(BG10:BG18)</f>
        <v>32.090000000000003</v>
      </c>
      <c r="BH57" s="34">
        <f t="shared" si="238"/>
        <v>23.34</v>
      </c>
      <c r="BI57" s="34">
        <f t="shared" ref="BI57" si="239">SUM(BI10:BI18)</f>
        <v>24.53</v>
      </c>
      <c r="BJ57" s="34">
        <f t="shared" si="15"/>
        <v>79.960000000000008</v>
      </c>
      <c r="BK57" s="34">
        <f t="shared" ref="BK57:BL57" si="240">SUM(BK10:BK18)</f>
        <v>3.5</v>
      </c>
      <c r="BL57" s="34">
        <f t="shared" si="240"/>
        <v>0</v>
      </c>
      <c r="BM57" s="34">
        <f t="shared" ref="BM57" si="241">SUM(BM10:BM18)</f>
        <v>19.3</v>
      </c>
      <c r="BN57" s="34">
        <f t="shared" si="16"/>
        <v>22.8</v>
      </c>
      <c r="BO57" s="34">
        <f t="shared" ref="BO57:BP57" si="242">SUM(BO10:BO18)</f>
        <v>0</v>
      </c>
      <c r="BP57" s="34">
        <f t="shared" si="242"/>
        <v>0</v>
      </c>
      <c r="BQ57" s="34">
        <f t="shared" ref="BQ57:BS57" si="243">SUM(BQ10:BQ18)</f>
        <v>0</v>
      </c>
      <c r="BR57" s="34">
        <f t="shared" si="17"/>
        <v>0</v>
      </c>
      <c r="BS57" s="34">
        <f t="shared" si="243"/>
        <v>0</v>
      </c>
      <c r="BT57" s="34">
        <f t="shared" ref="BT57:BU57" si="244">SUM(BT10:BT18)</f>
        <v>4.12</v>
      </c>
      <c r="BU57" s="34">
        <f t="shared" si="244"/>
        <v>25.39</v>
      </c>
      <c r="BV57" s="34">
        <f t="shared" si="18"/>
        <v>29.51</v>
      </c>
      <c r="BW57" s="34">
        <f t="shared" ref="BW57" si="245">SUM(BW10:BW18)</f>
        <v>132.26999999999998</v>
      </c>
    </row>
    <row r="58" spans="1:75" x14ac:dyDescent="0.2">
      <c r="B58" s="4" t="s">
        <v>162</v>
      </c>
      <c r="C58" s="34">
        <f>SUM(C21:C24)</f>
        <v>812.19508045083558</v>
      </c>
      <c r="D58" s="34">
        <f t="shared" ref="D58:V58" si="246">SUM(D21:D24)</f>
        <v>0</v>
      </c>
      <c r="E58" s="34">
        <f t="shared" si="246"/>
        <v>24</v>
      </c>
      <c r="F58" s="34">
        <f t="shared" si="246"/>
        <v>249</v>
      </c>
      <c r="G58" s="34">
        <f t="shared" si="246"/>
        <v>273</v>
      </c>
      <c r="H58" s="34">
        <f t="shared" si="246"/>
        <v>0</v>
      </c>
      <c r="I58" s="34">
        <f t="shared" si="246"/>
        <v>0</v>
      </c>
      <c r="J58" s="34">
        <f t="shared" si="246"/>
        <v>125.72</v>
      </c>
      <c r="K58" s="34">
        <f t="shared" si="246"/>
        <v>125.72</v>
      </c>
      <c r="L58" s="34">
        <f t="shared" si="246"/>
        <v>53.807777777777773</v>
      </c>
      <c r="M58" s="34">
        <f t="shared" si="246"/>
        <v>0</v>
      </c>
      <c r="N58" s="34">
        <f t="shared" si="246"/>
        <v>0</v>
      </c>
      <c r="O58" s="34">
        <f t="shared" si="246"/>
        <v>53.807777777777773</v>
      </c>
      <c r="P58" s="34">
        <f t="shared" si="246"/>
        <v>0</v>
      </c>
      <c r="Q58" s="34">
        <f t="shared" si="246"/>
        <v>0</v>
      </c>
      <c r="R58" s="34">
        <f t="shared" si="246"/>
        <v>0.44999999999999812</v>
      </c>
      <c r="S58" s="34">
        <f t="shared" si="246"/>
        <v>0.44999999999999812</v>
      </c>
      <c r="T58" s="34">
        <f t="shared" si="246"/>
        <v>0</v>
      </c>
      <c r="U58" s="34">
        <f t="shared" si="246"/>
        <v>452.97777777777776</v>
      </c>
      <c r="V58" s="34">
        <f t="shared" si="246"/>
        <v>0</v>
      </c>
      <c r="W58" s="34">
        <f t="shared" ref="W58:X58" si="247">SUM(W21:W24)</f>
        <v>3.35</v>
      </c>
      <c r="X58" s="34">
        <f t="shared" si="247"/>
        <v>0</v>
      </c>
      <c r="Y58" s="34">
        <f t="shared" si="6"/>
        <v>3.35</v>
      </c>
      <c r="Z58" s="34">
        <f t="shared" ref="Z58:AA58" si="248">SUM(Z21:Z24)</f>
        <v>0</v>
      </c>
      <c r="AA58" s="34">
        <f t="shared" si="248"/>
        <v>0</v>
      </c>
      <c r="AB58" s="34">
        <f t="shared" ref="AB58:AD58" si="249">SUM(AB21:AB24)</f>
        <v>2.99</v>
      </c>
      <c r="AC58" s="34">
        <f t="shared" si="7"/>
        <v>2.99</v>
      </c>
      <c r="AD58" s="34">
        <f t="shared" si="249"/>
        <v>0</v>
      </c>
      <c r="AE58" s="34">
        <f t="shared" ref="AE58:AF58" si="250">SUM(AE21:AE24)</f>
        <v>0</v>
      </c>
      <c r="AF58" s="34">
        <f t="shared" si="250"/>
        <v>0</v>
      </c>
      <c r="AG58" s="34">
        <f t="shared" si="8"/>
        <v>0</v>
      </c>
      <c r="AH58" s="34">
        <f t="shared" ref="AH58:AI58" si="251">SUM(AH21:AH24)</f>
        <v>0</v>
      </c>
      <c r="AI58" s="34">
        <f t="shared" si="251"/>
        <v>0</v>
      </c>
      <c r="AJ58" s="34">
        <f t="shared" ref="AJ58" si="252">SUM(AJ21:AJ24)</f>
        <v>33.96</v>
      </c>
      <c r="AK58" s="34">
        <f t="shared" si="9"/>
        <v>33.96</v>
      </c>
      <c r="AM58" s="34">
        <f t="shared" ref="AM58" si="253">SUM(AM21:AM24)</f>
        <v>40.300000000000004</v>
      </c>
      <c r="AO58" s="34">
        <f t="shared" ref="AO58:AP58" si="254">SUM(AO21:AO24)</f>
        <v>0</v>
      </c>
      <c r="AP58" s="34">
        <f t="shared" si="254"/>
        <v>0</v>
      </c>
      <c r="AQ58" s="34">
        <f t="shared" ref="AQ58" si="255">SUM(AQ21:AQ24)</f>
        <v>1.92</v>
      </c>
      <c r="AR58" s="34">
        <f t="shared" si="11"/>
        <v>1.92</v>
      </c>
      <c r="AS58" s="34">
        <f t="shared" ref="AS58:AU58" si="256">SUM(AS21:AS24)</f>
        <v>0</v>
      </c>
      <c r="AT58" s="34">
        <f t="shared" si="256"/>
        <v>370.1873333333333</v>
      </c>
      <c r="AU58" s="34">
        <f t="shared" si="256"/>
        <v>54.570000000000007</v>
      </c>
      <c r="AV58" s="34">
        <f t="shared" si="12"/>
        <v>424.75733333333329</v>
      </c>
      <c r="AW58" s="34">
        <f t="shared" ref="AW58:AX58" si="257">SUM(AW21:AW24)</f>
        <v>0</v>
      </c>
      <c r="AX58" s="34">
        <f t="shared" si="257"/>
        <v>0</v>
      </c>
      <c r="AY58" s="34">
        <f t="shared" ref="AY58:BA58" si="258">SUM(AY21:AY24)</f>
        <v>114.58</v>
      </c>
      <c r="AZ58" s="34">
        <f t="shared" si="13"/>
        <v>114.58</v>
      </c>
      <c r="BA58" s="34">
        <f t="shared" si="258"/>
        <v>323.86</v>
      </c>
      <c r="BB58" s="34">
        <f t="shared" ref="BB58:BC58" si="259">SUM(BB21:BB24)</f>
        <v>144.04</v>
      </c>
      <c r="BC58" s="34">
        <f t="shared" si="259"/>
        <v>27.85</v>
      </c>
      <c r="BD58" s="34">
        <f t="shared" si="14"/>
        <v>495.75</v>
      </c>
      <c r="BE58" s="34">
        <f t="shared" ref="BE58" si="260">SUM(BE21:BE24)</f>
        <v>1037.0073333333335</v>
      </c>
      <c r="BG58" s="34">
        <f t="shared" ref="BG58:BH58" si="261">SUM(BG21:BG24)</f>
        <v>65.430000000000007</v>
      </c>
      <c r="BH58" s="34">
        <f t="shared" si="261"/>
        <v>48</v>
      </c>
      <c r="BI58" s="34">
        <f t="shared" ref="BI58" si="262">SUM(BI21:BI24)</f>
        <v>116</v>
      </c>
      <c r="BJ58" s="34">
        <f t="shared" si="15"/>
        <v>229.43</v>
      </c>
      <c r="BK58" s="34">
        <f t="shared" ref="BK58:BL58" si="263">SUM(BK21:BK24)</f>
        <v>0</v>
      </c>
      <c r="BL58" s="34">
        <f t="shared" si="263"/>
        <v>158</v>
      </c>
      <c r="BM58" s="34">
        <f t="shared" ref="BM58" si="264">SUM(BM21:BM24)</f>
        <v>0</v>
      </c>
      <c r="BN58" s="34">
        <f t="shared" si="16"/>
        <v>158</v>
      </c>
      <c r="BO58" s="34">
        <f t="shared" ref="BO58:BP58" si="265">SUM(BO21:BO24)</f>
        <v>216</v>
      </c>
      <c r="BP58" s="34">
        <f t="shared" si="265"/>
        <v>115.65</v>
      </c>
      <c r="BQ58" s="34">
        <f t="shared" ref="BQ58:BS58" si="266">SUM(BQ21:BQ24)</f>
        <v>0</v>
      </c>
      <c r="BR58" s="34">
        <f t="shared" si="17"/>
        <v>331.65</v>
      </c>
      <c r="BS58" s="34">
        <f t="shared" si="266"/>
        <v>0</v>
      </c>
      <c r="BT58" s="34">
        <f t="shared" ref="BT58:BU58" si="267">SUM(BT21:BT24)</f>
        <v>50.26</v>
      </c>
      <c r="BU58" s="34">
        <f t="shared" si="267"/>
        <v>0</v>
      </c>
      <c r="BV58" s="34">
        <f t="shared" si="18"/>
        <v>50.26</v>
      </c>
      <c r="BW58" s="34">
        <f t="shared" ref="BW58" si="268">SUM(BW21:BW24)</f>
        <v>769.33999999999992</v>
      </c>
    </row>
    <row r="59" spans="1:75" x14ac:dyDescent="0.2">
      <c r="B59" s="4" t="s">
        <v>135</v>
      </c>
      <c r="C59" s="34">
        <f>SUM(C27:C39)</f>
        <v>696.45137413535417</v>
      </c>
      <c r="D59" s="34">
        <f t="shared" ref="D59:V59" si="269">SUM(D27:D39)</f>
        <v>17.239999999999998</v>
      </c>
      <c r="E59" s="34">
        <f t="shared" si="269"/>
        <v>23.019999999999996</v>
      </c>
      <c r="F59" s="34">
        <f t="shared" si="269"/>
        <v>18.39</v>
      </c>
      <c r="G59" s="34">
        <f t="shared" si="269"/>
        <v>58.65</v>
      </c>
      <c r="H59" s="34">
        <f t="shared" si="269"/>
        <v>27.58</v>
      </c>
      <c r="I59" s="34">
        <f t="shared" si="269"/>
        <v>34.130000000000003</v>
      </c>
      <c r="J59" s="34">
        <f t="shared" si="269"/>
        <v>43.415983870967736</v>
      </c>
      <c r="K59" s="34">
        <f t="shared" si="269"/>
        <v>105.12598387096774</v>
      </c>
      <c r="L59" s="34">
        <f t="shared" si="269"/>
        <v>83.744301075268822</v>
      </c>
      <c r="M59" s="34">
        <f t="shared" si="269"/>
        <v>48.121356326113229</v>
      </c>
      <c r="N59" s="34">
        <f t="shared" si="269"/>
        <v>44.978406358783943</v>
      </c>
      <c r="O59" s="34">
        <f t="shared" si="269"/>
        <v>176.84406376016599</v>
      </c>
      <c r="P59" s="34">
        <f t="shared" si="269"/>
        <v>41.513525034739772</v>
      </c>
      <c r="Q59" s="34">
        <f t="shared" si="269"/>
        <v>88.940102706024348</v>
      </c>
      <c r="R59" s="34">
        <f t="shared" si="269"/>
        <v>67.971779034194327</v>
      </c>
      <c r="S59" s="34">
        <f t="shared" si="269"/>
        <v>198.42540677495842</v>
      </c>
      <c r="T59" s="34">
        <f t="shared" si="269"/>
        <v>0</v>
      </c>
      <c r="U59" s="34">
        <f t="shared" si="269"/>
        <v>539.04545440609218</v>
      </c>
      <c r="V59" s="34">
        <f t="shared" si="269"/>
        <v>61.366617046818725</v>
      </c>
      <c r="W59" s="34">
        <f t="shared" ref="W59:X59" si="270">SUM(W27:W39)</f>
        <v>102.14624165507786</v>
      </c>
      <c r="X59" s="34">
        <f t="shared" si="270"/>
        <v>62.251999999999995</v>
      </c>
      <c r="Y59" s="34">
        <f t="shared" si="6"/>
        <v>225.76485870189657</v>
      </c>
      <c r="Z59" s="34">
        <f t="shared" ref="Z59:AA59" si="271">SUM(Z27:Z39)</f>
        <v>35.74</v>
      </c>
      <c r="AA59" s="34">
        <f t="shared" si="271"/>
        <v>112.03999999999999</v>
      </c>
      <c r="AB59" s="34">
        <f t="shared" ref="AB59:AD59" si="272">SUM(AB27:AB39)</f>
        <v>126.23000000000002</v>
      </c>
      <c r="AC59" s="34">
        <f t="shared" si="7"/>
        <v>274.01</v>
      </c>
      <c r="AD59" s="34">
        <f t="shared" si="272"/>
        <v>163.53861538461535</v>
      </c>
      <c r="AE59" s="34">
        <f t="shared" ref="AE59:AF59" si="273">SUM(AE27:AE39)</f>
        <v>154.68962315360926</v>
      </c>
      <c r="AF59" s="34">
        <f t="shared" si="273"/>
        <v>77.89</v>
      </c>
      <c r="AG59" s="34">
        <f t="shared" si="8"/>
        <v>396.1182385382246</v>
      </c>
      <c r="AH59" s="34">
        <f t="shared" ref="AH59:AI59" si="274">SUM(AH27:AH39)</f>
        <v>104.40296134453783</v>
      </c>
      <c r="AI59" s="34">
        <f t="shared" si="274"/>
        <v>62.81</v>
      </c>
      <c r="AJ59" s="34">
        <f t="shared" ref="AJ59" si="275">SUM(AJ27:AJ39)</f>
        <v>71.97999999999999</v>
      </c>
      <c r="AK59" s="34">
        <f t="shared" si="9"/>
        <v>239.19296134453782</v>
      </c>
      <c r="AM59" s="34">
        <f t="shared" ref="AM59" si="276">SUM(AM27:AM39)</f>
        <v>1135.0860585846592</v>
      </c>
      <c r="AO59" s="34">
        <f t="shared" ref="AO59:AP59" si="277">SUM(AO27:AO39)</f>
        <v>46.899472268907566</v>
      </c>
      <c r="AP59" s="34">
        <f t="shared" si="277"/>
        <v>45.421803278688529</v>
      </c>
      <c r="AQ59" s="34">
        <f t="shared" ref="AQ59" si="278">SUM(AQ27:AQ39)</f>
        <v>54.910000000000004</v>
      </c>
      <c r="AR59" s="34">
        <f t="shared" si="11"/>
        <v>147.23127554759608</v>
      </c>
      <c r="AS59" s="34">
        <f t="shared" ref="AS59:AU59" si="279">SUM(AS27:AS39)</f>
        <v>74.779999999999987</v>
      </c>
      <c r="AT59" s="34">
        <f t="shared" si="279"/>
        <v>68.73</v>
      </c>
      <c r="AU59" s="34">
        <f t="shared" si="279"/>
        <v>121.595</v>
      </c>
      <c r="AV59" s="34">
        <f t="shared" si="12"/>
        <v>265.10500000000002</v>
      </c>
      <c r="AW59" s="34">
        <f t="shared" ref="AW59:AX59" si="280">SUM(AW27:AW39)</f>
        <v>84.03</v>
      </c>
      <c r="AX59" s="34">
        <f t="shared" si="280"/>
        <v>106.93</v>
      </c>
      <c r="AY59" s="34">
        <f t="shared" ref="AY59:BA59" si="281">SUM(AY27:AY39)</f>
        <v>117.125</v>
      </c>
      <c r="AZ59" s="34">
        <f t="shared" si="13"/>
        <v>308.08500000000004</v>
      </c>
      <c r="BA59" s="34">
        <f t="shared" si="281"/>
        <v>116.71199999999999</v>
      </c>
      <c r="BB59" s="34">
        <f t="shared" ref="BB59:BC59" si="282">SUM(BB27:BB39)</f>
        <v>84.27000000000001</v>
      </c>
      <c r="BC59" s="34">
        <f t="shared" si="282"/>
        <v>40.78</v>
      </c>
      <c r="BD59" s="34">
        <f t="shared" si="14"/>
        <v>241.762</v>
      </c>
      <c r="BE59" s="34">
        <f t="shared" ref="BE59" si="283">SUM(BE27:BE39)</f>
        <v>962.18327554759605</v>
      </c>
      <c r="BG59" s="34">
        <f t="shared" ref="BG59:BH59" si="284">SUM(BG27:BG39)</f>
        <v>87.65</v>
      </c>
      <c r="BH59" s="34">
        <f t="shared" si="284"/>
        <v>147.59</v>
      </c>
      <c r="BI59" s="34">
        <f t="shared" ref="BI59" si="285">SUM(BI27:BI39)</f>
        <v>106.2</v>
      </c>
      <c r="BJ59" s="34">
        <f t="shared" si="15"/>
        <v>341.44</v>
      </c>
      <c r="BK59" s="34">
        <f t="shared" ref="BK59:BL59" si="286">SUM(BK27:BK39)</f>
        <v>132.84</v>
      </c>
      <c r="BL59" s="34">
        <f t="shared" si="286"/>
        <v>118.53</v>
      </c>
      <c r="BM59" s="34">
        <f t="shared" ref="BM59" si="287">SUM(BM27:BM39)</f>
        <v>103.786</v>
      </c>
      <c r="BN59" s="34">
        <f t="shared" si="16"/>
        <v>355.15600000000001</v>
      </c>
      <c r="BO59" s="34">
        <f t="shared" ref="BO59:BP59" si="288">SUM(BO27:BO39)</f>
        <v>72.94</v>
      </c>
      <c r="BP59" s="34">
        <f t="shared" si="288"/>
        <v>113.687</v>
      </c>
      <c r="BQ59" s="34">
        <f t="shared" ref="BQ59:BS59" si="289">SUM(BQ27:BQ39)</f>
        <v>151.792</v>
      </c>
      <c r="BR59" s="34">
        <f t="shared" si="17"/>
        <v>338.41899999999998</v>
      </c>
      <c r="BS59" s="34">
        <f t="shared" si="289"/>
        <v>104.316</v>
      </c>
      <c r="BT59" s="34">
        <f t="shared" ref="BT59:BU59" si="290">SUM(BT27:BT39)</f>
        <v>104.84584615384615</v>
      </c>
      <c r="BU59" s="34">
        <f t="shared" si="290"/>
        <v>127.75399999999999</v>
      </c>
      <c r="BV59" s="34">
        <f t="shared" si="18"/>
        <v>336.91584615384613</v>
      </c>
      <c r="BW59" s="34">
        <f t="shared" ref="BW59" si="291">SUM(BW27:BW39)</f>
        <v>1371.930846153846</v>
      </c>
    </row>
    <row r="60" spans="1:75" x14ac:dyDescent="0.2">
      <c r="B60" s="4" t="s">
        <v>163</v>
      </c>
      <c r="C60" s="34">
        <f>SUM(C42:C48)</f>
        <v>1342.6030000000001</v>
      </c>
      <c r="D60" s="34">
        <f t="shared" ref="D60:V60" si="292">SUM(D42:D48)</f>
        <v>0</v>
      </c>
      <c r="E60" s="34">
        <f t="shared" si="292"/>
        <v>0</v>
      </c>
      <c r="F60" s="34">
        <f t="shared" si="292"/>
        <v>0</v>
      </c>
      <c r="G60" s="34">
        <f t="shared" si="292"/>
        <v>0</v>
      </c>
      <c r="H60" s="34">
        <f t="shared" si="292"/>
        <v>0</v>
      </c>
      <c r="I60" s="34">
        <f t="shared" si="292"/>
        <v>0</v>
      </c>
      <c r="J60" s="34">
        <f t="shared" si="292"/>
        <v>0</v>
      </c>
      <c r="K60" s="34">
        <f t="shared" si="292"/>
        <v>0</v>
      </c>
      <c r="L60" s="34">
        <f t="shared" si="292"/>
        <v>0</v>
      </c>
      <c r="M60" s="34">
        <f t="shared" si="292"/>
        <v>288</v>
      </c>
      <c r="N60" s="34">
        <f t="shared" si="292"/>
        <v>0</v>
      </c>
      <c r="O60" s="34">
        <f t="shared" si="292"/>
        <v>288</v>
      </c>
      <c r="P60" s="34">
        <f t="shared" si="292"/>
        <v>0</v>
      </c>
      <c r="Q60" s="34">
        <f t="shared" si="292"/>
        <v>0</v>
      </c>
      <c r="R60" s="34">
        <f t="shared" si="292"/>
        <v>0</v>
      </c>
      <c r="S60" s="34">
        <f t="shared" si="292"/>
        <v>0</v>
      </c>
      <c r="T60" s="34">
        <f t="shared" si="292"/>
        <v>0</v>
      </c>
      <c r="U60" s="34">
        <f t="shared" si="292"/>
        <v>288</v>
      </c>
      <c r="V60" s="34">
        <f t="shared" si="292"/>
        <v>0</v>
      </c>
      <c r="W60" s="34">
        <f t="shared" ref="W60:X60" si="293">SUM(W42:W48)</f>
        <v>0</v>
      </c>
      <c r="X60" s="34">
        <f t="shared" si="293"/>
        <v>0</v>
      </c>
      <c r="Y60" s="34">
        <f t="shared" si="6"/>
        <v>0</v>
      </c>
      <c r="Z60" s="34">
        <f t="shared" ref="Z60:AA60" si="294">SUM(Z42:Z48)</f>
        <v>0</v>
      </c>
      <c r="AA60" s="34">
        <f t="shared" si="294"/>
        <v>0</v>
      </c>
      <c r="AB60" s="34">
        <f t="shared" ref="AB60:AD60" si="295">SUM(AB42:AB48)</f>
        <v>0</v>
      </c>
      <c r="AC60" s="34">
        <f t="shared" si="7"/>
        <v>0</v>
      </c>
      <c r="AD60" s="34">
        <f t="shared" si="295"/>
        <v>0</v>
      </c>
      <c r="AE60" s="34">
        <f t="shared" ref="AE60:AF60" si="296">SUM(AE42:AE48)</f>
        <v>0</v>
      </c>
      <c r="AF60" s="34">
        <f t="shared" si="296"/>
        <v>0</v>
      </c>
      <c r="AG60" s="34">
        <f t="shared" si="8"/>
        <v>0</v>
      </c>
      <c r="AH60" s="34">
        <f t="shared" ref="AH60:AI60" si="297">SUM(AH42:AH48)</f>
        <v>24</v>
      </c>
      <c r="AI60" s="34">
        <f t="shared" si="297"/>
        <v>408</v>
      </c>
      <c r="AJ60" s="34">
        <f t="shared" ref="AJ60" si="298">SUM(AJ42:AJ48)</f>
        <v>0</v>
      </c>
      <c r="AK60" s="34">
        <f t="shared" si="9"/>
        <v>432</v>
      </c>
      <c r="AM60" s="34">
        <f t="shared" ref="AM60" si="299">SUM(AM42:AM48)</f>
        <v>432</v>
      </c>
      <c r="AO60" s="34">
        <f t="shared" ref="AO60:AP60" si="300">SUM(AO42:AO48)</f>
        <v>0</v>
      </c>
      <c r="AP60" s="34">
        <f t="shared" si="300"/>
        <v>0</v>
      </c>
      <c r="AQ60" s="34">
        <f t="shared" ref="AQ60" si="301">SUM(AQ42:AQ48)</f>
        <v>323.43</v>
      </c>
      <c r="AR60" s="34">
        <f t="shared" si="11"/>
        <v>323.43</v>
      </c>
      <c r="AS60" s="34">
        <f t="shared" ref="AS60:AU60" si="302">SUM(AS42:AS48)</f>
        <v>0</v>
      </c>
      <c r="AT60" s="34">
        <f t="shared" si="302"/>
        <v>0</v>
      </c>
      <c r="AU60" s="34">
        <f t="shared" si="302"/>
        <v>0</v>
      </c>
      <c r="AV60" s="34">
        <f t="shared" si="12"/>
        <v>0</v>
      </c>
      <c r="AW60" s="34">
        <f t="shared" ref="AW60:AX60" si="303">SUM(AW42:AW48)</f>
        <v>7.7099999999999991</v>
      </c>
      <c r="AX60" s="34">
        <f t="shared" si="303"/>
        <v>0</v>
      </c>
      <c r="AY60" s="34">
        <f t="shared" ref="AY60:BA60" si="304">SUM(AY42:AY48)</f>
        <v>0</v>
      </c>
      <c r="AZ60" s="34">
        <f t="shared" si="13"/>
        <v>7.7099999999999991</v>
      </c>
      <c r="BA60" s="34">
        <f t="shared" si="304"/>
        <v>0</v>
      </c>
      <c r="BB60" s="34">
        <f t="shared" ref="BB60:BC60" si="305">SUM(BB42:BB48)</f>
        <v>0</v>
      </c>
      <c r="BC60" s="34">
        <f t="shared" si="305"/>
        <v>0</v>
      </c>
      <c r="BD60" s="34">
        <f t="shared" si="14"/>
        <v>0</v>
      </c>
      <c r="BE60" s="34">
        <f t="shared" ref="BE60" si="306">SUM(BE42:BE48)</f>
        <v>331.14</v>
      </c>
      <c r="BG60" s="34">
        <f t="shared" ref="BG60:BH60" si="307">SUM(BG42:BG48)</f>
        <v>0</v>
      </c>
      <c r="BH60" s="34">
        <f t="shared" si="307"/>
        <v>0</v>
      </c>
      <c r="BI60" s="34">
        <f t="shared" ref="BI60" si="308">SUM(BI42:BI48)</f>
        <v>0</v>
      </c>
      <c r="BJ60" s="34">
        <f t="shared" si="15"/>
        <v>0</v>
      </c>
      <c r="BK60" s="34">
        <f t="shared" ref="BK60:BL60" si="309">SUM(BK42:BK48)</f>
        <v>0</v>
      </c>
      <c r="BL60" s="34">
        <f t="shared" si="309"/>
        <v>0</v>
      </c>
      <c r="BM60" s="34">
        <f t="shared" ref="BM60" si="310">SUM(BM42:BM48)</f>
        <v>0</v>
      </c>
      <c r="BN60" s="34">
        <f t="shared" si="16"/>
        <v>0</v>
      </c>
      <c r="BO60" s="34">
        <f t="shared" ref="BO60:BP60" si="311">SUM(BO42:BO48)</f>
        <v>0</v>
      </c>
      <c r="BP60" s="34">
        <f t="shared" si="311"/>
        <v>0</v>
      </c>
      <c r="BQ60" s="34">
        <f t="shared" ref="BQ60:BS60" si="312">SUM(BQ42:BQ48)</f>
        <v>0</v>
      </c>
      <c r="BR60" s="34">
        <f t="shared" si="17"/>
        <v>0</v>
      </c>
      <c r="BS60" s="34">
        <f t="shared" si="312"/>
        <v>0</v>
      </c>
      <c r="BT60" s="34">
        <f t="shared" ref="BT60:BU60" si="313">SUM(BT42:BT48)</f>
        <v>0</v>
      </c>
      <c r="BU60" s="34">
        <f t="shared" si="313"/>
        <v>0</v>
      </c>
      <c r="BV60" s="34">
        <f t="shared" si="18"/>
        <v>0</v>
      </c>
      <c r="BW60" s="34">
        <f t="shared" ref="BW60" si="314">SUM(BW42:BW48)</f>
        <v>0</v>
      </c>
    </row>
  </sheetData>
  <mergeCells count="5">
    <mergeCell ref="A4:B4"/>
    <mergeCell ref="A5:B5"/>
    <mergeCell ref="A20:B20"/>
    <mergeCell ref="A26:B26"/>
    <mergeCell ref="A41:B41"/>
  </mergeCells>
  <pageMargins left="0.75" right="0.75" top="1" bottom="1" header="0.5" footer="0.5"/>
  <pageSetup orientation="portrait" r:id="rId1"/>
  <headerFooter alignWithMargins="0"/>
  <ignoredErrors>
    <ignoredError sqref="G6" formulaRange="1"/>
    <ignoredError sqref="G7 G14:G18 G21:G24 G27:G39 G42:G48 G8 G9 G10:G12" formulaRange="1" unlockedFormula="1"/>
    <ignoredError sqref="C13 G13 K21:K24 O21:O24 S21:S24 K27:K39 O27:O39 S27:S39 K42:K48 O42:O48 S42:S48 K7:K18 S7:S18 O7:O18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83"/>
  <sheetViews>
    <sheetView topLeftCell="E2" workbookViewId="0">
      <selection activeCell="R53" sqref="R53"/>
    </sheetView>
  </sheetViews>
  <sheetFormatPr defaultRowHeight="15" x14ac:dyDescent="0.2"/>
  <cols>
    <col min="1" max="1" width="6.140625" style="4" customWidth="1"/>
    <col min="2" max="2" width="32.7109375" style="4" customWidth="1"/>
    <col min="3" max="3" width="9.7109375" style="4" bestFit="1" customWidth="1"/>
    <col min="4" max="4" width="6.85546875" style="4" bestFit="1" customWidth="1"/>
    <col min="5" max="5" width="7.42578125" style="4" bestFit="1" customWidth="1"/>
    <col min="6" max="6" width="6.7109375" style="4" bestFit="1" customWidth="1"/>
    <col min="7" max="7" width="9.5703125" style="4" bestFit="1" customWidth="1"/>
    <col min="8" max="8" width="6.140625" style="4" bestFit="1" customWidth="1"/>
    <col min="9" max="9" width="7.140625" style="4" bestFit="1" customWidth="1"/>
    <col min="10" max="10" width="7" style="4" bestFit="1" customWidth="1"/>
    <col min="11" max="11" width="9.5703125" style="4" bestFit="1" customWidth="1"/>
    <col min="12" max="12" width="6.7109375" style="4" bestFit="1" customWidth="1"/>
    <col min="13" max="13" width="7.28515625" style="4" bestFit="1" customWidth="1"/>
    <col min="14" max="14" width="7.7109375" style="4" bestFit="1" customWidth="1"/>
    <col min="15" max="15" width="9.5703125" style="4" bestFit="1" customWidth="1"/>
    <col min="16" max="18" width="7.7109375" style="4" bestFit="1" customWidth="1"/>
    <col min="19" max="19" width="9.5703125" style="4" bestFit="1" customWidth="1"/>
    <col min="20" max="20" width="9.140625" style="4"/>
    <col min="21" max="21" width="9.7109375" style="4" bestFit="1" customWidth="1"/>
    <col min="22" max="16384" width="9.140625" style="4"/>
  </cols>
  <sheetData>
    <row r="1" spans="1:21" x14ac:dyDescent="0.2">
      <c r="A1" s="5" t="s">
        <v>0</v>
      </c>
      <c r="B1" s="2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21" x14ac:dyDescent="0.2">
      <c r="A2" s="5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15.75" thickBot="1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1" ht="15.75" thickBot="1" x14ac:dyDescent="0.25">
      <c r="A4" s="135" t="s">
        <v>26</v>
      </c>
      <c r="B4" s="136"/>
      <c r="C4" s="41" t="s">
        <v>159</v>
      </c>
      <c r="D4" s="42">
        <v>41365</v>
      </c>
      <c r="E4" s="42">
        <v>41395</v>
      </c>
      <c r="F4" s="42">
        <v>41426</v>
      </c>
      <c r="G4" s="41" t="s">
        <v>104</v>
      </c>
      <c r="H4" s="42">
        <v>41456</v>
      </c>
      <c r="I4" s="42">
        <v>41487</v>
      </c>
      <c r="J4" s="42">
        <v>41518</v>
      </c>
      <c r="K4" s="41" t="s">
        <v>105</v>
      </c>
      <c r="L4" s="42">
        <v>41548</v>
      </c>
      <c r="M4" s="42">
        <v>41579</v>
      </c>
      <c r="N4" s="42">
        <v>41609</v>
      </c>
      <c r="O4" s="41" t="s">
        <v>106</v>
      </c>
      <c r="P4" s="42">
        <v>41640</v>
      </c>
      <c r="Q4" s="42">
        <v>41671</v>
      </c>
      <c r="R4" s="42" t="s">
        <v>108</v>
      </c>
      <c r="S4" s="41" t="s">
        <v>107</v>
      </c>
      <c r="U4" s="6" t="s">
        <v>160</v>
      </c>
    </row>
    <row r="5" spans="1:21" x14ac:dyDescent="0.2">
      <c r="A5" s="133" t="s">
        <v>3</v>
      </c>
      <c r="B5" s="137"/>
      <c r="C5" s="9"/>
      <c r="D5" s="10"/>
      <c r="E5" s="10"/>
      <c r="F5" s="10"/>
      <c r="G5" s="9"/>
      <c r="H5" s="10"/>
      <c r="I5" s="10"/>
      <c r="J5" s="10"/>
      <c r="K5" s="9"/>
      <c r="L5" s="10"/>
      <c r="M5" s="10"/>
      <c r="N5" s="10"/>
      <c r="O5" s="9"/>
      <c r="P5" s="10"/>
      <c r="Q5" s="10"/>
      <c r="R5" s="10"/>
      <c r="S5" s="9"/>
      <c r="U5" s="10"/>
    </row>
    <row r="6" spans="1:21" x14ac:dyDescent="0.2">
      <c r="A6" s="11">
        <v>1</v>
      </c>
      <c r="B6" s="12" t="s">
        <v>4</v>
      </c>
      <c r="C6" s="13">
        <v>0</v>
      </c>
      <c r="D6" s="24">
        <v>0</v>
      </c>
      <c r="E6" s="24">
        <v>0</v>
      </c>
      <c r="F6" s="24">
        <v>0</v>
      </c>
      <c r="G6" s="13">
        <f>SUM(D6:F6)</f>
        <v>0</v>
      </c>
      <c r="H6" s="24">
        <v>744</v>
      </c>
      <c r="I6" s="24">
        <v>744</v>
      </c>
      <c r="J6" s="24">
        <v>168</v>
      </c>
      <c r="K6" s="13">
        <f>SUM(H6:J6)</f>
        <v>1656</v>
      </c>
      <c r="L6" s="24">
        <v>0</v>
      </c>
      <c r="M6" s="24">
        <v>0</v>
      </c>
      <c r="N6" s="24">
        <v>0</v>
      </c>
      <c r="O6" s="13">
        <f>SUM(L6:N6)</f>
        <v>0</v>
      </c>
      <c r="P6" s="24">
        <v>0</v>
      </c>
      <c r="Q6" s="24">
        <v>0</v>
      </c>
      <c r="R6" s="24">
        <v>0</v>
      </c>
      <c r="S6" s="13">
        <f>SUM(P6:R6)</f>
        <v>0</v>
      </c>
      <c r="U6" s="24">
        <f>SUM(G6,K6,O6,S6)</f>
        <v>1656</v>
      </c>
    </row>
    <row r="7" spans="1:21" x14ac:dyDescent="0.2">
      <c r="A7" s="11" t="s">
        <v>46</v>
      </c>
      <c r="B7" s="12" t="s">
        <v>47</v>
      </c>
      <c r="C7" s="13">
        <v>0</v>
      </c>
      <c r="D7" s="24">
        <v>0</v>
      </c>
      <c r="E7" s="24">
        <v>0</v>
      </c>
      <c r="F7" s="24">
        <v>0</v>
      </c>
      <c r="G7" s="13">
        <f t="shared" ref="G7:G52" si="0">SUM(D7:F7)</f>
        <v>0</v>
      </c>
      <c r="H7" s="24">
        <v>0</v>
      </c>
      <c r="I7" s="24">
        <v>0</v>
      </c>
      <c r="J7" s="24">
        <v>0</v>
      </c>
      <c r="K7" s="13">
        <f t="shared" ref="K7:K52" si="1">SUM(H7:J7)</f>
        <v>0</v>
      </c>
      <c r="L7" s="24">
        <v>0</v>
      </c>
      <c r="M7" s="24">
        <v>0</v>
      </c>
      <c r="N7" s="24">
        <v>0</v>
      </c>
      <c r="O7" s="13">
        <f t="shared" ref="O7:O52" si="2">SUM(L7:N7)</f>
        <v>0</v>
      </c>
      <c r="P7" s="24">
        <v>0</v>
      </c>
      <c r="Q7" s="24">
        <v>0</v>
      </c>
      <c r="R7" s="24">
        <v>0</v>
      </c>
      <c r="S7" s="13">
        <f t="shared" ref="S7:S52" si="3">SUM(P7:R7)</f>
        <v>0</v>
      </c>
      <c r="U7" s="24">
        <f t="shared" ref="U7:U52" si="4">SUM(G7,K7,O7,S7)</f>
        <v>0</v>
      </c>
    </row>
    <row r="8" spans="1:21" x14ac:dyDescent="0.2">
      <c r="A8" s="11">
        <v>2</v>
      </c>
      <c r="B8" s="12" t="s">
        <v>5</v>
      </c>
      <c r="C8" s="43">
        <v>76.819999999999993</v>
      </c>
      <c r="D8" s="38">
        <v>0</v>
      </c>
      <c r="E8" s="38">
        <v>0</v>
      </c>
      <c r="F8" s="38">
        <v>0</v>
      </c>
      <c r="G8" s="43">
        <f t="shared" si="0"/>
        <v>0</v>
      </c>
      <c r="H8" s="38">
        <v>0</v>
      </c>
      <c r="I8" s="38">
        <v>0</v>
      </c>
      <c r="J8" s="38">
        <v>0</v>
      </c>
      <c r="K8" s="43">
        <f t="shared" si="1"/>
        <v>0</v>
      </c>
      <c r="L8" s="38">
        <v>0</v>
      </c>
      <c r="M8" s="38">
        <v>0</v>
      </c>
      <c r="N8" s="38">
        <v>0</v>
      </c>
      <c r="O8" s="43">
        <f t="shared" si="2"/>
        <v>0</v>
      </c>
      <c r="P8" s="38">
        <v>0</v>
      </c>
      <c r="Q8" s="38">
        <v>0</v>
      </c>
      <c r="R8" s="38">
        <v>0</v>
      </c>
      <c r="S8" s="43">
        <f t="shared" si="3"/>
        <v>0</v>
      </c>
      <c r="U8" s="24">
        <f t="shared" si="4"/>
        <v>0</v>
      </c>
    </row>
    <row r="9" spans="1:21" x14ac:dyDescent="0.2">
      <c r="A9" s="11" t="s">
        <v>48</v>
      </c>
      <c r="B9" s="12" t="s">
        <v>49</v>
      </c>
      <c r="C9" s="43">
        <v>0</v>
      </c>
      <c r="D9" s="38">
        <v>0</v>
      </c>
      <c r="E9" s="38">
        <v>0</v>
      </c>
      <c r="F9" s="38">
        <v>0</v>
      </c>
      <c r="G9" s="43">
        <f t="shared" si="0"/>
        <v>0</v>
      </c>
      <c r="H9" s="38">
        <v>0</v>
      </c>
      <c r="I9" s="38">
        <v>0</v>
      </c>
      <c r="J9" s="38">
        <v>0</v>
      </c>
      <c r="K9" s="43">
        <f t="shared" si="1"/>
        <v>0</v>
      </c>
      <c r="L9" s="38">
        <v>0</v>
      </c>
      <c r="M9" s="38">
        <v>0</v>
      </c>
      <c r="N9" s="38">
        <v>0</v>
      </c>
      <c r="O9" s="43">
        <f t="shared" si="2"/>
        <v>0</v>
      </c>
      <c r="P9" s="38">
        <v>0</v>
      </c>
      <c r="Q9" s="38">
        <v>0</v>
      </c>
      <c r="R9" s="38">
        <v>0</v>
      </c>
      <c r="S9" s="43">
        <f t="shared" si="3"/>
        <v>0</v>
      </c>
      <c r="U9" s="24">
        <f t="shared" si="4"/>
        <v>0</v>
      </c>
    </row>
    <row r="10" spans="1:21" x14ac:dyDescent="0.2">
      <c r="A10" s="11">
        <v>3</v>
      </c>
      <c r="B10" s="12" t="s">
        <v>70</v>
      </c>
      <c r="C10" s="43">
        <v>6.65</v>
      </c>
      <c r="D10" s="38">
        <v>0</v>
      </c>
      <c r="E10" s="38">
        <v>0</v>
      </c>
      <c r="F10" s="38">
        <v>0</v>
      </c>
      <c r="G10" s="43">
        <f t="shared" si="0"/>
        <v>0</v>
      </c>
      <c r="H10" s="38">
        <v>0</v>
      </c>
      <c r="I10" s="38">
        <v>0</v>
      </c>
      <c r="J10" s="38">
        <v>0</v>
      </c>
      <c r="K10" s="43">
        <f t="shared" si="1"/>
        <v>0</v>
      </c>
      <c r="L10" s="38">
        <v>0</v>
      </c>
      <c r="M10" s="38">
        <v>0</v>
      </c>
      <c r="N10" s="38">
        <v>0</v>
      </c>
      <c r="O10" s="43">
        <f t="shared" si="2"/>
        <v>0</v>
      </c>
      <c r="P10" s="38">
        <v>0</v>
      </c>
      <c r="Q10" s="38">
        <v>0</v>
      </c>
      <c r="R10" s="38">
        <v>0</v>
      </c>
      <c r="S10" s="43">
        <f t="shared" si="3"/>
        <v>0</v>
      </c>
      <c r="U10" s="24">
        <f t="shared" si="4"/>
        <v>0</v>
      </c>
    </row>
    <row r="11" spans="1:21" x14ac:dyDescent="0.2">
      <c r="A11" s="11" t="s">
        <v>50</v>
      </c>
      <c r="B11" s="12" t="s">
        <v>51</v>
      </c>
      <c r="C11" s="43">
        <v>11.92</v>
      </c>
      <c r="D11" s="38">
        <v>0</v>
      </c>
      <c r="E11" s="38">
        <v>0</v>
      </c>
      <c r="F11" s="38">
        <v>0</v>
      </c>
      <c r="G11" s="43">
        <f t="shared" si="0"/>
        <v>0</v>
      </c>
      <c r="H11" s="38">
        <v>0</v>
      </c>
      <c r="I11" s="38">
        <v>0</v>
      </c>
      <c r="J11" s="38">
        <v>0</v>
      </c>
      <c r="K11" s="43">
        <f t="shared" si="1"/>
        <v>0</v>
      </c>
      <c r="L11" s="38">
        <v>0</v>
      </c>
      <c r="M11" s="38">
        <v>0</v>
      </c>
      <c r="N11" s="38">
        <v>0</v>
      </c>
      <c r="O11" s="43">
        <f t="shared" si="2"/>
        <v>0</v>
      </c>
      <c r="P11" s="38">
        <v>0</v>
      </c>
      <c r="Q11" s="38">
        <v>0</v>
      </c>
      <c r="R11" s="38">
        <v>0</v>
      </c>
      <c r="S11" s="43">
        <f t="shared" si="3"/>
        <v>0</v>
      </c>
      <c r="U11" s="24">
        <f t="shared" si="4"/>
        <v>0</v>
      </c>
    </row>
    <row r="12" spans="1:21" x14ac:dyDescent="0.2">
      <c r="A12" s="11">
        <v>4</v>
      </c>
      <c r="B12" s="12" t="s">
        <v>6</v>
      </c>
      <c r="C12" s="43">
        <v>0</v>
      </c>
      <c r="D12" s="38">
        <v>0</v>
      </c>
      <c r="E12" s="38">
        <v>0</v>
      </c>
      <c r="F12" s="38">
        <v>0</v>
      </c>
      <c r="G12" s="43">
        <f t="shared" si="0"/>
        <v>0</v>
      </c>
      <c r="H12" s="38">
        <v>0</v>
      </c>
      <c r="I12" s="38">
        <v>0</v>
      </c>
      <c r="J12" s="38">
        <v>0</v>
      </c>
      <c r="K12" s="43">
        <f t="shared" si="1"/>
        <v>0</v>
      </c>
      <c r="L12" s="38">
        <v>0</v>
      </c>
      <c r="M12" s="38">
        <v>0</v>
      </c>
      <c r="N12" s="38">
        <v>0</v>
      </c>
      <c r="O12" s="43">
        <f t="shared" si="2"/>
        <v>0</v>
      </c>
      <c r="P12" s="38">
        <v>0</v>
      </c>
      <c r="Q12" s="38">
        <v>0</v>
      </c>
      <c r="R12" s="38">
        <v>0</v>
      </c>
      <c r="S12" s="43">
        <f t="shared" si="3"/>
        <v>0</v>
      </c>
      <c r="U12" s="24">
        <f t="shared" si="4"/>
        <v>0</v>
      </c>
    </row>
    <row r="13" spans="1:21" x14ac:dyDescent="0.2">
      <c r="A13" s="11" t="s">
        <v>53</v>
      </c>
      <c r="B13" s="12" t="s">
        <v>52</v>
      </c>
      <c r="C13" s="43">
        <v>0</v>
      </c>
      <c r="D13" s="38">
        <v>0</v>
      </c>
      <c r="E13" s="38">
        <v>0</v>
      </c>
      <c r="F13" s="38">
        <v>0</v>
      </c>
      <c r="G13" s="43">
        <f t="shared" si="0"/>
        <v>0</v>
      </c>
      <c r="H13" s="38">
        <v>0</v>
      </c>
      <c r="I13" s="38">
        <v>0</v>
      </c>
      <c r="J13" s="38">
        <v>0</v>
      </c>
      <c r="K13" s="43">
        <f t="shared" si="1"/>
        <v>0</v>
      </c>
      <c r="L13" s="38">
        <v>0</v>
      </c>
      <c r="M13" s="38">
        <v>0</v>
      </c>
      <c r="N13" s="38">
        <v>0</v>
      </c>
      <c r="O13" s="43">
        <f t="shared" si="2"/>
        <v>0</v>
      </c>
      <c r="P13" s="38">
        <v>0</v>
      </c>
      <c r="Q13" s="38">
        <v>0</v>
      </c>
      <c r="R13" s="38">
        <v>0</v>
      </c>
      <c r="S13" s="43">
        <f t="shared" si="3"/>
        <v>0</v>
      </c>
      <c r="U13" s="24">
        <f t="shared" si="4"/>
        <v>0</v>
      </c>
    </row>
    <row r="14" spans="1:21" x14ac:dyDescent="0.2">
      <c r="A14" s="11">
        <v>5</v>
      </c>
      <c r="B14" s="12" t="s">
        <v>8</v>
      </c>
      <c r="C14" s="43">
        <v>0</v>
      </c>
      <c r="D14" s="38">
        <v>0</v>
      </c>
      <c r="E14" s="38">
        <v>0</v>
      </c>
      <c r="F14" s="38">
        <v>0</v>
      </c>
      <c r="G14" s="43">
        <f t="shared" si="0"/>
        <v>0</v>
      </c>
      <c r="H14" s="38">
        <v>0</v>
      </c>
      <c r="I14" s="38">
        <v>0</v>
      </c>
      <c r="J14" s="38">
        <v>0</v>
      </c>
      <c r="K14" s="43">
        <f t="shared" si="1"/>
        <v>0</v>
      </c>
      <c r="L14" s="38">
        <v>0</v>
      </c>
      <c r="M14" s="38">
        <v>0</v>
      </c>
      <c r="N14" s="38">
        <v>0</v>
      </c>
      <c r="O14" s="43">
        <f t="shared" si="2"/>
        <v>0</v>
      </c>
      <c r="P14" s="38">
        <v>0</v>
      </c>
      <c r="Q14" s="38">
        <v>0</v>
      </c>
      <c r="R14" s="38">
        <v>0</v>
      </c>
      <c r="S14" s="43">
        <f t="shared" si="3"/>
        <v>0</v>
      </c>
      <c r="U14" s="24">
        <f t="shared" si="4"/>
        <v>0</v>
      </c>
    </row>
    <row r="15" spans="1:21" x14ac:dyDescent="0.2">
      <c r="A15" s="11" t="s">
        <v>54</v>
      </c>
      <c r="B15" s="12" t="s">
        <v>69</v>
      </c>
      <c r="C15" s="43">
        <v>0</v>
      </c>
      <c r="D15" s="38">
        <v>0</v>
      </c>
      <c r="E15" s="38">
        <v>0</v>
      </c>
      <c r="F15" s="38">
        <v>0</v>
      </c>
      <c r="G15" s="43">
        <f t="shared" si="0"/>
        <v>0</v>
      </c>
      <c r="H15" s="38">
        <v>0</v>
      </c>
      <c r="I15" s="38">
        <v>0</v>
      </c>
      <c r="J15" s="38">
        <v>0</v>
      </c>
      <c r="K15" s="43">
        <f t="shared" si="1"/>
        <v>0</v>
      </c>
      <c r="L15" s="38">
        <v>0</v>
      </c>
      <c r="M15" s="38">
        <v>0</v>
      </c>
      <c r="N15" s="38">
        <v>0</v>
      </c>
      <c r="O15" s="43">
        <f t="shared" si="2"/>
        <v>0</v>
      </c>
      <c r="P15" s="38">
        <v>0</v>
      </c>
      <c r="Q15" s="38">
        <v>0</v>
      </c>
      <c r="R15" s="38">
        <v>0</v>
      </c>
      <c r="S15" s="43">
        <f t="shared" si="3"/>
        <v>0</v>
      </c>
      <c r="U15" s="24">
        <f t="shared" si="4"/>
        <v>0</v>
      </c>
    </row>
    <row r="16" spans="1:21" x14ac:dyDescent="0.2">
      <c r="A16" s="11" t="s">
        <v>55</v>
      </c>
      <c r="B16" s="12" t="s">
        <v>9</v>
      </c>
      <c r="C16" s="43">
        <v>18.2</v>
      </c>
      <c r="D16" s="38">
        <v>0</v>
      </c>
      <c r="E16" s="38">
        <v>0</v>
      </c>
      <c r="F16" s="38">
        <v>0</v>
      </c>
      <c r="G16" s="43">
        <f t="shared" si="0"/>
        <v>0</v>
      </c>
      <c r="H16" s="38">
        <v>0</v>
      </c>
      <c r="I16" s="38">
        <v>0</v>
      </c>
      <c r="J16" s="38">
        <v>0</v>
      </c>
      <c r="K16" s="43">
        <f t="shared" si="1"/>
        <v>0</v>
      </c>
      <c r="L16" s="38">
        <v>0</v>
      </c>
      <c r="M16" s="38">
        <v>0</v>
      </c>
      <c r="N16" s="38">
        <v>0</v>
      </c>
      <c r="O16" s="43">
        <f t="shared" si="2"/>
        <v>0</v>
      </c>
      <c r="P16" s="38">
        <v>0</v>
      </c>
      <c r="Q16" s="38">
        <v>0</v>
      </c>
      <c r="R16" s="38">
        <v>0</v>
      </c>
      <c r="S16" s="43">
        <f t="shared" si="3"/>
        <v>0</v>
      </c>
      <c r="U16" s="24">
        <f t="shared" si="4"/>
        <v>0</v>
      </c>
    </row>
    <row r="17" spans="1:21" x14ac:dyDescent="0.2">
      <c r="A17" s="11" t="s">
        <v>56</v>
      </c>
      <c r="B17" s="12" t="s">
        <v>65</v>
      </c>
      <c r="C17" s="43">
        <v>6.26</v>
      </c>
      <c r="D17" s="38">
        <v>0</v>
      </c>
      <c r="E17" s="38">
        <v>0</v>
      </c>
      <c r="F17" s="38">
        <v>0</v>
      </c>
      <c r="G17" s="43">
        <f t="shared" si="0"/>
        <v>0</v>
      </c>
      <c r="H17" s="38">
        <v>0</v>
      </c>
      <c r="I17" s="38">
        <v>0</v>
      </c>
      <c r="J17" s="38">
        <v>0</v>
      </c>
      <c r="K17" s="43">
        <f t="shared" si="1"/>
        <v>0</v>
      </c>
      <c r="L17" s="38">
        <v>0</v>
      </c>
      <c r="M17" s="38">
        <v>0</v>
      </c>
      <c r="N17" s="38">
        <v>0</v>
      </c>
      <c r="O17" s="43">
        <f t="shared" si="2"/>
        <v>0</v>
      </c>
      <c r="P17" s="38">
        <v>0</v>
      </c>
      <c r="Q17" s="38">
        <v>0</v>
      </c>
      <c r="R17" s="38">
        <v>0</v>
      </c>
      <c r="S17" s="43">
        <f t="shared" si="3"/>
        <v>0</v>
      </c>
      <c r="U17" s="24">
        <f t="shared" si="4"/>
        <v>0</v>
      </c>
    </row>
    <row r="18" spans="1:21" x14ac:dyDescent="0.2">
      <c r="A18" s="11" t="s">
        <v>57</v>
      </c>
      <c r="B18" s="12" t="s">
        <v>10</v>
      </c>
      <c r="C18" s="44">
        <v>0</v>
      </c>
      <c r="D18" s="39">
        <v>0</v>
      </c>
      <c r="E18" s="39">
        <v>0</v>
      </c>
      <c r="F18" s="39">
        <v>0</v>
      </c>
      <c r="G18" s="44">
        <f t="shared" si="0"/>
        <v>0</v>
      </c>
      <c r="H18" s="39">
        <v>0</v>
      </c>
      <c r="I18" s="39">
        <v>0</v>
      </c>
      <c r="J18" s="39">
        <v>0</v>
      </c>
      <c r="K18" s="44">
        <f t="shared" si="1"/>
        <v>0</v>
      </c>
      <c r="L18" s="39">
        <v>0</v>
      </c>
      <c r="M18" s="39">
        <v>0</v>
      </c>
      <c r="N18" s="39">
        <v>0</v>
      </c>
      <c r="O18" s="44">
        <f t="shared" si="2"/>
        <v>0</v>
      </c>
      <c r="P18" s="39">
        <v>0</v>
      </c>
      <c r="Q18" s="39">
        <v>0</v>
      </c>
      <c r="R18" s="39">
        <v>0</v>
      </c>
      <c r="S18" s="44">
        <f t="shared" si="3"/>
        <v>0</v>
      </c>
      <c r="U18" s="24">
        <f t="shared" si="4"/>
        <v>0</v>
      </c>
    </row>
    <row r="19" spans="1:21" ht="18" x14ac:dyDescent="0.2">
      <c r="A19" s="11" t="s">
        <v>58</v>
      </c>
      <c r="B19" s="12" t="s">
        <v>164</v>
      </c>
      <c r="C19" s="44">
        <v>0</v>
      </c>
      <c r="D19" s="39">
        <v>0</v>
      </c>
      <c r="E19" s="39">
        <v>0</v>
      </c>
      <c r="F19" s="39">
        <v>0</v>
      </c>
      <c r="G19" s="44">
        <f t="shared" si="0"/>
        <v>0</v>
      </c>
      <c r="H19" s="39">
        <v>0</v>
      </c>
      <c r="I19" s="39">
        <v>0</v>
      </c>
      <c r="J19" s="39">
        <v>0</v>
      </c>
      <c r="K19" s="44">
        <f t="shared" si="1"/>
        <v>0</v>
      </c>
      <c r="L19" s="39">
        <v>0</v>
      </c>
      <c r="M19" s="39">
        <v>0</v>
      </c>
      <c r="N19" s="39">
        <v>0</v>
      </c>
      <c r="O19" s="44">
        <f t="shared" si="2"/>
        <v>0</v>
      </c>
      <c r="P19" s="39">
        <v>0</v>
      </c>
      <c r="Q19" s="39">
        <v>0</v>
      </c>
      <c r="R19" s="39">
        <v>0</v>
      </c>
      <c r="S19" s="44">
        <f t="shared" si="3"/>
        <v>0</v>
      </c>
      <c r="U19" s="24">
        <f t="shared" si="4"/>
        <v>0</v>
      </c>
    </row>
    <row r="20" spans="1:21" x14ac:dyDescent="0.2">
      <c r="A20" s="11" t="s">
        <v>59</v>
      </c>
      <c r="B20" s="12" t="s">
        <v>90</v>
      </c>
      <c r="C20" s="44">
        <v>0</v>
      </c>
      <c r="D20" s="39">
        <v>0</v>
      </c>
      <c r="E20" s="39">
        <v>0</v>
      </c>
      <c r="F20" s="39">
        <v>0</v>
      </c>
      <c r="G20" s="44">
        <f t="shared" si="0"/>
        <v>0</v>
      </c>
      <c r="H20" s="39">
        <v>0</v>
      </c>
      <c r="I20" s="39">
        <v>0</v>
      </c>
      <c r="J20" s="39">
        <v>0</v>
      </c>
      <c r="K20" s="44">
        <f t="shared" si="1"/>
        <v>0</v>
      </c>
      <c r="L20" s="39">
        <v>0</v>
      </c>
      <c r="M20" s="39">
        <v>0</v>
      </c>
      <c r="N20" s="39">
        <v>0</v>
      </c>
      <c r="O20" s="44">
        <f t="shared" si="2"/>
        <v>0</v>
      </c>
      <c r="P20" s="39">
        <v>0</v>
      </c>
      <c r="Q20" s="39">
        <v>0</v>
      </c>
      <c r="R20" s="39">
        <v>0</v>
      </c>
      <c r="S20" s="44">
        <f t="shared" si="3"/>
        <v>0</v>
      </c>
      <c r="U20" s="24">
        <f t="shared" si="4"/>
        <v>0</v>
      </c>
    </row>
    <row r="21" spans="1:21" x14ac:dyDescent="0.2">
      <c r="A21" s="15">
        <v>6</v>
      </c>
      <c r="B21" s="10" t="s">
        <v>12</v>
      </c>
      <c r="C21" s="44">
        <v>0</v>
      </c>
      <c r="D21" s="39">
        <v>0</v>
      </c>
      <c r="E21" s="39">
        <v>0</v>
      </c>
      <c r="F21" s="39">
        <v>0</v>
      </c>
      <c r="G21" s="44">
        <f t="shared" si="0"/>
        <v>0</v>
      </c>
      <c r="H21" s="39">
        <v>0</v>
      </c>
      <c r="I21" s="39">
        <v>0</v>
      </c>
      <c r="J21" s="39">
        <v>0</v>
      </c>
      <c r="K21" s="44">
        <f t="shared" si="1"/>
        <v>0</v>
      </c>
      <c r="L21" s="39">
        <v>0</v>
      </c>
      <c r="M21" s="39">
        <v>0</v>
      </c>
      <c r="N21" s="39">
        <v>0</v>
      </c>
      <c r="O21" s="44">
        <f t="shared" si="2"/>
        <v>0</v>
      </c>
      <c r="P21" s="39">
        <v>0</v>
      </c>
      <c r="Q21" s="39">
        <v>0</v>
      </c>
      <c r="R21" s="39">
        <v>0</v>
      </c>
      <c r="S21" s="44">
        <f t="shared" si="3"/>
        <v>0</v>
      </c>
      <c r="U21" s="24">
        <f t="shared" si="4"/>
        <v>0</v>
      </c>
    </row>
    <row r="22" spans="1:21" ht="15.75" thickBot="1" x14ac:dyDescent="0.25">
      <c r="A22" s="15">
        <v>7</v>
      </c>
      <c r="B22" s="16" t="s">
        <v>13</v>
      </c>
      <c r="C22" s="44">
        <v>0</v>
      </c>
      <c r="D22" s="39">
        <v>0</v>
      </c>
      <c r="E22" s="39">
        <v>0</v>
      </c>
      <c r="F22" s="39">
        <v>0</v>
      </c>
      <c r="G22" s="44">
        <f t="shared" si="0"/>
        <v>0</v>
      </c>
      <c r="H22" s="39">
        <v>0</v>
      </c>
      <c r="I22" s="39">
        <v>0</v>
      </c>
      <c r="J22" s="39">
        <v>0</v>
      </c>
      <c r="K22" s="44">
        <f t="shared" si="1"/>
        <v>0</v>
      </c>
      <c r="L22" s="39">
        <v>0</v>
      </c>
      <c r="M22" s="39">
        <v>0</v>
      </c>
      <c r="N22" s="39">
        <v>0</v>
      </c>
      <c r="O22" s="44">
        <f t="shared" si="2"/>
        <v>0</v>
      </c>
      <c r="P22" s="39">
        <v>0</v>
      </c>
      <c r="Q22" s="39">
        <v>0</v>
      </c>
      <c r="R22" s="39">
        <v>0</v>
      </c>
      <c r="S22" s="44">
        <f t="shared" si="3"/>
        <v>0</v>
      </c>
      <c r="U22" s="24">
        <f t="shared" si="4"/>
        <v>0</v>
      </c>
    </row>
    <row r="23" spans="1:21" ht="15.75" thickBot="1" x14ac:dyDescent="0.25">
      <c r="A23" s="23"/>
      <c r="B23" s="18" t="s">
        <v>14</v>
      </c>
      <c r="C23" s="21">
        <f>SUM(C6:C22)</f>
        <v>119.85000000000001</v>
      </c>
      <c r="D23" s="22">
        <f>SUM(D6:D22)</f>
        <v>0</v>
      </c>
      <c r="E23" s="22">
        <f t="shared" ref="E23:N23" si="5">SUM(E6:E22)</f>
        <v>0</v>
      </c>
      <c r="F23" s="22">
        <f t="shared" si="5"/>
        <v>0</v>
      </c>
      <c r="G23" s="21">
        <f t="shared" si="0"/>
        <v>0</v>
      </c>
      <c r="H23" s="22">
        <f t="shared" si="5"/>
        <v>744</v>
      </c>
      <c r="I23" s="22">
        <f t="shared" si="5"/>
        <v>744</v>
      </c>
      <c r="J23" s="22">
        <f t="shared" si="5"/>
        <v>168</v>
      </c>
      <c r="K23" s="21">
        <f t="shared" si="1"/>
        <v>1656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1">
        <f t="shared" si="2"/>
        <v>0</v>
      </c>
      <c r="P23" s="22">
        <v>0</v>
      </c>
      <c r="Q23" s="22">
        <v>0</v>
      </c>
      <c r="R23" s="22">
        <v>0</v>
      </c>
      <c r="S23" s="21">
        <f t="shared" si="3"/>
        <v>0</v>
      </c>
      <c r="U23" s="19">
        <f t="shared" si="4"/>
        <v>1656</v>
      </c>
    </row>
    <row r="24" spans="1:21" x14ac:dyDescent="0.2">
      <c r="A24" s="133" t="s">
        <v>15</v>
      </c>
      <c r="B24" s="137"/>
      <c r="C24" s="21"/>
      <c r="D24" s="22"/>
      <c r="E24" s="22"/>
      <c r="F24" s="22"/>
      <c r="G24" s="21"/>
      <c r="H24" s="22"/>
      <c r="I24" s="22"/>
      <c r="J24" s="22"/>
      <c r="K24" s="21"/>
      <c r="L24" s="22"/>
      <c r="M24" s="22"/>
      <c r="N24" s="22">
        <v>0</v>
      </c>
      <c r="O24" s="21">
        <f t="shared" si="2"/>
        <v>0</v>
      </c>
      <c r="P24" s="22">
        <v>0</v>
      </c>
      <c r="Q24" s="22">
        <v>0</v>
      </c>
      <c r="R24" s="22">
        <v>0</v>
      </c>
      <c r="S24" s="21">
        <f t="shared" si="3"/>
        <v>0</v>
      </c>
      <c r="U24" s="22">
        <f t="shared" si="4"/>
        <v>0</v>
      </c>
    </row>
    <row r="25" spans="1:21" x14ac:dyDescent="0.2">
      <c r="A25" s="11">
        <v>1</v>
      </c>
      <c r="B25" s="10" t="s">
        <v>16</v>
      </c>
      <c r="C25" s="43">
        <v>0</v>
      </c>
      <c r="D25" s="38">
        <v>0</v>
      </c>
      <c r="E25" s="38">
        <v>0</v>
      </c>
      <c r="F25" s="38">
        <v>0</v>
      </c>
      <c r="G25" s="43">
        <f t="shared" si="0"/>
        <v>0</v>
      </c>
      <c r="H25" s="38">
        <v>0</v>
      </c>
      <c r="I25" s="38">
        <v>0</v>
      </c>
      <c r="J25" s="38">
        <v>0</v>
      </c>
      <c r="K25" s="43">
        <f t="shared" si="1"/>
        <v>0</v>
      </c>
      <c r="L25" s="38">
        <v>0</v>
      </c>
      <c r="M25" s="38">
        <v>0</v>
      </c>
      <c r="N25" s="38">
        <v>0</v>
      </c>
      <c r="O25" s="43">
        <f t="shared" si="2"/>
        <v>0</v>
      </c>
      <c r="P25" s="38">
        <v>0</v>
      </c>
      <c r="Q25" s="38">
        <v>0</v>
      </c>
      <c r="R25" s="38">
        <v>0</v>
      </c>
      <c r="S25" s="43">
        <f t="shared" si="3"/>
        <v>0</v>
      </c>
      <c r="U25" s="24">
        <f t="shared" si="4"/>
        <v>0</v>
      </c>
    </row>
    <row r="26" spans="1:21" x14ac:dyDescent="0.2">
      <c r="A26" s="11">
        <v>2</v>
      </c>
      <c r="B26" s="10" t="s">
        <v>28</v>
      </c>
      <c r="C26" s="43">
        <v>926.96999999999991</v>
      </c>
      <c r="D26" s="38">
        <v>0</v>
      </c>
      <c r="E26" s="38">
        <v>0</v>
      </c>
      <c r="F26" s="38">
        <v>0</v>
      </c>
      <c r="G26" s="43">
        <f t="shared" si="0"/>
        <v>0</v>
      </c>
      <c r="H26" s="38">
        <v>0</v>
      </c>
      <c r="I26" s="38">
        <v>0</v>
      </c>
      <c r="J26" s="38">
        <v>0</v>
      </c>
      <c r="K26" s="43">
        <f t="shared" si="1"/>
        <v>0</v>
      </c>
      <c r="L26" s="38">
        <v>0</v>
      </c>
      <c r="M26" s="38">
        <v>0</v>
      </c>
      <c r="N26" s="38">
        <v>0</v>
      </c>
      <c r="O26" s="43">
        <f t="shared" si="2"/>
        <v>0</v>
      </c>
      <c r="P26" s="38">
        <v>0</v>
      </c>
      <c r="Q26" s="38">
        <v>0</v>
      </c>
      <c r="R26" s="38">
        <v>0</v>
      </c>
      <c r="S26" s="43">
        <f t="shared" si="3"/>
        <v>0</v>
      </c>
      <c r="U26" s="24">
        <f t="shared" si="4"/>
        <v>0</v>
      </c>
    </row>
    <row r="27" spans="1:21" x14ac:dyDescent="0.2">
      <c r="A27" s="11">
        <v>3</v>
      </c>
      <c r="B27" s="10" t="s">
        <v>85</v>
      </c>
      <c r="C27" s="43">
        <v>1464.59</v>
      </c>
      <c r="D27" s="38">
        <v>168</v>
      </c>
      <c r="E27" s="38">
        <v>264</v>
      </c>
      <c r="F27" s="38">
        <v>720</v>
      </c>
      <c r="G27" s="43">
        <f t="shared" si="0"/>
        <v>1152</v>
      </c>
      <c r="H27" s="38">
        <v>0</v>
      </c>
      <c r="I27" s="38">
        <v>0</v>
      </c>
      <c r="J27" s="38">
        <v>216</v>
      </c>
      <c r="K27" s="43">
        <f t="shared" si="1"/>
        <v>216</v>
      </c>
      <c r="L27" s="38">
        <v>384</v>
      </c>
      <c r="M27" s="38">
        <v>360</v>
      </c>
      <c r="N27" s="38">
        <v>192</v>
      </c>
      <c r="O27" s="43">
        <f t="shared" si="2"/>
        <v>936</v>
      </c>
      <c r="P27" s="38">
        <v>177.95180722891567</v>
      </c>
      <c r="Q27" s="38">
        <v>178</v>
      </c>
      <c r="R27" s="38">
        <v>72</v>
      </c>
      <c r="S27" s="43">
        <f t="shared" si="3"/>
        <v>427.95180722891564</v>
      </c>
      <c r="U27" s="24">
        <f t="shared" si="4"/>
        <v>2731.9518072289156</v>
      </c>
    </row>
    <row r="28" spans="1:21" ht="15.75" thickBot="1" x14ac:dyDescent="0.25">
      <c r="A28" s="11">
        <v>4</v>
      </c>
      <c r="B28" s="12" t="s">
        <v>17</v>
      </c>
      <c r="C28" s="43">
        <v>0</v>
      </c>
      <c r="D28" s="38">
        <v>0</v>
      </c>
      <c r="E28" s="38">
        <v>0</v>
      </c>
      <c r="F28" s="38">
        <v>0</v>
      </c>
      <c r="G28" s="43">
        <f t="shared" si="0"/>
        <v>0</v>
      </c>
      <c r="H28" s="38">
        <v>0</v>
      </c>
      <c r="I28" s="38">
        <v>0</v>
      </c>
      <c r="J28" s="38">
        <v>0</v>
      </c>
      <c r="K28" s="43">
        <f t="shared" si="1"/>
        <v>0</v>
      </c>
      <c r="L28" s="38">
        <v>0</v>
      </c>
      <c r="M28" s="38">
        <v>0</v>
      </c>
      <c r="N28" s="38">
        <v>0</v>
      </c>
      <c r="O28" s="43">
        <f t="shared" si="2"/>
        <v>0</v>
      </c>
      <c r="P28" s="38">
        <v>0</v>
      </c>
      <c r="Q28" s="38">
        <v>0</v>
      </c>
      <c r="R28" s="38">
        <v>0</v>
      </c>
      <c r="S28" s="43">
        <f t="shared" si="3"/>
        <v>0</v>
      </c>
      <c r="U28" s="24">
        <f t="shared" si="4"/>
        <v>0</v>
      </c>
    </row>
    <row r="29" spans="1:21" ht="15.75" thickBot="1" x14ac:dyDescent="0.25">
      <c r="A29" s="23"/>
      <c r="B29" s="18" t="s">
        <v>18</v>
      </c>
      <c r="C29" s="19">
        <f>SUM(C25:C28)</f>
        <v>2391.56</v>
      </c>
      <c r="D29" s="20">
        <f>SUM(D25:D28)</f>
        <v>168</v>
      </c>
      <c r="E29" s="20">
        <f t="shared" ref="E29:N29" si="6">SUM(E25:E28)</f>
        <v>264</v>
      </c>
      <c r="F29" s="20">
        <f t="shared" si="6"/>
        <v>720</v>
      </c>
      <c r="G29" s="19">
        <f t="shared" si="0"/>
        <v>1152</v>
      </c>
      <c r="H29" s="20">
        <f t="shared" si="6"/>
        <v>0</v>
      </c>
      <c r="I29" s="20">
        <f t="shared" si="6"/>
        <v>0</v>
      </c>
      <c r="J29" s="20">
        <f t="shared" si="6"/>
        <v>216</v>
      </c>
      <c r="K29" s="19">
        <f t="shared" si="1"/>
        <v>216</v>
      </c>
      <c r="L29" s="20">
        <f t="shared" si="6"/>
        <v>384</v>
      </c>
      <c r="M29" s="20">
        <f t="shared" si="6"/>
        <v>360</v>
      </c>
      <c r="N29" s="20">
        <f t="shared" si="6"/>
        <v>192</v>
      </c>
      <c r="O29" s="19">
        <f t="shared" si="2"/>
        <v>936</v>
      </c>
      <c r="P29" s="20">
        <v>177.95180722891567</v>
      </c>
      <c r="Q29" s="20">
        <v>177.95180722891567</v>
      </c>
      <c r="R29" s="38">
        <v>72</v>
      </c>
      <c r="S29" s="19">
        <f t="shared" si="3"/>
        <v>427.90361445783134</v>
      </c>
      <c r="U29" s="19">
        <f t="shared" si="4"/>
        <v>2731.9036144578313</v>
      </c>
    </row>
    <row r="30" spans="1:21" x14ac:dyDescent="0.2">
      <c r="A30" s="133" t="s">
        <v>19</v>
      </c>
      <c r="B30" s="137"/>
      <c r="C30" s="13"/>
      <c r="D30" s="24"/>
      <c r="E30" s="24"/>
      <c r="F30" s="24"/>
      <c r="G30" s="13"/>
      <c r="H30" s="24"/>
      <c r="I30" s="24"/>
      <c r="J30" s="24"/>
      <c r="K30" s="13"/>
      <c r="L30" s="24"/>
      <c r="M30" s="24"/>
      <c r="N30" s="24">
        <v>0</v>
      </c>
      <c r="O30" s="13">
        <f t="shared" si="2"/>
        <v>0</v>
      </c>
      <c r="P30" s="24"/>
      <c r="Q30" s="24"/>
      <c r="R30" s="24"/>
      <c r="S30" s="13">
        <f t="shared" si="3"/>
        <v>0</v>
      </c>
      <c r="U30" s="24">
        <f t="shared" si="4"/>
        <v>0</v>
      </c>
    </row>
    <row r="31" spans="1:21" x14ac:dyDescent="0.2">
      <c r="A31" s="11">
        <v>1</v>
      </c>
      <c r="B31" s="12" t="s">
        <v>29</v>
      </c>
      <c r="C31" s="43">
        <v>0</v>
      </c>
      <c r="D31" s="38">
        <v>0</v>
      </c>
      <c r="E31" s="38">
        <v>0</v>
      </c>
      <c r="F31" s="38">
        <v>0</v>
      </c>
      <c r="G31" s="43">
        <f t="shared" si="0"/>
        <v>0</v>
      </c>
      <c r="H31" s="38">
        <v>0</v>
      </c>
      <c r="I31" s="38">
        <v>0</v>
      </c>
      <c r="J31" s="38">
        <v>0</v>
      </c>
      <c r="K31" s="43">
        <f t="shared" si="1"/>
        <v>0</v>
      </c>
      <c r="L31" s="38">
        <v>0</v>
      </c>
      <c r="M31" s="38">
        <v>0</v>
      </c>
      <c r="N31" s="38">
        <v>0</v>
      </c>
      <c r="O31" s="43">
        <f t="shared" si="2"/>
        <v>0</v>
      </c>
      <c r="P31" s="38">
        <v>0</v>
      </c>
      <c r="Q31" s="38">
        <v>0</v>
      </c>
      <c r="R31" s="38">
        <v>0</v>
      </c>
      <c r="S31" s="43">
        <f t="shared" si="3"/>
        <v>0</v>
      </c>
      <c r="U31" s="24">
        <f t="shared" si="4"/>
        <v>0</v>
      </c>
    </row>
    <row r="32" spans="1:21" x14ac:dyDescent="0.2">
      <c r="A32" s="11">
        <f>A31+1</f>
        <v>2</v>
      </c>
      <c r="B32" s="12" t="s">
        <v>30</v>
      </c>
      <c r="C32" s="43">
        <v>0</v>
      </c>
      <c r="D32" s="38">
        <v>0</v>
      </c>
      <c r="E32" s="38">
        <v>0</v>
      </c>
      <c r="F32" s="38">
        <v>0</v>
      </c>
      <c r="G32" s="43">
        <f t="shared" si="0"/>
        <v>0</v>
      </c>
      <c r="H32" s="38">
        <v>0</v>
      </c>
      <c r="I32" s="38">
        <v>0</v>
      </c>
      <c r="J32" s="38">
        <v>0</v>
      </c>
      <c r="K32" s="43">
        <f t="shared" si="1"/>
        <v>0</v>
      </c>
      <c r="L32" s="38">
        <v>0</v>
      </c>
      <c r="M32" s="38">
        <v>0</v>
      </c>
      <c r="N32" s="38">
        <v>0</v>
      </c>
      <c r="O32" s="43">
        <f t="shared" si="2"/>
        <v>0</v>
      </c>
      <c r="P32" s="38">
        <v>0</v>
      </c>
      <c r="Q32" s="38">
        <v>0</v>
      </c>
      <c r="R32" s="38">
        <v>0</v>
      </c>
      <c r="S32" s="43">
        <f t="shared" si="3"/>
        <v>0</v>
      </c>
      <c r="U32" s="24">
        <f t="shared" si="4"/>
        <v>0</v>
      </c>
    </row>
    <row r="33" spans="1:21" x14ac:dyDescent="0.2">
      <c r="A33" s="11">
        <f t="shared" ref="A33:A41" si="7">A32+1</f>
        <v>3</v>
      </c>
      <c r="B33" s="12" t="s">
        <v>31</v>
      </c>
      <c r="C33" s="43">
        <v>219.57013542475542</v>
      </c>
      <c r="D33" s="38">
        <v>0</v>
      </c>
      <c r="E33" s="38">
        <v>0</v>
      </c>
      <c r="F33" s="38">
        <v>0</v>
      </c>
      <c r="G33" s="43">
        <f t="shared" si="0"/>
        <v>0</v>
      </c>
      <c r="H33" s="38">
        <v>0</v>
      </c>
      <c r="I33" s="38">
        <v>0</v>
      </c>
      <c r="J33" s="38">
        <v>0</v>
      </c>
      <c r="K33" s="43">
        <f t="shared" si="1"/>
        <v>0</v>
      </c>
      <c r="L33" s="38">
        <v>0</v>
      </c>
      <c r="M33" s="38">
        <v>0</v>
      </c>
      <c r="N33" s="38">
        <v>0</v>
      </c>
      <c r="O33" s="43">
        <f t="shared" si="2"/>
        <v>0</v>
      </c>
      <c r="P33" s="38">
        <v>0</v>
      </c>
      <c r="Q33" s="38">
        <v>0</v>
      </c>
      <c r="R33" s="38">
        <v>0</v>
      </c>
      <c r="S33" s="43">
        <f t="shared" si="3"/>
        <v>0</v>
      </c>
      <c r="U33" s="24">
        <f t="shared" si="4"/>
        <v>0</v>
      </c>
    </row>
    <row r="34" spans="1:21" x14ac:dyDescent="0.2">
      <c r="A34" s="11">
        <f t="shared" si="7"/>
        <v>4</v>
      </c>
      <c r="B34" s="12" t="s">
        <v>32</v>
      </c>
      <c r="C34" s="43">
        <v>0</v>
      </c>
      <c r="D34" s="38">
        <v>0</v>
      </c>
      <c r="E34" s="38">
        <v>0</v>
      </c>
      <c r="F34" s="38">
        <v>0</v>
      </c>
      <c r="G34" s="43">
        <f t="shared" si="0"/>
        <v>0</v>
      </c>
      <c r="H34" s="38">
        <v>0</v>
      </c>
      <c r="I34" s="38">
        <v>0</v>
      </c>
      <c r="J34" s="38">
        <v>0</v>
      </c>
      <c r="K34" s="43">
        <f t="shared" si="1"/>
        <v>0</v>
      </c>
      <c r="L34" s="38">
        <v>0</v>
      </c>
      <c r="M34" s="38">
        <v>0</v>
      </c>
      <c r="N34" s="38">
        <v>0</v>
      </c>
      <c r="O34" s="43">
        <f t="shared" si="2"/>
        <v>0</v>
      </c>
      <c r="P34" s="38">
        <v>0</v>
      </c>
      <c r="Q34" s="38">
        <v>0</v>
      </c>
      <c r="R34" s="38">
        <v>0</v>
      </c>
      <c r="S34" s="43">
        <f t="shared" si="3"/>
        <v>0</v>
      </c>
      <c r="U34" s="24">
        <f t="shared" si="4"/>
        <v>0</v>
      </c>
    </row>
    <row r="35" spans="1:21" x14ac:dyDescent="0.2">
      <c r="A35" s="11">
        <f t="shared" si="7"/>
        <v>5</v>
      </c>
      <c r="B35" s="12" t="s">
        <v>67</v>
      </c>
      <c r="C35" s="43">
        <v>0</v>
      </c>
      <c r="D35" s="38">
        <v>0</v>
      </c>
      <c r="E35" s="38">
        <v>0</v>
      </c>
      <c r="F35" s="38">
        <v>0</v>
      </c>
      <c r="G35" s="43">
        <f t="shared" si="0"/>
        <v>0</v>
      </c>
      <c r="H35" s="38">
        <v>0</v>
      </c>
      <c r="I35" s="38">
        <v>0</v>
      </c>
      <c r="J35" s="38">
        <v>0</v>
      </c>
      <c r="K35" s="43">
        <f t="shared" si="1"/>
        <v>0</v>
      </c>
      <c r="L35" s="38">
        <v>0</v>
      </c>
      <c r="M35" s="38">
        <v>0</v>
      </c>
      <c r="N35" s="38">
        <v>0</v>
      </c>
      <c r="O35" s="43">
        <f t="shared" si="2"/>
        <v>0</v>
      </c>
      <c r="P35" s="38">
        <v>0</v>
      </c>
      <c r="Q35" s="38">
        <v>0</v>
      </c>
      <c r="R35" s="38">
        <v>0</v>
      </c>
      <c r="S35" s="43">
        <f t="shared" si="3"/>
        <v>0</v>
      </c>
      <c r="U35" s="24">
        <f t="shared" si="4"/>
        <v>0</v>
      </c>
    </row>
    <row r="36" spans="1:21" x14ac:dyDescent="0.2">
      <c r="A36" s="11">
        <f t="shared" si="7"/>
        <v>6</v>
      </c>
      <c r="B36" s="16" t="s">
        <v>34</v>
      </c>
      <c r="C36" s="43">
        <v>0</v>
      </c>
      <c r="D36" s="38">
        <v>0</v>
      </c>
      <c r="E36" s="38">
        <v>0</v>
      </c>
      <c r="F36" s="38">
        <v>0</v>
      </c>
      <c r="G36" s="43">
        <f t="shared" si="0"/>
        <v>0</v>
      </c>
      <c r="H36" s="38">
        <v>0</v>
      </c>
      <c r="I36" s="38">
        <v>0</v>
      </c>
      <c r="J36" s="38">
        <v>0</v>
      </c>
      <c r="K36" s="43">
        <f t="shared" si="1"/>
        <v>0</v>
      </c>
      <c r="L36" s="38">
        <v>0</v>
      </c>
      <c r="M36" s="38">
        <v>0</v>
      </c>
      <c r="N36" s="38">
        <v>0</v>
      </c>
      <c r="O36" s="43">
        <f t="shared" si="2"/>
        <v>0</v>
      </c>
      <c r="P36" s="38">
        <v>0</v>
      </c>
      <c r="Q36" s="38">
        <v>0</v>
      </c>
      <c r="R36" s="38">
        <v>0</v>
      </c>
      <c r="S36" s="43">
        <f t="shared" si="3"/>
        <v>0</v>
      </c>
      <c r="U36" s="24">
        <f t="shared" si="4"/>
        <v>0</v>
      </c>
    </row>
    <row r="37" spans="1:21" x14ac:dyDescent="0.2">
      <c r="A37" s="11">
        <f t="shared" si="7"/>
        <v>7</v>
      </c>
      <c r="B37" s="16" t="s">
        <v>74</v>
      </c>
      <c r="C37" s="43">
        <v>0</v>
      </c>
      <c r="D37" s="38">
        <v>0</v>
      </c>
      <c r="E37" s="38">
        <v>0</v>
      </c>
      <c r="F37" s="38">
        <v>0</v>
      </c>
      <c r="G37" s="43">
        <f t="shared" si="0"/>
        <v>0</v>
      </c>
      <c r="H37" s="38">
        <v>0</v>
      </c>
      <c r="I37" s="38">
        <v>0</v>
      </c>
      <c r="J37" s="38">
        <v>0</v>
      </c>
      <c r="K37" s="43">
        <f t="shared" si="1"/>
        <v>0</v>
      </c>
      <c r="L37" s="38">
        <v>0</v>
      </c>
      <c r="M37" s="38">
        <v>0</v>
      </c>
      <c r="N37" s="38">
        <v>0</v>
      </c>
      <c r="O37" s="43">
        <f t="shared" si="2"/>
        <v>0</v>
      </c>
      <c r="P37" s="38">
        <v>0</v>
      </c>
      <c r="Q37" s="38">
        <v>0</v>
      </c>
      <c r="R37" s="38">
        <v>0</v>
      </c>
      <c r="S37" s="43">
        <f t="shared" si="3"/>
        <v>0</v>
      </c>
      <c r="U37" s="24">
        <f t="shared" si="4"/>
        <v>0</v>
      </c>
    </row>
    <row r="38" spans="1:21" x14ac:dyDescent="0.2">
      <c r="A38" s="11">
        <f t="shared" si="7"/>
        <v>8</v>
      </c>
      <c r="B38" s="16" t="s">
        <v>35</v>
      </c>
      <c r="C38" s="43">
        <v>0</v>
      </c>
      <c r="D38" s="38">
        <v>0</v>
      </c>
      <c r="E38" s="38">
        <v>0</v>
      </c>
      <c r="F38" s="38">
        <v>0</v>
      </c>
      <c r="G38" s="43">
        <f t="shared" si="0"/>
        <v>0</v>
      </c>
      <c r="H38" s="38">
        <v>0</v>
      </c>
      <c r="I38" s="38">
        <v>0</v>
      </c>
      <c r="J38" s="38">
        <v>0</v>
      </c>
      <c r="K38" s="43">
        <f t="shared" si="1"/>
        <v>0</v>
      </c>
      <c r="L38" s="38">
        <v>0</v>
      </c>
      <c r="M38" s="38">
        <v>0</v>
      </c>
      <c r="N38" s="38">
        <v>0</v>
      </c>
      <c r="O38" s="43">
        <f t="shared" si="2"/>
        <v>0</v>
      </c>
      <c r="P38" s="38">
        <v>0</v>
      </c>
      <c r="Q38" s="38">
        <v>0</v>
      </c>
      <c r="R38" s="38">
        <v>0</v>
      </c>
      <c r="S38" s="43">
        <f t="shared" si="3"/>
        <v>0</v>
      </c>
      <c r="U38" s="24">
        <f t="shared" si="4"/>
        <v>0</v>
      </c>
    </row>
    <row r="39" spans="1:21" x14ac:dyDescent="0.2">
      <c r="A39" s="11">
        <f t="shared" si="7"/>
        <v>9</v>
      </c>
      <c r="B39" s="16" t="s">
        <v>72</v>
      </c>
      <c r="C39" s="43">
        <v>103.58</v>
      </c>
      <c r="D39" s="38">
        <v>0</v>
      </c>
      <c r="E39" s="38">
        <v>0</v>
      </c>
      <c r="F39" s="38">
        <v>0</v>
      </c>
      <c r="G39" s="43">
        <f t="shared" si="0"/>
        <v>0</v>
      </c>
      <c r="H39" s="38">
        <v>0</v>
      </c>
      <c r="I39" s="38">
        <v>0</v>
      </c>
      <c r="J39" s="38">
        <v>0</v>
      </c>
      <c r="K39" s="43">
        <f t="shared" si="1"/>
        <v>0</v>
      </c>
      <c r="L39" s="38">
        <v>0</v>
      </c>
      <c r="M39" s="38">
        <v>0</v>
      </c>
      <c r="N39" s="38">
        <v>0</v>
      </c>
      <c r="O39" s="43">
        <f t="shared" si="2"/>
        <v>0</v>
      </c>
      <c r="P39" s="38">
        <v>0</v>
      </c>
      <c r="Q39" s="38">
        <v>0</v>
      </c>
      <c r="R39" s="38">
        <v>0</v>
      </c>
      <c r="S39" s="43">
        <f t="shared" si="3"/>
        <v>0</v>
      </c>
      <c r="U39" s="24">
        <f t="shared" si="4"/>
        <v>0</v>
      </c>
    </row>
    <row r="40" spans="1:21" x14ac:dyDescent="0.2">
      <c r="A40" s="11">
        <f t="shared" si="7"/>
        <v>10</v>
      </c>
      <c r="B40" s="16" t="s">
        <v>43</v>
      </c>
      <c r="C40" s="43">
        <v>72.63</v>
      </c>
      <c r="D40" s="38">
        <v>0</v>
      </c>
      <c r="E40" s="38">
        <v>0</v>
      </c>
      <c r="F40" s="38">
        <v>0</v>
      </c>
      <c r="G40" s="43">
        <f t="shared" si="0"/>
        <v>0</v>
      </c>
      <c r="H40" s="38">
        <v>0</v>
      </c>
      <c r="I40" s="38">
        <v>0</v>
      </c>
      <c r="J40" s="38">
        <v>0</v>
      </c>
      <c r="K40" s="43">
        <f t="shared" si="1"/>
        <v>0</v>
      </c>
      <c r="L40" s="38">
        <v>0</v>
      </c>
      <c r="M40" s="38">
        <v>0</v>
      </c>
      <c r="N40" s="38">
        <v>0</v>
      </c>
      <c r="O40" s="43">
        <f t="shared" si="2"/>
        <v>0</v>
      </c>
      <c r="P40" s="38">
        <v>0</v>
      </c>
      <c r="Q40" s="38">
        <v>0</v>
      </c>
      <c r="R40" s="38">
        <v>0</v>
      </c>
      <c r="S40" s="43">
        <f t="shared" si="3"/>
        <v>0</v>
      </c>
      <c r="U40" s="24">
        <f t="shared" si="4"/>
        <v>0</v>
      </c>
    </row>
    <row r="41" spans="1:21" ht="15.75" thickBot="1" x14ac:dyDescent="0.25">
      <c r="A41" s="11">
        <f t="shared" si="7"/>
        <v>11</v>
      </c>
      <c r="B41" s="16" t="s">
        <v>45</v>
      </c>
      <c r="C41" s="43">
        <v>16.93</v>
      </c>
      <c r="D41" s="38">
        <v>0</v>
      </c>
      <c r="E41" s="38">
        <v>0</v>
      </c>
      <c r="F41" s="38">
        <v>0</v>
      </c>
      <c r="G41" s="43">
        <f t="shared" si="0"/>
        <v>0</v>
      </c>
      <c r="H41" s="38">
        <v>0</v>
      </c>
      <c r="I41" s="38">
        <v>0</v>
      </c>
      <c r="J41" s="38">
        <v>0</v>
      </c>
      <c r="K41" s="43">
        <f t="shared" si="1"/>
        <v>0</v>
      </c>
      <c r="L41" s="38">
        <v>0</v>
      </c>
      <c r="M41" s="38">
        <v>0</v>
      </c>
      <c r="N41" s="38">
        <v>0</v>
      </c>
      <c r="O41" s="43">
        <f t="shared" si="2"/>
        <v>0</v>
      </c>
      <c r="P41" s="38">
        <v>0</v>
      </c>
      <c r="Q41" s="38">
        <v>0</v>
      </c>
      <c r="R41" s="38">
        <v>0</v>
      </c>
      <c r="S41" s="43">
        <f t="shared" si="3"/>
        <v>0</v>
      </c>
      <c r="U41" s="24">
        <f t="shared" si="4"/>
        <v>0</v>
      </c>
    </row>
    <row r="42" spans="1:21" ht="15.75" thickBot="1" x14ac:dyDescent="0.25">
      <c r="A42" s="27" t="s">
        <v>20</v>
      </c>
      <c r="B42" s="18" t="s">
        <v>21</v>
      </c>
      <c r="C42" s="19">
        <f>SUM(C31:C41)</f>
        <v>412.71013542475544</v>
      </c>
      <c r="D42" s="20">
        <f>SUM(D31:D41)</f>
        <v>0</v>
      </c>
      <c r="E42" s="20">
        <f t="shared" ref="E42:N42" si="8">SUM(E31:E41)</f>
        <v>0</v>
      </c>
      <c r="F42" s="20">
        <f t="shared" si="8"/>
        <v>0</v>
      </c>
      <c r="G42" s="19">
        <f t="shared" si="0"/>
        <v>0</v>
      </c>
      <c r="H42" s="20">
        <f t="shared" si="8"/>
        <v>0</v>
      </c>
      <c r="I42" s="20">
        <f t="shared" si="8"/>
        <v>0</v>
      </c>
      <c r="J42" s="20">
        <f t="shared" si="8"/>
        <v>0</v>
      </c>
      <c r="K42" s="19">
        <f t="shared" si="1"/>
        <v>0</v>
      </c>
      <c r="L42" s="20">
        <f t="shared" si="8"/>
        <v>0</v>
      </c>
      <c r="M42" s="20">
        <f t="shared" si="8"/>
        <v>0</v>
      </c>
      <c r="N42" s="20">
        <f t="shared" si="8"/>
        <v>0</v>
      </c>
      <c r="O42" s="19">
        <f t="shared" si="2"/>
        <v>0</v>
      </c>
      <c r="P42" s="20">
        <v>0</v>
      </c>
      <c r="Q42" s="20">
        <v>0</v>
      </c>
      <c r="R42" s="20">
        <v>0</v>
      </c>
      <c r="S42" s="19">
        <f t="shared" si="3"/>
        <v>0</v>
      </c>
      <c r="U42" s="19">
        <f t="shared" si="4"/>
        <v>0</v>
      </c>
    </row>
    <row r="43" spans="1:21" x14ac:dyDescent="0.2">
      <c r="A43" s="133" t="s">
        <v>22</v>
      </c>
      <c r="B43" s="134"/>
      <c r="C43" s="13"/>
      <c r="D43" s="24"/>
      <c r="E43" s="24"/>
      <c r="F43" s="24"/>
      <c r="G43" s="13"/>
      <c r="H43" s="24"/>
      <c r="I43" s="24"/>
      <c r="J43" s="24"/>
      <c r="K43" s="13"/>
      <c r="L43" s="24"/>
      <c r="M43" s="24"/>
      <c r="N43" s="24">
        <v>0</v>
      </c>
      <c r="O43" s="13">
        <f t="shared" si="2"/>
        <v>0</v>
      </c>
      <c r="P43" s="24">
        <v>0</v>
      </c>
      <c r="Q43" s="24">
        <v>0</v>
      </c>
      <c r="R43" s="24">
        <v>0</v>
      </c>
      <c r="S43" s="13">
        <f t="shared" si="3"/>
        <v>0</v>
      </c>
      <c r="U43" s="24">
        <f t="shared" si="4"/>
        <v>0</v>
      </c>
    </row>
    <row r="44" spans="1:21" x14ac:dyDescent="0.2">
      <c r="A44" s="11">
        <v>1</v>
      </c>
      <c r="B44" s="12" t="s">
        <v>63</v>
      </c>
      <c r="C44" s="43">
        <v>0</v>
      </c>
      <c r="D44" s="38">
        <v>0</v>
      </c>
      <c r="E44" s="38">
        <v>0</v>
      </c>
      <c r="F44" s="38">
        <v>0</v>
      </c>
      <c r="G44" s="43">
        <f t="shared" si="0"/>
        <v>0</v>
      </c>
      <c r="H44" s="38">
        <v>0</v>
      </c>
      <c r="I44" s="38">
        <v>0</v>
      </c>
      <c r="J44" s="38">
        <v>0</v>
      </c>
      <c r="K44" s="43">
        <f t="shared" si="1"/>
        <v>0</v>
      </c>
      <c r="L44" s="38">
        <v>0</v>
      </c>
      <c r="M44" s="38">
        <v>0</v>
      </c>
      <c r="N44" s="38">
        <v>0</v>
      </c>
      <c r="O44" s="43">
        <f t="shared" si="2"/>
        <v>0</v>
      </c>
      <c r="P44" s="38">
        <v>0</v>
      </c>
      <c r="Q44" s="38">
        <v>0</v>
      </c>
      <c r="R44" s="38">
        <v>0</v>
      </c>
      <c r="S44" s="43">
        <f t="shared" si="3"/>
        <v>0</v>
      </c>
      <c r="U44" s="24">
        <f t="shared" si="4"/>
        <v>0</v>
      </c>
    </row>
    <row r="45" spans="1:21" x14ac:dyDescent="0.2">
      <c r="A45" s="11">
        <f t="shared" ref="A45:A50" si="9">A44+1</f>
        <v>2</v>
      </c>
      <c r="B45" s="12" t="s">
        <v>78</v>
      </c>
      <c r="C45" s="43">
        <v>302.12</v>
      </c>
      <c r="D45" s="38">
        <v>0</v>
      </c>
      <c r="E45" s="38">
        <v>0</v>
      </c>
      <c r="F45" s="38">
        <v>0</v>
      </c>
      <c r="G45" s="43">
        <f t="shared" si="0"/>
        <v>0</v>
      </c>
      <c r="H45" s="38">
        <v>0</v>
      </c>
      <c r="I45" s="38">
        <v>0</v>
      </c>
      <c r="J45" s="38">
        <v>0</v>
      </c>
      <c r="K45" s="43">
        <f t="shared" si="1"/>
        <v>0</v>
      </c>
      <c r="L45" s="38">
        <v>0</v>
      </c>
      <c r="M45" s="38">
        <v>0</v>
      </c>
      <c r="N45" s="38">
        <v>0</v>
      </c>
      <c r="O45" s="43">
        <f t="shared" si="2"/>
        <v>0</v>
      </c>
      <c r="P45" s="38">
        <v>0</v>
      </c>
      <c r="Q45" s="38">
        <v>0</v>
      </c>
      <c r="R45" s="38">
        <v>0</v>
      </c>
      <c r="S45" s="43">
        <f t="shared" si="3"/>
        <v>0</v>
      </c>
      <c r="U45" s="24">
        <f t="shared" si="4"/>
        <v>0</v>
      </c>
    </row>
    <row r="46" spans="1:21" x14ac:dyDescent="0.2">
      <c r="A46" s="11">
        <f t="shared" si="9"/>
        <v>3</v>
      </c>
      <c r="B46" s="12" t="s">
        <v>38</v>
      </c>
      <c r="C46" s="43">
        <v>0</v>
      </c>
      <c r="D46" s="38">
        <v>0</v>
      </c>
      <c r="E46" s="38">
        <v>0</v>
      </c>
      <c r="F46" s="38">
        <v>0</v>
      </c>
      <c r="G46" s="43">
        <f t="shared" si="0"/>
        <v>0</v>
      </c>
      <c r="H46" s="38">
        <v>0</v>
      </c>
      <c r="I46" s="38">
        <v>0</v>
      </c>
      <c r="J46" s="38">
        <v>0</v>
      </c>
      <c r="K46" s="43">
        <f t="shared" si="1"/>
        <v>0</v>
      </c>
      <c r="L46" s="38">
        <v>0</v>
      </c>
      <c r="M46" s="38">
        <v>0</v>
      </c>
      <c r="N46" s="38">
        <v>0</v>
      </c>
      <c r="O46" s="43">
        <f t="shared" si="2"/>
        <v>0</v>
      </c>
      <c r="P46" s="38">
        <v>0</v>
      </c>
      <c r="Q46" s="38">
        <v>0</v>
      </c>
      <c r="R46" s="38">
        <v>0</v>
      </c>
      <c r="S46" s="43">
        <f t="shared" si="3"/>
        <v>0</v>
      </c>
      <c r="U46" s="24">
        <f t="shared" si="4"/>
        <v>0</v>
      </c>
    </row>
    <row r="47" spans="1:21" x14ac:dyDescent="0.2">
      <c r="A47" s="11">
        <f t="shared" si="9"/>
        <v>4</v>
      </c>
      <c r="B47" s="12" t="s">
        <v>39</v>
      </c>
      <c r="C47" s="43">
        <v>0</v>
      </c>
      <c r="D47" s="38">
        <v>0</v>
      </c>
      <c r="E47" s="38">
        <v>0</v>
      </c>
      <c r="F47" s="38">
        <v>0</v>
      </c>
      <c r="G47" s="43">
        <f t="shared" si="0"/>
        <v>0</v>
      </c>
      <c r="H47" s="38">
        <v>0</v>
      </c>
      <c r="I47" s="38">
        <v>0</v>
      </c>
      <c r="J47" s="38">
        <v>0</v>
      </c>
      <c r="K47" s="43">
        <f t="shared" si="1"/>
        <v>0</v>
      </c>
      <c r="L47" s="38">
        <v>0</v>
      </c>
      <c r="M47" s="38">
        <v>0</v>
      </c>
      <c r="N47" s="38">
        <v>0</v>
      </c>
      <c r="O47" s="43">
        <f t="shared" si="2"/>
        <v>0</v>
      </c>
      <c r="P47" s="38">
        <v>0</v>
      </c>
      <c r="Q47" s="38">
        <v>0</v>
      </c>
      <c r="R47" s="38">
        <v>0</v>
      </c>
      <c r="S47" s="43">
        <f t="shared" si="3"/>
        <v>0</v>
      </c>
      <c r="U47" s="24">
        <f t="shared" si="4"/>
        <v>0</v>
      </c>
    </row>
    <row r="48" spans="1:21" x14ac:dyDescent="0.2">
      <c r="A48" s="11">
        <f t="shared" si="9"/>
        <v>5</v>
      </c>
      <c r="B48" s="12" t="s">
        <v>40</v>
      </c>
      <c r="C48" s="44">
        <v>0</v>
      </c>
      <c r="D48" s="39">
        <v>0</v>
      </c>
      <c r="E48" s="39">
        <v>0</v>
      </c>
      <c r="F48" s="39">
        <v>0</v>
      </c>
      <c r="G48" s="44">
        <f t="shared" si="0"/>
        <v>0</v>
      </c>
      <c r="H48" s="39">
        <v>0</v>
      </c>
      <c r="I48" s="39">
        <v>0</v>
      </c>
      <c r="J48" s="39">
        <v>0</v>
      </c>
      <c r="K48" s="44">
        <f t="shared" si="1"/>
        <v>0</v>
      </c>
      <c r="L48" s="39">
        <v>0</v>
      </c>
      <c r="M48" s="39">
        <v>0</v>
      </c>
      <c r="N48" s="39">
        <v>0</v>
      </c>
      <c r="O48" s="44">
        <f t="shared" si="2"/>
        <v>0</v>
      </c>
      <c r="P48" s="39">
        <v>0</v>
      </c>
      <c r="Q48" s="39">
        <v>0</v>
      </c>
      <c r="R48" s="39">
        <v>0</v>
      </c>
      <c r="S48" s="44">
        <f t="shared" si="3"/>
        <v>0</v>
      </c>
      <c r="U48" s="24">
        <f t="shared" si="4"/>
        <v>0</v>
      </c>
    </row>
    <row r="49" spans="1:21" x14ac:dyDescent="0.2">
      <c r="A49" s="11">
        <f t="shared" si="9"/>
        <v>6</v>
      </c>
      <c r="B49" s="12" t="s">
        <v>41</v>
      </c>
      <c r="C49" s="44">
        <v>0</v>
      </c>
      <c r="D49" s="39">
        <v>0</v>
      </c>
      <c r="E49" s="39">
        <v>0</v>
      </c>
      <c r="F49" s="39">
        <v>0</v>
      </c>
      <c r="G49" s="44">
        <f t="shared" si="0"/>
        <v>0</v>
      </c>
      <c r="H49" s="39">
        <v>0</v>
      </c>
      <c r="I49" s="39">
        <v>0</v>
      </c>
      <c r="J49" s="39">
        <v>0</v>
      </c>
      <c r="K49" s="44">
        <f t="shared" si="1"/>
        <v>0</v>
      </c>
      <c r="L49" s="39">
        <v>0</v>
      </c>
      <c r="M49" s="39">
        <v>0</v>
      </c>
      <c r="N49" s="39">
        <v>0</v>
      </c>
      <c r="O49" s="44">
        <f t="shared" si="2"/>
        <v>0</v>
      </c>
      <c r="P49" s="39">
        <v>0</v>
      </c>
      <c r="Q49" s="39">
        <v>0</v>
      </c>
      <c r="R49" s="39">
        <v>0</v>
      </c>
      <c r="S49" s="44">
        <f t="shared" si="3"/>
        <v>0</v>
      </c>
      <c r="U49" s="24">
        <f t="shared" si="4"/>
        <v>0</v>
      </c>
    </row>
    <row r="50" spans="1:21" ht="15.75" thickBot="1" x14ac:dyDescent="0.25">
      <c r="A50" s="11">
        <f t="shared" si="9"/>
        <v>7</v>
      </c>
      <c r="B50" s="28" t="s">
        <v>45</v>
      </c>
      <c r="C50" s="45">
        <v>44</v>
      </c>
      <c r="D50" s="46">
        <v>0</v>
      </c>
      <c r="E50" s="46">
        <v>0</v>
      </c>
      <c r="F50" s="46">
        <v>0</v>
      </c>
      <c r="G50" s="45">
        <f t="shared" si="0"/>
        <v>0</v>
      </c>
      <c r="H50" s="46">
        <v>0</v>
      </c>
      <c r="I50" s="46">
        <v>0</v>
      </c>
      <c r="J50" s="46">
        <v>0</v>
      </c>
      <c r="K50" s="45">
        <f t="shared" si="1"/>
        <v>0</v>
      </c>
      <c r="L50" s="46">
        <v>0</v>
      </c>
      <c r="M50" s="46">
        <v>0</v>
      </c>
      <c r="N50" s="46">
        <v>0</v>
      </c>
      <c r="O50" s="45">
        <f t="shared" si="2"/>
        <v>0</v>
      </c>
      <c r="P50" s="46">
        <v>0</v>
      </c>
      <c r="Q50" s="46">
        <v>0</v>
      </c>
      <c r="R50" s="46">
        <v>0</v>
      </c>
      <c r="S50" s="45">
        <f t="shared" si="3"/>
        <v>0</v>
      </c>
      <c r="U50" s="24">
        <f t="shared" si="4"/>
        <v>0</v>
      </c>
    </row>
    <row r="51" spans="1:21" ht="15.75" thickBot="1" x14ac:dyDescent="0.25">
      <c r="A51" s="27" t="s">
        <v>20</v>
      </c>
      <c r="B51" s="28" t="s">
        <v>23</v>
      </c>
      <c r="C51" s="30">
        <f>SUM(C44:C50)</f>
        <v>346.12</v>
      </c>
      <c r="D51" s="31">
        <f>SUM(D44:D50)</f>
        <v>0</v>
      </c>
      <c r="E51" s="31">
        <f t="shared" ref="E51:H51" si="10">SUM(E44:E50)</f>
        <v>0</v>
      </c>
      <c r="F51" s="31">
        <f t="shared" si="10"/>
        <v>0</v>
      </c>
      <c r="G51" s="30">
        <f t="shared" si="0"/>
        <v>0</v>
      </c>
      <c r="H51" s="31">
        <f t="shared" si="10"/>
        <v>0</v>
      </c>
      <c r="I51" s="31">
        <f t="shared" ref="I51:N51" si="11">SUM(I44:I50)</f>
        <v>0</v>
      </c>
      <c r="J51" s="31">
        <f t="shared" si="11"/>
        <v>0</v>
      </c>
      <c r="K51" s="30">
        <f t="shared" si="1"/>
        <v>0</v>
      </c>
      <c r="L51" s="31">
        <f t="shared" si="11"/>
        <v>0</v>
      </c>
      <c r="M51" s="31">
        <f t="shared" si="11"/>
        <v>0</v>
      </c>
      <c r="N51" s="31">
        <f t="shared" si="11"/>
        <v>0</v>
      </c>
      <c r="O51" s="30">
        <f t="shared" si="2"/>
        <v>0</v>
      </c>
      <c r="P51" s="31">
        <v>0</v>
      </c>
      <c r="Q51" s="31">
        <v>0</v>
      </c>
      <c r="R51" s="31">
        <v>0</v>
      </c>
      <c r="S51" s="30">
        <f t="shared" si="3"/>
        <v>0</v>
      </c>
      <c r="U51" s="19">
        <f t="shared" si="4"/>
        <v>0</v>
      </c>
    </row>
    <row r="52" spans="1:21" ht="15.75" thickBot="1" x14ac:dyDescent="0.25">
      <c r="A52" s="47"/>
      <c r="B52" s="29" t="s">
        <v>24</v>
      </c>
      <c r="C52" s="30">
        <f>SUM(C42,C51,C29,C23)</f>
        <v>3270.2401354247554</v>
      </c>
      <c r="D52" s="31">
        <f>SUM(D42,D51,D29,D23)</f>
        <v>168</v>
      </c>
      <c r="E52" s="31">
        <f t="shared" ref="E52:H52" si="12">SUM(E42,E51,E29,E23)</f>
        <v>264</v>
      </c>
      <c r="F52" s="31">
        <f t="shared" si="12"/>
        <v>720</v>
      </c>
      <c r="G52" s="30">
        <f t="shared" si="0"/>
        <v>1152</v>
      </c>
      <c r="H52" s="31">
        <f t="shared" si="12"/>
        <v>744</v>
      </c>
      <c r="I52" s="31">
        <f t="shared" ref="I52:N52" si="13">SUM(I42,I51,I29,I23)</f>
        <v>744</v>
      </c>
      <c r="J52" s="31">
        <f t="shared" si="13"/>
        <v>384</v>
      </c>
      <c r="K52" s="30">
        <f t="shared" si="1"/>
        <v>1872</v>
      </c>
      <c r="L52" s="31">
        <f t="shared" si="13"/>
        <v>384</v>
      </c>
      <c r="M52" s="31">
        <f t="shared" si="13"/>
        <v>360</v>
      </c>
      <c r="N52" s="31">
        <f t="shared" si="13"/>
        <v>192</v>
      </c>
      <c r="O52" s="30">
        <f t="shared" si="2"/>
        <v>936</v>
      </c>
      <c r="P52" s="31">
        <v>177.95180722891567</v>
      </c>
      <c r="Q52" s="31">
        <v>177.95180722891567</v>
      </c>
      <c r="R52" s="31">
        <v>72</v>
      </c>
      <c r="S52" s="30">
        <f t="shared" si="3"/>
        <v>427.90361445783134</v>
      </c>
      <c r="U52" s="89">
        <f t="shared" si="4"/>
        <v>4387.9036144578313</v>
      </c>
    </row>
    <row r="53" spans="1:21" ht="15.75" thickBot="1" x14ac:dyDescent="0.25"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21" ht="15.75" thickBot="1" x14ac:dyDescent="0.25">
      <c r="C54" s="6" t="s">
        <v>159</v>
      </c>
      <c r="D54" s="7">
        <v>41365</v>
      </c>
      <c r="E54" s="7">
        <v>41395</v>
      </c>
      <c r="F54" s="7">
        <v>41426</v>
      </c>
      <c r="G54" s="6" t="s">
        <v>104</v>
      </c>
      <c r="H54" s="7">
        <v>41456</v>
      </c>
      <c r="I54" s="7">
        <v>41487</v>
      </c>
      <c r="J54" s="7">
        <v>41518</v>
      </c>
      <c r="K54" s="6" t="s">
        <v>105</v>
      </c>
      <c r="L54" s="7">
        <v>41548</v>
      </c>
      <c r="M54" s="7">
        <v>41579</v>
      </c>
      <c r="N54" s="7">
        <v>41609</v>
      </c>
      <c r="O54" s="6" t="s">
        <v>106</v>
      </c>
      <c r="P54" s="7">
        <v>41640</v>
      </c>
      <c r="Q54" s="7">
        <v>41671</v>
      </c>
      <c r="R54" s="8">
        <v>41699</v>
      </c>
      <c r="S54" s="6" t="s">
        <v>107</v>
      </c>
    </row>
    <row r="55" spans="1:21" x14ac:dyDescent="0.2">
      <c r="B55" s="4" t="s">
        <v>4</v>
      </c>
      <c r="C55" s="34">
        <f>SUM(C6:C7)</f>
        <v>0</v>
      </c>
      <c r="D55" s="35">
        <f t="shared" ref="D55:S55" si="14">SUM(D6:D7)</f>
        <v>0</v>
      </c>
      <c r="E55" s="35">
        <f t="shared" si="14"/>
        <v>0</v>
      </c>
      <c r="F55" s="35">
        <f t="shared" si="14"/>
        <v>0</v>
      </c>
      <c r="G55" s="34">
        <f t="shared" si="14"/>
        <v>0</v>
      </c>
      <c r="H55" s="35">
        <f t="shared" si="14"/>
        <v>744</v>
      </c>
      <c r="I55" s="35">
        <f t="shared" si="14"/>
        <v>744</v>
      </c>
      <c r="J55" s="35">
        <f t="shared" si="14"/>
        <v>168</v>
      </c>
      <c r="K55" s="34">
        <f t="shared" si="14"/>
        <v>1656</v>
      </c>
      <c r="L55" s="35">
        <f t="shared" si="14"/>
        <v>0</v>
      </c>
      <c r="M55" s="35">
        <f t="shared" si="14"/>
        <v>0</v>
      </c>
      <c r="N55" s="35">
        <f t="shared" si="14"/>
        <v>0</v>
      </c>
      <c r="O55" s="34">
        <f t="shared" si="14"/>
        <v>0</v>
      </c>
      <c r="P55" s="35">
        <f t="shared" si="14"/>
        <v>0</v>
      </c>
      <c r="Q55" s="35">
        <f t="shared" si="14"/>
        <v>0</v>
      </c>
      <c r="R55" s="35">
        <f t="shared" si="14"/>
        <v>0</v>
      </c>
      <c r="S55" s="34">
        <f t="shared" si="14"/>
        <v>0</v>
      </c>
    </row>
    <row r="56" spans="1:21" x14ac:dyDescent="0.2">
      <c r="B56" s="4" t="s">
        <v>5</v>
      </c>
      <c r="C56" s="34">
        <f>SUM(C8:C9)</f>
        <v>76.819999999999993</v>
      </c>
      <c r="D56" s="35">
        <f t="shared" ref="D56:S56" si="15">SUM(D8:D9)</f>
        <v>0</v>
      </c>
      <c r="E56" s="35">
        <f t="shared" si="15"/>
        <v>0</v>
      </c>
      <c r="F56" s="35">
        <f t="shared" si="15"/>
        <v>0</v>
      </c>
      <c r="G56" s="34">
        <f t="shared" si="15"/>
        <v>0</v>
      </c>
      <c r="H56" s="35">
        <f t="shared" si="15"/>
        <v>0</v>
      </c>
      <c r="I56" s="35">
        <f t="shared" si="15"/>
        <v>0</v>
      </c>
      <c r="J56" s="35">
        <f t="shared" si="15"/>
        <v>0</v>
      </c>
      <c r="K56" s="34">
        <f t="shared" si="15"/>
        <v>0</v>
      </c>
      <c r="L56" s="35">
        <f t="shared" si="15"/>
        <v>0</v>
      </c>
      <c r="M56" s="35">
        <f t="shared" si="15"/>
        <v>0</v>
      </c>
      <c r="N56" s="35">
        <f t="shared" si="15"/>
        <v>0</v>
      </c>
      <c r="O56" s="34">
        <f t="shared" si="15"/>
        <v>0</v>
      </c>
      <c r="P56" s="35">
        <f t="shared" si="15"/>
        <v>0</v>
      </c>
      <c r="Q56" s="35">
        <f t="shared" si="15"/>
        <v>0</v>
      </c>
      <c r="R56" s="35">
        <f t="shared" si="15"/>
        <v>0</v>
      </c>
      <c r="S56" s="34">
        <f t="shared" si="15"/>
        <v>0</v>
      </c>
    </row>
    <row r="57" spans="1:21" x14ac:dyDescent="0.2">
      <c r="B57" s="4" t="s">
        <v>161</v>
      </c>
      <c r="C57" s="34">
        <f>SUM(C10:C11)</f>
        <v>18.57</v>
      </c>
      <c r="D57" s="35">
        <f t="shared" ref="D57:S57" si="16">SUM(D10:D11)</f>
        <v>0</v>
      </c>
      <c r="E57" s="35">
        <f t="shared" si="16"/>
        <v>0</v>
      </c>
      <c r="F57" s="35">
        <f t="shared" si="16"/>
        <v>0</v>
      </c>
      <c r="G57" s="34">
        <f t="shared" si="16"/>
        <v>0</v>
      </c>
      <c r="H57" s="35">
        <f t="shared" si="16"/>
        <v>0</v>
      </c>
      <c r="I57" s="35">
        <f t="shared" si="16"/>
        <v>0</v>
      </c>
      <c r="J57" s="35">
        <f t="shared" si="16"/>
        <v>0</v>
      </c>
      <c r="K57" s="34">
        <f t="shared" si="16"/>
        <v>0</v>
      </c>
      <c r="L57" s="35">
        <f t="shared" si="16"/>
        <v>0</v>
      </c>
      <c r="M57" s="35">
        <f t="shared" si="16"/>
        <v>0</v>
      </c>
      <c r="N57" s="35">
        <f t="shared" si="16"/>
        <v>0</v>
      </c>
      <c r="O57" s="34">
        <f t="shared" si="16"/>
        <v>0</v>
      </c>
      <c r="P57" s="35">
        <f t="shared" si="16"/>
        <v>0</v>
      </c>
      <c r="Q57" s="35">
        <f t="shared" si="16"/>
        <v>0</v>
      </c>
      <c r="R57" s="35">
        <f t="shared" si="16"/>
        <v>0</v>
      </c>
      <c r="S57" s="34">
        <f t="shared" si="16"/>
        <v>0</v>
      </c>
    </row>
    <row r="58" spans="1:21" x14ac:dyDescent="0.2">
      <c r="B58" s="4" t="s">
        <v>6</v>
      </c>
      <c r="C58" s="34">
        <f>SUM(C12:C13)</f>
        <v>0</v>
      </c>
      <c r="D58" s="35">
        <f t="shared" ref="D58:S58" si="17">SUM(D12:D13)</f>
        <v>0</v>
      </c>
      <c r="E58" s="35">
        <f t="shared" si="17"/>
        <v>0</v>
      </c>
      <c r="F58" s="35">
        <f t="shared" si="17"/>
        <v>0</v>
      </c>
      <c r="G58" s="34">
        <f t="shared" si="17"/>
        <v>0</v>
      </c>
      <c r="H58" s="35">
        <f t="shared" si="17"/>
        <v>0</v>
      </c>
      <c r="I58" s="35">
        <f t="shared" si="17"/>
        <v>0</v>
      </c>
      <c r="J58" s="35">
        <f t="shared" si="17"/>
        <v>0</v>
      </c>
      <c r="K58" s="34">
        <f t="shared" si="17"/>
        <v>0</v>
      </c>
      <c r="L58" s="35">
        <f t="shared" si="17"/>
        <v>0</v>
      </c>
      <c r="M58" s="35">
        <f t="shared" si="17"/>
        <v>0</v>
      </c>
      <c r="N58" s="35">
        <f t="shared" si="17"/>
        <v>0</v>
      </c>
      <c r="O58" s="34">
        <f t="shared" si="17"/>
        <v>0</v>
      </c>
      <c r="P58" s="35">
        <f t="shared" si="17"/>
        <v>0</v>
      </c>
      <c r="Q58" s="35">
        <f t="shared" si="17"/>
        <v>0</v>
      </c>
      <c r="R58" s="35">
        <f t="shared" si="17"/>
        <v>0</v>
      </c>
      <c r="S58" s="34">
        <f t="shared" si="17"/>
        <v>0</v>
      </c>
    </row>
    <row r="59" spans="1:21" x14ac:dyDescent="0.2">
      <c r="B59" s="4" t="s">
        <v>8</v>
      </c>
      <c r="C59" s="34">
        <f>SUM(C14:C22)</f>
        <v>24.46</v>
      </c>
      <c r="D59" s="35">
        <f t="shared" ref="D59:S59" si="18">SUM(D14:D22)</f>
        <v>0</v>
      </c>
      <c r="E59" s="35">
        <f t="shared" si="18"/>
        <v>0</v>
      </c>
      <c r="F59" s="35">
        <f t="shared" si="18"/>
        <v>0</v>
      </c>
      <c r="G59" s="34">
        <f t="shared" si="18"/>
        <v>0</v>
      </c>
      <c r="H59" s="35">
        <f t="shared" si="18"/>
        <v>0</v>
      </c>
      <c r="I59" s="35">
        <f t="shared" si="18"/>
        <v>0</v>
      </c>
      <c r="J59" s="35">
        <f t="shared" si="18"/>
        <v>0</v>
      </c>
      <c r="K59" s="34">
        <f t="shared" si="18"/>
        <v>0</v>
      </c>
      <c r="L59" s="35">
        <f t="shared" si="18"/>
        <v>0</v>
      </c>
      <c r="M59" s="35">
        <f t="shared" si="18"/>
        <v>0</v>
      </c>
      <c r="N59" s="35">
        <f t="shared" si="18"/>
        <v>0</v>
      </c>
      <c r="O59" s="34">
        <f t="shared" si="18"/>
        <v>0</v>
      </c>
      <c r="P59" s="35">
        <f t="shared" si="18"/>
        <v>0</v>
      </c>
      <c r="Q59" s="35">
        <f t="shared" si="18"/>
        <v>0</v>
      </c>
      <c r="R59" s="35">
        <f t="shared" si="18"/>
        <v>0</v>
      </c>
      <c r="S59" s="34">
        <f t="shared" si="18"/>
        <v>0</v>
      </c>
    </row>
    <row r="60" spans="1:21" x14ac:dyDescent="0.2">
      <c r="B60" s="4" t="s">
        <v>162</v>
      </c>
      <c r="C60" s="34">
        <f>SUM(C25:C28)</f>
        <v>2391.56</v>
      </c>
      <c r="D60" s="35">
        <f t="shared" ref="D60:S60" si="19">SUM(D25:D28)</f>
        <v>168</v>
      </c>
      <c r="E60" s="35">
        <f t="shared" si="19"/>
        <v>264</v>
      </c>
      <c r="F60" s="35">
        <f t="shared" si="19"/>
        <v>720</v>
      </c>
      <c r="G60" s="34">
        <f t="shared" si="19"/>
        <v>1152</v>
      </c>
      <c r="H60" s="35">
        <f t="shared" si="19"/>
        <v>0</v>
      </c>
      <c r="I60" s="35">
        <f t="shared" si="19"/>
        <v>0</v>
      </c>
      <c r="J60" s="35">
        <f t="shared" si="19"/>
        <v>216</v>
      </c>
      <c r="K60" s="34">
        <f t="shared" si="19"/>
        <v>216</v>
      </c>
      <c r="L60" s="35">
        <f t="shared" si="19"/>
        <v>384</v>
      </c>
      <c r="M60" s="35">
        <f t="shared" si="19"/>
        <v>360</v>
      </c>
      <c r="N60" s="35">
        <f t="shared" si="19"/>
        <v>192</v>
      </c>
      <c r="O60" s="34">
        <f t="shared" si="19"/>
        <v>936</v>
      </c>
      <c r="P60" s="35">
        <f t="shared" si="19"/>
        <v>177.95180722891567</v>
      </c>
      <c r="Q60" s="35">
        <f t="shared" si="19"/>
        <v>178</v>
      </c>
      <c r="R60" s="35">
        <f t="shared" si="19"/>
        <v>72</v>
      </c>
      <c r="S60" s="34">
        <f t="shared" si="19"/>
        <v>427.95180722891564</v>
      </c>
    </row>
    <row r="61" spans="1:21" x14ac:dyDescent="0.2">
      <c r="B61" s="4" t="s">
        <v>135</v>
      </c>
      <c r="C61" s="34">
        <f>SUM(C31:C41)</f>
        <v>412.71013542475544</v>
      </c>
      <c r="D61" s="35">
        <f t="shared" ref="D61:S61" si="20">SUM(D31:D41)</f>
        <v>0</v>
      </c>
      <c r="E61" s="35">
        <f t="shared" si="20"/>
        <v>0</v>
      </c>
      <c r="F61" s="35">
        <f t="shared" si="20"/>
        <v>0</v>
      </c>
      <c r="G61" s="34">
        <f t="shared" si="20"/>
        <v>0</v>
      </c>
      <c r="H61" s="35">
        <f t="shared" si="20"/>
        <v>0</v>
      </c>
      <c r="I61" s="35">
        <f t="shared" si="20"/>
        <v>0</v>
      </c>
      <c r="J61" s="35">
        <f t="shared" si="20"/>
        <v>0</v>
      </c>
      <c r="K61" s="34">
        <f t="shared" si="20"/>
        <v>0</v>
      </c>
      <c r="L61" s="35">
        <f t="shared" si="20"/>
        <v>0</v>
      </c>
      <c r="M61" s="35">
        <f t="shared" si="20"/>
        <v>0</v>
      </c>
      <c r="N61" s="35">
        <f t="shared" si="20"/>
        <v>0</v>
      </c>
      <c r="O61" s="34">
        <f t="shared" si="20"/>
        <v>0</v>
      </c>
      <c r="P61" s="35">
        <f t="shared" si="20"/>
        <v>0</v>
      </c>
      <c r="Q61" s="35">
        <f t="shared" si="20"/>
        <v>0</v>
      </c>
      <c r="R61" s="35">
        <f t="shared" si="20"/>
        <v>0</v>
      </c>
      <c r="S61" s="34">
        <f t="shared" si="20"/>
        <v>0</v>
      </c>
    </row>
    <row r="62" spans="1:21" x14ac:dyDescent="0.2">
      <c r="B62" s="4" t="s">
        <v>163</v>
      </c>
      <c r="C62" s="34">
        <f>SUM(C44:C50)</f>
        <v>346.12</v>
      </c>
      <c r="D62" s="35">
        <f t="shared" ref="D62:S62" si="21">SUM(D44:D50)</f>
        <v>0</v>
      </c>
      <c r="E62" s="35">
        <f t="shared" si="21"/>
        <v>0</v>
      </c>
      <c r="F62" s="35">
        <f t="shared" si="21"/>
        <v>0</v>
      </c>
      <c r="G62" s="34">
        <f t="shared" si="21"/>
        <v>0</v>
      </c>
      <c r="H62" s="35">
        <f t="shared" si="21"/>
        <v>0</v>
      </c>
      <c r="I62" s="35">
        <f t="shared" si="21"/>
        <v>0</v>
      </c>
      <c r="J62" s="35">
        <f t="shared" si="21"/>
        <v>0</v>
      </c>
      <c r="K62" s="34">
        <f t="shared" si="21"/>
        <v>0</v>
      </c>
      <c r="L62" s="35">
        <f t="shared" si="21"/>
        <v>0</v>
      </c>
      <c r="M62" s="35">
        <f t="shared" si="21"/>
        <v>0</v>
      </c>
      <c r="N62" s="35">
        <f t="shared" si="21"/>
        <v>0</v>
      </c>
      <c r="O62" s="34">
        <f t="shared" si="21"/>
        <v>0</v>
      </c>
      <c r="P62" s="35">
        <f t="shared" si="21"/>
        <v>0</v>
      </c>
      <c r="Q62" s="35">
        <f t="shared" si="21"/>
        <v>0</v>
      </c>
      <c r="R62" s="35">
        <f t="shared" si="21"/>
        <v>0</v>
      </c>
      <c r="S62" s="34">
        <f t="shared" si="21"/>
        <v>0</v>
      </c>
    </row>
    <row r="63" spans="1:21" ht="15.75" thickBot="1" x14ac:dyDescent="0.25"/>
    <row r="64" spans="1:21" ht="15.75" thickBot="1" x14ac:dyDescent="0.25">
      <c r="B64" s="4" t="s">
        <v>165</v>
      </c>
      <c r="C64" s="6" t="s">
        <v>159</v>
      </c>
      <c r="D64" s="7">
        <v>41365</v>
      </c>
      <c r="E64" s="7">
        <v>41395</v>
      </c>
      <c r="F64" s="7">
        <v>41426</v>
      </c>
      <c r="G64" s="6" t="s">
        <v>104</v>
      </c>
      <c r="H64" s="7">
        <v>41456</v>
      </c>
      <c r="I64" s="7">
        <v>41487</v>
      </c>
      <c r="J64" s="7">
        <v>41518</v>
      </c>
      <c r="K64" s="6" t="s">
        <v>105</v>
      </c>
      <c r="L64" s="7">
        <v>41548</v>
      </c>
      <c r="M64" s="7">
        <v>41579</v>
      </c>
      <c r="N64" s="7">
        <v>41609</v>
      </c>
      <c r="O64" s="6" t="s">
        <v>106</v>
      </c>
      <c r="P64" s="7">
        <v>41640</v>
      </c>
      <c r="Q64" s="7">
        <v>41671</v>
      </c>
      <c r="R64" s="8">
        <v>41699</v>
      </c>
      <c r="S64" s="6" t="s">
        <v>107</v>
      </c>
    </row>
    <row r="65" spans="2:19" x14ac:dyDescent="0.2">
      <c r="B65" s="4" t="s">
        <v>4</v>
      </c>
      <c r="C65" s="34">
        <f>C55/C$52*100</f>
        <v>0</v>
      </c>
      <c r="D65" s="32">
        <f t="shared" ref="D65:K65" si="22">D55/D$52*100</f>
        <v>0</v>
      </c>
      <c r="E65" s="32">
        <f t="shared" si="22"/>
        <v>0</v>
      </c>
      <c r="F65" s="32">
        <f t="shared" si="22"/>
        <v>0</v>
      </c>
      <c r="G65" s="34">
        <f t="shared" si="22"/>
        <v>0</v>
      </c>
      <c r="H65" s="32">
        <f t="shared" si="22"/>
        <v>100</v>
      </c>
      <c r="I65" s="32">
        <f t="shared" si="22"/>
        <v>100</v>
      </c>
      <c r="J65" s="32">
        <f t="shared" si="22"/>
        <v>43.75</v>
      </c>
      <c r="K65" s="34">
        <f t="shared" si="22"/>
        <v>88.461538461538453</v>
      </c>
      <c r="L65" s="32">
        <f t="shared" ref="L65:S65" si="23">L55/L$52*100</f>
        <v>0</v>
      </c>
      <c r="M65" s="32">
        <f t="shared" si="23"/>
        <v>0</v>
      </c>
      <c r="N65" s="32">
        <f t="shared" si="23"/>
        <v>0</v>
      </c>
      <c r="O65" s="34">
        <f t="shared" si="23"/>
        <v>0</v>
      </c>
      <c r="P65" s="32">
        <f t="shared" si="23"/>
        <v>0</v>
      </c>
      <c r="Q65" s="32">
        <f t="shared" si="23"/>
        <v>0</v>
      </c>
      <c r="R65" s="32">
        <f t="shared" si="23"/>
        <v>0</v>
      </c>
      <c r="S65" s="34">
        <f t="shared" si="23"/>
        <v>0</v>
      </c>
    </row>
    <row r="66" spans="2:19" x14ac:dyDescent="0.2">
      <c r="B66" s="4" t="s">
        <v>5</v>
      </c>
      <c r="C66" s="34">
        <f t="shared" ref="C66:K72" si="24">C56/C$52*100</f>
        <v>2.3490629684300606</v>
      </c>
      <c r="D66" s="32">
        <f t="shared" si="24"/>
        <v>0</v>
      </c>
      <c r="E66" s="32">
        <f t="shared" si="24"/>
        <v>0</v>
      </c>
      <c r="F66" s="32">
        <f t="shared" si="24"/>
        <v>0</v>
      </c>
      <c r="G66" s="34">
        <f t="shared" si="24"/>
        <v>0</v>
      </c>
      <c r="H66" s="32">
        <f t="shared" si="24"/>
        <v>0</v>
      </c>
      <c r="I66" s="32">
        <f t="shared" si="24"/>
        <v>0</v>
      </c>
      <c r="J66" s="32">
        <f t="shared" si="24"/>
        <v>0</v>
      </c>
      <c r="K66" s="34">
        <f t="shared" si="24"/>
        <v>0</v>
      </c>
      <c r="L66" s="32">
        <f t="shared" ref="L66:S66" si="25">L56/L$52*100</f>
        <v>0</v>
      </c>
      <c r="M66" s="32">
        <f t="shared" si="25"/>
        <v>0</v>
      </c>
      <c r="N66" s="32">
        <f t="shared" si="25"/>
        <v>0</v>
      </c>
      <c r="O66" s="34">
        <f t="shared" si="25"/>
        <v>0</v>
      </c>
      <c r="P66" s="32">
        <f t="shared" si="25"/>
        <v>0</v>
      </c>
      <c r="Q66" s="32">
        <f t="shared" si="25"/>
        <v>0</v>
      </c>
      <c r="R66" s="32">
        <f t="shared" si="25"/>
        <v>0</v>
      </c>
      <c r="S66" s="34">
        <f t="shared" si="25"/>
        <v>0</v>
      </c>
    </row>
    <row r="67" spans="2:19" x14ac:dyDescent="0.2">
      <c r="B67" s="4" t="s">
        <v>161</v>
      </c>
      <c r="C67" s="34">
        <f t="shared" si="24"/>
        <v>0.56784820780716261</v>
      </c>
      <c r="D67" s="32">
        <f t="shared" si="24"/>
        <v>0</v>
      </c>
      <c r="E67" s="32">
        <f t="shared" si="24"/>
        <v>0</v>
      </c>
      <c r="F67" s="32">
        <f t="shared" si="24"/>
        <v>0</v>
      </c>
      <c r="G67" s="34">
        <f t="shared" si="24"/>
        <v>0</v>
      </c>
      <c r="H67" s="32">
        <f t="shared" si="24"/>
        <v>0</v>
      </c>
      <c r="I67" s="32">
        <f t="shared" si="24"/>
        <v>0</v>
      </c>
      <c r="J67" s="32">
        <f t="shared" si="24"/>
        <v>0</v>
      </c>
      <c r="K67" s="34">
        <f t="shared" si="24"/>
        <v>0</v>
      </c>
      <c r="L67" s="32">
        <f t="shared" ref="L67:S67" si="26">L57/L$52*100</f>
        <v>0</v>
      </c>
      <c r="M67" s="32">
        <f t="shared" si="26"/>
        <v>0</v>
      </c>
      <c r="N67" s="32">
        <f t="shared" si="26"/>
        <v>0</v>
      </c>
      <c r="O67" s="34">
        <f t="shared" si="26"/>
        <v>0</v>
      </c>
      <c r="P67" s="32">
        <f t="shared" si="26"/>
        <v>0</v>
      </c>
      <c r="Q67" s="32">
        <f t="shared" si="26"/>
        <v>0</v>
      </c>
      <c r="R67" s="32">
        <f t="shared" si="26"/>
        <v>0</v>
      </c>
      <c r="S67" s="34">
        <f t="shared" si="26"/>
        <v>0</v>
      </c>
    </row>
    <row r="68" spans="2:19" x14ac:dyDescent="0.2">
      <c r="B68" s="4" t="s">
        <v>6</v>
      </c>
      <c r="C68" s="34">
        <f t="shared" si="24"/>
        <v>0</v>
      </c>
      <c r="D68" s="32">
        <f t="shared" si="24"/>
        <v>0</v>
      </c>
      <c r="E68" s="32">
        <f t="shared" si="24"/>
        <v>0</v>
      </c>
      <c r="F68" s="32">
        <f t="shared" si="24"/>
        <v>0</v>
      </c>
      <c r="G68" s="34">
        <f t="shared" si="24"/>
        <v>0</v>
      </c>
      <c r="H68" s="32">
        <f t="shared" si="24"/>
        <v>0</v>
      </c>
      <c r="I68" s="32">
        <f t="shared" si="24"/>
        <v>0</v>
      </c>
      <c r="J68" s="32">
        <f t="shared" si="24"/>
        <v>0</v>
      </c>
      <c r="K68" s="34">
        <f t="shared" si="24"/>
        <v>0</v>
      </c>
      <c r="L68" s="32">
        <f t="shared" ref="L68:S68" si="27">L58/L$52*100</f>
        <v>0</v>
      </c>
      <c r="M68" s="32">
        <f t="shared" si="27"/>
        <v>0</v>
      </c>
      <c r="N68" s="32">
        <f t="shared" si="27"/>
        <v>0</v>
      </c>
      <c r="O68" s="34">
        <f t="shared" si="27"/>
        <v>0</v>
      </c>
      <c r="P68" s="32">
        <f t="shared" si="27"/>
        <v>0</v>
      </c>
      <c r="Q68" s="32">
        <f t="shared" si="27"/>
        <v>0</v>
      </c>
      <c r="R68" s="32">
        <f t="shared" si="27"/>
        <v>0</v>
      </c>
      <c r="S68" s="34">
        <f t="shared" si="27"/>
        <v>0</v>
      </c>
    </row>
    <row r="69" spans="2:19" x14ac:dyDescent="0.2">
      <c r="B69" s="4" t="s">
        <v>8</v>
      </c>
      <c r="C69" s="34">
        <f t="shared" si="24"/>
        <v>0.74795730549074835</v>
      </c>
      <c r="D69" s="32">
        <f t="shared" si="24"/>
        <v>0</v>
      </c>
      <c r="E69" s="32">
        <f t="shared" si="24"/>
        <v>0</v>
      </c>
      <c r="F69" s="32">
        <f t="shared" si="24"/>
        <v>0</v>
      </c>
      <c r="G69" s="34">
        <f t="shared" si="24"/>
        <v>0</v>
      </c>
      <c r="H69" s="32">
        <f t="shared" si="24"/>
        <v>0</v>
      </c>
      <c r="I69" s="32">
        <f t="shared" si="24"/>
        <v>0</v>
      </c>
      <c r="J69" s="32">
        <f t="shared" si="24"/>
        <v>0</v>
      </c>
      <c r="K69" s="34">
        <f t="shared" si="24"/>
        <v>0</v>
      </c>
      <c r="L69" s="32">
        <f t="shared" ref="L69:S69" si="28">L59/L$52*100</f>
        <v>0</v>
      </c>
      <c r="M69" s="32">
        <f t="shared" si="28"/>
        <v>0</v>
      </c>
      <c r="N69" s="32">
        <f t="shared" si="28"/>
        <v>0</v>
      </c>
      <c r="O69" s="34">
        <f t="shared" si="28"/>
        <v>0</v>
      </c>
      <c r="P69" s="32">
        <f t="shared" si="28"/>
        <v>0</v>
      </c>
      <c r="Q69" s="32">
        <f t="shared" si="28"/>
        <v>0</v>
      </c>
      <c r="R69" s="32">
        <f t="shared" si="28"/>
        <v>0</v>
      </c>
      <c r="S69" s="34">
        <f t="shared" si="28"/>
        <v>0</v>
      </c>
    </row>
    <row r="70" spans="2:19" x14ac:dyDescent="0.2">
      <c r="B70" s="4" t="s">
        <v>162</v>
      </c>
      <c r="C70" s="34">
        <f t="shared" si="24"/>
        <v>73.131020994254044</v>
      </c>
      <c r="D70" s="32">
        <f t="shared" si="24"/>
        <v>100</v>
      </c>
      <c r="E70" s="32">
        <f t="shared" si="24"/>
        <v>100</v>
      </c>
      <c r="F70" s="32">
        <f t="shared" si="24"/>
        <v>100</v>
      </c>
      <c r="G70" s="34">
        <f t="shared" si="24"/>
        <v>100</v>
      </c>
      <c r="H70" s="32">
        <f t="shared" si="24"/>
        <v>0</v>
      </c>
      <c r="I70" s="32">
        <f t="shared" si="24"/>
        <v>0</v>
      </c>
      <c r="J70" s="32">
        <f t="shared" si="24"/>
        <v>56.25</v>
      </c>
      <c r="K70" s="34">
        <f t="shared" si="24"/>
        <v>11.538461538461538</v>
      </c>
      <c r="L70" s="32">
        <f t="shared" ref="L70:S70" si="29">L60/L$52*100</f>
        <v>100</v>
      </c>
      <c r="M70" s="32">
        <f t="shared" si="29"/>
        <v>100</v>
      </c>
      <c r="N70" s="32">
        <f t="shared" si="29"/>
        <v>100</v>
      </c>
      <c r="O70" s="34">
        <f t="shared" si="29"/>
        <v>100</v>
      </c>
      <c r="P70" s="32">
        <f t="shared" si="29"/>
        <v>100</v>
      </c>
      <c r="Q70" s="32">
        <f t="shared" si="29"/>
        <v>100.02708192281651</v>
      </c>
      <c r="R70" s="32">
        <f t="shared" si="29"/>
        <v>100</v>
      </c>
      <c r="S70" s="34">
        <f t="shared" si="29"/>
        <v>100.01126252956414</v>
      </c>
    </row>
    <row r="71" spans="2:19" x14ac:dyDescent="0.2">
      <c r="B71" s="4" t="s">
        <v>135</v>
      </c>
      <c r="C71" s="34">
        <f t="shared" si="24"/>
        <v>12.620178284587977</v>
      </c>
      <c r="D71" s="32">
        <f t="shared" si="24"/>
        <v>0</v>
      </c>
      <c r="E71" s="32">
        <f t="shared" si="24"/>
        <v>0</v>
      </c>
      <c r="F71" s="32">
        <f t="shared" si="24"/>
        <v>0</v>
      </c>
      <c r="G71" s="34">
        <f t="shared" si="24"/>
        <v>0</v>
      </c>
      <c r="H71" s="32">
        <f t="shared" si="24"/>
        <v>0</v>
      </c>
      <c r="I71" s="32">
        <f t="shared" si="24"/>
        <v>0</v>
      </c>
      <c r="J71" s="32">
        <f t="shared" si="24"/>
        <v>0</v>
      </c>
      <c r="K71" s="34">
        <f t="shared" si="24"/>
        <v>0</v>
      </c>
      <c r="L71" s="32">
        <f t="shared" ref="L71:S71" si="30">L61/L$52*100</f>
        <v>0</v>
      </c>
      <c r="M71" s="32">
        <f t="shared" si="30"/>
        <v>0</v>
      </c>
      <c r="N71" s="32">
        <f t="shared" si="30"/>
        <v>0</v>
      </c>
      <c r="O71" s="34">
        <f t="shared" si="30"/>
        <v>0</v>
      </c>
      <c r="P71" s="32">
        <f t="shared" si="30"/>
        <v>0</v>
      </c>
      <c r="Q71" s="32">
        <f t="shared" si="30"/>
        <v>0</v>
      </c>
      <c r="R71" s="32">
        <f t="shared" si="30"/>
        <v>0</v>
      </c>
      <c r="S71" s="34">
        <f t="shared" si="30"/>
        <v>0</v>
      </c>
    </row>
    <row r="72" spans="2:19" x14ac:dyDescent="0.2">
      <c r="B72" s="4" t="s">
        <v>163</v>
      </c>
      <c r="C72" s="34">
        <f t="shared" si="24"/>
        <v>10.58393223943</v>
      </c>
      <c r="D72" s="32">
        <f t="shared" si="24"/>
        <v>0</v>
      </c>
      <c r="E72" s="32">
        <f t="shared" si="24"/>
        <v>0</v>
      </c>
      <c r="F72" s="32">
        <f t="shared" si="24"/>
        <v>0</v>
      </c>
      <c r="G72" s="34">
        <f t="shared" si="24"/>
        <v>0</v>
      </c>
      <c r="H72" s="32">
        <f t="shared" si="24"/>
        <v>0</v>
      </c>
      <c r="I72" s="32">
        <f t="shared" si="24"/>
        <v>0</v>
      </c>
      <c r="J72" s="32">
        <f t="shared" si="24"/>
        <v>0</v>
      </c>
      <c r="K72" s="34">
        <f t="shared" si="24"/>
        <v>0</v>
      </c>
      <c r="L72" s="32">
        <f t="shared" ref="L72:S72" si="31">L62/L$52*100</f>
        <v>0</v>
      </c>
      <c r="M72" s="32">
        <f t="shared" si="31"/>
        <v>0</v>
      </c>
      <c r="N72" s="32">
        <f t="shared" si="31"/>
        <v>0</v>
      </c>
      <c r="O72" s="34">
        <f t="shared" si="31"/>
        <v>0</v>
      </c>
      <c r="P72" s="32">
        <f t="shared" si="31"/>
        <v>0</v>
      </c>
      <c r="Q72" s="32">
        <f t="shared" si="31"/>
        <v>0</v>
      </c>
      <c r="R72" s="32">
        <f t="shared" si="31"/>
        <v>0</v>
      </c>
      <c r="S72" s="34">
        <f t="shared" si="31"/>
        <v>0</v>
      </c>
    </row>
    <row r="73" spans="2:19" x14ac:dyDescent="0.2">
      <c r="C73" s="33"/>
      <c r="D73" s="33"/>
      <c r="E73" s="33"/>
      <c r="F73" s="33"/>
      <c r="G73" s="33"/>
      <c r="H73" s="33"/>
      <c r="I73" s="33"/>
      <c r="J73" s="33"/>
      <c r="K73" s="33"/>
    </row>
    <row r="74" spans="2:19" ht="15.75" thickBot="1" x14ac:dyDescent="0.25">
      <c r="B74" s="4" t="s">
        <v>167</v>
      </c>
      <c r="C74" s="32">
        <f>365*24</f>
        <v>8760</v>
      </c>
      <c r="D74" s="33"/>
      <c r="E74" s="33"/>
      <c r="F74" s="33"/>
      <c r="G74" s="33"/>
      <c r="H74" s="33"/>
      <c r="I74" s="33"/>
      <c r="J74" s="33"/>
      <c r="K74" s="33"/>
    </row>
    <row r="75" spans="2:19" ht="15.75" thickBot="1" x14ac:dyDescent="0.25">
      <c r="B75" s="4" t="s">
        <v>166</v>
      </c>
      <c r="C75" s="6" t="s">
        <v>159</v>
      </c>
      <c r="D75" s="7">
        <v>41365</v>
      </c>
      <c r="E75" s="7">
        <v>41395</v>
      </c>
      <c r="F75" s="7">
        <v>41426</v>
      </c>
      <c r="G75" s="6" t="s">
        <v>104</v>
      </c>
      <c r="H75" s="7">
        <v>41456</v>
      </c>
      <c r="I75" s="7">
        <v>41487</v>
      </c>
      <c r="J75" s="7">
        <v>41518</v>
      </c>
      <c r="K75" s="6" t="s">
        <v>105</v>
      </c>
      <c r="L75" s="7">
        <v>41548</v>
      </c>
      <c r="M75" s="7">
        <v>41579</v>
      </c>
      <c r="N75" s="7">
        <v>41609</v>
      </c>
      <c r="O75" s="6" t="s">
        <v>106</v>
      </c>
      <c r="P75" s="7">
        <v>41640</v>
      </c>
      <c r="Q75" s="7">
        <v>41671</v>
      </c>
      <c r="R75" s="8">
        <v>41699</v>
      </c>
      <c r="S75" s="6" t="s">
        <v>107</v>
      </c>
    </row>
    <row r="76" spans="2:19" x14ac:dyDescent="0.2">
      <c r="B76" s="4" t="s">
        <v>4</v>
      </c>
      <c r="C76" s="34">
        <f>C55/$C$74*100</f>
        <v>0</v>
      </c>
      <c r="D76" s="32">
        <f t="shared" ref="D76:K76" si="32">D55/$C$74*100</f>
        <v>0</v>
      </c>
      <c r="E76" s="32">
        <f t="shared" si="32"/>
        <v>0</v>
      </c>
      <c r="F76" s="32">
        <f t="shared" si="32"/>
        <v>0</v>
      </c>
      <c r="G76" s="34">
        <f t="shared" si="32"/>
        <v>0</v>
      </c>
      <c r="H76" s="32">
        <f t="shared" si="32"/>
        <v>8.493150684931507</v>
      </c>
      <c r="I76" s="32">
        <f t="shared" si="32"/>
        <v>8.493150684931507</v>
      </c>
      <c r="J76" s="32">
        <f t="shared" si="32"/>
        <v>1.9178082191780823</v>
      </c>
      <c r="K76" s="34">
        <f t="shared" si="32"/>
        <v>18.904109589041095</v>
      </c>
      <c r="L76" s="32">
        <f t="shared" ref="L76:S76" si="33">L55/$C$74*100</f>
        <v>0</v>
      </c>
      <c r="M76" s="32">
        <f t="shared" si="33"/>
        <v>0</v>
      </c>
      <c r="N76" s="32">
        <f t="shared" si="33"/>
        <v>0</v>
      </c>
      <c r="O76" s="34">
        <f t="shared" si="33"/>
        <v>0</v>
      </c>
      <c r="P76" s="32">
        <f t="shared" si="33"/>
        <v>0</v>
      </c>
      <c r="Q76" s="32">
        <f t="shared" si="33"/>
        <v>0</v>
      </c>
      <c r="R76" s="32">
        <f t="shared" si="33"/>
        <v>0</v>
      </c>
      <c r="S76" s="34">
        <f t="shared" si="33"/>
        <v>0</v>
      </c>
    </row>
    <row r="77" spans="2:19" x14ac:dyDescent="0.2">
      <c r="B77" s="4" t="s">
        <v>5</v>
      </c>
      <c r="C77" s="34">
        <f t="shared" ref="C77:K83" si="34">C56/$C$74*100</f>
        <v>0.87694063926940635</v>
      </c>
      <c r="D77" s="32">
        <f t="shared" si="34"/>
        <v>0</v>
      </c>
      <c r="E77" s="32">
        <f t="shared" si="34"/>
        <v>0</v>
      </c>
      <c r="F77" s="32">
        <f t="shared" si="34"/>
        <v>0</v>
      </c>
      <c r="G77" s="34">
        <f t="shared" si="34"/>
        <v>0</v>
      </c>
      <c r="H77" s="32">
        <f t="shared" si="34"/>
        <v>0</v>
      </c>
      <c r="I77" s="32">
        <f t="shared" si="34"/>
        <v>0</v>
      </c>
      <c r="J77" s="32">
        <f t="shared" si="34"/>
        <v>0</v>
      </c>
      <c r="K77" s="34">
        <f t="shared" si="34"/>
        <v>0</v>
      </c>
      <c r="L77" s="32">
        <f t="shared" ref="L77:S77" si="35">L56/$C$74*100</f>
        <v>0</v>
      </c>
      <c r="M77" s="32">
        <f t="shared" si="35"/>
        <v>0</v>
      </c>
      <c r="N77" s="32">
        <f t="shared" si="35"/>
        <v>0</v>
      </c>
      <c r="O77" s="34">
        <f t="shared" si="35"/>
        <v>0</v>
      </c>
      <c r="P77" s="32">
        <f t="shared" si="35"/>
        <v>0</v>
      </c>
      <c r="Q77" s="32">
        <f t="shared" si="35"/>
        <v>0</v>
      </c>
      <c r="R77" s="32">
        <f t="shared" si="35"/>
        <v>0</v>
      </c>
      <c r="S77" s="34">
        <f t="shared" si="35"/>
        <v>0</v>
      </c>
    </row>
    <row r="78" spans="2:19" x14ac:dyDescent="0.2">
      <c r="B78" s="4" t="s">
        <v>161</v>
      </c>
      <c r="C78" s="34">
        <f t="shared" si="34"/>
        <v>0.21198630136986304</v>
      </c>
      <c r="D78" s="32">
        <f t="shared" si="34"/>
        <v>0</v>
      </c>
      <c r="E78" s="32">
        <f t="shared" si="34"/>
        <v>0</v>
      </c>
      <c r="F78" s="32">
        <f t="shared" si="34"/>
        <v>0</v>
      </c>
      <c r="G78" s="34">
        <f t="shared" si="34"/>
        <v>0</v>
      </c>
      <c r="H78" s="32">
        <f t="shared" si="34"/>
        <v>0</v>
      </c>
      <c r="I78" s="32">
        <f t="shared" si="34"/>
        <v>0</v>
      </c>
      <c r="J78" s="32">
        <f t="shared" si="34"/>
        <v>0</v>
      </c>
      <c r="K78" s="34">
        <f t="shared" si="34"/>
        <v>0</v>
      </c>
      <c r="L78" s="32">
        <f t="shared" ref="L78:S78" si="36">L57/$C$74*100</f>
        <v>0</v>
      </c>
      <c r="M78" s="32">
        <f t="shared" si="36"/>
        <v>0</v>
      </c>
      <c r="N78" s="32">
        <f t="shared" si="36"/>
        <v>0</v>
      </c>
      <c r="O78" s="34">
        <f t="shared" si="36"/>
        <v>0</v>
      </c>
      <c r="P78" s="32">
        <f t="shared" si="36"/>
        <v>0</v>
      </c>
      <c r="Q78" s="32">
        <f t="shared" si="36"/>
        <v>0</v>
      </c>
      <c r="R78" s="32">
        <f t="shared" si="36"/>
        <v>0</v>
      </c>
      <c r="S78" s="34">
        <f t="shared" si="36"/>
        <v>0</v>
      </c>
    </row>
    <row r="79" spans="2:19" x14ac:dyDescent="0.2">
      <c r="B79" s="4" t="s">
        <v>6</v>
      </c>
      <c r="C79" s="34">
        <f t="shared" si="34"/>
        <v>0</v>
      </c>
      <c r="D79" s="32">
        <f t="shared" si="34"/>
        <v>0</v>
      </c>
      <c r="E79" s="32">
        <f t="shared" si="34"/>
        <v>0</v>
      </c>
      <c r="F79" s="32">
        <f t="shared" si="34"/>
        <v>0</v>
      </c>
      <c r="G79" s="34">
        <f t="shared" si="34"/>
        <v>0</v>
      </c>
      <c r="H79" s="32">
        <f t="shared" si="34"/>
        <v>0</v>
      </c>
      <c r="I79" s="32">
        <f t="shared" si="34"/>
        <v>0</v>
      </c>
      <c r="J79" s="32">
        <f t="shared" si="34"/>
        <v>0</v>
      </c>
      <c r="K79" s="34">
        <f t="shared" si="34"/>
        <v>0</v>
      </c>
      <c r="L79" s="32">
        <f t="shared" ref="L79:S79" si="37">L58/$C$74*100</f>
        <v>0</v>
      </c>
      <c r="M79" s="32">
        <f t="shared" si="37"/>
        <v>0</v>
      </c>
      <c r="N79" s="32">
        <f t="shared" si="37"/>
        <v>0</v>
      </c>
      <c r="O79" s="34">
        <f t="shared" si="37"/>
        <v>0</v>
      </c>
      <c r="P79" s="32">
        <f t="shared" si="37"/>
        <v>0</v>
      </c>
      <c r="Q79" s="32">
        <f t="shared" si="37"/>
        <v>0</v>
      </c>
      <c r="R79" s="32">
        <f t="shared" si="37"/>
        <v>0</v>
      </c>
      <c r="S79" s="34">
        <f t="shared" si="37"/>
        <v>0</v>
      </c>
    </row>
    <row r="80" spans="2:19" x14ac:dyDescent="0.2">
      <c r="B80" s="4" t="s">
        <v>8</v>
      </c>
      <c r="C80" s="34">
        <f t="shared" si="34"/>
        <v>0.27922374429223745</v>
      </c>
      <c r="D80" s="32">
        <f t="shared" si="34"/>
        <v>0</v>
      </c>
      <c r="E80" s="32">
        <f t="shared" si="34"/>
        <v>0</v>
      </c>
      <c r="F80" s="32">
        <f t="shared" si="34"/>
        <v>0</v>
      </c>
      <c r="G80" s="34">
        <f t="shared" si="34"/>
        <v>0</v>
      </c>
      <c r="H80" s="32">
        <f t="shared" si="34"/>
        <v>0</v>
      </c>
      <c r="I80" s="32">
        <f t="shared" si="34"/>
        <v>0</v>
      </c>
      <c r="J80" s="32">
        <f t="shared" si="34"/>
        <v>0</v>
      </c>
      <c r="K80" s="34">
        <f t="shared" si="34"/>
        <v>0</v>
      </c>
      <c r="L80" s="32">
        <f t="shared" ref="L80:S80" si="38">L59/$C$74*100</f>
        <v>0</v>
      </c>
      <c r="M80" s="32">
        <f t="shared" si="38"/>
        <v>0</v>
      </c>
      <c r="N80" s="32">
        <f t="shared" si="38"/>
        <v>0</v>
      </c>
      <c r="O80" s="34">
        <f t="shared" si="38"/>
        <v>0</v>
      </c>
      <c r="P80" s="32">
        <f t="shared" si="38"/>
        <v>0</v>
      </c>
      <c r="Q80" s="32">
        <f t="shared" si="38"/>
        <v>0</v>
      </c>
      <c r="R80" s="32">
        <f t="shared" si="38"/>
        <v>0</v>
      </c>
      <c r="S80" s="34">
        <f t="shared" si="38"/>
        <v>0</v>
      </c>
    </row>
    <row r="81" spans="2:19" x14ac:dyDescent="0.2">
      <c r="B81" s="4" t="s">
        <v>162</v>
      </c>
      <c r="C81" s="34">
        <f t="shared" si="34"/>
        <v>27.300913242009134</v>
      </c>
      <c r="D81" s="32">
        <f t="shared" si="34"/>
        <v>1.9178082191780823</v>
      </c>
      <c r="E81" s="32">
        <f t="shared" si="34"/>
        <v>3.0136986301369864</v>
      </c>
      <c r="F81" s="32">
        <f t="shared" si="34"/>
        <v>8.2191780821917799</v>
      </c>
      <c r="G81" s="34">
        <f t="shared" si="34"/>
        <v>13.150684931506849</v>
      </c>
      <c r="H81" s="32">
        <f t="shared" si="34"/>
        <v>0</v>
      </c>
      <c r="I81" s="32">
        <f t="shared" si="34"/>
        <v>0</v>
      </c>
      <c r="J81" s="32">
        <f t="shared" si="34"/>
        <v>2.4657534246575343</v>
      </c>
      <c r="K81" s="34">
        <f t="shared" si="34"/>
        <v>2.4657534246575343</v>
      </c>
      <c r="L81" s="32">
        <f t="shared" ref="L81:S81" si="39">L60/$C$74*100</f>
        <v>4.3835616438356162</v>
      </c>
      <c r="M81" s="32">
        <f t="shared" si="39"/>
        <v>4.10958904109589</v>
      </c>
      <c r="N81" s="32">
        <f t="shared" si="39"/>
        <v>2.1917808219178081</v>
      </c>
      <c r="O81" s="34">
        <f t="shared" si="39"/>
        <v>10.684931506849315</v>
      </c>
      <c r="P81" s="32">
        <f t="shared" si="39"/>
        <v>2.0314133245310009</v>
      </c>
      <c r="Q81" s="32">
        <f t="shared" si="39"/>
        <v>2.031963470319635</v>
      </c>
      <c r="R81" s="32">
        <f t="shared" si="39"/>
        <v>0.82191780821917804</v>
      </c>
      <c r="S81" s="34">
        <f t="shared" si="39"/>
        <v>4.8852946030698137</v>
      </c>
    </row>
    <row r="82" spans="2:19" x14ac:dyDescent="0.2">
      <c r="B82" s="4" t="s">
        <v>135</v>
      </c>
      <c r="C82" s="34">
        <f t="shared" si="34"/>
        <v>4.7113029158077104</v>
      </c>
      <c r="D82" s="32">
        <f t="shared" si="34"/>
        <v>0</v>
      </c>
      <c r="E82" s="32">
        <f t="shared" si="34"/>
        <v>0</v>
      </c>
      <c r="F82" s="32">
        <f t="shared" si="34"/>
        <v>0</v>
      </c>
      <c r="G82" s="34">
        <f t="shared" si="34"/>
        <v>0</v>
      </c>
      <c r="H82" s="32">
        <f t="shared" si="34"/>
        <v>0</v>
      </c>
      <c r="I82" s="32">
        <f t="shared" si="34"/>
        <v>0</v>
      </c>
      <c r="J82" s="32">
        <f t="shared" si="34"/>
        <v>0</v>
      </c>
      <c r="K82" s="34">
        <f t="shared" si="34"/>
        <v>0</v>
      </c>
      <c r="L82" s="32">
        <f t="shared" ref="L82:S82" si="40">L61/$C$74*100</f>
        <v>0</v>
      </c>
      <c r="M82" s="32">
        <f t="shared" si="40"/>
        <v>0</v>
      </c>
      <c r="N82" s="32">
        <f t="shared" si="40"/>
        <v>0</v>
      </c>
      <c r="O82" s="34">
        <f t="shared" si="40"/>
        <v>0</v>
      </c>
      <c r="P82" s="32">
        <f t="shared" si="40"/>
        <v>0</v>
      </c>
      <c r="Q82" s="32">
        <f t="shared" si="40"/>
        <v>0</v>
      </c>
      <c r="R82" s="32">
        <f t="shared" si="40"/>
        <v>0</v>
      </c>
      <c r="S82" s="34">
        <f t="shared" si="40"/>
        <v>0</v>
      </c>
    </row>
    <row r="83" spans="2:19" x14ac:dyDescent="0.2">
      <c r="B83" s="4" t="s">
        <v>163</v>
      </c>
      <c r="C83" s="34">
        <f t="shared" si="34"/>
        <v>3.9511415525114155</v>
      </c>
      <c r="D83" s="32">
        <f t="shared" si="34"/>
        <v>0</v>
      </c>
      <c r="E83" s="32">
        <f t="shared" si="34"/>
        <v>0</v>
      </c>
      <c r="F83" s="32">
        <f t="shared" si="34"/>
        <v>0</v>
      </c>
      <c r="G83" s="34">
        <f t="shared" si="34"/>
        <v>0</v>
      </c>
      <c r="H83" s="32">
        <f t="shared" si="34"/>
        <v>0</v>
      </c>
      <c r="I83" s="32">
        <f t="shared" si="34"/>
        <v>0</v>
      </c>
      <c r="J83" s="32">
        <f t="shared" si="34"/>
        <v>0</v>
      </c>
      <c r="K83" s="34">
        <f t="shared" si="34"/>
        <v>0</v>
      </c>
      <c r="L83" s="32">
        <f t="shared" ref="L83:S83" si="41">L62/$C$74*100</f>
        <v>0</v>
      </c>
      <c r="M83" s="32">
        <f t="shared" si="41"/>
        <v>0</v>
      </c>
      <c r="N83" s="32">
        <f t="shared" si="41"/>
        <v>0</v>
      </c>
      <c r="O83" s="34">
        <f t="shared" si="41"/>
        <v>0</v>
      </c>
      <c r="P83" s="32">
        <f t="shared" si="41"/>
        <v>0</v>
      </c>
      <c r="Q83" s="32">
        <f t="shared" si="41"/>
        <v>0</v>
      </c>
      <c r="R83" s="32">
        <f t="shared" si="41"/>
        <v>0</v>
      </c>
      <c r="S83" s="34">
        <f t="shared" si="41"/>
        <v>0</v>
      </c>
    </row>
  </sheetData>
  <mergeCells count="5">
    <mergeCell ref="A43:B43"/>
    <mergeCell ref="A4:B4"/>
    <mergeCell ref="A5:B5"/>
    <mergeCell ref="A24:B24"/>
    <mergeCell ref="A30:B30"/>
  </mergeCells>
  <phoneticPr fontId="15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V64"/>
  <sheetViews>
    <sheetView zoomScaleNormal="100" workbookViewId="0">
      <pane xSplit="2" ySplit="4" topLeftCell="C55" activePane="bottomRight" state="frozen"/>
      <selection pane="topRight" activeCell="C1" sqref="C1"/>
      <selection pane="bottomLeft" activeCell="A5" sqref="A5"/>
      <selection pane="bottomRight" activeCell="A65" sqref="A65:XFD161"/>
    </sheetView>
  </sheetViews>
  <sheetFormatPr defaultRowHeight="15" x14ac:dyDescent="0.2"/>
  <cols>
    <col min="1" max="1" width="5.7109375" style="4" customWidth="1"/>
    <col min="2" max="2" width="32.5703125" style="4" customWidth="1"/>
    <col min="3" max="3" width="9.7109375" style="4" customWidth="1"/>
    <col min="4" max="4" width="7.5703125" style="4" hidden="1" customWidth="1"/>
    <col min="5" max="5" width="8.140625" style="4" hidden="1" customWidth="1"/>
    <col min="6" max="6" width="7" style="4" hidden="1" customWidth="1"/>
    <col min="7" max="7" width="9.7109375" style="4" hidden="1" customWidth="1"/>
    <col min="8" max="8" width="6.42578125" style="4" hidden="1" customWidth="1"/>
    <col min="9" max="9" width="7.7109375" style="4" hidden="1" customWidth="1"/>
    <col min="10" max="10" width="7.5703125" style="4" hidden="1" customWidth="1"/>
    <col min="11" max="11" width="9.7109375" style="4" hidden="1" customWidth="1"/>
    <col min="12" max="12" width="7.42578125" style="4" hidden="1" customWidth="1"/>
    <col min="13" max="14" width="8" style="4" hidden="1" customWidth="1"/>
    <col min="15" max="15" width="9.7109375" style="4" hidden="1" customWidth="1"/>
    <col min="16" max="16" width="7" style="4" hidden="1" customWidth="1"/>
    <col min="17" max="17" width="7.5703125" style="4" hidden="1" customWidth="1"/>
    <col min="18" max="18" width="7.85546875" style="4" hidden="1" customWidth="1"/>
    <col min="19" max="19" width="9.7109375" style="4" hidden="1" customWidth="1"/>
    <col min="20" max="20" width="0" style="4" hidden="1" customWidth="1"/>
    <col min="21" max="21" width="9.7109375" style="4" bestFit="1" customWidth="1"/>
    <col min="22" max="22" width="6.85546875" style="4" hidden="1" customWidth="1"/>
    <col min="23" max="23" width="7.5703125" style="4" hidden="1" customWidth="1"/>
    <col min="24" max="24" width="6.7109375" style="4" hidden="1" customWidth="1"/>
    <col min="25" max="25" width="9.5703125" style="4" hidden="1" customWidth="1"/>
    <col min="26" max="26" width="6.140625" style="4" hidden="1" customWidth="1"/>
    <col min="27" max="27" width="7.140625" style="4" hidden="1" customWidth="1"/>
    <col min="28" max="28" width="7" style="4" hidden="1" customWidth="1"/>
    <col min="29" max="29" width="9.5703125" style="4" hidden="1" customWidth="1"/>
    <col min="30" max="30" width="6.7109375" style="4" hidden="1" customWidth="1"/>
    <col min="31" max="31" width="7.28515625" style="4" hidden="1" customWidth="1"/>
    <col min="32" max="32" width="7" style="4" hidden="1" customWidth="1"/>
    <col min="33" max="33" width="9.5703125" style="4" hidden="1" customWidth="1"/>
    <col min="34" max="34" width="11.85546875" style="4" hidden="1" customWidth="1"/>
    <col min="35" max="36" width="12.140625" style="4" hidden="1" customWidth="1"/>
    <col min="37" max="37" width="14.7109375" style="4" hidden="1" customWidth="1"/>
    <col min="38" max="38" width="11" style="4" bestFit="1" customWidth="1"/>
    <col min="39" max="39" width="0" style="4" hidden="1" customWidth="1"/>
    <col min="40" max="40" width="11.85546875" style="4" hidden="1" customWidth="1"/>
    <col min="41" max="41" width="12.5703125" style="4" hidden="1" customWidth="1"/>
    <col min="42" max="42" width="11.85546875" style="4" hidden="1" customWidth="1"/>
    <col min="43" max="43" width="14.7109375" style="4" hidden="1" customWidth="1"/>
    <col min="44" max="44" width="10.28515625" style="4" hidden="1" customWidth="1"/>
    <col min="45" max="46" width="12.28515625" style="4" hidden="1" customWidth="1"/>
    <col min="47" max="47" width="14.7109375" style="4" hidden="1" customWidth="1"/>
    <col min="48" max="49" width="12" style="4" hidden="1" customWidth="1"/>
    <col min="50" max="50" width="12.28515625" style="4" hidden="1" customWidth="1"/>
    <col min="51" max="51" width="14.7109375" style="4" hidden="1" customWidth="1"/>
    <col min="52" max="52" width="11.85546875" style="4" hidden="1" customWidth="1"/>
    <col min="53" max="54" width="12.140625" style="4" hidden="1" customWidth="1"/>
    <col min="55" max="55" width="14.7109375" style="4" hidden="1" customWidth="1"/>
    <col min="56" max="56" width="11" style="4" bestFit="1" customWidth="1"/>
    <col min="57" max="57" width="9.140625" style="4"/>
    <col min="58" max="60" width="12.140625" style="4" bestFit="1" customWidth="1"/>
    <col min="61" max="61" width="14.7109375" style="4" bestFit="1" customWidth="1"/>
    <col min="62" max="64" width="12.140625" style="4" bestFit="1" customWidth="1"/>
    <col min="65" max="65" width="14.7109375" style="4" bestFit="1" customWidth="1"/>
    <col min="66" max="68" width="12.140625" style="4" bestFit="1" customWidth="1"/>
    <col min="69" max="69" width="14.7109375" style="4" bestFit="1" customWidth="1"/>
    <col min="70" max="72" width="12.140625" style="4" bestFit="1" customWidth="1"/>
    <col min="73" max="73" width="14.7109375" style="4" bestFit="1" customWidth="1"/>
    <col min="74" max="74" width="11" style="4" bestFit="1" customWidth="1"/>
    <col min="75" max="16384" width="9.140625" style="4"/>
  </cols>
  <sheetData>
    <row r="1" spans="1:74" x14ac:dyDescent="0.2">
      <c r="A1" s="5" t="s">
        <v>0</v>
      </c>
      <c r="B1" s="2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74" x14ac:dyDescent="0.2">
      <c r="A2" s="5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74" ht="15.75" thickBot="1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74" ht="15.75" thickBot="1" x14ac:dyDescent="0.25">
      <c r="A4" s="135" t="s">
        <v>2</v>
      </c>
      <c r="B4" s="136"/>
      <c r="C4" s="41" t="s">
        <v>159</v>
      </c>
      <c r="D4" s="42">
        <v>41365</v>
      </c>
      <c r="E4" s="42">
        <v>41395</v>
      </c>
      <c r="F4" s="42">
        <v>41426</v>
      </c>
      <c r="G4" s="41" t="s">
        <v>104</v>
      </c>
      <c r="H4" s="42">
        <v>41456</v>
      </c>
      <c r="I4" s="42">
        <v>41487</v>
      </c>
      <c r="J4" s="42">
        <v>41518</v>
      </c>
      <c r="K4" s="41" t="s">
        <v>105</v>
      </c>
      <c r="L4" s="42">
        <v>41548</v>
      </c>
      <c r="M4" s="42">
        <v>41579</v>
      </c>
      <c r="N4" s="42">
        <v>41609</v>
      </c>
      <c r="O4" s="41" t="s">
        <v>106</v>
      </c>
      <c r="P4" s="42">
        <v>41640</v>
      </c>
      <c r="Q4" s="42">
        <v>41671</v>
      </c>
      <c r="R4" s="42">
        <v>41699</v>
      </c>
      <c r="S4" s="41" t="s">
        <v>107</v>
      </c>
      <c r="U4" s="6" t="s">
        <v>160</v>
      </c>
      <c r="V4" s="6">
        <v>41730</v>
      </c>
      <c r="W4" s="6">
        <v>41760</v>
      </c>
      <c r="X4" s="6">
        <v>41791</v>
      </c>
      <c r="Y4" s="6" t="s">
        <v>104</v>
      </c>
      <c r="Z4" s="6">
        <v>41821</v>
      </c>
      <c r="AA4" s="6">
        <v>41852</v>
      </c>
      <c r="AB4" s="6">
        <v>41883</v>
      </c>
      <c r="AC4" s="6" t="s">
        <v>105</v>
      </c>
      <c r="AD4" s="6">
        <v>41913</v>
      </c>
      <c r="AE4" s="6">
        <v>41944</v>
      </c>
      <c r="AF4" s="6">
        <v>41974</v>
      </c>
      <c r="AG4" s="6" t="s">
        <v>106</v>
      </c>
      <c r="AH4" s="6">
        <v>42005</v>
      </c>
      <c r="AI4" s="6">
        <v>42036</v>
      </c>
      <c r="AJ4" s="6">
        <v>42064</v>
      </c>
      <c r="AK4" s="6" t="s">
        <v>107</v>
      </c>
      <c r="AL4" s="6" t="s">
        <v>179</v>
      </c>
      <c r="AN4" s="6">
        <v>42095</v>
      </c>
      <c r="AO4" s="6">
        <v>42125</v>
      </c>
      <c r="AP4" s="6">
        <v>42156</v>
      </c>
      <c r="AQ4" s="6" t="s">
        <v>104</v>
      </c>
      <c r="AR4" s="6">
        <v>42186</v>
      </c>
      <c r="AS4" s="6">
        <v>42217</v>
      </c>
      <c r="AT4" s="6">
        <v>42248</v>
      </c>
      <c r="AU4" s="6" t="s">
        <v>105</v>
      </c>
      <c r="AV4" s="6">
        <v>42278</v>
      </c>
      <c r="AW4" s="6">
        <v>42309</v>
      </c>
      <c r="AX4" s="6">
        <v>42339</v>
      </c>
      <c r="AY4" s="6" t="s">
        <v>106</v>
      </c>
      <c r="AZ4" s="6">
        <v>42385</v>
      </c>
      <c r="BA4" s="6">
        <v>42416</v>
      </c>
      <c r="BB4" s="6">
        <v>42445</v>
      </c>
      <c r="BC4" s="6" t="s">
        <v>107</v>
      </c>
      <c r="BD4" s="6" t="s">
        <v>181</v>
      </c>
      <c r="BF4" s="6">
        <v>42476</v>
      </c>
      <c r="BG4" s="6">
        <v>42506</v>
      </c>
      <c r="BH4" s="6">
        <v>42537</v>
      </c>
      <c r="BI4" s="6" t="s">
        <v>104</v>
      </c>
      <c r="BJ4" s="6">
        <v>42567</v>
      </c>
      <c r="BK4" s="6">
        <v>42598</v>
      </c>
      <c r="BL4" s="6">
        <v>42629</v>
      </c>
      <c r="BM4" s="6" t="s">
        <v>105</v>
      </c>
      <c r="BN4" s="6">
        <v>42659</v>
      </c>
      <c r="BO4" s="6">
        <v>42690</v>
      </c>
      <c r="BP4" s="6">
        <v>42720</v>
      </c>
      <c r="BQ4" s="6" t="s">
        <v>106</v>
      </c>
      <c r="BR4" s="6">
        <v>42751</v>
      </c>
      <c r="BS4" s="6">
        <v>42782</v>
      </c>
      <c r="BT4" s="6">
        <v>42810</v>
      </c>
      <c r="BU4" s="6" t="s">
        <v>107</v>
      </c>
      <c r="BV4" s="6" t="s">
        <v>183</v>
      </c>
    </row>
    <row r="5" spans="1:74" x14ac:dyDescent="0.2">
      <c r="A5" s="133" t="s">
        <v>3</v>
      </c>
      <c r="B5" s="137"/>
      <c r="C5" s="9"/>
      <c r="D5" s="10"/>
      <c r="E5" s="10"/>
      <c r="F5" s="10"/>
      <c r="G5" s="9"/>
      <c r="H5" s="10"/>
      <c r="I5" s="10"/>
      <c r="J5" s="10"/>
      <c r="K5" s="9"/>
      <c r="L5" s="10"/>
      <c r="M5" s="10"/>
      <c r="N5" s="10"/>
      <c r="O5" s="9"/>
      <c r="P5" s="10"/>
      <c r="Q5" s="10"/>
      <c r="R5" s="10"/>
      <c r="S5" s="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</row>
    <row r="6" spans="1:74" x14ac:dyDescent="0.2">
      <c r="A6" s="11">
        <v>1</v>
      </c>
      <c r="B6" s="12" t="s">
        <v>4</v>
      </c>
      <c r="C6" s="13">
        <v>192</v>
      </c>
      <c r="D6" s="24">
        <v>0</v>
      </c>
      <c r="E6" s="24">
        <v>0</v>
      </c>
      <c r="F6" s="24">
        <v>0</v>
      </c>
      <c r="G6" s="13">
        <f>SUM(D6:F6)</f>
        <v>0</v>
      </c>
      <c r="H6" s="24">
        <v>0</v>
      </c>
      <c r="I6" s="24">
        <v>0</v>
      </c>
      <c r="J6" s="24">
        <v>0</v>
      </c>
      <c r="K6" s="13">
        <f>SUM(H6:J6)</f>
        <v>0</v>
      </c>
      <c r="L6" s="24">
        <v>21.6</v>
      </c>
      <c r="M6" s="24">
        <v>0</v>
      </c>
      <c r="N6" s="24">
        <v>0</v>
      </c>
      <c r="O6" s="13">
        <f>SUM(L6:N6)</f>
        <v>21.6</v>
      </c>
      <c r="P6" s="24">
        <v>0</v>
      </c>
      <c r="Q6" s="24">
        <v>0</v>
      </c>
      <c r="R6" s="24">
        <v>0</v>
      </c>
      <c r="S6" s="13">
        <f>SUM(P6:R6)</f>
        <v>0</v>
      </c>
      <c r="U6" s="24">
        <v>21.6</v>
      </c>
      <c r="V6" s="24">
        <v>0</v>
      </c>
      <c r="W6" s="24">
        <v>0</v>
      </c>
      <c r="X6" s="24">
        <v>0</v>
      </c>
      <c r="Y6" s="24">
        <f>SUM(V6:X6)</f>
        <v>0</v>
      </c>
      <c r="Z6" s="24">
        <v>0</v>
      </c>
      <c r="AA6" s="24">
        <v>0</v>
      </c>
      <c r="AB6" s="24">
        <v>0</v>
      </c>
      <c r="AC6" s="24">
        <f>SUM(Z6:AB6)</f>
        <v>0</v>
      </c>
      <c r="AD6" s="24">
        <v>0</v>
      </c>
      <c r="AE6" s="24">
        <v>0</v>
      </c>
      <c r="AF6" s="24">
        <v>0</v>
      </c>
      <c r="AG6" s="24">
        <f>SUM(AD6:AF6)</f>
        <v>0</v>
      </c>
      <c r="AH6" s="24">
        <v>0</v>
      </c>
      <c r="AI6" s="24">
        <v>0</v>
      </c>
      <c r="AJ6" s="24">
        <v>0</v>
      </c>
      <c r="AK6" s="24">
        <f>SUM(AH6:AJ6)</f>
        <v>0</v>
      </c>
      <c r="AL6" s="24">
        <f t="shared" ref="AL6:AL53" si="0">AK6+AG6+AC6+Y6</f>
        <v>0</v>
      </c>
      <c r="AN6" s="24">
        <v>0</v>
      </c>
      <c r="AO6" s="24">
        <v>0</v>
      </c>
      <c r="AP6" s="24">
        <v>0</v>
      </c>
      <c r="AQ6" s="24">
        <f>SUM(AN6:AP6)</f>
        <v>0</v>
      </c>
      <c r="AR6" s="24">
        <v>0</v>
      </c>
      <c r="AS6" s="24">
        <v>0</v>
      </c>
      <c r="AT6" s="24">
        <v>0</v>
      </c>
      <c r="AU6" s="24">
        <f>SUM(AR6:AT6)</f>
        <v>0</v>
      </c>
      <c r="AV6" s="24">
        <v>0</v>
      </c>
      <c r="AW6" s="24">
        <v>0</v>
      </c>
      <c r="AX6" s="24">
        <v>0</v>
      </c>
      <c r="AY6" s="24">
        <f>SUM(AV6:AX6)</f>
        <v>0</v>
      </c>
      <c r="AZ6" s="24">
        <v>0</v>
      </c>
      <c r="BA6" s="24">
        <v>0</v>
      </c>
      <c r="BB6" s="24">
        <v>0</v>
      </c>
      <c r="BC6" s="24">
        <f>SUM(AZ6:BB6)</f>
        <v>0</v>
      </c>
      <c r="BD6" s="24">
        <f t="shared" ref="BD6:BD53" si="1">BC6+AY6+AU6+AQ6</f>
        <v>0</v>
      </c>
      <c r="BF6" s="24">
        <v>0</v>
      </c>
      <c r="BG6" s="24">
        <v>4.8</v>
      </c>
      <c r="BH6" s="24">
        <v>0</v>
      </c>
      <c r="BI6" s="24">
        <f>SUM(BF6:BH6)</f>
        <v>4.8</v>
      </c>
      <c r="BJ6" s="24">
        <v>0</v>
      </c>
      <c r="BK6" s="24">
        <v>57.3</v>
      </c>
      <c r="BL6" s="24">
        <v>0</v>
      </c>
      <c r="BM6" s="24">
        <f>SUM(BJ6:BL6)</f>
        <v>57.3</v>
      </c>
      <c r="BN6" s="24">
        <v>0</v>
      </c>
      <c r="BO6" s="24">
        <v>13.64</v>
      </c>
      <c r="BP6" s="24">
        <v>0</v>
      </c>
      <c r="BQ6" s="24">
        <f>SUM(BN6:BP6)</f>
        <v>13.64</v>
      </c>
      <c r="BR6" s="24">
        <v>0</v>
      </c>
      <c r="BS6" s="24">
        <v>0</v>
      </c>
      <c r="BT6" s="24">
        <v>0</v>
      </c>
      <c r="BU6" s="24">
        <f>SUM(BR6:BT6)</f>
        <v>0</v>
      </c>
      <c r="BV6" s="24">
        <f t="shared" ref="BV6:BV53" si="2">BU6+BQ6+BM6+BI6</f>
        <v>75.739999999999995</v>
      </c>
    </row>
    <row r="7" spans="1:74" x14ac:dyDescent="0.2">
      <c r="A7" s="11">
        <v>2</v>
      </c>
      <c r="B7" s="12" t="s">
        <v>5</v>
      </c>
      <c r="C7" s="43">
        <v>291.04137931034484</v>
      </c>
      <c r="D7" s="38">
        <v>106.59000000000003</v>
      </c>
      <c r="E7" s="38">
        <v>16.72</v>
      </c>
      <c r="F7" s="38">
        <v>44.81</v>
      </c>
      <c r="G7" s="43">
        <f t="shared" ref="G7:G51" si="3">SUM(D7:F7)</f>
        <v>168.12000000000003</v>
      </c>
      <c r="H7" s="38">
        <v>18.599999999999998</v>
      </c>
      <c r="I7" s="38">
        <v>17.55</v>
      </c>
      <c r="J7" s="38">
        <v>168.67</v>
      </c>
      <c r="K7" s="43">
        <f t="shared" ref="K7:K51" si="4">SUM(H7:J7)</f>
        <v>204.82</v>
      </c>
      <c r="L7" s="38">
        <v>34.957167381974251</v>
      </c>
      <c r="M7" s="38">
        <v>20.883181818181818</v>
      </c>
      <c r="N7" s="38">
        <v>28.63</v>
      </c>
      <c r="O7" s="43">
        <f t="shared" ref="O7:O51" si="5">SUM(L7:N7)</f>
        <v>84.470349200156065</v>
      </c>
      <c r="P7" s="38">
        <v>12.355454545454545</v>
      </c>
      <c r="Q7" s="38">
        <v>52.538626609442062</v>
      </c>
      <c r="R7" s="38">
        <v>2</v>
      </c>
      <c r="S7" s="43">
        <f t="shared" ref="S7:S51" si="6">SUM(P7:R7)</f>
        <v>66.894081154896611</v>
      </c>
      <c r="U7" s="24">
        <v>531.59443035505274</v>
      </c>
      <c r="V7" s="24">
        <v>6</v>
      </c>
      <c r="W7" s="24">
        <v>0</v>
      </c>
      <c r="X7" s="24">
        <v>32.776863753213362</v>
      </c>
      <c r="Y7" s="24">
        <f t="shared" ref="Y7:Y64" si="7">SUM(V7:X7)</f>
        <v>38.776863753213362</v>
      </c>
      <c r="Z7" s="24">
        <v>58.54</v>
      </c>
      <c r="AA7" s="24">
        <v>4</v>
      </c>
      <c r="AB7" s="24">
        <v>56</v>
      </c>
      <c r="AC7" s="24">
        <f t="shared" ref="AC7:AC64" si="8">SUM(Z7:AB7)</f>
        <v>118.53999999999999</v>
      </c>
      <c r="AD7" s="24">
        <v>67.06</v>
      </c>
      <c r="AE7" s="24">
        <v>9</v>
      </c>
      <c r="AF7" s="24">
        <v>0</v>
      </c>
      <c r="AG7" s="24">
        <f t="shared" ref="AG7:AG64" si="9">SUM(AD7:AF7)</f>
        <v>76.06</v>
      </c>
      <c r="AH7" s="24">
        <v>24.85</v>
      </c>
      <c r="AI7" s="24">
        <v>24.86</v>
      </c>
      <c r="AJ7" s="24">
        <v>0</v>
      </c>
      <c r="AK7" s="24">
        <f t="shared" ref="AK7:AK64" si="10">SUM(AH7:AJ7)</f>
        <v>49.71</v>
      </c>
      <c r="AL7" s="24">
        <f t="shared" si="0"/>
        <v>283.08686375321338</v>
      </c>
      <c r="AN7" s="24">
        <v>33</v>
      </c>
      <c r="AO7" s="24">
        <v>0</v>
      </c>
      <c r="AP7" s="24">
        <v>32.56</v>
      </c>
      <c r="AQ7" s="24">
        <f t="shared" ref="AQ7:AQ64" si="11">SUM(AN7:AP7)</f>
        <v>65.56</v>
      </c>
      <c r="AR7" s="24">
        <v>6.86</v>
      </c>
      <c r="AS7" s="24">
        <v>40.300000000000004</v>
      </c>
      <c r="AT7" s="24">
        <v>8.57</v>
      </c>
      <c r="AU7" s="24">
        <f t="shared" ref="AU7:AU64" si="12">SUM(AR7:AT7)</f>
        <v>55.730000000000004</v>
      </c>
      <c r="AV7" s="24">
        <v>9</v>
      </c>
      <c r="AW7" s="24">
        <v>4.71</v>
      </c>
      <c r="AX7" s="24">
        <v>0</v>
      </c>
      <c r="AY7" s="24">
        <f t="shared" ref="AY7:AY64" si="13">SUM(AV7:AX7)</f>
        <v>13.71</v>
      </c>
      <c r="AZ7" s="24">
        <v>18.940000000000001</v>
      </c>
      <c r="BA7" s="24">
        <v>2.57</v>
      </c>
      <c r="BB7" s="24">
        <v>34.160000000000004</v>
      </c>
      <c r="BC7" s="24">
        <f t="shared" ref="BC7:BC64" si="14">SUM(AZ7:BB7)</f>
        <v>55.67</v>
      </c>
      <c r="BD7" s="24">
        <f t="shared" si="1"/>
        <v>190.67000000000002</v>
      </c>
      <c r="BF7" s="24">
        <v>11.58</v>
      </c>
      <c r="BG7" s="24">
        <v>37.630000000000003</v>
      </c>
      <c r="BH7" s="24">
        <v>34.730000000000004</v>
      </c>
      <c r="BI7" s="24">
        <f t="shared" ref="BI7:BI64" si="15">SUM(BF7:BH7)</f>
        <v>83.94</v>
      </c>
      <c r="BJ7" s="24">
        <v>11.01</v>
      </c>
      <c r="BK7" s="24">
        <v>0</v>
      </c>
      <c r="BL7" s="24">
        <v>11.2</v>
      </c>
      <c r="BM7" s="24">
        <f t="shared" ref="BM7:BM64" si="16">SUM(BJ7:BL7)</f>
        <v>22.21</v>
      </c>
      <c r="BN7" s="24">
        <v>0</v>
      </c>
      <c r="BO7" s="24">
        <v>0</v>
      </c>
      <c r="BP7" s="24">
        <v>0</v>
      </c>
      <c r="BQ7" s="24">
        <f t="shared" ref="BQ7:BQ64" si="17">SUM(BN7:BP7)</f>
        <v>0</v>
      </c>
      <c r="BR7" s="24">
        <v>0</v>
      </c>
      <c r="BS7" s="24">
        <v>0</v>
      </c>
      <c r="BT7" s="24">
        <v>0</v>
      </c>
      <c r="BU7" s="24">
        <f t="shared" ref="BU7:BU64" si="18">SUM(BR7:BT7)</f>
        <v>0</v>
      </c>
      <c r="BV7" s="24">
        <f t="shared" si="2"/>
        <v>106.15</v>
      </c>
    </row>
    <row r="8" spans="1:74" x14ac:dyDescent="0.2">
      <c r="A8" s="11">
        <v>3</v>
      </c>
      <c r="B8" s="12" t="s">
        <v>70</v>
      </c>
      <c r="C8" s="43">
        <v>15.77</v>
      </c>
      <c r="D8" s="38">
        <v>0</v>
      </c>
      <c r="E8" s="38">
        <v>0</v>
      </c>
      <c r="F8" s="38">
        <v>1.1599999999999999</v>
      </c>
      <c r="G8" s="43">
        <f t="shared" si="3"/>
        <v>1.1599999999999999</v>
      </c>
      <c r="H8" s="38">
        <v>0</v>
      </c>
      <c r="I8" s="38">
        <v>0</v>
      </c>
      <c r="J8" s="38">
        <v>0</v>
      </c>
      <c r="K8" s="43">
        <f t="shared" si="4"/>
        <v>0</v>
      </c>
      <c r="L8" s="38">
        <v>0</v>
      </c>
      <c r="M8" s="38">
        <v>0</v>
      </c>
      <c r="N8" s="38">
        <v>0</v>
      </c>
      <c r="O8" s="43">
        <f t="shared" si="5"/>
        <v>0</v>
      </c>
      <c r="P8" s="24">
        <v>0</v>
      </c>
      <c r="Q8" s="24">
        <v>0</v>
      </c>
      <c r="R8" s="24">
        <v>0</v>
      </c>
      <c r="S8" s="43">
        <f t="shared" si="6"/>
        <v>0</v>
      </c>
      <c r="U8" s="24">
        <v>1.1599999999999999</v>
      </c>
      <c r="V8" s="24">
        <v>0</v>
      </c>
      <c r="W8" s="24">
        <v>4.1900000000000004</v>
      </c>
      <c r="X8" s="24">
        <v>0</v>
      </c>
      <c r="Y8" s="24">
        <f t="shared" si="7"/>
        <v>4.1900000000000004</v>
      </c>
      <c r="Z8" s="24">
        <v>5</v>
      </c>
      <c r="AA8" s="24">
        <v>16.2</v>
      </c>
      <c r="AB8" s="24">
        <v>4.2</v>
      </c>
      <c r="AC8" s="24">
        <f t="shared" si="8"/>
        <v>25.4</v>
      </c>
      <c r="AD8" s="24">
        <v>0</v>
      </c>
      <c r="AE8" s="24">
        <v>0</v>
      </c>
      <c r="AF8" s="24">
        <v>0</v>
      </c>
      <c r="AG8" s="24">
        <f t="shared" si="9"/>
        <v>0</v>
      </c>
      <c r="AH8" s="24">
        <v>0</v>
      </c>
      <c r="AI8" s="24">
        <v>0</v>
      </c>
      <c r="AJ8" s="24">
        <v>0</v>
      </c>
      <c r="AK8" s="24">
        <f t="shared" si="10"/>
        <v>0</v>
      </c>
      <c r="AL8" s="24">
        <f t="shared" si="0"/>
        <v>29.59</v>
      </c>
      <c r="AN8" s="24">
        <v>0</v>
      </c>
      <c r="AO8" s="24">
        <v>0</v>
      </c>
      <c r="AP8" s="24">
        <v>3</v>
      </c>
      <c r="AQ8" s="24">
        <f t="shared" si="11"/>
        <v>3</v>
      </c>
      <c r="AR8" s="24">
        <v>0</v>
      </c>
      <c r="AS8" s="24">
        <v>0</v>
      </c>
      <c r="AT8" s="24">
        <v>0</v>
      </c>
      <c r="AU8" s="24">
        <f t="shared" si="12"/>
        <v>0</v>
      </c>
      <c r="AV8" s="24">
        <v>0</v>
      </c>
      <c r="AW8" s="24">
        <v>6.85</v>
      </c>
      <c r="AX8" s="24">
        <v>0</v>
      </c>
      <c r="AY8" s="24">
        <f t="shared" si="13"/>
        <v>6.85</v>
      </c>
      <c r="AZ8" s="24">
        <v>0</v>
      </c>
      <c r="BA8" s="24">
        <v>0</v>
      </c>
      <c r="BB8" s="24">
        <v>0</v>
      </c>
      <c r="BC8" s="24">
        <f t="shared" si="14"/>
        <v>0</v>
      </c>
      <c r="BD8" s="24">
        <f t="shared" si="1"/>
        <v>9.85</v>
      </c>
      <c r="BF8" s="24">
        <v>0</v>
      </c>
      <c r="BG8" s="24">
        <v>0</v>
      </c>
      <c r="BH8" s="24">
        <v>0</v>
      </c>
      <c r="BI8" s="24">
        <f t="shared" si="15"/>
        <v>0</v>
      </c>
      <c r="BJ8" s="24">
        <v>0</v>
      </c>
      <c r="BK8" s="24">
        <v>0</v>
      </c>
      <c r="BL8" s="24">
        <v>0</v>
      </c>
      <c r="BM8" s="24">
        <f t="shared" si="16"/>
        <v>0</v>
      </c>
      <c r="BN8" s="24">
        <v>0</v>
      </c>
      <c r="BO8" s="24">
        <v>0</v>
      </c>
      <c r="BP8" s="24">
        <v>0</v>
      </c>
      <c r="BQ8" s="24">
        <f t="shared" si="17"/>
        <v>0</v>
      </c>
      <c r="BR8" s="24">
        <v>0</v>
      </c>
      <c r="BS8" s="24">
        <v>0</v>
      </c>
      <c r="BT8" s="24">
        <v>12</v>
      </c>
      <c r="BU8" s="24">
        <f t="shared" si="18"/>
        <v>12</v>
      </c>
      <c r="BV8" s="24">
        <f t="shared" si="2"/>
        <v>12</v>
      </c>
    </row>
    <row r="9" spans="1:74" x14ac:dyDescent="0.2">
      <c r="A9" s="11">
        <v>4</v>
      </c>
      <c r="B9" s="12" t="s">
        <v>6</v>
      </c>
      <c r="C9" s="43">
        <v>17.649999999999999</v>
      </c>
      <c r="D9" s="38">
        <v>0</v>
      </c>
      <c r="E9" s="38">
        <v>4.99</v>
      </c>
      <c r="F9" s="38">
        <v>0</v>
      </c>
      <c r="G9" s="43">
        <f t="shared" si="3"/>
        <v>4.99</v>
      </c>
      <c r="H9" s="38">
        <v>0</v>
      </c>
      <c r="I9" s="38">
        <v>0</v>
      </c>
      <c r="J9" s="38">
        <v>0</v>
      </c>
      <c r="K9" s="43">
        <f t="shared" si="4"/>
        <v>0</v>
      </c>
      <c r="L9" s="38">
        <v>0</v>
      </c>
      <c r="M9" s="38">
        <v>1</v>
      </c>
      <c r="N9" s="38">
        <v>9.02</v>
      </c>
      <c r="O9" s="43">
        <f t="shared" si="5"/>
        <v>10.02</v>
      </c>
      <c r="P9" s="24">
        <v>0</v>
      </c>
      <c r="Q9" s="24">
        <v>0</v>
      </c>
      <c r="R9" s="24">
        <v>0</v>
      </c>
      <c r="S9" s="43">
        <f t="shared" si="6"/>
        <v>0</v>
      </c>
      <c r="U9" s="24">
        <v>15.01</v>
      </c>
      <c r="V9" s="24">
        <v>0</v>
      </c>
      <c r="W9" s="24">
        <v>0</v>
      </c>
      <c r="X9" s="24">
        <v>20.689999999999998</v>
      </c>
      <c r="Y9" s="24">
        <f t="shared" si="7"/>
        <v>20.689999999999998</v>
      </c>
      <c r="Z9" s="24">
        <v>0</v>
      </c>
      <c r="AA9" s="24">
        <v>0</v>
      </c>
      <c r="AB9" s="24">
        <v>0</v>
      </c>
      <c r="AC9" s="24">
        <f t="shared" si="8"/>
        <v>0</v>
      </c>
      <c r="AD9" s="24">
        <v>58.534285714285716</v>
      </c>
      <c r="AE9" s="24">
        <v>4.71</v>
      </c>
      <c r="AF9" s="24">
        <v>0</v>
      </c>
      <c r="AG9" s="24">
        <f t="shared" si="9"/>
        <v>63.244285714285716</v>
      </c>
      <c r="AH9" s="24">
        <v>0</v>
      </c>
      <c r="AI9" s="24">
        <v>0</v>
      </c>
      <c r="AJ9" s="24">
        <v>0</v>
      </c>
      <c r="AK9" s="24">
        <f t="shared" si="10"/>
        <v>0</v>
      </c>
      <c r="AL9" s="24">
        <f t="shared" si="0"/>
        <v>83.934285714285721</v>
      </c>
      <c r="AN9" s="24">
        <v>0</v>
      </c>
      <c r="AO9" s="24">
        <v>0</v>
      </c>
      <c r="AP9" s="24">
        <v>0</v>
      </c>
      <c r="AQ9" s="24">
        <f t="shared" si="11"/>
        <v>0</v>
      </c>
      <c r="AR9" s="24">
        <v>9.43</v>
      </c>
      <c r="AS9" s="24">
        <v>0</v>
      </c>
      <c r="AT9" s="24">
        <v>0</v>
      </c>
      <c r="AU9" s="24">
        <f t="shared" si="12"/>
        <v>9.43</v>
      </c>
      <c r="AV9" s="24">
        <v>0</v>
      </c>
      <c r="AW9" s="24">
        <v>0</v>
      </c>
      <c r="AX9" s="24">
        <v>0</v>
      </c>
      <c r="AY9" s="24">
        <f t="shared" si="13"/>
        <v>0</v>
      </c>
      <c r="AZ9" s="24">
        <v>0</v>
      </c>
      <c r="BA9" s="24">
        <v>0</v>
      </c>
      <c r="BB9" s="24">
        <v>0</v>
      </c>
      <c r="BC9" s="24">
        <f t="shared" si="14"/>
        <v>0</v>
      </c>
      <c r="BD9" s="24">
        <f t="shared" si="1"/>
        <v>9.43</v>
      </c>
      <c r="BF9" s="24">
        <v>0</v>
      </c>
      <c r="BG9" s="24">
        <v>0</v>
      </c>
      <c r="BH9" s="24">
        <v>0</v>
      </c>
      <c r="BI9" s="24">
        <f t="shared" si="15"/>
        <v>0</v>
      </c>
      <c r="BJ9" s="24">
        <v>0</v>
      </c>
      <c r="BK9" s="24">
        <v>0</v>
      </c>
      <c r="BL9" s="24">
        <v>0</v>
      </c>
      <c r="BM9" s="24">
        <f t="shared" si="16"/>
        <v>0</v>
      </c>
      <c r="BN9" s="24">
        <v>0</v>
      </c>
      <c r="BO9" s="24">
        <v>0</v>
      </c>
      <c r="BP9" s="24">
        <v>0</v>
      </c>
      <c r="BQ9" s="24">
        <f t="shared" si="17"/>
        <v>0</v>
      </c>
      <c r="BR9" s="24">
        <v>0</v>
      </c>
      <c r="BS9" s="24">
        <v>0</v>
      </c>
      <c r="BT9" s="24">
        <v>0</v>
      </c>
      <c r="BU9" s="24">
        <f t="shared" si="18"/>
        <v>0</v>
      </c>
      <c r="BV9" s="24">
        <f t="shared" si="2"/>
        <v>0</v>
      </c>
    </row>
    <row r="10" spans="1:74" x14ac:dyDescent="0.2">
      <c r="A10" s="11">
        <v>5</v>
      </c>
      <c r="B10" s="12" t="s">
        <v>7</v>
      </c>
      <c r="C10" s="43">
        <v>0</v>
      </c>
      <c r="D10" s="38">
        <v>0</v>
      </c>
      <c r="E10" s="38">
        <v>0</v>
      </c>
      <c r="F10" s="38">
        <v>0</v>
      </c>
      <c r="G10" s="43">
        <f t="shared" si="3"/>
        <v>0</v>
      </c>
      <c r="H10" s="38">
        <v>0</v>
      </c>
      <c r="I10" s="38">
        <v>0</v>
      </c>
      <c r="J10" s="38">
        <v>0</v>
      </c>
      <c r="K10" s="43">
        <f t="shared" si="4"/>
        <v>0</v>
      </c>
      <c r="L10" s="38">
        <v>0</v>
      </c>
      <c r="M10" s="38">
        <v>0</v>
      </c>
      <c r="N10" s="38">
        <v>0</v>
      </c>
      <c r="O10" s="43">
        <f t="shared" si="5"/>
        <v>0</v>
      </c>
      <c r="P10" s="24">
        <v>0</v>
      </c>
      <c r="Q10" s="24">
        <v>0</v>
      </c>
      <c r="R10" s="24">
        <v>0</v>
      </c>
      <c r="S10" s="43">
        <f t="shared" si="6"/>
        <v>0</v>
      </c>
      <c r="U10" s="24">
        <f t="shared" ref="U10:V51" si="19">SUM(G10,K10,O10,S10)</f>
        <v>0</v>
      </c>
      <c r="V10" s="24">
        <v>0</v>
      </c>
      <c r="W10" s="24">
        <v>0</v>
      </c>
      <c r="X10" s="24">
        <v>0</v>
      </c>
      <c r="Y10" s="24">
        <f t="shared" si="7"/>
        <v>0</v>
      </c>
      <c r="Z10" s="24">
        <v>0</v>
      </c>
      <c r="AA10" s="24">
        <v>0</v>
      </c>
      <c r="AB10" s="24">
        <v>0</v>
      </c>
      <c r="AC10" s="24">
        <f t="shared" si="8"/>
        <v>0</v>
      </c>
      <c r="AD10" s="24">
        <v>0</v>
      </c>
      <c r="AE10" s="24">
        <v>0</v>
      </c>
      <c r="AF10" s="24">
        <v>0</v>
      </c>
      <c r="AG10" s="24">
        <f t="shared" si="9"/>
        <v>0</v>
      </c>
      <c r="AH10" s="24">
        <v>0</v>
      </c>
      <c r="AI10" s="24">
        <v>0</v>
      </c>
      <c r="AJ10" s="24">
        <v>0</v>
      </c>
      <c r="AK10" s="24">
        <f t="shared" si="10"/>
        <v>0</v>
      </c>
      <c r="AL10" s="24">
        <f t="shared" si="0"/>
        <v>0</v>
      </c>
      <c r="AN10" s="24">
        <v>0</v>
      </c>
      <c r="AO10" s="24">
        <v>0</v>
      </c>
      <c r="AP10" s="24">
        <v>0</v>
      </c>
      <c r="AQ10" s="24">
        <f t="shared" si="11"/>
        <v>0</v>
      </c>
      <c r="AR10" s="24">
        <v>0</v>
      </c>
      <c r="AS10" s="24">
        <v>0</v>
      </c>
      <c r="AT10" s="24">
        <v>0</v>
      </c>
      <c r="AU10" s="24">
        <f t="shared" si="12"/>
        <v>0</v>
      </c>
      <c r="AV10" s="24">
        <v>0</v>
      </c>
      <c r="AW10" s="24">
        <v>0</v>
      </c>
      <c r="AX10" s="24">
        <v>0</v>
      </c>
      <c r="AY10" s="24">
        <f t="shared" si="13"/>
        <v>0</v>
      </c>
      <c r="AZ10" s="24">
        <v>0</v>
      </c>
      <c r="BA10" s="24">
        <v>0</v>
      </c>
      <c r="BB10" s="24">
        <v>0</v>
      </c>
      <c r="BC10" s="24">
        <f t="shared" si="14"/>
        <v>0</v>
      </c>
      <c r="BD10" s="24">
        <f t="shared" si="1"/>
        <v>0</v>
      </c>
      <c r="BF10" s="24">
        <v>0</v>
      </c>
      <c r="BG10" s="24">
        <v>0</v>
      </c>
      <c r="BH10" s="24">
        <v>0</v>
      </c>
      <c r="BI10" s="24">
        <f t="shared" si="15"/>
        <v>0</v>
      </c>
      <c r="BJ10" s="24">
        <v>0</v>
      </c>
      <c r="BK10" s="24">
        <v>0</v>
      </c>
      <c r="BL10" s="24">
        <v>0</v>
      </c>
      <c r="BM10" s="24">
        <f t="shared" si="16"/>
        <v>0</v>
      </c>
      <c r="BN10" s="24">
        <v>0</v>
      </c>
      <c r="BO10" s="24">
        <v>0</v>
      </c>
      <c r="BP10" s="24">
        <v>0</v>
      </c>
      <c r="BQ10" s="24">
        <f t="shared" si="17"/>
        <v>0</v>
      </c>
      <c r="BR10" s="24">
        <v>0</v>
      </c>
      <c r="BS10" s="24">
        <v>0</v>
      </c>
      <c r="BT10" s="24">
        <v>0</v>
      </c>
      <c r="BU10" s="24">
        <f t="shared" si="18"/>
        <v>0</v>
      </c>
      <c r="BV10" s="24">
        <f t="shared" si="2"/>
        <v>0</v>
      </c>
    </row>
    <row r="11" spans="1:74" x14ac:dyDescent="0.2">
      <c r="A11" s="11">
        <v>5</v>
      </c>
      <c r="B11" s="12" t="s">
        <v>8</v>
      </c>
      <c r="C11" s="43">
        <v>0</v>
      </c>
      <c r="D11" s="38">
        <v>0</v>
      </c>
      <c r="E11" s="38">
        <v>0</v>
      </c>
      <c r="F11" s="38">
        <v>0</v>
      </c>
      <c r="G11" s="43">
        <f t="shared" si="3"/>
        <v>0</v>
      </c>
      <c r="H11" s="38">
        <v>0</v>
      </c>
      <c r="I11" s="38">
        <v>0</v>
      </c>
      <c r="J11" s="38">
        <v>0</v>
      </c>
      <c r="K11" s="43">
        <f t="shared" si="4"/>
        <v>0</v>
      </c>
      <c r="L11" s="38">
        <v>0</v>
      </c>
      <c r="M11" s="38">
        <v>0</v>
      </c>
      <c r="N11" s="38">
        <v>0</v>
      </c>
      <c r="O11" s="43">
        <f t="shared" si="5"/>
        <v>0</v>
      </c>
      <c r="P11" s="24">
        <v>0</v>
      </c>
      <c r="Q11" s="24">
        <v>0</v>
      </c>
      <c r="R11" s="24">
        <v>0</v>
      </c>
      <c r="S11" s="43">
        <f t="shared" si="6"/>
        <v>0</v>
      </c>
      <c r="U11" s="24">
        <f t="shared" si="19"/>
        <v>0</v>
      </c>
      <c r="V11" s="24">
        <v>0</v>
      </c>
      <c r="W11" s="24">
        <v>0</v>
      </c>
      <c r="X11" s="24">
        <v>0</v>
      </c>
      <c r="Y11" s="24">
        <f t="shared" si="7"/>
        <v>0</v>
      </c>
      <c r="Z11" s="24">
        <v>0</v>
      </c>
      <c r="AA11" s="24">
        <v>0</v>
      </c>
      <c r="AB11" s="24">
        <v>0</v>
      </c>
      <c r="AC11" s="24">
        <f t="shared" si="8"/>
        <v>0</v>
      </c>
      <c r="AD11" s="24">
        <v>0</v>
      </c>
      <c r="AE11" s="24">
        <v>0</v>
      </c>
      <c r="AF11" s="24">
        <v>0</v>
      </c>
      <c r="AG11" s="24">
        <f t="shared" si="9"/>
        <v>0</v>
      </c>
      <c r="AH11" s="24">
        <v>0</v>
      </c>
      <c r="AI11" s="24">
        <v>0</v>
      </c>
      <c r="AJ11" s="24">
        <v>0</v>
      </c>
      <c r="AK11" s="24">
        <f t="shared" si="10"/>
        <v>0</v>
      </c>
      <c r="AL11" s="24">
        <f t="shared" si="0"/>
        <v>0</v>
      </c>
      <c r="AN11" s="24">
        <v>0</v>
      </c>
      <c r="AO11" s="24">
        <v>0</v>
      </c>
      <c r="AP11" s="24">
        <v>0</v>
      </c>
      <c r="AQ11" s="24">
        <f t="shared" si="11"/>
        <v>0</v>
      </c>
      <c r="AR11" s="24">
        <v>0</v>
      </c>
      <c r="AS11" s="24">
        <v>0</v>
      </c>
      <c r="AT11" s="24">
        <v>0</v>
      </c>
      <c r="AU11" s="24">
        <f t="shared" si="12"/>
        <v>0</v>
      </c>
      <c r="AV11" s="24">
        <v>0</v>
      </c>
      <c r="AW11" s="24">
        <v>0</v>
      </c>
      <c r="AX11" s="24">
        <v>0</v>
      </c>
      <c r="AY11" s="24">
        <f t="shared" si="13"/>
        <v>0</v>
      </c>
      <c r="AZ11" s="24">
        <v>0</v>
      </c>
      <c r="BA11" s="24">
        <v>0</v>
      </c>
      <c r="BB11" s="24">
        <v>0</v>
      </c>
      <c r="BC11" s="24">
        <f t="shared" si="14"/>
        <v>0</v>
      </c>
      <c r="BD11" s="24">
        <f t="shared" si="1"/>
        <v>0</v>
      </c>
      <c r="BF11" s="24">
        <v>0</v>
      </c>
      <c r="BG11" s="24">
        <v>0</v>
      </c>
      <c r="BH11" s="24">
        <v>0</v>
      </c>
      <c r="BI11" s="24">
        <f t="shared" si="15"/>
        <v>0</v>
      </c>
      <c r="BJ11" s="24">
        <v>0</v>
      </c>
      <c r="BK11" s="24">
        <v>0</v>
      </c>
      <c r="BL11" s="24">
        <v>0</v>
      </c>
      <c r="BM11" s="24">
        <f t="shared" si="16"/>
        <v>0</v>
      </c>
      <c r="BN11" s="24">
        <v>0</v>
      </c>
      <c r="BO11" s="24">
        <v>0</v>
      </c>
      <c r="BP11" s="24">
        <v>0</v>
      </c>
      <c r="BQ11" s="24">
        <f t="shared" si="17"/>
        <v>0</v>
      </c>
      <c r="BR11" s="24">
        <v>0</v>
      </c>
      <c r="BS11" s="24">
        <v>0</v>
      </c>
      <c r="BT11" s="24">
        <v>0</v>
      </c>
      <c r="BU11" s="24">
        <f t="shared" si="18"/>
        <v>0</v>
      </c>
      <c r="BV11" s="24">
        <f t="shared" si="2"/>
        <v>0</v>
      </c>
    </row>
    <row r="12" spans="1:74" x14ac:dyDescent="0.2">
      <c r="A12" s="11" t="s">
        <v>54</v>
      </c>
      <c r="B12" s="12" t="s">
        <v>69</v>
      </c>
      <c r="C12" s="43">
        <v>0</v>
      </c>
      <c r="D12" s="38">
        <v>0</v>
      </c>
      <c r="E12" s="38">
        <v>0</v>
      </c>
      <c r="F12" s="38">
        <v>0</v>
      </c>
      <c r="G12" s="43">
        <f t="shared" si="3"/>
        <v>0</v>
      </c>
      <c r="H12" s="38">
        <v>0</v>
      </c>
      <c r="I12" s="38">
        <v>0</v>
      </c>
      <c r="J12" s="38">
        <v>0</v>
      </c>
      <c r="K12" s="43">
        <f t="shared" si="4"/>
        <v>0</v>
      </c>
      <c r="L12" s="38">
        <v>0</v>
      </c>
      <c r="M12" s="38">
        <v>0</v>
      </c>
      <c r="N12" s="38">
        <v>0</v>
      </c>
      <c r="O12" s="43">
        <f t="shared" si="5"/>
        <v>0</v>
      </c>
      <c r="P12" s="24">
        <v>0</v>
      </c>
      <c r="Q12" s="24">
        <v>0</v>
      </c>
      <c r="R12" s="24">
        <v>0</v>
      </c>
      <c r="S12" s="43">
        <f t="shared" si="6"/>
        <v>0</v>
      </c>
      <c r="U12" s="24">
        <f t="shared" si="19"/>
        <v>0</v>
      </c>
      <c r="V12" s="24">
        <v>0</v>
      </c>
      <c r="W12" s="24">
        <v>0</v>
      </c>
      <c r="X12" s="24">
        <v>0</v>
      </c>
      <c r="Y12" s="24">
        <f t="shared" si="7"/>
        <v>0</v>
      </c>
      <c r="Z12" s="24">
        <v>0</v>
      </c>
      <c r="AA12" s="24">
        <v>4</v>
      </c>
      <c r="AB12" s="24">
        <v>0</v>
      </c>
      <c r="AC12" s="24">
        <f t="shared" si="8"/>
        <v>4</v>
      </c>
      <c r="AD12" s="24">
        <v>0</v>
      </c>
      <c r="AE12" s="24">
        <v>6.86</v>
      </c>
      <c r="AF12" s="24">
        <v>0</v>
      </c>
      <c r="AG12" s="24">
        <f t="shared" si="9"/>
        <v>6.86</v>
      </c>
      <c r="AH12" s="24">
        <v>0</v>
      </c>
      <c r="AI12" s="24">
        <v>0</v>
      </c>
      <c r="AJ12" s="24">
        <v>0</v>
      </c>
      <c r="AK12" s="24">
        <f t="shared" si="10"/>
        <v>0</v>
      </c>
      <c r="AL12" s="24">
        <f t="shared" si="0"/>
        <v>10.86</v>
      </c>
      <c r="AN12" s="24">
        <v>0</v>
      </c>
      <c r="AO12" s="24">
        <v>0</v>
      </c>
      <c r="AP12" s="24">
        <v>0</v>
      </c>
      <c r="AQ12" s="24">
        <f t="shared" si="11"/>
        <v>0</v>
      </c>
      <c r="AR12" s="24">
        <v>0</v>
      </c>
      <c r="AS12" s="24">
        <v>0</v>
      </c>
      <c r="AT12" s="24">
        <v>0</v>
      </c>
      <c r="AU12" s="24">
        <f t="shared" si="12"/>
        <v>0</v>
      </c>
      <c r="AV12" s="24">
        <v>0</v>
      </c>
      <c r="AW12" s="24">
        <v>0</v>
      </c>
      <c r="AX12" s="24">
        <v>0</v>
      </c>
      <c r="AY12" s="24">
        <f t="shared" si="13"/>
        <v>0</v>
      </c>
      <c r="AZ12" s="24">
        <v>0</v>
      </c>
      <c r="BA12" s="24">
        <v>0</v>
      </c>
      <c r="BB12" s="24">
        <v>0</v>
      </c>
      <c r="BC12" s="24">
        <f t="shared" si="14"/>
        <v>0</v>
      </c>
      <c r="BD12" s="24">
        <f t="shared" si="1"/>
        <v>0</v>
      </c>
      <c r="BF12" s="24">
        <v>0</v>
      </c>
      <c r="BG12" s="24">
        <v>0</v>
      </c>
      <c r="BH12" s="24">
        <v>0</v>
      </c>
      <c r="BI12" s="24">
        <f t="shared" si="15"/>
        <v>0</v>
      </c>
      <c r="BJ12" s="24">
        <v>0</v>
      </c>
      <c r="BK12" s="24">
        <v>0</v>
      </c>
      <c r="BL12" s="24">
        <v>0</v>
      </c>
      <c r="BM12" s="24">
        <f t="shared" si="16"/>
        <v>0</v>
      </c>
      <c r="BN12" s="24">
        <v>0</v>
      </c>
      <c r="BO12" s="24">
        <v>0</v>
      </c>
      <c r="BP12" s="24">
        <v>0</v>
      </c>
      <c r="BQ12" s="24">
        <f t="shared" si="17"/>
        <v>0</v>
      </c>
      <c r="BR12" s="24">
        <v>0</v>
      </c>
      <c r="BS12" s="24">
        <v>0</v>
      </c>
      <c r="BT12" s="24">
        <v>0</v>
      </c>
      <c r="BU12" s="24">
        <f t="shared" si="18"/>
        <v>0</v>
      </c>
      <c r="BV12" s="24">
        <f t="shared" si="2"/>
        <v>0</v>
      </c>
    </row>
    <row r="13" spans="1:74" x14ac:dyDescent="0.2">
      <c r="A13" s="11" t="s">
        <v>55</v>
      </c>
      <c r="B13" s="12" t="s">
        <v>9</v>
      </c>
      <c r="C13" s="43">
        <v>0</v>
      </c>
      <c r="D13" s="38">
        <v>0</v>
      </c>
      <c r="E13" s="38">
        <v>0</v>
      </c>
      <c r="F13" s="38">
        <v>0</v>
      </c>
      <c r="G13" s="43">
        <f t="shared" si="3"/>
        <v>0</v>
      </c>
      <c r="H13" s="38">
        <v>0</v>
      </c>
      <c r="I13" s="38">
        <v>0</v>
      </c>
      <c r="J13" s="38">
        <v>0</v>
      </c>
      <c r="K13" s="43">
        <f t="shared" si="4"/>
        <v>0</v>
      </c>
      <c r="L13" s="38">
        <v>0</v>
      </c>
      <c r="M13" s="38">
        <v>0</v>
      </c>
      <c r="N13" s="38">
        <v>0</v>
      </c>
      <c r="O13" s="43">
        <f t="shared" si="5"/>
        <v>0</v>
      </c>
      <c r="P13" s="24">
        <v>0</v>
      </c>
      <c r="Q13" s="24">
        <v>0</v>
      </c>
      <c r="R13" s="24">
        <v>0</v>
      </c>
      <c r="S13" s="43">
        <f t="shared" si="6"/>
        <v>0</v>
      </c>
      <c r="U13" s="24">
        <f t="shared" si="19"/>
        <v>0</v>
      </c>
      <c r="V13" s="24">
        <v>0</v>
      </c>
      <c r="W13" s="24">
        <v>0</v>
      </c>
      <c r="X13" s="24">
        <v>0</v>
      </c>
      <c r="Y13" s="24">
        <f t="shared" si="7"/>
        <v>0</v>
      </c>
      <c r="Z13" s="24">
        <v>0.42</v>
      </c>
      <c r="AA13" s="24">
        <v>0</v>
      </c>
      <c r="AB13" s="24">
        <v>0</v>
      </c>
      <c r="AC13" s="24">
        <f t="shared" si="8"/>
        <v>0.42</v>
      </c>
      <c r="AD13" s="24">
        <v>0</v>
      </c>
      <c r="AE13" s="24">
        <v>0</v>
      </c>
      <c r="AF13" s="24">
        <v>0</v>
      </c>
      <c r="AG13" s="24">
        <f t="shared" si="9"/>
        <v>0</v>
      </c>
      <c r="AH13" s="24">
        <v>0</v>
      </c>
      <c r="AI13" s="24">
        <v>0</v>
      </c>
      <c r="AJ13" s="24">
        <v>0</v>
      </c>
      <c r="AK13" s="24">
        <f t="shared" si="10"/>
        <v>0</v>
      </c>
      <c r="AL13" s="24">
        <f t="shared" si="0"/>
        <v>0.42</v>
      </c>
      <c r="AN13" s="24">
        <v>0</v>
      </c>
      <c r="AO13" s="24">
        <v>0</v>
      </c>
      <c r="AP13" s="24">
        <v>0</v>
      </c>
      <c r="AQ13" s="24">
        <f t="shared" si="11"/>
        <v>0</v>
      </c>
      <c r="AR13" s="24">
        <v>0</v>
      </c>
      <c r="AS13" s="24">
        <v>0</v>
      </c>
      <c r="AT13" s="24">
        <v>0</v>
      </c>
      <c r="AU13" s="24">
        <f t="shared" si="12"/>
        <v>0</v>
      </c>
      <c r="AV13" s="24">
        <v>0</v>
      </c>
      <c r="AW13" s="24">
        <v>0</v>
      </c>
      <c r="AX13" s="24">
        <v>0</v>
      </c>
      <c r="AY13" s="24">
        <f t="shared" si="13"/>
        <v>0</v>
      </c>
      <c r="AZ13" s="24">
        <v>0</v>
      </c>
      <c r="BA13" s="24">
        <v>0</v>
      </c>
      <c r="BB13" s="24">
        <v>0</v>
      </c>
      <c r="BC13" s="24">
        <f t="shared" si="14"/>
        <v>0</v>
      </c>
      <c r="BD13" s="24">
        <f t="shared" si="1"/>
        <v>0</v>
      </c>
      <c r="BF13" s="24">
        <v>0</v>
      </c>
      <c r="BG13" s="24">
        <v>0</v>
      </c>
      <c r="BH13" s="24">
        <v>0</v>
      </c>
      <c r="BI13" s="24">
        <f t="shared" si="15"/>
        <v>0</v>
      </c>
      <c r="BJ13" s="24">
        <v>0</v>
      </c>
      <c r="BK13" s="24">
        <v>0</v>
      </c>
      <c r="BL13" s="24">
        <v>0</v>
      </c>
      <c r="BM13" s="24">
        <f t="shared" si="16"/>
        <v>0</v>
      </c>
      <c r="BN13" s="24">
        <v>0</v>
      </c>
      <c r="BO13" s="24">
        <v>0</v>
      </c>
      <c r="BP13" s="24">
        <v>0</v>
      </c>
      <c r="BQ13" s="24">
        <f t="shared" si="17"/>
        <v>0</v>
      </c>
      <c r="BR13" s="24">
        <v>0</v>
      </c>
      <c r="BS13" s="24">
        <v>0</v>
      </c>
      <c r="BT13" s="24">
        <v>0</v>
      </c>
      <c r="BU13" s="24">
        <f t="shared" si="18"/>
        <v>0</v>
      </c>
      <c r="BV13" s="24">
        <f t="shared" si="2"/>
        <v>0</v>
      </c>
    </row>
    <row r="14" spans="1:74" x14ac:dyDescent="0.2">
      <c r="A14" s="11" t="s">
        <v>56</v>
      </c>
      <c r="B14" s="12" t="s">
        <v>65</v>
      </c>
      <c r="C14" s="43">
        <v>0</v>
      </c>
      <c r="D14" s="38">
        <v>0</v>
      </c>
      <c r="E14" s="38">
        <v>0</v>
      </c>
      <c r="F14" s="38">
        <v>0</v>
      </c>
      <c r="G14" s="43">
        <f t="shared" si="3"/>
        <v>0</v>
      </c>
      <c r="H14" s="38">
        <v>0</v>
      </c>
      <c r="I14" s="38">
        <v>0</v>
      </c>
      <c r="J14" s="38">
        <v>0</v>
      </c>
      <c r="K14" s="43">
        <f t="shared" si="4"/>
        <v>0</v>
      </c>
      <c r="L14" s="38">
        <v>0</v>
      </c>
      <c r="M14" s="38">
        <v>0</v>
      </c>
      <c r="N14" s="38">
        <v>0</v>
      </c>
      <c r="O14" s="43">
        <f t="shared" si="5"/>
        <v>0</v>
      </c>
      <c r="P14" s="24">
        <v>0</v>
      </c>
      <c r="Q14" s="24">
        <v>0</v>
      </c>
      <c r="R14" s="24">
        <v>0</v>
      </c>
      <c r="S14" s="43">
        <f t="shared" si="6"/>
        <v>0</v>
      </c>
      <c r="U14" s="24">
        <f t="shared" si="19"/>
        <v>0</v>
      </c>
      <c r="V14" s="24">
        <v>0</v>
      </c>
      <c r="W14" s="24">
        <v>0</v>
      </c>
      <c r="X14" s="24">
        <v>0</v>
      </c>
      <c r="Y14" s="24">
        <f t="shared" si="7"/>
        <v>0</v>
      </c>
      <c r="Z14" s="24">
        <v>0</v>
      </c>
      <c r="AA14" s="24">
        <v>0</v>
      </c>
      <c r="AB14" s="24">
        <v>0</v>
      </c>
      <c r="AC14" s="24">
        <f t="shared" si="8"/>
        <v>0</v>
      </c>
      <c r="AD14" s="24">
        <v>0</v>
      </c>
      <c r="AE14" s="24">
        <v>0</v>
      </c>
      <c r="AF14" s="24">
        <v>0</v>
      </c>
      <c r="AG14" s="24">
        <f t="shared" si="9"/>
        <v>0</v>
      </c>
      <c r="AH14" s="24">
        <v>0</v>
      </c>
      <c r="AI14" s="24">
        <v>0</v>
      </c>
      <c r="AJ14" s="24">
        <v>0</v>
      </c>
      <c r="AK14" s="24">
        <f t="shared" si="10"/>
        <v>0</v>
      </c>
      <c r="AL14" s="24">
        <f t="shared" si="0"/>
        <v>0</v>
      </c>
      <c r="AN14" s="24">
        <v>0</v>
      </c>
      <c r="AO14" s="24">
        <v>0</v>
      </c>
      <c r="AP14" s="24">
        <v>0</v>
      </c>
      <c r="AQ14" s="24">
        <f t="shared" si="11"/>
        <v>0</v>
      </c>
      <c r="AR14" s="24">
        <v>0</v>
      </c>
      <c r="AS14" s="24">
        <v>0</v>
      </c>
      <c r="AT14" s="24">
        <v>0</v>
      </c>
      <c r="AU14" s="24">
        <f t="shared" si="12"/>
        <v>0</v>
      </c>
      <c r="AV14" s="24">
        <v>0</v>
      </c>
      <c r="AW14" s="24">
        <v>0</v>
      </c>
      <c r="AX14" s="24">
        <v>0</v>
      </c>
      <c r="AY14" s="24">
        <f t="shared" si="13"/>
        <v>0</v>
      </c>
      <c r="AZ14" s="24">
        <v>0</v>
      </c>
      <c r="BA14" s="24">
        <v>0</v>
      </c>
      <c r="BB14" s="24">
        <v>0</v>
      </c>
      <c r="BC14" s="24">
        <f t="shared" si="14"/>
        <v>0</v>
      </c>
      <c r="BD14" s="24">
        <f t="shared" si="1"/>
        <v>0</v>
      </c>
      <c r="BF14" s="24">
        <v>0</v>
      </c>
      <c r="BG14" s="24">
        <v>0</v>
      </c>
      <c r="BH14" s="24">
        <v>0</v>
      </c>
      <c r="BI14" s="24">
        <f t="shared" si="15"/>
        <v>0</v>
      </c>
      <c r="BJ14" s="24">
        <v>0</v>
      </c>
      <c r="BK14" s="24">
        <v>0</v>
      </c>
      <c r="BL14" s="24">
        <v>0</v>
      </c>
      <c r="BM14" s="24">
        <f t="shared" si="16"/>
        <v>0</v>
      </c>
      <c r="BN14" s="24">
        <v>0</v>
      </c>
      <c r="BO14" s="24">
        <v>0</v>
      </c>
      <c r="BP14" s="24">
        <v>0</v>
      </c>
      <c r="BQ14" s="24">
        <f t="shared" si="17"/>
        <v>0</v>
      </c>
      <c r="BR14" s="24">
        <v>0</v>
      </c>
      <c r="BS14" s="24">
        <v>0</v>
      </c>
      <c r="BT14" s="24">
        <v>0</v>
      </c>
      <c r="BU14" s="24">
        <f t="shared" si="18"/>
        <v>0</v>
      </c>
      <c r="BV14" s="24">
        <f t="shared" si="2"/>
        <v>0</v>
      </c>
    </row>
    <row r="15" spans="1:74" x14ac:dyDescent="0.2">
      <c r="A15" s="11" t="s">
        <v>57</v>
      </c>
      <c r="B15" s="12" t="s">
        <v>10</v>
      </c>
      <c r="C15" s="44">
        <v>5.15</v>
      </c>
      <c r="D15" s="39">
        <v>0</v>
      </c>
      <c r="E15" s="39">
        <v>0</v>
      </c>
      <c r="F15" s="39">
        <v>0</v>
      </c>
      <c r="G15" s="44">
        <f t="shared" si="3"/>
        <v>0</v>
      </c>
      <c r="H15" s="39">
        <v>0</v>
      </c>
      <c r="I15" s="39">
        <v>0</v>
      </c>
      <c r="J15" s="39">
        <v>0</v>
      </c>
      <c r="K15" s="44">
        <f t="shared" si="4"/>
        <v>0</v>
      </c>
      <c r="L15" s="39">
        <v>0</v>
      </c>
      <c r="M15" s="39">
        <v>0</v>
      </c>
      <c r="N15" s="39">
        <v>0</v>
      </c>
      <c r="O15" s="44">
        <f t="shared" si="5"/>
        <v>0</v>
      </c>
      <c r="P15" s="24">
        <v>0</v>
      </c>
      <c r="Q15" s="24">
        <v>0</v>
      </c>
      <c r="R15" s="24">
        <v>0</v>
      </c>
      <c r="S15" s="44">
        <f t="shared" si="6"/>
        <v>0</v>
      </c>
      <c r="U15" s="24">
        <f t="shared" si="19"/>
        <v>0</v>
      </c>
      <c r="V15" s="24">
        <v>0</v>
      </c>
      <c r="W15" s="24">
        <v>0</v>
      </c>
      <c r="X15" s="24">
        <v>0</v>
      </c>
      <c r="Y15" s="24">
        <f t="shared" si="7"/>
        <v>0</v>
      </c>
      <c r="Z15" s="24">
        <v>0</v>
      </c>
      <c r="AA15" s="24">
        <v>0</v>
      </c>
      <c r="AB15" s="24">
        <v>0</v>
      </c>
      <c r="AC15" s="24">
        <f t="shared" si="8"/>
        <v>0</v>
      </c>
      <c r="AD15" s="24">
        <v>0</v>
      </c>
      <c r="AE15" s="24">
        <v>0</v>
      </c>
      <c r="AF15" s="24">
        <v>0</v>
      </c>
      <c r="AG15" s="24">
        <f t="shared" si="9"/>
        <v>0</v>
      </c>
      <c r="AH15" s="24">
        <v>0</v>
      </c>
      <c r="AI15" s="24">
        <v>0</v>
      </c>
      <c r="AJ15" s="24">
        <v>0</v>
      </c>
      <c r="AK15" s="24">
        <f t="shared" si="10"/>
        <v>0</v>
      </c>
      <c r="AL15" s="24">
        <f t="shared" si="0"/>
        <v>0</v>
      </c>
      <c r="AN15" s="24">
        <v>0</v>
      </c>
      <c r="AO15" s="24">
        <v>0</v>
      </c>
      <c r="AP15" s="24">
        <v>0</v>
      </c>
      <c r="AQ15" s="24">
        <f t="shared" si="11"/>
        <v>0</v>
      </c>
      <c r="AR15" s="24">
        <v>0</v>
      </c>
      <c r="AS15" s="24">
        <v>0</v>
      </c>
      <c r="AT15" s="24">
        <v>0</v>
      </c>
      <c r="AU15" s="24">
        <f t="shared" si="12"/>
        <v>0</v>
      </c>
      <c r="AV15" s="24">
        <v>0</v>
      </c>
      <c r="AW15" s="24">
        <v>0</v>
      </c>
      <c r="AX15" s="24">
        <v>0</v>
      </c>
      <c r="AY15" s="24">
        <f t="shared" si="13"/>
        <v>0</v>
      </c>
      <c r="AZ15" s="24">
        <v>0</v>
      </c>
      <c r="BA15" s="24">
        <v>0</v>
      </c>
      <c r="BB15" s="24">
        <v>0</v>
      </c>
      <c r="BC15" s="24">
        <f t="shared" si="14"/>
        <v>0</v>
      </c>
      <c r="BD15" s="24">
        <f t="shared" si="1"/>
        <v>0</v>
      </c>
      <c r="BF15" s="24">
        <v>0</v>
      </c>
      <c r="BG15" s="24">
        <v>0</v>
      </c>
      <c r="BH15" s="24">
        <v>0</v>
      </c>
      <c r="BI15" s="24">
        <f t="shared" si="15"/>
        <v>0</v>
      </c>
      <c r="BJ15" s="24">
        <v>0</v>
      </c>
      <c r="BK15" s="24">
        <v>0</v>
      </c>
      <c r="BL15" s="24">
        <v>0</v>
      </c>
      <c r="BM15" s="24">
        <f t="shared" si="16"/>
        <v>0</v>
      </c>
      <c r="BN15" s="24">
        <v>0</v>
      </c>
      <c r="BO15" s="24">
        <v>0</v>
      </c>
      <c r="BP15" s="24">
        <v>0</v>
      </c>
      <c r="BQ15" s="24">
        <f t="shared" si="17"/>
        <v>0</v>
      </c>
      <c r="BR15" s="24">
        <v>0</v>
      </c>
      <c r="BS15" s="24">
        <v>0</v>
      </c>
      <c r="BT15" s="24">
        <v>0</v>
      </c>
      <c r="BU15" s="24">
        <f t="shared" si="18"/>
        <v>0</v>
      </c>
      <c r="BV15" s="24">
        <f t="shared" si="2"/>
        <v>0</v>
      </c>
    </row>
    <row r="16" spans="1:74" ht="18" x14ac:dyDescent="0.2">
      <c r="A16" s="11" t="s">
        <v>58</v>
      </c>
      <c r="B16" s="12" t="s">
        <v>164</v>
      </c>
      <c r="C16" s="44">
        <v>0</v>
      </c>
      <c r="D16" s="39">
        <v>0</v>
      </c>
      <c r="E16" s="39">
        <v>0</v>
      </c>
      <c r="F16" s="39">
        <v>0</v>
      </c>
      <c r="G16" s="44">
        <f t="shared" si="3"/>
        <v>0</v>
      </c>
      <c r="H16" s="39">
        <v>0</v>
      </c>
      <c r="I16" s="39">
        <v>0</v>
      </c>
      <c r="J16" s="39">
        <v>0</v>
      </c>
      <c r="K16" s="44">
        <f t="shared" si="4"/>
        <v>0</v>
      </c>
      <c r="L16" s="39">
        <v>0</v>
      </c>
      <c r="M16" s="39">
        <v>0</v>
      </c>
      <c r="N16" s="39">
        <v>0</v>
      </c>
      <c r="O16" s="44">
        <f t="shared" si="5"/>
        <v>0</v>
      </c>
      <c r="P16" s="24">
        <v>0</v>
      </c>
      <c r="Q16" s="24">
        <v>0</v>
      </c>
      <c r="R16" s="24">
        <v>0</v>
      </c>
      <c r="S16" s="44">
        <f t="shared" si="6"/>
        <v>0</v>
      </c>
      <c r="U16" s="24">
        <f t="shared" si="19"/>
        <v>0</v>
      </c>
      <c r="V16" s="24">
        <v>0</v>
      </c>
      <c r="W16" s="24">
        <v>0</v>
      </c>
      <c r="X16" s="24">
        <v>0</v>
      </c>
      <c r="Y16" s="24">
        <f t="shared" si="7"/>
        <v>0</v>
      </c>
      <c r="Z16" s="24">
        <v>0</v>
      </c>
      <c r="AA16" s="24">
        <v>0</v>
      </c>
      <c r="AB16" s="24">
        <v>0</v>
      </c>
      <c r="AC16" s="24">
        <f t="shared" si="8"/>
        <v>0</v>
      </c>
      <c r="AD16" s="24">
        <v>0</v>
      </c>
      <c r="AE16" s="24">
        <v>0</v>
      </c>
      <c r="AF16" s="24">
        <v>0</v>
      </c>
      <c r="AG16" s="24">
        <f t="shared" si="9"/>
        <v>0</v>
      </c>
      <c r="AH16" s="24">
        <v>0</v>
      </c>
      <c r="AI16" s="24">
        <v>0</v>
      </c>
      <c r="AJ16" s="24">
        <v>0</v>
      </c>
      <c r="AK16" s="24">
        <f t="shared" si="10"/>
        <v>0</v>
      </c>
      <c r="AL16" s="24">
        <f t="shared" si="0"/>
        <v>0</v>
      </c>
      <c r="AN16" s="24">
        <v>0</v>
      </c>
      <c r="AO16" s="24">
        <v>0</v>
      </c>
      <c r="AP16" s="24">
        <v>0</v>
      </c>
      <c r="AQ16" s="24">
        <f t="shared" si="11"/>
        <v>0</v>
      </c>
      <c r="AR16" s="24">
        <v>0</v>
      </c>
      <c r="AS16" s="24">
        <v>0</v>
      </c>
      <c r="AT16" s="24">
        <v>0</v>
      </c>
      <c r="AU16" s="24">
        <f t="shared" si="12"/>
        <v>0</v>
      </c>
      <c r="AV16" s="24">
        <v>0</v>
      </c>
      <c r="AW16" s="24">
        <v>0</v>
      </c>
      <c r="AX16" s="24">
        <v>0</v>
      </c>
      <c r="AY16" s="24">
        <f t="shared" si="13"/>
        <v>0</v>
      </c>
      <c r="AZ16" s="24">
        <v>0</v>
      </c>
      <c r="BA16" s="24">
        <v>0</v>
      </c>
      <c r="BB16" s="24">
        <v>0</v>
      </c>
      <c r="BC16" s="24">
        <f t="shared" si="14"/>
        <v>0</v>
      </c>
      <c r="BD16" s="24">
        <f t="shared" si="1"/>
        <v>0</v>
      </c>
      <c r="BF16" s="24">
        <v>0</v>
      </c>
      <c r="BG16" s="24">
        <v>0</v>
      </c>
      <c r="BH16" s="24">
        <v>0</v>
      </c>
      <c r="BI16" s="24">
        <f t="shared" si="15"/>
        <v>0</v>
      </c>
      <c r="BJ16" s="24">
        <v>0</v>
      </c>
      <c r="BK16" s="24">
        <v>0</v>
      </c>
      <c r="BL16" s="24">
        <v>0</v>
      </c>
      <c r="BM16" s="24">
        <f t="shared" si="16"/>
        <v>0</v>
      </c>
      <c r="BN16" s="24">
        <v>0</v>
      </c>
      <c r="BO16" s="24">
        <v>0</v>
      </c>
      <c r="BP16" s="24">
        <v>0</v>
      </c>
      <c r="BQ16" s="24">
        <f t="shared" si="17"/>
        <v>0</v>
      </c>
      <c r="BR16" s="24">
        <v>0</v>
      </c>
      <c r="BS16" s="24">
        <v>0</v>
      </c>
      <c r="BT16" s="24">
        <v>0</v>
      </c>
      <c r="BU16" s="24">
        <f t="shared" si="18"/>
        <v>0</v>
      </c>
      <c r="BV16" s="24">
        <f t="shared" si="2"/>
        <v>0</v>
      </c>
    </row>
    <row r="17" spans="1:74" x14ac:dyDescent="0.2">
      <c r="A17" s="11" t="s">
        <v>59</v>
      </c>
      <c r="B17" s="12" t="s">
        <v>11</v>
      </c>
      <c r="C17" s="44">
        <v>0</v>
      </c>
      <c r="D17" s="39">
        <v>0</v>
      </c>
      <c r="E17" s="39">
        <v>0</v>
      </c>
      <c r="F17" s="39">
        <v>0</v>
      </c>
      <c r="G17" s="44">
        <f t="shared" si="3"/>
        <v>0</v>
      </c>
      <c r="H17" s="39">
        <v>0</v>
      </c>
      <c r="I17" s="39">
        <v>0</v>
      </c>
      <c r="J17" s="39">
        <v>0</v>
      </c>
      <c r="K17" s="44">
        <f t="shared" si="4"/>
        <v>0</v>
      </c>
      <c r="L17" s="39">
        <v>0</v>
      </c>
      <c r="M17" s="39">
        <v>0</v>
      </c>
      <c r="N17" s="39">
        <v>0</v>
      </c>
      <c r="O17" s="44">
        <f t="shared" si="5"/>
        <v>0</v>
      </c>
      <c r="P17" s="24">
        <v>0</v>
      </c>
      <c r="Q17" s="24">
        <v>0</v>
      </c>
      <c r="R17" s="24">
        <v>0</v>
      </c>
      <c r="S17" s="44">
        <f t="shared" si="6"/>
        <v>0</v>
      </c>
      <c r="U17" s="24">
        <f t="shared" si="19"/>
        <v>0</v>
      </c>
      <c r="V17" s="24">
        <v>0</v>
      </c>
      <c r="W17" s="24">
        <v>0</v>
      </c>
      <c r="X17" s="24">
        <v>0</v>
      </c>
      <c r="Y17" s="24">
        <f t="shared" si="7"/>
        <v>0</v>
      </c>
      <c r="Z17" s="24">
        <v>0</v>
      </c>
      <c r="AA17" s="24">
        <v>0</v>
      </c>
      <c r="AB17" s="24">
        <v>0</v>
      </c>
      <c r="AC17" s="24">
        <f t="shared" si="8"/>
        <v>0</v>
      </c>
      <c r="AD17" s="24">
        <v>0</v>
      </c>
      <c r="AE17" s="24">
        <v>0</v>
      </c>
      <c r="AF17" s="24">
        <v>0</v>
      </c>
      <c r="AG17" s="24">
        <f t="shared" si="9"/>
        <v>0</v>
      </c>
      <c r="AH17" s="24">
        <v>0</v>
      </c>
      <c r="AI17" s="24">
        <v>0</v>
      </c>
      <c r="AJ17" s="24">
        <v>0</v>
      </c>
      <c r="AK17" s="24">
        <f t="shared" si="10"/>
        <v>0</v>
      </c>
      <c r="AL17" s="24">
        <f t="shared" si="0"/>
        <v>0</v>
      </c>
      <c r="AN17" s="24">
        <v>0</v>
      </c>
      <c r="AO17" s="24">
        <v>0</v>
      </c>
      <c r="AP17" s="24">
        <v>0</v>
      </c>
      <c r="AQ17" s="24">
        <f t="shared" si="11"/>
        <v>0</v>
      </c>
      <c r="AR17" s="24">
        <v>0</v>
      </c>
      <c r="AS17" s="24">
        <v>0</v>
      </c>
      <c r="AT17" s="24">
        <v>0</v>
      </c>
      <c r="AU17" s="24">
        <f t="shared" si="12"/>
        <v>0</v>
      </c>
      <c r="AV17" s="24">
        <v>0</v>
      </c>
      <c r="AW17" s="24">
        <v>0</v>
      </c>
      <c r="AX17" s="24">
        <v>0</v>
      </c>
      <c r="AY17" s="24">
        <f t="shared" si="13"/>
        <v>0</v>
      </c>
      <c r="AZ17" s="24">
        <v>0</v>
      </c>
      <c r="BA17" s="24">
        <v>0</v>
      </c>
      <c r="BB17" s="24">
        <v>0</v>
      </c>
      <c r="BC17" s="24">
        <f t="shared" si="14"/>
        <v>0</v>
      </c>
      <c r="BD17" s="24">
        <f t="shared" si="1"/>
        <v>0</v>
      </c>
      <c r="BF17" s="24">
        <v>0</v>
      </c>
      <c r="BG17" s="24">
        <v>0</v>
      </c>
      <c r="BH17" s="24">
        <v>0</v>
      </c>
      <c r="BI17" s="24">
        <f t="shared" si="15"/>
        <v>0</v>
      </c>
      <c r="BJ17" s="24">
        <v>0</v>
      </c>
      <c r="BK17" s="24">
        <v>0</v>
      </c>
      <c r="BL17" s="24">
        <v>0</v>
      </c>
      <c r="BM17" s="24">
        <f t="shared" si="16"/>
        <v>0</v>
      </c>
      <c r="BN17" s="24">
        <v>0</v>
      </c>
      <c r="BO17" s="24">
        <v>0</v>
      </c>
      <c r="BP17" s="24">
        <v>0</v>
      </c>
      <c r="BQ17" s="24">
        <f t="shared" si="17"/>
        <v>0</v>
      </c>
      <c r="BR17" s="24">
        <v>0</v>
      </c>
      <c r="BS17" s="24">
        <v>0</v>
      </c>
      <c r="BT17" s="24">
        <v>0</v>
      </c>
      <c r="BU17" s="24">
        <f t="shared" si="18"/>
        <v>0</v>
      </c>
      <c r="BV17" s="24">
        <f t="shared" si="2"/>
        <v>0</v>
      </c>
    </row>
    <row r="18" spans="1:74" x14ac:dyDescent="0.2">
      <c r="A18" s="15">
        <v>7</v>
      </c>
      <c r="B18" s="10" t="s">
        <v>12</v>
      </c>
      <c r="C18" s="44">
        <v>0</v>
      </c>
      <c r="D18" s="39">
        <v>0</v>
      </c>
      <c r="E18" s="39">
        <v>0</v>
      </c>
      <c r="F18" s="39">
        <v>0</v>
      </c>
      <c r="G18" s="44">
        <f t="shared" si="3"/>
        <v>0</v>
      </c>
      <c r="H18" s="39">
        <v>0</v>
      </c>
      <c r="I18" s="39">
        <v>0</v>
      </c>
      <c r="J18" s="39">
        <v>0</v>
      </c>
      <c r="K18" s="44">
        <f t="shared" si="4"/>
        <v>0</v>
      </c>
      <c r="L18" s="39">
        <v>0</v>
      </c>
      <c r="M18" s="39">
        <v>0</v>
      </c>
      <c r="N18" s="39">
        <v>0</v>
      </c>
      <c r="O18" s="44">
        <f t="shared" si="5"/>
        <v>0</v>
      </c>
      <c r="P18" s="24">
        <v>0</v>
      </c>
      <c r="Q18" s="24">
        <v>0</v>
      </c>
      <c r="R18" s="24">
        <v>0</v>
      </c>
      <c r="S18" s="44">
        <f t="shared" si="6"/>
        <v>0</v>
      </c>
      <c r="U18" s="24">
        <f t="shared" si="19"/>
        <v>0</v>
      </c>
      <c r="V18" s="24">
        <f t="shared" si="19"/>
        <v>0</v>
      </c>
      <c r="W18" s="24">
        <v>0</v>
      </c>
      <c r="X18" s="24">
        <v>0</v>
      </c>
      <c r="Y18" s="24">
        <f t="shared" si="7"/>
        <v>0</v>
      </c>
      <c r="Z18" s="24">
        <v>0</v>
      </c>
      <c r="AA18" s="24">
        <v>0</v>
      </c>
      <c r="AB18" s="24">
        <v>0</v>
      </c>
      <c r="AC18" s="24">
        <f t="shared" si="8"/>
        <v>0</v>
      </c>
      <c r="AD18" s="24">
        <v>0</v>
      </c>
      <c r="AE18" s="24">
        <v>0</v>
      </c>
      <c r="AF18" s="24">
        <v>0</v>
      </c>
      <c r="AG18" s="24">
        <f t="shared" si="9"/>
        <v>0</v>
      </c>
      <c r="AH18" s="24">
        <v>0</v>
      </c>
      <c r="AI18" s="24">
        <v>0</v>
      </c>
      <c r="AJ18" s="24">
        <v>0</v>
      </c>
      <c r="AK18" s="24">
        <f t="shared" si="10"/>
        <v>0</v>
      </c>
      <c r="AL18" s="24">
        <f t="shared" si="0"/>
        <v>0</v>
      </c>
      <c r="AN18" s="24">
        <v>0</v>
      </c>
      <c r="AO18" s="24">
        <v>0</v>
      </c>
      <c r="AP18" s="24">
        <v>0</v>
      </c>
      <c r="AQ18" s="24">
        <f t="shared" si="11"/>
        <v>0</v>
      </c>
      <c r="AR18" s="24">
        <v>0</v>
      </c>
      <c r="AS18" s="24">
        <v>0</v>
      </c>
      <c r="AT18" s="24">
        <v>0</v>
      </c>
      <c r="AU18" s="24">
        <f t="shared" si="12"/>
        <v>0</v>
      </c>
      <c r="AV18" s="24">
        <v>0</v>
      </c>
      <c r="AW18" s="24">
        <v>0</v>
      </c>
      <c r="AX18" s="24">
        <v>0</v>
      </c>
      <c r="AY18" s="24">
        <f t="shared" si="13"/>
        <v>0</v>
      </c>
      <c r="AZ18" s="24">
        <v>0</v>
      </c>
      <c r="BA18" s="24">
        <v>0</v>
      </c>
      <c r="BB18" s="24">
        <v>0</v>
      </c>
      <c r="BC18" s="24">
        <f t="shared" si="14"/>
        <v>0</v>
      </c>
      <c r="BD18" s="24">
        <f t="shared" si="1"/>
        <v>0</v>
      </c>
      <c r="BF18" s="24">
        <v>0</v>
      </c>
      <c r="BG18" s="24">
        <v>0</v>
      </c>
      <c r="BH18" s="24">
        <v>0</v>
      </c>
      <c r="BI18" s="24">
        <f t="shared" si="15"/>
        <v>0</v>
      </c>
      <c r="BJ18" s="24">
        <v>0</v>
      </c>
      <c r="BK18" s="24">
        <v>0</v>
      </c>
      <c r="BL18" s="24">
        <v>0</v>
      </c>
      <c r="BM18" s="24">
        <f t="shared" si="16"/>
        <v>0</v>
      </c>
      <c r="BN18" s="24">
        <v>0</v>
      </c>
      <c r="BO18" s="24">
        <v>0</v>
      </c>
      <c r="BP18" s="24">
        <v>0</v>
      </c>
      <c r="BQ18" s="24">
        <f t="shared" si="17"/>
        <v>0</v>
      </c>
      <c r="BR18" s="24">
        <v>0</v>
      </c>
      <c r="BS18" s="24">
        <v>0</v>
      </c>
      <c r="BT18" s="24">
        <v>0</v>
      </c>
      <c r="BU18" s="24">
        <f t="shared" si="18"/>
        <v>0</v>
      </c>
      <c r="BV18" s="24">
        <f t="shared" si="2"/>
        <v>0</v>
      </c>
    </row>
    <row r="19" spans="1:74" x14ac:dyDescent="0.2">
      <c r="A19" s="15">
        <v>8</v>
      </c>
      <c r="B19" s="16" t="s">
        <v>13</v>
      </c>
      <c r="C19" s="44">
        <v>0</v>
      </c>
      <c r="D19" s="39">
        <v>0</v>
      </c>
      <c r="E19" s="39">
        <v>0</v>
      </c>
      <c r="F19" s="39">
        <v>0</v>
      </c>
      <c r="G19" s="44">
        <f t="shared" si="3"/>
        <v>0</v>
      </c>
      <c r="H19" s="39">
        <v>0</v>
      </c>
      <c r="I19" s="39">
        <v>0</v>
      </c>
      <c r="J19" s="39">
        <v>0</v>
      </c>
      <c r="K19" s="44">
        <f t="shared" si="4"/>
        <v>0</v>
      </c>
      <c r="L19" s="39">
        <v>0</v>
      </c>
      <c r="M19" s="39">
        <v>0</v>
      </c>
      <c r="N19" s="39">
        <v>0</v>
      </c>
      <c r="O19" s="44">
        <f t="shared" si="5"/>
        <v>0</v>
      </c>
      <c r="P19" s="24">
        <v>0</v>
      </c>
      <c r="Q19" s="24">
        <v>0</v>
      </c>
      <c r="R19" s="24">
        <v>0</v>
      </c>
      <c r="S19" s="44">
        <f t="shared" si="6"/>
        <v>0</v>
      </c>
      <c r="U19" s="24">
        <f t="shared" ref="U19:U20" si="20">SUM(G19,K19,O19,S19)</f>
        <v>0</v>
      </c>
      <c r="V19" s="24">
        <f t="shared" ref="V19:V20" si="21">SUM(H19,L19,P19,T19)</f>
        <v>0</v>
      </c>
      <c r="W19" s="24">
        <v>0</v>
      </c>
      <c r="X19" s="24">
        <v>0</v>
      </c>
      <c r="Y19" s="24">
        <f t="shared" si="7"/>
        <v>0</v>
      </c>
      <c r="Z19" s="24">
        <v>0</v>
      </c>
      <c r="AA19" s="24">
        <v>0</v>
      </c>
      <c r="AB19" s="24">
        <v>0</v>
      </c>
      <c r="AC19" s="24">
        <f t="shared" si="8"/>
        <v>0</v>
      </c>
      <c r="AD19" s="24">
        <v>0</v>
      </c>
      <c r="AE19" s="24">
        <v>0</v>
      </c>
      <c r="AF19" s="24">
        <v>0</v>
      </c>
      <c r="AG19" s="24">
        <f t="shared" si="9"/>
        <v>0</v>
      </c>
      <c r="AH19" s="24">
        <v>0</v>
      </c>
      <c r="AI19" s="24">
        <v>0</v>
      </c>
      <c r="AJ19" s="24">
        <v>0</v>
      </c>
      <c r="AK19" s="24">
        <f t="shared" si="10"/>
        <v>0</v>
      </c>
      <c r="AL19" s="24">
        <f t="shared" si="0"/>
        <v>0</v>
      </c>
      <c r="AN19" s="24">
        <v>0</v>
      </c>
      <c r="AO19" s="24">
        <v>0</v>
      </c>
      <c r="AP19" s="24">
        <v>0</v>
      </c>
      <c r="AQ19" s="24">
        <f t="shared" si="11"/>
        <v>0</v>
      </c>
      <c r="AR19" s="24">
        <v>0</v>
      </c>
      <c r="AS19" s="24">
        <v>0</v>
      </c>
      <c r="AT19" s="24">
        <v>0</v>
      </c>
      <c r="AU19" s="24">
        <f t="shared" si="12"/>
        <v>0</v>
      </c>
      <c r="AV19" s="24">
        <v>0</v>
      </c>
      <c r="AW19" s="24">
        <v>0</v>
      </c>
      <c r="AX19" s="24">
        <v>0</v>
      </c>
      <c r="AY19" s="24">
        <f t="shared" si="13"/>
        <v>0</v>
      </c>
      <c r="AZ19" s="24">
        <v>0</v>
      </c>
      <c r="BA19" s="24">
        <v>0</v>
      </c>
      <c r="BB19" s="24">
        <v>0</v>
      </c>
      <c r="BC19" s="24">
        <f t="shared" si="14"/>
        <v>0</v>
      </c>
      <c r="BD19" s="24">
        <f t="shared" si="1"/>
        <v>0</v>
      </c>
      <c r="BF19" s="24">
        <v>0</v>
      </c>
      <c r="BG19" s="24">
        <v>0</v>
      </c>
      <c r="BH19" s="24">
        <v>0</v>
      </c>
      <c r="BI19" s="24">
        <f t="shared" si="15"/>
        <v>0</v>
      </c>
      <c r="BJ19" s="24">
        <v>0</v>
      </c>
      <c r="BK19" s="24">
        <v>0</v>
      </c>
      <c r="BL19" s="24">
        <v>0</v>
      </c>
      <c r="BM19" s="24">
        <f t="shared" si="16"/>
        <v>0</v>
      </c>
      <c r="BN19" s="24">
        <v>0</v>
      </c>
      <c r="BO19" s="24">
        <v>0</v>
      </c>
      <c r="BP19" s="24">
        <v>0</v>
      </c>
      <c r="BQ19" s="24">
        <f t="shared" si="17"/>
        <v>0</v>
      </c>
      <c r="BR19" s="24">
        <v>0</v>
      </c>
      <c r="BS19" s="24">
        <v>0</v>
      </c>
      <c r="BT19" s="24">
        <v>0</v>
      </c>
      <c r="BU19" s="24">
        <f t="shared" si="18"/>
        <v>0</v>
      </c>
      <c r="BV19" s="24">
        <f t="shared" si="2"/>
        <v>0</v>
      </c>
    </row>
    <row r="20" spans="1:74" ht="15.75" thickBot="1" x14ac:dyDescent="0.25">
      <c r="A20" s="49">
        <v>9</v>
      </c>
      <c r="B20" s="10" t="s">
        <v>60</v>
      </c>
      <c r="C20" s="44">
        <v>0</v>
      </c>
      <c r="D20" s="39">
        <v>0</v>
      </c>
      <c r="E20" s="39">
        <v>0</v>
      </c>
      <c r="F20" s="39">
        <v>0</v>
      </c>
      <c r="G20" s="44">
        <f t="shared" si="3"/>
        <v>0</v>
      </c>
      <c r="H20" s="39">
        <v>0</v>
      </c>
      <c r="I20" s="39">
        <v>0</v>
      </c>
      <c r="J20" s="39">
        <v>0</v>
      </c>
      <c r="K20" s="44">
        <f t="shared" si="4"/>
        <v>0</v>
      </c>
      <c r="L20" s="39">
        <v>0</v>
      </c>
      <c r="M20" s="39">
        <v>0</v>
      </c>
      <c r="N20" s="39">
        <v>0</v>
      </c>
      <c r="O20" s="44">
        <f t="shared" si="5"/>
        <v>0</v>
      </c>
      <c r="P20" s="24">
        <v>0</v>
      </c>
      <c r="Q20" s="24">
        <v>0</v>
      </c>
      <c r="R20" s="24">
        <v>0</v>
      </c>
      <c r="S20" s="44">
        <f t="shared" si="6"/>
        <v>0</v>
      </c>
      <c r="U20" s="24">
        <f t="shared" si="20"/>
        <v>0</v>
      </c>
      <c r="V20" s="24">
        <f t="shared" si="21"/>
        <v>0</v>
      </c>
      <c r="W20" s="24">
        <v>0</v>
      </c>
      <c r="X20" s="24">
        <v>0</v>
      </c>
      <c r="Y20" s="24">
        <f t="shared" si="7"/>
        <v>0</v>
      </c>
      <c r="Z20" s="24">
        <v>0</v>
      </c>
      <c r="AA20" s="24">
        <v>0</v>
      </c>
      <c r="AB20" s="24">
        <v>0</v>
      </c>
      <c r="AC20" s="24">
        <f t="shared" si="8"/>
        <v>0</v>
      </c>
      <c r="AD20" s="24">
        <v>0</v>
      </c>
      <c r="AE20" s="24">
        <v>0</v>
      </c>
      <c r="AF20" s="24">
        <v>0</v>
      </c>
      <c r="AG20" s="24">
        <f t="shared" si="9"/>
        <v>0</v>
      </c>
      <c r="AH20" s="24">
        <v>0</v>
      </c>
      <c r="AI20" s="24">
        <v>0</v>
      </c>
      <c r="AJ20" s="24">
        <v>0</v>
      </c>
      <c r="AK20" s="24">
        <f t="shared" si="10"/>
        <v>0</v>
      </c>
      <c r="AL20" s="24">
        <f t="shared" si="0"/>
        <v>0</v>
      </c>
      <c r="AN20" s="24">
        <v>0</v>
      </c>
      <c r="AO20" s="24">
        <v>0</v>
      </c>
      <c r="AP20" s="24">
        <v>0</v>
      </c>
      <c r="AQ20" s="24">
        <f t="shared" si="11"/>
        <v>0</v>
      </c>
      <c r="AR20" s="24">
        <v>0</v>
      </c>
      <c r="AS20" s="24">
        <v>0</v>
      </c>
      <c r="AT20" s="24">
        <v>0</v>
      </c>
      <c r="AU20" s="24">
        <f t="shared" si="12"/>
        <v>0</v>
      </c>
      <c r="AV20" s="24">
        <v>0</v>
      </c>
      <c r="AW20" s="24">
        <v>0</v>
      </c>
      <c r="AX20" s="24">
        <v>0</v>
      </c>
      <c r="AY20" s="24">
        <f t="shared" si="13"/>
        <v>0</v>
      </c>
      <c r="AZ20" s="24">
        <v>0</v>
      </c>
      <c r="BA20" s="24">
        <v>0</v>
      </c>
      <c r="BB20" s="24">
        <v>0</v>
      </c>
      <c r="BC20" s="24">
        <f t="shared" si="14"/>
        <v>0</v>
      </c>
      <c r="BD20" s="24">
        <f t="shared" si="1"/>
        <v>0</v>
      </c>
      <c r="BF20" s="24">
        <v>0</v>
      </c>
      <c r="BG20" s="24">
        <v>0</v>
      </c>
      <c r="BH20" s="24">
        <v>0</v>
      </c>
      <c r="BI20" s="24">
        <f t="shared" si="15"/>
        <v>0</v>
      </c>
      <c r="BJ20" s="24">
        <v>0</v>
      </c>
      <c r="BK20" s="24">
        <v>0</v>
      </c>
      <c r="BL20" s="24">
        <v>0</v>
      </c>
      <c r="BM20" s="24">
        <f t="shared" si="16"/>
        <v>0</v>
      </c>
      <c r="BN20" s="24">
        <v>0</v>
      </c>
      <c r="BO20" s="24">
        <v>0</v>
      </c>
      <c r="BP20" s="24">
        <v>0</v>
      </c>
      <c r="BQ20" s="24">
        <f t="shared" si="17"/>
        <v>0</v>
      </c>
      <c r="BR20" s="24">
        <v>0</v>
      </c>
      <c r="BS20" s="24">
        <v>0</v>
      </c>
      <c r="BT20" s="24">
        <v>0</v>
      </c>
      <c r="BU20" s="24">
        <f t="shared" si="18"/>
        <v>0</v>
      </c>
      <c r="BV20" s="24">
        <f t="shared" si="2"/>
        <v>0</v>
      </c>
    </row>
    <row r="21" spans="1:74" ht="15.75" thickBot="1" x14ac:dyDescent="0.25">
      <c r="A21" s="23"/>
      <c r="B21" s="18" t="s">
        <v>14</v>
      </c>
      <c r="C21" s="21">
        <f>SUM(C6:C20)</f>
        <v>521.61137931034477</v>
      </c>
      <c r="D21" s="21">
        <f t="shared" ref="D21:X21" si="22">SUM(D6:D20)</f>
        <v>106.59000000000003</v>
      </c>
      <c r="E21" s="21">
        <f t="shared" si="22"/>
        <v>21.71</v>
      </c>
      <c r="F21" s="21">
        <f t="shared" si="22"/>
        <v>45.97</v>
      </c>
      <c r="G21" s="21">
        <f t="shared" si="22"/>
        <v>174.27000000000004</v>
      </c>
      <c r="H21" s="21">
        <f t="shared" si="22"/>
        <v>18.599999999999998</v>
      </c>
      <c r="I21" s="21">
        <f t="shared" si="22"/>
        <v>17.55</v>
      </c>
      <c r="J21" s="21">
        <f t="shared" si="22"/>
        <v>168.67</v>
      </c>
      <c r="K21" s="21">
        <f t="shared" si="22"/>
        <v>204.82</v>
      </c>
      <c r="L21" s="21">
        <f t="shared" si="22"/>
        <v>56.557167381974253</v>
      </c>
      <c r="M21" s="21">
        <f t="shared" si="22"/>
        <v>21.883181818181818</v>
      </c>
      <c r="N21" s="21">
        <f t="shared" si="22"/>
        <v>37.65</v>
      </c>
      <c r="O21" s="21">
        <f t="shared" si="22"/>
        <v>116.09034920015607</v>
      </c>
      <c r="P21" s="21">
        <f t="shared" si="22"/>
        <v>12.355454545454545</v>
      </c>
      <c r="Q21" s="21">
        <f t="shared" si="22"/>
        <v>52.538626609442062</v>
      </c>
      <c r="R21" s="21">
        <f t="shared" si="22"/>
        <v>2</v>
      </c>
      <c r="S21" s="21">
        <f t="shared" si="22"/>
        <v>66.894081154896611</v>
      </c>
      <c r="T21" s="21">
        <f t="shared" si="22"/>
        <v>0</v>
      </c>
      <c r="U21" s="21">
        <f t="shared" si="22"/>
        <v>569.36443035505272</v>
      </c>
      <c r="V21" s="21">
        <f t="shared" si="22"/>
        <v>6</v>
      </c>
      <c r="W21" s="21">
        <f t="shared" si="22"/>
        <v>4.1900000000000004</v>
      </c>
      <c r="X21" s="21">
        <f t="shared" si="22"/>
        <v>53.46686375321336</v>
      </c>
      <c r="Y21" s="21">
        <f t="shared" si="7"/>
        <v>63.656863753213358</v>
      </c>
      <c r="Z21" s="21">
        <f t="shared" ref="Z21:AA21" si="23">SUM(Z6:Z20)</f>
        <v>63.96</v>
      </c>
      <c r="AA21" s="21">
        <f t="shared" si="23"/>
        <v>24.2</v>
      </c>
      <c r="AB21" s="21">
        <f t="shared" ref="AB21:AD21" si="24">SUM(AB6:AB20)</f>
        <v>60.2</v>
      </c>
      <c r="AC21" s="21">
        <f t="shared" si="8"/>
        <v>148.36000000000001</v>
      </c>
      <c r="AD21" s="21">
        <f t="shared" si="24"/>
        <v>125.59428571428572</v>
      </c>
      <c r="AE21" s="21">
        <f t="shared" ref="AE21:AF21" si="25">SUM(AE6:AE20)</f>
        <v>20.57</v>
      </c>
      <c r="AF21" s="21">
        <f t="shared" si="25"/>
        <v>0</v>
      </c>
      <c r="AG21" s="21">
        <f t="shared" si="9"/>
        <v>146.16428571428571</v>
      </c>
      <c r="AH21" s="21">
        <f t="shared" ref="AH21:AI21" si="26">SUM(AH6:AH20)</f>
        <v>24.85</v>
      </c>
      <c r="AI21" s="21">
        <f t="shared" si="26"/>
        <v>24.86</v>
      </c>
      <c r="AJ21" s="21">
        <f t="shared" ref="AJ21" si="27">SUM(AJ6:AJ20)</f>
        <v>0</v>
      </c>
      <c r="AK21" s="21">
        <f t="shared" si="10"/>
        <v>49.71</v>
      </c>
      <c r="AL21" s="21">
        <f t="shared" si="0"/>
        <v>407.89114946749913</v>
      </c>
      <c r="AN21" s="21">
        <f t="shared" ref="AN21:AO21" si="28">SUM(AN6:AN20)</f>
        <v>33</v>
      </c>
      <c r="AO21" s="21">
        <f t="shared" si="28"/>
        <v>0</v>
      </c>
      <c r="AP21" s="21">
        <f t="shared" ref="AP21" si="29">SUM(AP6:AP20)</f>
        <v>35.56</v>
      </c>
      <c r="AQ21" s="21">
        <f t="shared" si="11"/>
        <v>68.56</v>
      </c>
      <c r="AR21" s="21">
        <f t="shared" ref="AR21:AT21" si="30">SUM(AR6:AR20)</f>
        <v>16.29</v>
      </c>
      <c r="AS21" s="21">
        <f t="shared" si="30"/>
        <v>40.300000000000004</v>
      </c>
      <c r="AT21" s="21">
        <f t="shared" si="30"/>
        <v>8.57</v>
      </c>
      <c r="AU21" s="21">
        <f t="shared" si="12"/>
        <v>65.16</v>
      </c>
      <c r="AV21" s="21">
        <f t="shared" ref="AV21:AW21" si="31">SUM(AV6:AV20)</f>
        <v>9</v>
      </c>
      <c r="AW21" s="21">
        <f t="shared" si="31"/>
        <v>11.559999999999999</v>
      </c>
      <c r="AX21" s="21">
        <f t="shared" ref="AX21:AZ21" si="32">SUM(AX6:AX20)</f>
        <v>0</v>
      </c>
      <c r="AY21" s="21">
        <f t="shared" si="13"/>
        <v>20.56</v>
      </c>
      <c r="AZ21" s="21">
        <f t="shared" si="32"/>
        <v>18.940000000000001</v>
      </c>
      <c r="BA21" s="21">
        <f t="shared" ref="BA21:BB21" si="33">SUM(BA6:BA20)</f>
        <v>2.57</v>
      </c>
      <c r="BB21" s="21">
        <f t="shared" si="33"/>
        <v>34.160000000000004</v>
      </c>
      <c r="BC21" s="21">
        <f t="shared" si="14"/>
        <v>55.67</v>
      </c>
      <c r="BD21" s="21">
        <f t="shared" si="1"/>
        <v>209.95</v>
      </c>
      <c r="BF21" s="21">
        <f t="shared" ref="BF21:BG21" si="34">SUM(BF6:BF20)</f>
        <v>11.58</v>
      </c>
      <c r="BG21" s="21">
        <f t="shared" si="34"/>
        <v>42.43</v>
      </c>
      <c r="BH21" s="21">
        <f t="shared" ref="BH21" si="35">SUM(BH6:BH20)</f>
        <v>34.730000000000004</v>
      </c>
      <c r="BI21" s="21">
        <f t="shared" si="15"/>
        <v>88.740000000000009</v>
      </c>
      <c r="BJ21" s="21">
        <f t="shared" ref="BJ21:BK21" si="36">SUM(BJ6:BJ20)</f>
        <v>11.01</v>
      </c>
      <c r="BK21" s="21">
        <f t="shared" si="36"/>
        <v>57.3</v>
      </c>
      <c r="BL21" s="21">
        <f t="shared" ref="BL21" si="37">SUM(BL6:BL20)</f>
        <v>11.2</v>
      </c>
      <c r="BM21" s="21">
        <f t="shared" si="16"/>
        <v>79.510000000000005</v>
      </c>
      <c r="BN21" s="21">
        <f t="shared" ref="BN21:BO21" si="38">SUM(BN6:BN20)</f>
        <v>0</v>
      </c>
      <c r="BO21" s="21">
        <f t="shared" si="38"/>
        <v>13.64</v>
      </c>
      <c r="BP21" s="21">
        <f t="shared" ref="BP21:BR21" si="39">SUM(BP6:BP20)</f>
        <v>0</v>
      </c>
      <c r="BQ21" s="21">
        <f t="shared" si="17"/>
        <v>13.64</v>
      </c>
      <c r="BR21" s="21">
        <f t="shared" si="39"/>
        <v>0</v>
      </c>
      <c r="BS21" s="21">
        <f t="shared" ref="BS21:BT21" si="40">SUM(BS6:BS20)</f>
        <v>0</v>
      </c>
      <c r="BT21" s="21">
        <f t="shared" si="40"/>
        <v>12</v>
      </c>
      <c r="BU21" s="21">
        <f t="shared" si="18"/>
        <v>12</v>
      </c>
      <c r="BV21" s="21">
        <f t="shared" si="2"/>
        <v>193.89000000000001</v>
      </c>
    </row>
    <row r="22" spans="1:74" x14ac:dyDescent="0.2">
      <c r="A22" s="133" t="s">
        <v>15</v>
      </c>
      <c r="B22" s="137"/>
      <c r="C22" s="21"/>
      <c r="D22" s="22"/>
      <c r="E22" s="22"/>
      <c r="F22" s="22"/>
      <c r="G22" s="21"/>
      <c r="H22" s="22"/>
      <c r="I22" s="22"/>
      <c r="J22" s="22"/>
      <c r="K22" s="21"/>
      <c r="L22" s="22"/>
      <c r="M22" s="22"/>
      <c r="N22" s="22">
        <v>0</v>
      </c>
      <c r="O22" s="21">
        <f t="shared" si="5"/>
        <v>0</v>
      </c>
      <c r="P22" s="22"/>
      <c r="Q22" s="22"/>
      <c r="R22" s="22"/>
      <c r="S22" s="21">
        <f t="shared" si="6"/>
        <v>0</v>
      </c>
      <c r="U22" s="24">
        <f t="shared" si="19"/>
        <v>0</v>
      </c>
      <c r="V22" s="24"/>
      <c r="W22" s="24"/>
      <c r="X22" s="24"/>
      <c r="Y22" s="24">
        <f t="shared" si="7"/>
        <v>0</v>
      </c>
      <c r="Z22" s="24"/>
      <c r="AA22" s="24"/>
      <c r="AB22" s="24"/>
      <c r="AC22" s="24">
        <f t="shared" si="8"/>
        <v>0</v>
      </c>
      <c r="AD22" s="24"/>
      <c r="AE22" s="24"/>
      <c r="AF22" s="24"/>
      <c r="AG22" s="24">
        <f t="shared" si="9"/>
        <v>0</v>
      </c>
      <c r="AH22" s="24"/>
      <c r="AI22" s="24"/>
      <c r="AJ22" s="24"/>
      <c r="AK22" s="24">
        <f t="shared" si="10"/>
        <v>0</v>
      </c>
      <c r="AL22" s="24">
        <f t="shared" si="0"/>
        <v>0</v>
      </c>
      <c r="AN22" s="24"/>
      <c r="AO22" s="24"/>
      <c r="AP22" s="24"/>
      <c r="AQ22" s="24">
        <f t="shared" si="11"/>
        <v>0</v>
      </c>
      <c r="AR22" s="24"/>
      <c r="AS22" s="24"/>
      <c r="AT22" s="24"/>
      <c r="AU22" s="24">
        <f t="shared" si="12"/>
        <v>0</v>
      </c>
      <c r="AV22" s="24"/>
      <c r="AW22" s="24"/>
      <c r="AX22" s="24"/>
      <c r="AY22" s="24">
        <f t="shared" si="13"/>
        <v>0</v>
      </c>
      <c r="AZ22" s="24"/>
      <c r="BA22" s="24"/>
      <c r="BB22" s="24"/>
      <c r="BC22" s="24">
        <f t="shared" si="14"/>
        <v>0</v>
      </c>
      <c r="BD22" s="24">
        <f t="shared" si="1"/>
        <v>0</v>
      </c>
      <c r="BF22" s="24"/>
      <c r="BG22" s="24"/>
      <c r="BH22" s="24"/>
      <c r="BI22" s="24">
        <f t="shared" si="15"/>
        <v>0</v>
      </c>
      <c r="BJ22" s="24"/>
      <c r="BK22" s="24"/>
      <c r="BL22" s="24"/>
      <c r="BM22" s="24">
        <f t="shared" si="16"/>
        <v>0</v>
      </c>
      <c r="BN22" s="24"/>
      <c r="BO22" s="24"/>
      <c r="BP22" s="24"/>
      <c r="BQ22" s="24">
        <f t="shared" si="17"/>
        <v>0</v>
      </c>
      <c r="BR22" s="24"/>
      <c r="BS22" s="24"/>
      <c r="BT22" s="24"/>
      <c r="BU22" s="24">
        <f t="shared" si="18"/>
        <v>0</v>
      </c>
      <c r="BV22" s="24">
        <f t="shared" si="2"/>
        <v>0</v>
      </c>
    </row>
    <row r="23" spans="1:74" x14ac:dyDescent="0.2">
      <c r="A23" s="11">
        <v>1</v>
      </c>
      <c r="B23" s="10" t="s">
        <v>16</v>
      </c>
      <c r="C23" s="43">
        <v>11.19</v>
      </c>
      <c r="D23" s="38">
        <v>0</v>
      </c>
      <c r="E23" s="38">
        <v>209.54</v>
      </c>
      <c r="F23" s="38">
        <v>0</v>
      </c>
      <c r="G23" s="43">
        <f t="shared" si="3"/>
        <v>209.54</v>
      </c>
      <c r="H23" s="38">
        <v>0</v>
      </c>
      <c r="I23" s="38">
        <v>0</v>
      </c>
      <c r="J23" s="38">
        <v>0</v>
      </c>
      <c r="K23" s="43">
        <f t="shared" si="4"/>
        <v>0</v>
      </c>
      <c r="L23" s="38">
        <v>0</v>
      </c>
      <c r="M23" s="38">
        <v>6.9386363636363635</v>
      </c>
      <c r="N23" s="38">
        <v>0</v>
      </c>
      <c r="O23" s="43">
        <f t="shared" si="5"/>
        <v>6.9386363636363635</v>
      </c>
      <c r="P23" s="38">
        <v>0</v>
      </c>
      <c r="Q23" s="38">
        <v>0</v>
      </c>
      <c r="R23" s="24">
        <v>0</v>
      </c>
      <c r="S23" s="43">
        <f t="shared" si="6"/>
        <v>0</v>
      </c>
      <c r="U23" s="24">
        <f t="shared" si="19"/>
        <v>216.47863636363635</v>
      </c>
      <c r="V23" s="24">
        <v>7.94</v>
      </c>
      <c r="W23" s="24">
        <v>46.24123996528531</v>
      </c>
      <c r="X23" s="24">
        <v>0</v>
      </c>
      <c r="Y23" s="24">
        <f t="shared" si="7"/>
        <v>54.181239965285307</v>
      </c>
      <c r="Z23" s="24">
        <v>0</v>
      </c>
      <c r="AA23" s="24">
        <v>0</v>
      </c>
      <c r="AB23" s="24">
        <v>7.91</v>
      </c>
      <c r="AC23" s="24">
        <f t="shared" si="8"/>
        <v>7.91</v>
      </c>
      <c r="AD23" s="24">
        <v>0</v>
      </c>
      <c r="AE23" s="24">
        <v>145.34</v>
      </c>
      <c r="AF23" s="24">
        <v>33.42</v>
      </c>
      <c r="AG23" s="24">
        <f t="shared" si="9"/>
        <v>178.76</v>
      </c>
      <c r="AH23" s="24">
        <v>92.710000000000008</v>
      </c>
      <c r="AI23" s="24">
        <v>0</v>
      </c>
      <c r="AJ23" s="24">
        <v>0</v>
      </c>
      <c r="AK23" s="24">
        <f t="shared" si="10"/>
        <v>92.710000000000008</v>
      </c>
      <c r="AL23" s="24">
        <f t="shared" si="0"/>
        <v>333.56123996528538</v>
      </c>
      <c r="AN23" s="24">
        <v>0</v>
      </c>
      <c r="AO23" s="24">
        <v>0</v>
      </c>
      <c r="AP23" s="24">
        <v>11.14</v>
      </c>
      <c r="AQ23" s="24">
        <f t="shared" si="11"/>
        <v>11.14</v>
      </c>
      <c r="AR23" s="24">
        <v>0</v>
      </c>
      <c r="AS23" s="24">
        <v>0</v>
      </c>
      <c r="AT23" s="24">
        <v>31.8</v>
      </c>
      <c r="AU23" s="24">
        <f t="shared" si="12"/>
        <v>31.8</v>
      </c>
      <c r="AV23" s="24">
        <v>44.13</v>
      </c>
      <c r="AW23" s="24">
        <v>0</v>
      </c>
      <c r="AX23" s="24">
        <v>92.13</v>
      </c>
      <c r="AY23" s="24">
        <f t="shared" si="13"/>
        <v>136.26</v>
      </c>
      <c r="AZ23" s="24">
        <v>9.6</v>
      </c>
      <c r="BA23" s="24">
        <v>41.57</v>
      </c>
      <c r="BB23" s="24">
        <v>0</v>
      </c>
      <c r="BC23" s="24">
        <f t="shared" si="14"/>
        <v>51.17</v>
      </c>
      <c r="BD23" s="24">
        <f t="shared" si="1"/>
        <v>230.37</v>
      </c>
      <c r="BF23" s="24">
        <v>0</v>
      </c>
      <c r="BG23" s="24">
        <v>0</v>
      </c>
      <c r="BH23" s="24">
        <v>0</v>
      </c>
      <c r="BI23" s="24">
        <f t="shared" si="15"/>
        <v>0</v>
      </c>
      <c r="BJ23" s="24">
        <v>0</v>
      </c>
      <c r="BK23" s="24">
        <v>24</v>
      </c>
      <c r="BL23" s="24">
        <v>0</v>
      </c>
      <c r="BM23" s="24">
        <f t="shared" si="16"/>
        <v>24</v>
      </c>
      <c r="BN23" s="24">
        <v>0</v>
      </c>
      <c r="BO23" s="24">
        <v>0</v>
      </c>
      <c r="BP23" s="24">
        <v>0</v>
      </c>
      <c r="BQ23" s="24">
        <f t="shared" si="17"/>
        <v>0</v>
      </c>
      <c r="BR23" s="24">
        <v>0</v>
      </c>
      <c r="BS23" s="24">
        <v>0</v>
      </c>
      <c r="BT23" s="24">
        <v>0</v>
      </c>
      <c r="BU23" s="24">
        <f t="shared" si="18"/>
        <v>0</v>
      </c>
      <c r="BV23" s="24">
        <f t="shared" si="2"/>
        <v>24</v>
      </c>
    </row>
    <row r="24" spans="1:74" x14ac:dyDescent="0.2">
      <c r="A24" s="11">
        <v>2</v>
      </c>
      <c r="B24" s="10" t="s">
        <v>28</v>
      </c>
      <c r="C24" s="43">
        <v>244.39275862068962</v>
      </c>
      <c r="D24" s="38">
        <v>0</v>
      </c>
      <c r="E24" s="38">
        <v>120</v>
      </c>
      <c r="F24" s="38">
        <v>0</v>
      </c>
      <c r="G24" s="43">
        <f t="shared" si="3"/>
        <v>120</v>
      </c>
      <c r="H24" s="38">
        <v>0</v>
      </c>
      <c r="I24" s="38">
        <v>0</v>
      </c>
      <c r="J24" s="38">
        <v>0</v>
      </c>
      <c r="K24" s="43">
        <f t="shared" si="4"/>
        <v>0</v>
      </c>
      <c r="L24" s="38">
        <v>0</v>
      </c>
      <c r="M24" s="38">
        <v>0</v>
      </c>
      <c r="N24" s="38">
        <v>0</v>
      </c>
      <c r="O24" s="43">
        <f t="shared" si="5"/>
        <v>0</v>
      </c>
      <c r="P24" s="38">
        <v>0</v>
      </c>
      <c r="Q24" s="38">
        <v>262.8890909090909</v>
      </c>
      <c r="R24" s="24">
        <v>0</v>
      </c>
      <c r="S24" s="43">
        <f t="shared" si="6"/>
        <v>262.8890909090909</v>
      </c>
      <c r="U24" s="24">
        <f t="shared" si="19"/>
        <v>382.8890909090909</v>
      </c>
      <c r="V24" s="24">
        <v>0</v>
      </c>
      <c r="W24" s="24">
        <v>155.48210023866346</v>
      </c>
      <c r="X24" s="24">
        <v>0</v>
      </c>
      <c r="Y24" s="24">
        <f t="shared" si="7"/>
        <v>155.48210023866346</v>
      </c>
      <c r="Z24" s="24">
        <v>49.24</v>
      </c>
      <c r="AA24" s="24">
        <v>171.01</v>
      </c>
      <c r="AB24" s="24">
        <v>0</v>
      </c>
      <c r="AC24" s="24">
        <f t="shared" si="8"/>
        <v>220.25</v>
      </c>
      <c r="AD24" s="24">
        <v>71.92</v>
      </c>
      <c r="AE24" s="24">
        <v>0</v>
      </c>
      <c r="AF24" s="24">
        <v>0</v>
      </c>
      <c r="AG24" s="24">
        <f t="shared" si="9"/>
        <v>71.92</v>
      </c>
      <c r="AH24" s="24">
        <v>30.86</v>
      </c>
      <c r="AI24" s="24">
        <v>27.14</v>
      </c>
      <c r="AJ24" s="24">
        <v>0</v>
      </c>
      <c r="AK24" s="24">
        <f t="shared" si="10"/>
        <v>58</v>
      </c>
      <c r="AL24" s="24">
        <f t="shared" si="0"/>
        <v>505.65210023866348</v>
      </c>
      <c r="AN24" s="24">
        <v>168</v>
      </c>
      <c r="AO24" s="24">
        <v>120</v>
      </c>
      <c r="AP24" s="24">
        <v>0</v>
      </c>
      <c r="AQ24" s="24">
        <f t="shared" si="11"/>
        <v>288</v>
      </c>
      <c r="AR24" s="24">
        <v>7.8</v>
      </c>
      <c r="AS24" s="24">
        <v>0</v>
      </c>
      <c r="AT24" s="24">
        <v>111.6</v>
      </c>
      <c r="AU24" s="24">
        <f t="shared" si="12"/>
        <v>119.39999999999999</v>
      </c>
      <c r="AV24" s="24">
        <v>129.6</v>
      </c>
      <c r="AW24" s="24">
        <v>6</v>
      </c>
      <c r="AX24" s="24">
        <v>0</v>
      </c>
      <c r="AY24" s="24">
        <f t="shared" si="13"/>
        <v>135.6</v>
      </c>
      <c r="AZ24" s="24">
        <v>0</v>
      </c>
      <c r="BA24" s="24">
        <v>83</v>
      </c>
      <c r="BB24" s="24">
        <v>30.86</v>
      </c>
      <c r="BC24" s="24">
        <f t="shared" si="14"/>
        <v>113.86</v>
      </c>
      <c r="BD24" s="24">
        <f t="shared" si="1"/>
        <v>656.8599999999999</v>
      </c>
      <c r="BF24" s="24">
        <v>0</v>
      </c>
      <c r="BG24" s="24">
        <v>5.36</v>
      </c>
      <c r="BH24" s="24">
        <v>36.879999999999995</v>
      </c>
      <c r="BI24" s="24">
        <f t="shared" si="15"/>
        <v>42.239999999999995</v>
      </c>
      <c r="BJ24" s="24">
        <v>25.5</v>
      </c>
      <c r="BK24" s="24">
        <v>2.72</v>
      </c>
      <c r="BL24" s="24">
        <v>0</v>
      </c>
      <c r="BM24" s="24">
        <f t="shared" si="16"/>
        <v>28.22</v>
      </c>
      <c r="BN24" s="24">
        <v>0</v>
      </c>
      <c r="BO24" s="24">
        <v>0</v>
      </c>
      <c r="BP24" s="24">
        <v>71.94</v>
      </c>
      <c r="BQ24" s="24">
        <f t="shared" si="17"/>
        <v>71.94</v>
      </c>
      <c r="BR24" s="24">
        <v>16.54</v>
      </c>
      <c r="BS24" s="24">
        <v>163.53</v>
      </c>
      <c r="BT24" s="24">
        <v>131.95000000000002</v>
      </c>
      <c r="BU24" s="24">
        <f t="shared" si="18"/>
        <v>312.02</v>
      </c>
      <c r="BV24" s="24">
        <f t="shared" si="2"/>
        <v>454.41999999999996</v>
      </c>
    </row>
    <row r="25" spans="1:74" x14ac:dyDescent="0.2">
      <c r="A25" s="11">
        <v>3</v>
      </c>
      <c r="B25" s="10" t="s">
        <v>99</v>
      </c>
      <c r="C25" s="43">
        <v>192</v>
      </c>
      <c r="D25" s="38">
        <v>200.85</v>
      </c>
      <c r="E25" s="38">
        <v>0</v>
      </c>
      <c r="F25" s="38">
        <v>0</v>
      </c>
      <c r="G25" s="43">
        <f t="shared" si="3"/>
        <v>200.85</v>
      </c>
      <c r="H25" s="38">
        <v>0</v>
      </c>
      <c r="I25" s="38">
        <v>7.67</v>
      </c>
      <c r="J25" s="38">
        <v>0</v>
      </c>
      <c r="K25" s="43">
        <f t="shared" si="4"/>
        <v>7.67</v>
      </c>
      <c r="L25" s="38">
        <v>0</v>
      </c>
      <c r="M25" s="38">
        <v>0</v>
      </c>
      <c r="N25" s="38">
        <v>0</v>
      </c>
      <c r="O25" s="43">
        <f t="shared" si="5"/>
        <v>0</v>
      </c>
      <c r="P25" s="38">
        <v>0</v>
      </c>
      <c r="Q25" s="38">
        <v>0</v>
      </c>
      <c r="R25" s="24">
        <v>84.122694727706659</v>
      </c>
      <c r="S25" s="43">
        <f t="shared" si="6"/>
        <v>84.122694727706659</v>
      </c>
      <c r="U25" s="24">
        <f t="shared" si="19"/>
        <v>292.64269472770661</v>
      </c>
      <c r="V25" s="24">
        <v>205.69863013698631</v>
      </c>
      <c r="W25" s="24">
        <v>0</v>
      </c>
      <c r="X25" s="24">
        <v>0</v>
      </c>
      <c r="Y25" s="24">
        <f t="shared" si="7"/>
        <v>205.69863013698631</v>
      </c>
      <c r="Z25" s="24">
        <v>0</v>
      </c>
      <c r="AA25" s="24">
        <v>0</v>
      </c>
      <c r="AB25" s="24">
        <v>0</v>
      </c>
      <c r="AC25" s="24">
        <f t="shared" si="8"/>
        <v>0</v>
      </c>
      <c r="AD25" s="24">
        <v>141.05000000000001</v>
      </c>
      <c r="AE25" s="24">
        <v>10.5</v>
      </c>
      <c r="AF25" s="24">
        <v>0</v>
      </c>
      <c r="AG25" s="24">
        <f t="shared" si="9"/>
        <v>151.55000000000001</v>
      </c>
      <c r="AH25" s="24">
        <v>0</v>
      </c>
      <c r="AI25" s="24">
        <v>45.51</v>
      </c>
      <c r="AJ25" s="24">
        <v>278</v>
      </c>
      <c r="AK25" s="24">
        <f t="shared" si="10"/>
        <v>323.51</v>
      </c>
      <c r="AL25" s="24">
        <f t="shared" si="0"/>
        <v>680.75863013698631</v>
      </c>
      <c r="AN25" s="24">
        <v>0</v>
      </c>
      <c r="AO25" s="24">
        <v>0</v>
      </c>
      <c r="AP25" s="24">
        <v>0</v>
      </c>
      <c r="AQ25" s="24">
        <f t="shared" si="11"/>
        <v>0</v>
      </c>
      <c r="AR25" s="24">
        <v>0</v>
      </c>
      <c r="AS25" s="24">
        <v>102.86</v>
      </c>
      <c r="AT25" s="24">
        <v>248.57</v>
      </c>
      <c r="AU25" s="24">
        <f t="shared" si="12"/>
        <v>351.43</v>
      </c>
      <c r="AV25" s="24">
        <v>0</v>
      </c>
      <c r="AW25" s="24">
        <v>192</v>
      </c>
      <c r="AX25" s="24">
        <v>48</v>
      </c>
      <c r="AY25" s="24">
        <f t="shared" si="13"/>
        <v>240</v>
      </c>
      <c r="AZ25" s="24">
        <v>0</v>
      </c>
      <c r="BA25" s="24">
        <v>192</v>
      </c>
      <c r="BB25" s="24">
        <v>0</v>
      </c>
      <c r="BC25" s="24">
        <f t="shared" si="14"/>
        <v>192</v>
      </c>
      <c r="BD25" s="24">
        <f t="shared" si="1"/>
        <v>783.43000000000006</v>
      </c>
      <c r="BF25" s="24">
        <v>0</v>
      </c>
      <c r="BG25" s="24">
        <v>0</v>
      </c>
      <c r="BH25" s="24">
        <v>0</v>
      </c>
      <c r="BI25" s="24">
        <f t="shared" si="15"/>
        <v>0</v>
      </c>
      <c r="BJ25" s="24">
        <v>0</v>
      </c>
      <c r="BK25" s="24">
        <v>0</v>
      </c>
      <c r="BL25" s="24">
        <v>0</v>
      </c>
      <c r="BM25" s="24">
        <f t="shared" si="16"/>
        <v>0</v>
      </c>
      <c r="BN25" s="24">
        <v>0</v>
      </c>
      <c r="BO25" s="24">
        <v>0</v>
      </c>
      <c r="BP25" s="24">
        <v>0</v>
      </c>
      <c r="BQ25" s="24">
        <f t="shared" si="17"/>
        <v>0</v>
      </c>
      <c r="BR25" s="24">
        <v>92</v>
      </c>
      <c r="BS25" s="24">
        <v>0</v>
      </c>
      <c r="BT25" s="24">
        <v>24</v>
      </c>
      <c r="BU25" s="24">
        <f t="shared" si="18"/>
        <v>116</v>
      </c>
      <c r="BV25" s="24">
        <f t="shared" si="2"/>
        <v>116</v>
      </c>
    </row>
    <row r="26" spans="1:74" x14ac:dyDescent="0.2">
      <c r="A26" s="11">
        <v>4</v>
      </c>
      <c r="B26" s="12" t="s">
        <v>17</v>
      </c>
      <c r="C26" s="43">
        <v>0</v>
      </c>
      <c r="D26" s="38">
        <v>0</v>
      </c>
      <c r="E26" s="38">
        <v>0</v>
      </c>
      <c r="F26" s="38">
        <v>0</v>
      </c>
      <c r="G26" s="43">
        <f t="shared" si="3"/>
        <v>0</v>
      </c>
      <c r="H26" s="38">
        <v>0</v>
      </c>
      <c r="I26" s="38">
        <v>0</v>
      </c>
      <c r="J26" s="38">
        <v>0</v>
      </c>
      <c r="K26" s="43">
        <f t="shared" si="4"/>
        <v>0</v>
      </c>
      <c r="L26" s="38">
        <v>0</v>
      </c>
      <c r="M26" s="38">
        <v>0</v>
      </c>
      <c r="N26" s="38">
        <v>0</v>
      </c>
      <c r="O26" s="43">
        <f t="shared" si="5"/>
        <v>0</v>
      </c>
      <c r="P26" s="38">
        <v>0</v>
      </c>
      <c r="Q26" s="38">
        <v>0</v>
      </c>
      <c r="R26" s="24">
        <v>0</v>
      </c>
      <c r="S26" s="43">
        <f t="shared" si="6"/>
        <v>0</v>
      </c>
      <c r="U26" s="24">
        <f t="shared" si="19"/>
        <v>0</v>
      </c>
      <c r="V26" s="24">
        <v>0</v>
      </c>
      <c r="W26" s="24">
        <v>0</v>
      </c>
      <c r="X26" s="24">
        <v>0</v>
      </c>
      <c r="Y26" s="24">
        <f t="shared" si="7"/>
        <v>0</v>
      </c>
      <c r="Z26" s="24">
        <v>0</v>
      </c>
      <c r="AA26" s="24">
        <v>0</v>
      </c>
      <c r="AB26" s="24">
        <v>0</v>
      </c>
      <c r="AC26" s="24">
        <f t="shared" si="8"/>
        <v>0</v>
      </c>
      <c r="AD26" s="24">
        <v>0</v>
      </c>
      <c r="AE26" s="24">
        <v>0</v>
      </c>
      <c r="AF26" s="24">
        <v>0</v>
      </c>
      <c r="AG26" s="24">
        <f t="shared" si="9"/>
        <v>0</v>
      </c>
      <c r="AH26" s="24">
        <v>0</v>
      </c>
      <c r="AI26" s="24">
        <v>0</v>
      </c>
      <c r="AJ26" s="24">
        <v>0</v>
      </c>
      <c r="AK26" s="24">
        <f t="shared" si="10"/>
        <v>0</v>
      </c>
      <c r="AL26" s="24">
        <f t="shared" si="0"/>
        <v>0</v>
      </c>
      <c r="AN26" s="24">
        <v>0</v>
      </c>
      <c r="AO26" s="24">
        <v>0</v>
      </c>
      <c r="AP26" s="24">
        <v>0</v>
      </c>
      <c r="AQ26" s="24">
        <f t="shared" si="11"/>
        <v>0</v>
      </c>
      <c r="AR26" s="24">
        <v>0</v>
      </c>
      <c r="AS26" s="24">
        <v>0</v>
      </c>
      <c r="AT26" s="24">
        <v>0</v>
      </c>
      <c r="AU26" s="24">
        <f t="shared" si="12"/>
        <v>0</v>
      </c>
      <c r="AV26" s="24">
        <v>0</v>
      </c>
      <c r="AW26" s="24">
        <v>0</v>
      </c>
      <c r="AX26" s="24">
        <v>0</v>
      </c>
      <c r="AY26" s="24">
        <f t="shared" si="13"/>
        <v>0</v>
      </c>
      <c r="AZ26" s="24">
        <v>0</v>
      </c>
      <c r="BA26" s="24">
        <v>0</v>
      </c>
      <c r="BB26" s="24">
        <v>0</v>
      </c>
      <c r="BC26" s="24">
        <f t="shared" si="14"/>
        <v>0</v>
      </c>
      <c r="BD26" s="24">
        <f t="shared" si="1"/>
        <v>0</v>
      </c>
      <c r="BF26" s="24">
        <v>0</v>
      </c>
      <c r="BG26" s="24">
        <v>0</v>
      </c>
      <c r="BH26" s="24">
        <v>0</v>
      </c>
      <c r="BI26" s="24">
        <f t="shared" si="15"/>
        <v>0</v>
      </c>
      <c r="BJ26" s="24">
        <v>0</v>
      </c>
      <c r="BK26" s="24">
        <v>0</v>
      </c>
      <c r="BL26" s="24">
        <v>0</v>
      </c>
      <c r="BM26" s="24">
        <f t="shared" si="16"/>
        <v>0</v>
      </c>
      <c r="BN26" s="24">
        <v>0</v>
      </c>
      <c r="BO26" s="24">
        <v>0</v>
      </c>
      <c r="BP26" s="24">
        <v>0</v>
      </c>
      <c r="BQ26" s="24">
        <f t="shared" si="17"/>
        <v>0</v>
      </c>
      <c r="BR26" s="24">
        <v>0</v>
      </c>
      <c r="BS26" s="24">
        <v>0</v>
      </c>
      <c r="BT26" s="24">
        <v>0</v>
      </c>
      <c r="BU26" s="24">
        <f t="shared" si="18"/>
        <v>0</v>
      </c>
      <c r="BV26" s="24">
        <f t="shared" si="2"/>
        <v>0</v>
      </c>
    </row>
    <row r="27" spans="1:74" x14ac:dyDescent="0.2">
      <c r="A27" s="11">
        <v>5</v>
      </c>
      <c r="B27" s="12" t="s">
        <v>81</v>
      </c>
      <c r="C27" s="43">
        <v>0</v>
      </c>
      <c r="D27" s="38">
        <v>0</v>
      </c>
      <c r="E27" s="38">
        <v>0</v>
      </c>
      <c r="F27" s="38">
        <v>0</v>
      </c>
      <c r="G27" s="43">
        <f t="shared" si="3"/>
        <v>0</v>
      </c>
      <c r="H27" s="38">
        <v>0</v>
      </c>
      <c r="I27" s="38">
        <v>0</v>
      </c>
      <c r="J27" s="38">
        <v>0</v>
      </c>
      <c r="K27" s="43">
        <f t="shared" si="4"/>
        <v>0</v>
      </c>
      <c r="L27" s="38">
        <v>0</v>
      </c>
      <c r="M27" s="38">
        <v>0</v>
      </c>
      <c r="N27" s="38">
        <v>0</v>
      </c>
      <c r="O27" s="43">
        <f t="shared" si="5"/>
        <v>0</v>
      </c>
      <c r="P27" s="38">
        <v>0</v>
      </c>
      <c r="Q27" s="38">
        <v>0</v>
      </c>
      <c r="R27" s="24">
        <v>0</v>
      </c>
      <c r="S27" s="43">
        <f t="shared" si="6"/>
        <v>0</v>
      </c>
      <c r="U27" s="24">
        <f t="shared" si="19"/>
        <v>0</v>
      </c>
      <c r="V27" s="24">
        <v>0</v>
      </c>
      <c r="W27" s="24">
        <v>0</v>
      </c>
      <c r="X27" s="24">
        <v>0</v>
      </c>
      <c r="Y27" s="24">
        <f t="shared" si="7"/>
        <v>0</v>
      </c>
      <c r="Z27" s="24">
        <v>0</v>
      </c>
      <c r="AA27" s="24">
        <v>0</v>
      </c>
      <c r="AB27" s="24">
        <v>0</v>
      </c>
      <c r="AC27" s="24">
        <f t="shared" si="8"/>
        <v>0</v>
      </c>
      <c r="AD27" s="24">
        <v>0</v>
      </c>
      <c r="AE27" s="24">
        <v>0</v>
      </c>
      <c r="AF27" s="24">
        <v>0</v>
      </c>
      <c r="AG27" s="24">
        <f t="shared" si="9"/>
        <v>0</v>
      </c>
      <c r="AH27" s="24">
        <v>0</v>
      </c>
      <c r="AI27" s="24">
        <v>0</v>
      </c>
      <c r="AJ27" s="24">
        <v>0</v>
      </c>
      <c r="AK27" s="24">
        <f t="shared" si="10"/>
        <v>0</v>
      </c>
      <c r="AL27" s="24">
        <f t="shared" si="0"/>
        <v>0</v>
      </c>
      <c r="AN27" s="24">
        <v>0</v>
      </c>
      <c r="AO27" s="24">
        <v>0</v>
      </c>
      <c r="AP27" s="24">
        <v>0</v>
      </c>
      <c r="AQ27" s="24">
        <f t="shared" si="11"/>
        <v>0</v>
      </c>
      <c r="AR27" s="24">
        <v>0</v>
      </c>
      <c r="AS27" s="24">
        <v>0</v>
      </c>
      <c r="AT27" s="24">
        <v>0</v>
      </c>
      <c r="AU27" s="24">
        <f t="shared" si="12"/>
        <v>0</v>
      </c>
      <c r="AV27" s="24">
        <v>0</v>
      </c>
      <c r="AW27" s="24">
        <v>0</v>
      </c>
      <c r="AX27" s="24">
        <v>0</v>
      </c>
      <c r="AY27" s="24">
        <f t="shared" si="13"/>
        <v>0</v>
      </c>
      <c r="AZ27" s="24">
        <v>0</v>
      </c>
      <c r="BA27" s="24">
        <v>0</v>
      </c>
      <c r="BB27" s="24">
        <v>0</v>
      </c>
      <c r="BC27" s="24">
        <f t="shared" si="14"/>
        <v>0</v>
      </c>
      <c r="BD27" s="24">
        <f t="shared" si="1"/>
        <v>0</v>
      </c>
      <c r="BF27" s="24">
        <v>0</v>
      </c>
      <c r="BG27" s="24">
        <v>0</v>
      </c>
      <c r="BH27" s="24">
        <v>0</v>
      </c>
      <c r="BI27" s="24">
        <f t="shared" si="15"/>
        <v>0</v>
      </c>
      <c r="BJ27" s="24">
        <v>0</v>
      </c>
      <c r="BK27" s="24">
        <v>0</v>
      </c>
      <c r="BL27" s="24">
        <v>0</v>
      </c>
      <c r="BM27" s="24">
        <f t="shared" si="16"/>
        <v>0</v>
      </c>
      <c r="BN27" s="24">
        <v>0</v>
      </c>
      <c r="BO27" s="24">
        <v>0</v>
      </c>
      <c r="BP27" s="24">
        <v>0</v>
      </c>
      <c r="BQ27" s="24">
        <f t="shared" si="17"/>
        <v>0</v>
      </c>
      <c r="BR27" s="24">
        <v>0</v>
      </c>
      <c r="BS27" s="24">
        <v>0</v>
      </c>
      <c r="BT27" s="24">
        <v>0</v>
      </c>
      <c r="BU27" s="24">
        <f t="shared" si="18"/>
        <v>0</v>
      </c>
      <c r="BV27" s="24">
        <f t="shared" si="2"/>
        <v>0</v>
      </c>
    </row>
    <row r="28" spans="1:74" ht="18.75" thickBot="1" x14ac:dyDescent="0.25">
      <c r="A28" s="11">
        <v>6</v>
      </c>
      <c r="B28" s="12" t="s">
        <v>169</v>
      </c>
      <c r="C28" s="43">
        <v>224.376</v>
      </c>
      <c r="D28" s="38">
        <v>1.1000000000000001</v>
      </c>
      <c r="E28" s="38">
        <v>3.24</v>
      </c>
      <c r="F28" s="38">
        <v>75.273663366336621</v>
      </c>
      <c r="G28" s="43">
        <f t="shared" si="3"/>
        <v>79.613663366336624</v>
      </c>
      <c r="H28" s="38">
        <v>16.97</v>
      </c>
      <c r="I28" s="38">
        <v>11.192696245733785</v>
      </c>
      <c r="J28" s="38">
        <v>40.760000000000005</v>
      </c>
      <c r="K28" s="43">
        <f t="shared" si="4"/>
        <v>68.922696245733789</v>
      </c>
      <c r="L28" s="38">
        <v>24.933409090909095</v>
      </c>
      <c r="M28" s="38">
        <v>42.319887005649704</v>
      </c>
      <c r="N28" s="38">
        <v>31.634999999999994</v>
      </c>
      <c r="O28" s="43">
        <f t="shared" si="5"/>
        <v>98.88829609655879</v>
      </c>
      <c r="P28" s="38">
        <v>16.560709838107101</v>
      </c>
      <c r="Q28" s="38">
        <v>2.96</v>
      </c>
      <c r="R28" s="24">
        <v>33.6175</v>
      </c>
      <c r="S28" s="43">
        <f t="shared" si="6"/>
        <v>53.138209838107102</v>
      </c>
      <c r="U28" s="24">
        <f t="shared" si="19"/>
        <v>300.5628655467363</v>
      </c>
      <c r="V28" s="24">
        <v>13.155368708544675</v>
      </c>
      <c r="W28" s="24">
        <v>19.759999999999998</v>
      </c>
      <c r="X28" s="24">
        <v>3.2</v>
      </c>
      <c r="Y28" s="24">
        <f t="shared" si="7"/>
        <v>36.115368708544679</v>
      </c>
      <c r="Z28" s="24">
        <v>3.25</v>
      </c>
      <c r="AA28" s="24">
        <v>24</v>
      </c>
      <c r="AB28" s="24">
        <v>0</v>
      </c>
      <c r="AC28" s="24">
        <f t="shared" si="8"/>
        <v>27.25</v>
      </c>
      <c r="AD28" s="24">
        <v>0</v>
      </c>
      <c r="AE28" s="24">
        <v>39.017142857142858</v>
      </c>
      <c r="AF28" s="24">
        <v>0</v>
      </c>
      <c r="AG28" s="24">
        <f t="shared" si="9"/>
        <v>39.017142857142858</v>
      </c>
      <c r="AH28" s="24">
        <v>2.57</v>
      </c>
      <c r="AI28" s="24">
        <v>0</v>
      </c>
      <c r="AJ28" s="24">
        <v>0</v>
      </c>
      <c r="AK28" s="24">
        <f t="shared" si="10"/>
        <v>2.57</v>
      </c>
      <c r="AL28" s="24">
        <f t="shared" si="0"/>
        <v>104.95251156568753</v>
      </c>
      <c r="AN28" s="24">
        <v>56.141428571428577</v>
      </c>
      <c r="AO28" s="24">
        <v>0</v>
      </c>
      <c r="AP28" s="24">
        <v>40.17</v>
      </c>
      <c r="AQ28" s="24">
        <f t="shared" si="11"/>
        <v>96.311428571428578</v>
      </c>
      <c r="AR28" s="24">
        <v>14.3</v>
      </c>
      <c r="AS28" s="24">
        <v>0</v>
      </c>
      <c r="AT28" s="24">
        <v>0</v>
      </c>
      <c r="AU28" s="24">
        <f t="shared" si="12"/>
        <v>14.3</v>
      </c>
      <c r="AV28" s="24">
        <v>156.82999999999998</v>
      </c>
      <c r="AW28" s="24">
        <v>31.28</v>
      </c>
      <c r="AX28" s="24">
        <v>20.14</v>
      </c>
      <c r="AY28" s="24">
        <f t="shared" si="13"/>
        <v>208.25</v>
      </c>
      <c r="AZ28" s="24">
        <v>23.91</v>
      </c>
      <c r="BA28" s="24">
        <v>43.02</v>
      </c>
      <c r="BB28" s="24">
        <v>0</v>
      </c>
      <c r="BC28" s="24">
        <f t="shared" si="14"/>
        <v>66.930000000000007</v>
      </c>
      <c r="BD28" s="24">
        <f t="shared" si="1"/>
        <v>385.79142857142858</v>
      </c>
      <c r="BF28" s="24">
        <v>67.600000000000009</v>
      </c>
      <c r="BG28" s="24">
        <v>94.300000000000011</v>
      </c>
      <c r="BH28" s="24">
        <v>0</v>
      </c>
      <c r="BI28" s="24">
        <f t="shared" si="15"/>
        <v>161.90000000000003</v>
      </c>
      <c r="BJ28" s="24">
        <v>6.18</v>
      </c>
      <c r="BK28" s="24">
        <v>2.4</v>
      </c>
      <c r="BL28" s="24">
        <v>10.89</v>
      </c>
      <c r="BM28" s="24">
        <f t="shared" si="16"/>
        <v>19.47</v>
      </c>
      <c r="BN28" s="24">
        <v>13.87</v>
      </c>
      <c r="BO28" s="24">
        <v>19.96</v>
      </c>
      <c r="BP28" s="24">
        <v>0</v>
      </c>
      <c r="BQ28" s="24">
        <f t="shared" si="17"/>
        <v>33.83</v>
      </c>
      <c r="BR28" s="24">
        <v>11.6</v>
      </c>
      <c r="BS28" s="24">
        <v>32.57</v>
      </c>
      <c r="BT28" s="24">
        <v>0</v>
      </c>
      <c r="BU28" s="24">
        <f t="shared" si="18"/>
        <v>44.17</v>
      </c>
      <c r="BV28" s="24">
        <f t="shared" si="2"/>
        <v>259.37</v>
      </c>
    </row>
    <row r="29" spans="1:74" ht="15.75" thickBot="1" x14ac:dyDescent="0.25">
      <c r="A29" s="23"/>
      <c r="B29" s="18" t="s">
        <v>18</v>
      </c>
      <c r="C29" s="19">
        <f>SUM(C23:C28)</f>
        <v>671.95875862068965</v>
      </c>
      <c r="D29" s="20">
        <f>SUM(D23:D28)</f>
        <v>201.95</v>
      </c>
      <c r="E29" s="20">
        <f t="shared" ref="E29:R29" si="41">SUM(E23:E28)</f>
        <v>332.78</v>
      </c>
      <c r="F29" s="20">
        <f t="shared" si="41"/>
        <v>75.273663366336621</v>
      </c>
      <c r="G29" s="19">
        <f t="shared" si="3"/>
        <v>610.0036633663367</v>
      </c>
      <c r="H29" s="20">
        <f t="shared" si="41"/>
        <v>16.97</v>
      </c>
      <c r="I29" s="20">
        <f t="shared" si="41"/>
        <v>18.862696245733787</v>
      </c>
      <c r="J29" s="20">
        <f t="shared" si="41"/>
        <v>40.760000000000005</v>
      </c>
      <c r="K29" s="19">
        <f t="shared" si="4"/>
        <v>76.592696245733791</v>
      </c>
      <c r="L29" s="20">
        <f t="shared" si="41"/>
        <v>24.933409090909095</v>
      </c>
      <c r="M29" s="20">
        <f t="shared" si="41"/>
        <v>49.258523369286067</v>
      </c>
      <c r="N29" s="20">
        <f t="shared" si="41"/>
        <v>31.634999999999994</v>
      </c>
      <c r="O29" s="19">
        <f t="shared" si="5"/>
        <v>105.82693246019515</v>
      </c>
      <c r="P29" s="20">
        <f t="shared" si="41"/>
        <v>16.560709838107101</v>
      </c>
      <c r="Q29" s="20">
        <f t="shared" si="41"/>
        <v>265.84909090909088</v>
      </c>
      <c r="R29" s="20">
        <f t="shared" si="41"/>
        <v>117.74019472770667</v>
      </c>
      <c r="S29" s="19">
        <f t="shared" si="6"/>
        <v>400.1499954749047</v>
      </c>
      <c r="U29" s="19">
        <f t="shared" si="19"/>
        <v>1192.5732875471704</v>
      </c>
      <c r="V29" s="19">
        <f>SUM(V23:V28)</f>
        <v>226.79399884553098</v>
      </c>
      <c r="W29" s="19">
        <f>SUM(W23:W28)</f>
        <v>221.48334020394876</v>
      </c>
      <c r="X29" s="19">
        <f>SUM(X23:X28)</f>
        <v>3.2</v>
      </c>
      <c r="Y29" s="19">
        <f t="shared" si="7"/>
        <v>451.47733904947972</v>
      </c>
      <c r="Z29" s="19">
        <f>SUM(Z23:Z28)</f>
        <v>52.49</v>
      </c>
      <c r="AA29" s="19">
        <f>SUM(AA23:AA28)</f>
        <v>195.01</v>
      </c>
      <c r="AB29" s="19">
        <f>SUM(AB23:AB28)</f>
        <v>7.91</v>
      </c>
      <c r="AC29" s="19">
        <f t="shared" si="8"/>
        <v>255.41</v>
      </c>
      <c r="AD29" s="19">
        <f>SUM(AD23:AD28)</f>
        <v>212.97000000000003</v>
      </c>
      <c r="AE29" s="19">
        <f>SUM(AE23:AE28)</f>
        <v>194.85714285714286</v>
      </c>
      <c r="AF29" s="19">
        <f>SUM(AF23:AF28)</f>
        <v>33.42</v>
      </c>
      <c r="AG29" s="19">
        <f t="shared" si="9"/>
        <v>441.24714285714293</v>
      </c>
      <c r="AH29" s="19">
        <f>SUM(AH23:AH28)</f>
        <v>126.14</v>
      </c>
      <c r="AI29" s="19">
        <f>SUM(AI23:AI28)</f>
        <v>72.650000000000006</v>
      </c>
      <c r="AJ29" s="19">
        <f>SUM(AJ23:AJ28)</f>
        <v>278</v>
      </c>
      <c r="AK29" s="19">
        <f t="shared" si="10"/>
        <v>476.79</v>
      </c>
      <c r="AL29" s="19">
        <f t="shared" si="0"/>
        <v>1624.9244819066228</v>
      </c>
      <c r="AN29" s="19">
        <f>SUM(AN23:AN28)</f>
        <v>224.14142857142858</v>
      </c>
      <c r="AO29" s="19">
        <f>SUM(AO23:AO28)</f>
        <v>120</v>
      </c>
      <c r="AP29" s="19">
        <f>SUM(AP23:AP28)</f>
        <v>51.31</v>
      </c>
      <c r="AQ29" s="19">
        <f t="shared" si="11"/>
        <v>395.45142857142861</v>
      </c>
      <c r="AR29" s="19">
        <f>SUM(AR23:AR28)</f>
        <v>22.1</v>
      </c>
      <c r="AS29" s="19">
        <f>SUM(AS23:AS28)</f>
        <v>102.86</v>
      </c>
      <c r="AT29" s="19">
        <f>SUM(AT23:AT28)</f>
        <v>391.97</v>
      </c>
      <c r="AU29" s="19">
        <f t="shared" si="12"/>
        <v>516.93000000000006</v>
      </c>
      <c r="AV29" s="19">
        <f>SUM(AV23:AV28)</f>
        <v>330.55999999999995</v>
      </c>
      <c r="AW29" s="19">
        <f>SUM(AW23:AW28)</f>
        <v>229.28</v>
      </c>
      <c r="AX29" s="19">
        <f>SUM(AX23:AX28)</f>
        <v>160.26999999999998</v>
      </c>
      <c r="AY29" s="19">
        <f t="shared" si="13"/>
        <v>720.1099999999999</v>
      </c>
      <c r="AZ29" s="19">
        <f>SUM(AZ23:AZ28)</f>
        <v>33.51</v>
      </c>
      <c r="BA29" s="19">
        <f>SUM(BA23:BA28)</f>
        <v>359.59</v>
      </c>
      <c r="BB29" s="19">
        <f>SUM(BB23:BB28)</f>
        <v>30.86</v>
      </c>
      <c r="BC29" s="19">
        <f t="shared" si="14"/>
        <v>423.96</v>
      </c>
      <c r="BD29" s="19">
        <f t="shared" si="1"/>
        <v>2056.4514285714286</v>
      </c>
      <c r="BF29" s="19">
        <f>SUM(BF23:BF28)</f>
        <v>67.600000000000009</v>
      </c>
      <c r="BG29" s="19">
        <f>SUM(BG23:BG28)</f>
        <v>99.660000000000011</v>
      </c>
      <c r="BH29" s="19">
        <f>SUM(BH23:BH28)</f>
        <v>36.879999999999995</v>
      </c>
      <c r="BI29" s="19">
        <f t="shared" si="15"/>
        <v>204.14000000000001</v>
      </c>
      <c r="BJ29" s="19">
        <f>SUM(BJ23:BJ28)</f>
        <v>31.68</v>
      </c>
      <c r="BK29" s="19">
        <f>SUM(BK23:BK28)</f>
        <v>29.119999999999997</v>
      </c>
      <c r="BL29" s="19">
        <f>SUM(BL23:BL28)</f>
        <v>10.89</v>
      </c>
      <c r="BM29" s="19">
        <f t="shared" si="16"/>
        <v>71.69</v>
      </c>
      <c r="BN29" s="19">
        <f>SUM(BN23:BN28)</f>
        <v>13.87</v>
      </c>
      <c r="BO29" s="19">
        <f>SUM(BO23:BO28)</f>
        <v>19.96</v>
      </c>
      <c r="BP29" s="19">
        <f>SUM(BP23:BP28)</f>
        <v>71.94</v>
      </c>
      <c r="BQ29" s="19">
        <f t="shared" si="17"/>
        <v>105.77</v>
      </c>
      <c r="BR29" s="19">
        <f>SUM(BR23:BR28)</f>
        <v>120.13999999999999</v>
      </c>
      <c r="BS29" s="19">
        <f>SUM(BS23:BS28)</f>
        <v>196.1</v>
      </c>
      <c r="BT29" s="19">
        <f>SUM(BT23:BT28)</f>
        <v>155.95000000000002</v>
      </c>
      <c r="BU29" s="19">
        <f t="shared" si="18"/>
        <v>472.19000000000005</v>
      </c>
      <c r="BV29" s="19">
        <f t="shared" si="2"/>
        <v>853.79000000000008</v>
      </c>
    </row>
    <row r="30" spans="1:74" x14ac:dyDescent="0.2">
      <c r="A30" s="133" t="s">
        <v>19</v>
      </c>
      <c r="B30" s="137"/>
      <c r="C30" s="13"/>
      <c r="D30" s="24"/>
      <c r="E30" s="24"/>
      <c r="F30" s="24"/>
      <c r="G30" s="13"/>
      <c r="H30" s="24"/>
      <c r="I30" s="24"/>
      <c r="J30" s="24"/>
      <c r="K30" s="13"/>
      <c r="L30" s="24"/>
      <c r="M30" s="24"/>
      <c r="N30" s="24">
        <v>0</v>
      </c>
      <c r="O30" s="13">
        <f t="shared" si="5"/>
        <v>0</v>
      </c>
      <c r="P30" s="24"/>
      <c r="Q30" s="24"/>
      <c r="R30" s="24"/>
      <c r="S30" s="13">
        <f t="shared" si="6"/>
        <v>0</v>
      </c>
      <c r="U30" s="24">
        <f t="shared" si="19"/>
        <v>0</v>
      </c>
      <c r="V30" s="24"/>
      <c r="W30" s="24"/>
      <c r="X30" s="24"/>
      <c r="Y30" s="24">
        <f t="shared" si="7"/>
        <v>0</v>
      </c>
      <c r="Z30" s="24"/>
      <c r="AA30" s="24"/>
      <c r="AB30" s="24"/>
      <c r="AC30" s="24">
        <f t="shared" si="8"/>
        <v>0</v>
      </c>
      <c r="AD30" s="24"/>
      <c r="AE30" s="24"/>
      <c r="AF30" s="24"/>
      <c r="AG30" s="24">
        <f t="shared" si="9"/>
        <v>0</v>
      </c>
      <c r="AH30" s="24"/>
      <c r="AI30" s="24"/>
      <c r="AJ30" s="24"/>
      <c r="AK30" s="24">
        <f t="shared" si="10"/>
        <v>0</v>
      </c>
      <c r="AL30" s="24">
        <f t="shared" si="0"/>
        <v>0</v>
      </c>
      <c r="AN30" s="24"/>
      <c r="AO30" s="24"/>
      <c r="AP30" s="24"/>
      <c r="AQ30" s="24">
        <f t="shared" si="11"/>
        <v>0</v>
      </c>
      <c r="AR30" s="24"/>
      <c r="AS30" s="24"/>
      <c r="AT30" s="24"/>
      <c r="AU30" s="24">
        <f t="shared" si="12"/>
        <v>0</v>
      </c>
      <c r="AV30" s="24"/>
      <c r="AW30" s="24"/>
      <c r="AX30" s="24"/>
      <c r="AY30" s="24">
        <f t="shared" si="13"/>
        <v>0</v>
      </c>
      <c r="AZ30" s="24"/>
      <c r="BA30" s="24"/>
      <c r="BB30" s="24"/>
      <c r="BC30" s="24">
        <f t="shared" si="14"/>
        <v>0</v>
      </c>
      <c r="BD30" s="24">
        <f t="shared" si="1"/>
        <v>0</v>
      </c>
      <c r="BF30" s="24"/>
      <c r="BG30" s="24"/>
      <c r="BH30" s="24"/>
      <c r="BI30" s="24">
        <f t="shared" si="15"/>
        <v>0</v>
      </c>
      <c r="BJ30" s="24"/>
      <c r="BK30" s="24"/>
      <c r="BL30" s="24"/>
      <c r="BM30" s="24">
        <f t="shared" si="16"/>
        <v>0</v>
      </c>
      <c r="BN30" s="24"/>
      <c r="BO30" s="24"/>
      <c r="BP30" s="24"/>
      <c r="BQ30" s="24">
        <f t="shared" si="17"/>
        <v>0</v>
      </c>
      <c r="BR30" s="24"/>
      <c r="BS30" s="24"/>
      <c r="BT30" s="24"/>
      <c r="BU30" s="24">
        <f t="shared" si="18"/>
        <v>0</v>
      </c>
      <c r="BV30" s="24">
        <f t="shared" si="2"/>
        <v>0</v>
      </c>
    </row>
    <row r="31" spans="1:74" x14ac:dyDescent="0.2">
      <c r="A31" s="11">
        <v>1</v>
      </c>
      <c r="B31" s="12" t="s">
        <v>29</v>
      </c>
      <c r="C31" s="43">
        <v>0</v>
      </c>
      <c r="D31" s="38">
        <v>0</v>
      </c>
      <c r="E31" s="38">
        <v>0</v>
      </c>
      <c r="F31" s="38">
        <v>0</v>
      </c>
      <c r="G31" s="43">
        <f t="shared" si="3"/>
        <v>0</v>
      </c>
      <c r="H31" s="38">
        <v>0</v>
      </c>
      <c r="I31" s="38">
        <v>0</v>
      </c>
      <c r="J31" s="38">
        <v>0</v>
      </c>
      <c r="K31" s="43">
        <f t="shared" si="4"/>
        <v>0</v>
      </c>
      <c r="L31" s="38">
        <v>0</v>
      </c>
      <c r="M31" s="38">
        <v>0</v>
      </c>
      <c r="N31" s="38">
        <v>0</v>
      </c>
      <c r="O31" s="43">
        <f t="shared" si="5"/>
        <v>0</v>
      </c>
      <c r="P31" s="38">
        <v>0</v>
      </c>
      <c r="Q31" s="38">
        <v>0</v>
      </c>
      <c r="R31" s="24">
        <v>0</v>
      </c>
      <c r="S31" s="43">
        <f t="shared" si="6"/>
        <v>0</v>
      </c>
      <c r="U31" s="24">
        <f t="shared" si="19"/>
        <v>0</v>
      </c>
      <c r="V31" s="24">
        <v>0</v>
      </c>
      <c r="W31" s="24">
        <v>0</v>
      </c>
      <c r="X31" s="24">
        <v>0</v>
      </c>
      <c r="Y31" s="24">
        <f t="shared" si="7"/>
        <v>0</v>
      </c>
      <c r="Z31" s="24">
        <v>0</v>
      </c>
      <c r="AA31" s="24">
        <v>0</v>
      </c>
      <c r="AB31" s="24">
        <v>0</v>
      </c>
      <c r="AC31" s="24">
        <f t="shared" si="8"/>
        <v>0</v>
      </c>
      <c r="AD31" s="24">
        <v>0</v>
      </c>
      <c r="AE31" s="24">
        <v>0</v>
      </c>
      <c r="AF31" s="24">
        <v>0</v>
      </c>
      <c r="AG31" s="24">
        <f t="shared" si="9"/>
        <v>0</v>
      </c>
      <c r="AH31" s="24">
        <v>0</v>
      </c>
      <c r="AI31" s="24">
        <v>0</v>
      </c>
      <c r="AJ31" s="24">
        <v>0</v>
      </c>
      <c r="AK31" s="24">
        <f t="shared" si="10"/>
        <v>0</v>
      </c>
      <c r="AL31" s="24">
        <f t="shared" si="0"/>
        <v>0</v>
      </c>
      <c r="AN31" s="24">
        <v>0</v>
      </c>
      <c r="AO31" s="24">
        <v>0</v>
      </c>
      <c r="AP31" s="24">
        <v>0</v>
      </c>
      <c r="AQ31" s="24">
        <f t="shared" si="11"/>
        <v>0</v>
      </c>
      <c r="AR31" s="24">
        <v>0</v>
      </c>
      <c r="AS31" s="24">
        <v>0</v>
      </c>
      <c r="AT31" s="24">
        <v>0</v>
      </c>
      <c r="AU31" s="24">
        <f t="shared" si="12"/>
        <v>0</v>
      </c>
      <c r="AV31" s="24">
        <v>0</v>
      </c>
      <c r="AW31" s="24">
        <v>0</v>
      </c>
      <c r="AX31" s="24">
        <v>0</v>
      </c>
      <c r="AY31" s="24">
        <f t="shared" si="13"/>
        <v>0</v>
      </c>
      <c r="AZ31" s="24">
        <v>0</v>
      </c>
      <c r="BA31" s="24">
        <v>0</v>
      </c>
      <c r="BB31" s="24">
        <v>0</v>
      </c>
      <c r="BC31" s="24">
        <f t="shared" si="14"/>
        <v>0</v>
      </c>
      <c r="BD31" s="24">
        <f t="shared" si="1"/>
        <v>0</v>
      </c>
      <c r="BF31" s="24">
        <v>0</v>
      </c>
      <c r="BG31" s="24">
        <v>0</v>
      </c>
      <c r="BH31" s="24">
        <v>0</v>
      </c>
      <c r="BI31" s="24">
        <f t="shared" si="15"/>
        <v>0</v>
      </c>
      <c r="BJ31" s="24">
        <v>0</v>
      </c>
      <c r="BK31" s="24">
        <v>0</v>
      </c>
      <c r="BL31" s="24">
        <v>0</v>
      </c>
      <c r="BM31" s="24">
        <f t="shared" si="16"/>
        <v>0</v>
      </c>
      <c r="BN31" s="24">
        <v>0</v>
      </c>
      <c r="BO31" s="24">
        <v>0</v>
      </c>
      <c r="BP31" s="24">
        <v>0</v>
      </c>
      <c r="BQ31" s="24">
        <f t="shared" si="17"/>
        <v>0</v>
      </c>
      <c r="BR31" s="24">
        <v>0</v>
      </c>
      <c r="BS31" s="24">
        <v>0</v>
      </c>
      <c r="BT31" s="24">
        <v>0</v>
      </c>
      <c r="BU31" s="24">
        <f t="shared" si="18"/>
        <v>0</v>
      </c>
      <c r="BV31" s="24">
        <f t="shared" si="2"/>
        <v>0</v>
      </c>
    </row>
    <row r="32" spans="1:74" x14ac:dyDescent="0.2">
      <c r="A32" s="11">
        <f>A31+1</f>
        <v>2</v>
      </c>
      <c r="B32" s="12" t="s">
        <v>82</v>
      </c>
      <c r="C32" s="43">
        <v>0</v>
      </c>
      <c r="D32" s="38">
        <v>0</v>
      </c>
      <c r="E32" s="38">
        <v>0</v>
      </c>
      <c r="F32" s="38">
        <v>0</v>
      </c>
      <c r="G32" s="43">
        <f t="shared" si="3"/>
        <v>0</v>
      </c>
      <c r="H32" s="38">
        <v>0</v>
      </c>
      <c r="I32" s="38">
        <v>0</v>
      </c>
      <c r="J32" s="38">
        <v>0</v>
      </c>
      <c r="K32" s="43">
        <f t="shared" si="4"/>
        <v>0</v>
      </c>
      <c r="L32" s="38">
        <v>0</v>
      </c>
      <c r="M32" s="38">
        <v>0</v>
      </c>
      <c r="N32" s="38">
        <v>0</v>
      </c>
      <c r="O32" s="43">
        <f t="shared" si="5"/>
        <v>0</v>
      </c>
      <c r="P32" s="38">
        <v>0</v>
      </c>
      <c r="Q32" s="38">
        <v>0</v>
      </c>
      <c r="R32" s="24">
        <v>0</v>
      </c>
      <c r="S32" s="43">
        <f t="shared" si="6"/>
        <v>0</v>
      </c>
      <c r="U32" s="24">
        <f t="shared" si="19"/>
        <v>0</v>
      </c>
      <c r="V32" s="24">
        <v>0</v>
      </c>
      <c r="W32" s="24">
        <v>0</v>
      </c>
      <c r="X32" s="24">
        <v>0</v>
      </c>
      <c r="Y32" s="24">
        <f t="shared" si="7"/>
        <v>0</v>
      </c>
      <c r="Z32" s="24">
        <v>0</v>
      </c>
      <c r="AA32" s="24">
        <v>0</v>
      </c>
      <c r="AB32" s="24">
        <v>0</v>
      </c>
      <c r="AC32" s="24">
        <f t="shared" si="8"/>
        <v>0</v>
      </c>
      <c r="AD32" s="24">
        <v>0</v>
      </c>
      <c r="AE32" s="24">
        <v>0</v>
      </c>
      <c r="AF32" s="24">
        <v>0</v>
      </c>
      <c r="AG32" s="24">
        <f t="shared" si="9"/>
        <v>0</v>
      </c>
      <c r="AH32" s="24">
        <v>0</v>
      </c>
      <c r="AI32" s="24">
        <v>0</v>
      </c>
      <c r="AJ32" s="24">
        <v>0</v>
      </c>
      <c r="AK32" s="24">
        <f t="shared" si="10"/>
        <v>0</v>
      </c>
      <c r="AL32" s="24">
        <f t="shared" si="0"/>
        <v>0</v>
      </c>
      <c r="AN32" s="24">
        <v>0</v>
      </c>
      <c r="AO32" s="24">
        <v>0</v>
      </c>
      <c r="AP32" s="24">
        <v>0</v>
      </c>
      <c r="AQ32" s="24">
        <f t="shared" si="11"/>
        <v>0</v>
      </c>
      <c r="AR32" s="24">
        <v>0</v>
      </c>
      <c r="AS32" s="24">
        <v>9</v>
      </c>
      <c r="AT32" s="24">
        <v>0</v>
      </c>
      <c r="AU32" s="24">
        <f t="shared" si="12"/>
        <v>9</v>
      </c>
      <c r="AV32" s="24">
        <v>0</v>
      </c>
      <c r="AW32" s="24">
        <v>0</v>
      </c>
      <c r="AX32" s="24">
        <v>0</v>
      </c>
      <c r="AY32" s="24">
        <f t="shared" si="13"/>
        <v>0</v>
      </c>
      <c r="AZ32" s="24">
        <v>0</v>
      </c>
      <c r="BA32" s="24">
        <v>0</v>
      </c>
      <c r="BB32" s="24">
        <v>0</v>
      </c>
      <c r="BC32" s="24">
        <f t="shared" si="14"/>
        <v>0</v>
      </c>
      <c r="BD32" s="24">
        <f t="shared" si="1"/>
        <v>9</v>
      </c>
      <c r="BF32" s="24">
        <v>0</v>
      </c>
      <c r="BG32" s="24">
        <v>0</v>
      </c>
      <c r="BH32" s="24">
        <v>0</v>
      </c>
      <c r="BI32" s="24">
        <f t="shared" si="15"/>
        <v>0</v>
      </c>
      <c r="BJ32" s="24">
        <v>0</v>
      </c>
      <c r="BK32" s="24">
        <v>0</v>
      </c>
      <c r="BL32" s="24">
        <v>0</v>
      </c>
      <c r="BM32" s="24">
        <f t="shared" si="16"/>
        <v>0</v>
      </c>
      <c r="BN32" s="24">
        <v>0</v>
      </c>
      <c r="BO32" s="24">
        <v>0</v>
      </c>
      <c r="BP32" s="24">
        <v>0</v>
      </c>
      <c r="BQ32" s="24">
        <f t="shared" si="17"/>
        <v>0</v>
      </c>
      <c r="BR32" s="24">
        <v>0</v>
      </c>
      <c r="BS32" s="24">
        <v>0</v>
      </c>
      <c r="BT32" s="24">
        <v>0</v>
      </c>
      <c r="BU32" s="24">
        <f t="shared" si="18"/>
        <v>0</v>
      </c>
      <c r="BV32" s="24">
        <f t="shared" si="2"/>
        <v>0</v>
      </c>
    </row>
    <row r="33" spans="1:74" x14ac:dyDescent="0.2">
      <c r="A33" s="11">
        <f t="shared" ref="A33:A42" si="42">A32+1</f>
        <v>3</v>
      </c>
      <c r="B33" s="12" t="s">
        <v>31</v>
      </c>
      <c r="C33" s="43">
        <v>0</v>
      </c>
      <c r="D33" s="38">
        <v>0</v>
      </c>
      <c r="E33" s="38">
        <v>0</v>
      </c>
      <c r="F33" s="38">
        <v>0</v>
      </c>
      <c r="G33" s="43">
        <f t="shared" si="3"/>
        <v>0</v>
      </c>
      <c r="H33" s="38">
        <v>4.9000000000000004</v>
      </c>
      <c r="I33" s="38">
        <v>0</v>
      </c>
      <c r="J33" s="38">
        <v>0</v>
      </c>
      <c r="K33" s="43">
        <f t="shared" si="4"/>
        <v>4.9000000000000004</v>
      </c>
      <c r="L33" s="38">
        <v>6.6899999999999995</v>
      </c>
      <c r="M33" s="38">
        <v>18.839774011299433</v>
      </c>
      <c r="N33" s="38">
        <v>3</v>
      </c>
      <c r="O33" s="43">
        <f t="shared" si="5"/>
        <v>28.52977401129943</v>
      </c>
      <c r="P33" s="38">
        <v>0</v>
      </c>
      <c r="Q33" s="38">
        <v>0</v>
      </c>
      <c r="R33" s="24">
        <v>4.8099999999999996</v>
      </c>
      <c r="S33" s="43">
        <f t="shared" si="6"/>
        <v>4.8099999999999996</v>
      </c>
      <c r="U33" s="24">
        <f t="shared" si="19"/>
        <v>38.239774011299431</v>
      </c>
      <c r="V33" s="24">
        <v>0</v>
      </c>
      <c r="W33" s="24">
        <v>0</v>
      </c>
      <c r="X33" s="24">
        <v>4.82</v>
      </c>
      <c r="Y33" s="24">
        <f t="shared" si="7"/>
        <v>4.82</v>
      </c>
      <c r="Z33" s="24">
        <v>10.39</v>
      </c>
      <c r="AA33" s="24">
        <v>6.2</v>
      </c>
      <c r="AB33" s="24">
        <v>3.0300000000000002</v>
      </c>
      <c r="AC33" s="24">
        <f t="shared" si="8"/>
        <v>19.62</v>
      </c>
      <c r="AD33" s="24">
        <v>0</v>
      </c>
      <c r="AE33" s="24">
        <v>4.71</v>
      </c>
      <c r="AF33" s="24">
        <v>35.847500000000004</v>
      </c>
      <c r="AG33" s="24">
        <f t="shared" si="9"/>
        <v>40.557500000000005</v>
      </c>
      <c r="AH33" s="24">
        <v>0</v>
      </c>
      <c r="AI33" s="24">
        <v>0</v>
      </c>
      <c r="AJ33" s="24">
        <v>0</v>
      </c>
      <c r="AK33" s="24">
        <f t="shared" si="10"/>
        <v>0</v>
      </c>
      <c r="AL33" s="24">
        <f t="shared" si="0"/>
        <v>64.997500000000002</v>
      </c>
      <c r="AN33" s="24">
        <v>0</v>
      </c>
      <c r="AO33" s="24">
        <v>0</v>
      </c>
      <c r="AP33" s="24">
        <v>0</v>
      </c>
      <c r="AQ33" s="24">
        <f t="shared" si="11"/>
        <v>0</v>
      </c>
      <c r="AR33" s="24">
        <v>8.1999999999999993</v>
      </c>
      <c r="AS33" s="24">
        <v>0</v>
      </c>
      <c r="AT33" s="24">
        <v>0</v>
      </c>
      <c r="AU33" s="24">
        <f t="shared" si="12"/>
        <v>8.1999999999999993</v>
      </c>
      <c r="AV33" s="24">
        <v>0</v>
      </c>
      <c r="AW33" s="24">
        <v>0</v>
      </c>
      <c r="AX33" s="24">
        <v>0</v>
      </c>
      <c r="AY33" s="24">
        <f t="shared" si="13"/>
        <v>0</v>
      </c>
      <c r="AZ33" s="24">
        <v>0</v>
      </c>
      <c r="BA33" s="24">
        <v>7.2799999999999994</v>
      </c>
      <c r="BB33" s="24">
        <v>0</v>
      </c>
      <c r="BC33" s="24">
        <f t="shared" si="14"/>
        <v>7.2799999999999994</v>
      </c>
      <c r="BD33" s="24">
        <f t="shared" si="1"/>
        <v>15.479999999999999</v>
      </c>
      <c r="BF33" s="24">
        <v>0</v>
      </c>
      <c r="BG33" s="24">
        <v>0</v>
      </c>
      <c r="BH33" s="24">
        <v>8.58</v>
      </c>
      <c r="BI33" s="24">
        <f t="shared" si="15"/>
        <v>8.58</v>
      </c>
      <c r="BJ33" s="24">
        <v>2</v>
      </c>
      <c r="BK33" s="24">
        <v>0</v>
      </c>
      <c r="BL33" s="24">
        <v>0</v>
      </c>
      <c r="BM33" s="24">
        <f t="shared" si="16"/>
        <v>2</v>
      </c>
      <c r="BN33" s="24">
        <v>0</v>
      </c>
      <c r="BO33" s="24">
        <v>0</v>
      </c>
      <c r="BP33" s="24">
        <v>0</v>
      </c>
      <c r="BQ33" s="24">
        <f t="shared" si="17"/>
        <v>0</v>
      </c>
      <c r="BR33" s="24">
        <v>0</v>
      </c>
      <c r="BS33" s="24">
        <v>0</v>
      </c>
      <c r="BT33" s="24">
        <v>28.799999999999997</v>
      </c>
      <c r="BU33" s="24">
        <f t="shared" si="18"/>
        <v>28.799999999999997</v>
      </c>
      <c r="BV33" s="24">
        <f t="shared" si="2"/>
        <v>39.379999999999995</v>
      </c>
    </row>
    <row r="34" spans="1:74" x14ac:dyDescent="0.2">
      <c r="A34" s="11">
        <f t="shared" si="42"/>
        <v>4</v>
      </c>
      <c r="B34" s="12" t="s">
        <v>32</v>
      </c>
      <c r="C34" s="43">
        <v>104.5</v>
      </c>
      <c r="D34" s="38">
        <v>0</v>
      </c>
      <c r="E34" s="38">
        <v>0</v>
      </c>
      <c r="F34" s="38">
        <v>0</v>
      </c>
      <c r="G34" s="43">
        <f t="shared" si="3"/>
        <v>0</v>
      </c>
      <c r="H34" s="38">
        <v>0</v>
      </c>
      <c r="I34" s="38">
        <v>0</v>
      </c>
      <c r="J34" s="38">
        <v>0</v>
      </c>
      <c r="K34" s="43">
        <f t="shared" si="4"/>
        <v>0</v>
      </c>
      <c r="L34" s="38">
        <v>0</v>
      </c>
      <c r="M34" s="38">
        <v>0</v>
      </c>
      <c r="N34" s="38">
        <v>0</v>
      </c>
      <c r="O34" s="43">
        <f t="shared" si="5"/>
        <v>0</v>
      </c>
      <c r="P34" s="38">
        <v>0</v>
      </c>
      <c r="Q34" s="38">
        <v>0</v>
      </c>
      <c r="R34" s="24">
        <v>0</v>
      </c>
      <c r="S34" s="43">
        <f t="shared" si="6"/>
        <v>0</v>
      </c>
      <c r="U34" s="24">
        <f t="shared" si="19"/>
        <v>0</v>
      </c>
      <c r="V34" s="24">
        <v>6</v>
      </c>
      <c r="W34" s="24">
        <v>0</v>
      </c>
      <c r="X34" s="24">
        <v>0</v>
      </c>
      <c r="Y34" s="24">
        <f t="shared" si="7"/>
        <v>6</v>
      </c>
      <c r="Z34" s="24">
        <v>8.23</v>
      </c>
      <c r="AA34" s="24">
        <v>0</v>
      </c>
      <c r="AB34" s="24">
        <v>0</v>
      </c>
      <c r="AC34" s="24">
        <f t="shared" si="8"/>
        <v>8.23</v>
      </c>
      <c r="AD34" s="24">
        <v>4.93</v>
      </c>
      <c r="AE34" s="24">
        <v>0</v>
      </c>
      <c r="AF34" s="24">
        <v>2.71</v>
      </c>
      <c r="AG34" s="24">
        <f t="shared" si="9"/>
        <v>7.64</v>
      </c>
      <c r="AH34" s="24">
        <v>0</v>
      </c>
      <c r="AI34" s="24">
        <v>0</v>
      </c>
      <c r="AJ34" s="24">
        <v>0</v>
      </c>
      <c r="AK34" s="24">
        <f t="shared" si="10"/>
        <v>0</v>
      </c>
      <c r="AL34" s="24">
        <f t="shared" si="0"/>
        <v>21.87</v>
      </c>
      <c r="AN34" s="24">
        <v>0</v>
      </c>
      <c r="AO34" s="24">
        <v>20.170000000000002</v>
      </c>
      <c r="AP34" s="24">
        <v>13.3</v>
      </c>
      <c r="AQ34" s="24">
        <f t="shared" si="11"/>
        <v>33.47</v>
      </c>
      <c r="AR34" s="24">
        <v>6.6</v>
      </c>
      <c r="AS34" s="24">
        <v>0</v>
      </c>
      <c r="AT34" s="24">
        <v>0</v>
      </c>
      <c r="AU34" s="24">
        <f t="shared" si="12"/>
        <v>6.6</v>
      </c>
      <c r="AV34" s="24">
        <v>0</v>
      </c>
      <c r="AW34" s="24">
        <v>0</v>
      </c>
      <c r="AX34" s="24">
        <v>0</v>
      </c>
      <c r="AY34" s="24">
        <f t="shared" si="13"/>
        <v>0</v>
      </c>
      <c r="AZ34" s="24">
        <v>0</v>
      </c>
      <c r="BA34" s="24">
        <v>0</v>
      </c>
      <c r="BB34" s="24">
        <v>15</v>
      </c>
      <c r="BC34" s="24">
        <f t="shared" si="14"/>
        <v>15</v>
      </c>
      <c r="BD34" s="24">
        <f t="shared" si="1"/>
        <v>55.07</v>
      </c>
      <c r="BF34" s="24">
        <v>0</v>
      </c>
      <c r="BG34" s="24">
        <v>0</v>
      </c>
      <c r="BH34" s="24">
        <v>0</v>
      </c>
      <c r="BI34" s="24">
        <f t="shared" si="15"/>
        <v>0</v>
      </c>
      <c r="BJ34" s="24">
        <v>0</v>
      </c>
      <c r="BK34" s="24">
        <v>0</v>
      </c>
      <c r="BL34" s="24">
        <v>0</v>
      </c>
      <c r="BM34" s="24">
        <f t="shared" si="16"/>
        <v>0</v>
      </c>
      <c r="BN34" s="24">
        <v>0</v>
      </c>
      <c r="BO34" s="24">
        <v>0</v>
      </c>
      <c r="BP34" s="24">
        <v>0</v>
      </c>
      <c r="BQ34" s="24">
        <f t="shared" si="17"/>
        <v>0</v>
      </c>
      <c r="BR34" s="24">
        <v>0</v>
      </c>
      <c r="BS34" s="24">
        <v>0</v>
      </c>
      <c r="BT34" s="24">
        <v>0</v>
      </c>
      <c r="BU34" s="24">
        <f t="shared" si="18"/>
        <v>0</v>
      </c>
      <c r="BV34" s="24">
        <f t="shared" si="2"/>
        <v>0</v>
      </c>
    </row>
    <row r="35" spans="1:74" x14ac:dyDescent="0.2">
      <c r="A35" s="11">
        <f t="shared" si="42"/>
        <v>5</v>
      </c>
      <c r="B35" s="12" t="s">
        <v>83</v>
      </c>
      <c r="C35" s="43">
        <v>0</v>
      </c>
      <c r="D35" s="38">
        <v>0</v>
      </c>
      <c r="E35" s="38">
        <v>0</v>
      </c>
      <c r="F35" s="38">
        <v>0</v>
      </c>
      <c r="G35" s="43">
        <f t="shared" si="3"/>
        <v>0</v>
      </c>
      <c r="H35" s="38">
        <v>0.57999999999999996</v>
      </c>
      <c r="I35" s="38">
        <v>0.97</v>
      </c>
      <c r="J35" s="38">
        <v>0</v>
      </c>
      <c r="K35" s="43">
        <f t="shared" si="4"/>
        <v>1.5499999999999998</v>
      </c>
      <c r="L35" s="38">
        <v>0</v>
      </c>
      <c r="M35" s="38">
        <v>0</v>
      </c>
      <c r="N35" s="38">
        <v>0</v>
      </c>
      <c r="O35" s="43">
        <f t="shared" si="5"/>
        <v>0</v>
      </c>
      <c r="P35" s="38">
        <v>0</v>
      </c>
      <c r="Q35" s="38">
        <v>0</v>
      </c>
      <c r="R35" s="24">
        <v>0</v>
      </c>
      <c r="S35" s="43">
        <f t="shared" si="6"/>
        <v>0</v>
      </c>
      <c r="U35" s="24">
        <f t="shared" si="19"/>
        <v>1.5499999999999998</v>
      </c>
      <c r="V35" s="24">
        <v>0</v>
      </c>
      <c r="W35" s="24">
        <v>0</v>
      </c>
      <c r="X35" s="24">
        <v>0</v>
      </c>
      <c r="Y35" s="24">
        <f t="shared" si="7"/>
        <v>0</v>
      </c>
      <c r="Z35" s="24">
        <v>0</v>
      </c>
      <c r="AA35" s="24">
        <v>0</v>
      </c>
      <c r="AB35" s="24">
        <v>0</v>
      </c>
      <c r="AC35" s="24">
        <f t="shared" si="8"/>
        <v>0</v>
      </c>
      <c r="AD35" s="24">
        <v>0</v>
      </c>
      <c r="AE35" s="24">
        <v>0</v>
      </c>
      <c r="AF35" s="24">
        <v>0</v>
      </c>
      <c r="AG35" s="24">
        <f t="shared" si="9"/>
        <v>0</v>
      </c>
      <c r="AH35" s="24">
        <v>0</v>
      </c>
      <c r="AI35" s="24">
        <v>0</v>
      </c>
      <c r="AJ35" s="24">
        <v>0</v>
      </c>
      <c r="AK35" s="24">
        <f t="shared" si="10"/>
        <v>0</v>
      </c>
      <c r="AL35" s="24">
        <f t="shared" si="0"/>
        <v>0</v>
      </c>
      <c r="AN35" s="24">
        <v>2.57</v>
      </c>
      <c r="AO35" s="24">
        <v>0</v>
      </c>
      <c r="AP35" s="24">
        <v>0</v>
      </c>
      <c r="AQ35" s="24">
        <f t="shared" si="11"/>
        <v>2.57</v>
      </c>
      <c r="AR35" s="24">
        <v>0</v>
      </c>
      <c r="AS35" s="24">
        <v>0</v>
      </c>
      <c r="AT35" s="24">
        <v>0</v>
      </c>
      <c r="AU35" s="24">
        <f t="shared" si="12"/>
        <v>0</v>
      </c>
      <c r="AV35" s="24">
        <v>0</v>
      </c>
      <c r="AW35" s="24">
        <v>0</v>
      </c>
      <c r="AX35" s="24">
        <v>0</v>
      </c>
      <c r="AY35" s="24">
        <f t="shared" si="13"/>
        <v>0</v>
      </c>
      <c r="AZ35" s="24">
        <v>2.57</v>
      </c>
      <c r="BA35" s="24">
        <v>0</v>
      </c>
      <c r="BB35" s="24">
        <v>0</v>
      </c>
      <c r="BC35" s="24">
        <f t="shared" si="14"/>
        <v>2.57</v>
      </c>
      <c r="BD35" s="24">
        <f t="shared" si="1"/>
        <v>5.14</v>
      </c>
      <c r="BF35" s="24">
        <v>0</v>
      </c>
      <c r="BG35" s="24">
        <v>0</v>
      </c>
      <c r="BH35" s="24">
        <v>0</v>
      </c>
      <c r="BI35" s="24">
        <f t="shared" si="15"/>
        <v>0</v>
      </c>
      <c r="BJ35" s="24">
        <v>0</v>
      </c>
      <c r="BK35" s="24">
        <v>0</v>
      </c>
      <c r="BL35" s="24">
        <v>0</v>
      </c>
      <c r="BM35" s="24">
        <f t="shared" si="16"/>
        <v>0</v>
      </c>
      <c r="BN35" s="24">
        <v>6.84</v>
      </c>
      <c r="BO35" s="24">
        <v>2</v>
      </c>
      <c r="BP35" s="24">
        <v>5.48</v>
      </c>
      <c r="BQ35" s="24">
        <f t="shared" si="17"/>
        <v>14.32</v>
      </c>
      <c r="BR35" s="24">
        <v>2.72</v>
      </c>
      <c r="BS35" s="24">
        <v>0</v>
      </c>
      <c r="BT35" s="24">
        <v>0</v>
      </c>
      <c r="BU35" s="24">
        <f t="shared" si="18"/>
        <v>2.72</v>
      </c>
      <c r="BV35" s="24">
        <f t="shared" si="2"/>
        <v>17.04</v>
      </c>
    </row>
    <row r="36" spans="1:74" x14ac:dyDescent="0.2">
      <c r="A36" s="11">
        <f t="shared" si="42"/>
        <v>6</v>
      </c>
      <c r="B36" s="12" t="s">
        <v>84</v>
      </c>
      <c r="C36" s="43">
        <v>55.14</v>
      </c>
      <c r="D36" s="38">
        <v>0</v>
      </c>
      <c r="E36" s="38">
        <v>0</v>
      </c>
      <c r="F36" s="38">
        <v>0</v>
      </c>
      <c r="G36" s="43">
        <f t="shared" si="3"/>
        <v>0</v>
      </c>
      <c r="H36" s="38">
        <v>0</v>
      </c>
      <c r="I36" s="38">
        <v>0</v>
      </c>
      <c r="J36" s="38">
        <v>0</v>
      </c>
      <c r="K36" s="43">
        <f t="shared" si="4"/>
        <v>0</v>
      </c>
      <c r="L36" s="38">
        <v>0</v>
      </c>
      <c r="M36" s="38">
        <v>0</v>
      </c>
      <c r="N36" s="38">
        <v>0</v>
      </c>
      <c r="O36" s="43">
        <f t="shared" si="5"/>
        <v>0</v>
      </c>
      <c r="P36" s="38">
        <v>2.81</v>
      </c>
      <c r="Q36" s="38">
        <v>0</v>
      </c>
      <c r="R36" s="24">
        <v>13.392954545454547</v>
      </c>
      <c r="S36" s="43">
        <f t="shared" si="6"/>
        <v>16.202954545454546</v>
      </c>
      <c r="U36" s="24">
        <f t="shared" si="19"/>
        <v>16.202954545454546</v>
      </c>
      <c r="V36" s="24">
        <v>0</v>
      </c>
      <c r="W36" s="24">
        <v>0</v>
      </c>
      <c r="X36" s="24">
        <v>0</v>
      </c>
      <c r="Y36" s="24">
        <f t="shared" si="7"/>
        <v>0</v>
      </c>
      <c r="Z36" s="24">
        <v>0</v>
      </c>
      <c r="AA36" s="24">
        <v>0</v>
      </c>
      <c r="AB36" s="24">
        <v>0</v>
      </c>
      <c r="AC36" s="24">
        <f t="shared" si="8"/>
        <v>0</v>
      </c>
      <c r="AD36" s="24">
        <v>0</v>
      </c>
      <c r="AE36" s="24">
        <v>2.57</v>
      </c>
      <c r="AF36" s="24">
        <v>9</v>
      </c>
      <c r="AG36" s="24">
        <f t="shared" si="9"/>
        <v>11.57</v>
      </c>
      <c r="AH36" s="24">
        <v>3.43</v>
      </c>
      <c r="AI36" s="24">
        <v>0</v>
      </c>
      <c r="AJ36" s="24">
        <v>0</v>
      </c>
      <c r="AK36" s="24">
        <f t="shared" si="10"/>
        <v>3.43</v>
      </c>
      <c r="AL36" s="24">
        <f t="shared" si="0"/>
        <v>15</v>
      </c>
      <c r="AN36" s="24">
        <v>0</v>
      </c>
      <c r="AO36" s="24">
        <v>2.57</v>
      </c>
      <c r="AP36" s="24">
        <v>0</v>
      </c>
      <c r="AQ36" s="24">
        <f t="shared" si="11"/>
        <v>2.57</v>
      </c>
      <c r="AR36" s="24">
        <v>0</v>
      </c>
      <c r="AS36" s="24">
        <v>0</v>
      </c>
      <c r="AT36" s="24">
        <v>0</v>
      </c>
      <c r="AU36" s="24">
        <f t="shared" si="12"/>
        <v>0</v>
      </c>
      <c r="AV36" s="24">
        <v>0</v>
      </c>
      <c r="AW36" s="24">
        <v>0</v>
      </c>
      <c r="AX36" s="24">
        <v>0</v>
      </c>
      <c r="AY36" s="24">
        <f t="shared" si="13"/>
        <v>0</v>
      </c>
      <c r="AZ36" s="24">
        <v>0</v>
      </c>
      <c r="BA36" s="24">
        <v>5.14</v>
      </c>
      <c r="BB36" s="24">
        <v>0</v>
      </c>
      <c r="BC36" s="24">
        <f t="shared" si="14"/>
        <v>5.14</v>
      </c>
      <c r="BD36" s="24">
        <f t="shared" si="1"/>
        <v>7.7099999999999991</v>
      </c>
      <c r="BF36" s="24">
        <v>0</v>
      </c>
      <c r="BG36" s="24">
        <v>4.72</v>
      </c>
      <c r="BH36" s="24">
        <v>9</v>
      </c>
      <c r="BI36" s="24">
        <f t="shared" si="15"/>
        <v>13.719999999999999</v>
      </c>
      <c r="BJ36" s="24">
        <v>61.72</v>
      </c>
      <c r="BK36" s="24">
        <v>0</v>
      </c>
      <c r="BL36" s="24">
        <v>10.879999999999999</v>
      </c>
      <c r="BM36" s="24">
        <f t="shared" si="16"/>
        <v>72.599999999999994</v>
      </c>
      <c r="BN36" s="24">
        <v>10.898</v>
      </c>
      <c r="BO36" s="24">
        <v>0</v>
      </c>
      <c r="BP36" s="24">
        <v>0</v>
      </c>
      <c r="BQ36" s="24">
        <f t="shared" si="17"/>
        <v>10.898</v>
      </c>
      <c r="BR36" s="24">
        <v>10.71</v>
      </c>
      <c r="BS36" s="24">
        <v>0</v>
      </c>
      <c r="BT36" s="24">
        <v>0</v>
      </c>
      <c r="BU36" s="24">
        <f t="shared" si="18"/>
        <v>10.71</v>
      </c>
      <c r="BV36" s="24">
        <f t="shared" si="2"/>
        <v>107.928</v>
      </c>
    </row>
    <row r="37" spans="1:74" x14ac:dyDescent="0.2">
      <c r="A37" s="11">
        <f t="shared" si="42"/>
        <v>7</v>
      </c>
      <c r="B37" s="16" t="s">
        <v>44</v>
      </c>
      <c r="C37" s="43">
        <v>14.05</v>
      </c>
      <c r="D37" s="38">
        <v>0</v>
      </c>
      <c r="E37" s="38">
        <v>0</v>
      </c>
      <c r="F37" s="38">
        <v>26.532423208191126</v>
      </c>
      <c r="G37" s="43">
        <f t="shared" si="3"/>
        <v>26.532423208191126</v>
      </c>
      <c r="H37" s="38">
        <v>10.07</v>
      </c>
      <c r="I37" s="38">
        <v>0</v>
      </c>
      <c r="J37" s="38">
        <v>0</v>
      </c>
      <c r="K37" s="43">
        <f t="shared" si="4"/>
        <v>10.07</v>
      </c>
      <c r="L37" s="38">
        <v>0</v>
      </c>
      <c r="M37" s="38">
        <v>0</v>
      </c>
      <c r="N37" s="38">
        <v>0</v>
      </c>
      <c r="O37" s="43">
        <f t="shared" si="5"/>
        <v>0</v>
      </c>
      <c r="P37" s="38">
        <v>0</v>
      </c>
      <c r="Q37" s="38">
        <v>0</v>
      </c>
      <c r="R37" s="24">
        <v>0</v>
      </c>
      <c r="S37" s="43">
        <f t="shared" si="6"/>
        <v>0</v>
      </c>
      <c r="U37" s="24">
        <f t="shared" si="19"/>
        <v>36.602423208191126</v>
      </c>
      <c r="V37" s="24">
        <v>0</v>
      </c>
      <c r="W37" s="24">
        <v>0</v>
      </c>
      <c r="X37" s="24">
        <v>0</v>
      </c>
      <c r="Y37" s="24">
        <f t="shared" si="7"/>
        <v>0</v>
      </c>
      <c r="Z37" s="24">
        <v>3</v>
      </c>
      <c r="AA37" s="24">
        <v>27</v>
      </c>
      <c r="AB37" s="24">
        <v>0</v>
      </c>
      <c r="AC37" s="24">
        <f t="shared" si="8"/>
        <v>30</v>
      </c>
      <c r="AD37" s="24">
        <v>0</v>
      </c>
      <c r="AE37" s="24">
        <v>0</v>
      </c>
      <c r="AF37" s="24">
        <v>0</v>
      </c>
      <c r="AG37" s="24">
        <f t="shared" si="9"/>
        <v>0</v>
      </c>
      <c r="AH37" s="24">
        <v>0</v>
      </c>
      <c r="AI37" s="24">
        <v>0</v>
      </c>
      <c r="AJ37" s="24">
        <v>0</v>
      </c>
      <c r="AK37" s="24">
        <f t="shared" si="10"/>
        <v>0</v>
      </c>
      <c r="AL37" s="24">
        <f t="shared" si="0"/>
        <v>30</v>
      </c>
      <c r="AN37" s="24">
        <v>0</v>
      </c>
      <c r="AO37" s="24">
        <v>0</v>
      </c>
      <c r="AP37" s="24">
        <v>0</v>
      </c>
      <c r="AQ37" s="24">
        <f t="shared" si="11"/>
        <v>0</v>
      </c>
      <c r="AR37" s="24">
        <v>0</v>
      </c>
      <c r="AS37" s="24">
        <v>0</v>
      </c>
      <c r="AT37" s="24">
        <v>0</v>
      </c>
      <c r="AU37" s="24">
        <f t="shared" si="12"/>
        <v>0</v>
      </c>
      <c r="AV37" s="24">
        <v>0</v>
      </c>
      <c r="AW37" s="24">
        <v>0</v>
      </c>
      <c r="AX37" s="24">
        <v>0</v>
      </c>
      <c r="AY37" s="24">
        <f t="shared" si="13"/>
        <v>0</v>
      </c>
      <c r="AZ37" s="24">
        <v>0</v>
      </c>
      <c r="BA37" s="24">
        <v>18.079999999999998</v>
      </c>
      <c r="BB37" s="24">
        <v>0</v>
      </c>
      <c r="BC37" s="24">
        <f t="shared" si="14"/>
        <v>18.079999999999998</v>
      </c>
      <c r="BD37" s="24">
        <f t="shared" si="1"/>
        <v>18.079999999999998</v>
      </c>
      <c r="BF37" s="24">
        <v>0</v>
      </c>
      <c r="BG37" s="24">
        <v>0</v>
      </c>
      <c r="BH37" s="24">
        <v>0</v>
      </c>
      <c r="BI37" s="24">
        <f t="shared" si="15"/>
        <v>0</v>
      </c>
      <c r="BJ37" s="24">
        <v>0</v>
      </c>
      <c r="BK37" s="24">
        <v>0</v>
      </c>
      <c r="BL37" s="24">
        <v>6.85</v>
      </c>
      <c r="BM37" s="24">
        <f t="shared" si="16"/>
        <v>6.85</v>
      </c>
      <c r="BN37" s="24">
        <v>0</v>
      </c>
      <c r="BO37" s="24">
        <v>0</v>
      </c>
      <c r="BP37" s="24">
        <v>0</v>
      </c>
      <c r="BQ37" s="24">
        <f t="shared" si="17"/>
        <v>0</v>
      </c>
      <c r="BR37" s="24">
        <v>2</v>
      </c>
      <c r="BS37" s="24">
        <v>0</v>
      </c>
      <c r="BT37" s="24">
        <v>0</v>
      </c>
      <c r="BU37" s="24">
        <f t="shared" si="18"/>
        <v>2</v>
      </c>
      <c r="BV37" s="24">
        <f t="shared" si="2"/>
        <v>8.85</v>
      </c>
    </row>
    <row r="38" spans="1:74" x14ac:dyDescent="0.2">
      <c r="A38" s="11">
        <f t="shared" si="42"/>
        <v>8</v>
      </c>
      <c r="B38" s="16" t="s">
        <v>36</v>
      </c>
      <c r="C38" s="43">
        <v>25.270000000000003</v>
      </c>
      <c r="D38" s="38">
        <v>4.53</v>
      </c>
      <c r="E38" s="38">
        <v>11.41</v>
      </c>
      <c r="F38" s="38">
        <v>0</v>
      </c>
      <c r="G38" s="43">
        <f t="shared" si="3"/>
        <v>15.940000000000001</v>
      </c>
      <c r="H38" s="38">
        <v>1.1599999999999999</v>
      </c>
      <c r="I38" s="38">
        <v>0</v>
      </c>
      <c r="J38" s="38">
        <v>0</v>
      </c>
      <c r="K38" s="43">
        <f t="shared" si="4"/>
        <v>1.1599999999999999</v>
      </c>
      <c r="L38" s="38">
        <v>0</v>
      </c>
      <c r="M38" s="38">
        <v>2.2200000000000002</v>
      </c>
      <c r="N38" s="38">
        <v>6.3249229583975328</v>
      </c>
      <c r="O38" s="43">
        <f t="shared" si="5"/>
        <v>8.5449229583975335</v>
      </c>
      <c r="P38" s="38">
        <v>5.9</v>
      </c>
      <c r="Q38" s="38">
        <v>4.8976109215017045</v>
      </c>
      <c r="R38" s="24">
        <v>0</v>
      </c>
      <c r="S38" s="43">
        <f t="shared" si="6"/>
        <v>10.797610921501704</v>
      </c>
      <c r="U38" s="24">
        <f t="shared" si="19"/>
        <v>36.442533879899244</v>
      </c>
      <c r="V38" s="24">
        <v>0</v>
      </c>
      <c r="W38" s="24">
        <v>0</v>
      </c>
      <c r="X38" s="24">
        <v>0</v>
      </c>
      <c r="Y38" s="24">
        <f t="shared" si="7"/>
        <v>0</v>
      </c>
      <c r="Z38" s="24">
        <v>0</v>
      </c>
      <c r="AA38" s="24">
        <v>0</v>
      </c>
      <c r="AB38" s="24">
        <v>0</v>
      </c>
      <c r="AC38" s="24">
        <f t="shared" si="8"/>
        <v>0</v>
      </c>
      <c r="AD38" s="24">
        <v>0</v>
      </c>
      <c r="AE38" s="24">
        <v>0</v>
      </c>
      <c r="AF38" s="24">
        <v>0</v>
      </c>
      <c r="AG38" s="24">
        <f t="shared" si="9"/>
        <v>0</v>
      </c>
      <c r="AH38" s="24">
        <v>0</v>
      </c>
      <c r="AI38" s="24">
        <v>0</v>
      </c>
      <c r="AJ38" s="24">
        <v>0</v>
      </c>
      <c r="AK38" s="24">
        <f t="shared" si="10"/>
        <v>0</v>
      </c>
      <c r="AL38" s="24">
        <f t="shared" si="0"/>
        <v>0</v>
      </c>
      <c r="AN38" s="24">
        <v>0</v>
      </c>
      <c r="AO38" s="24">
        <v>0</v>
      </c>
      <c r="AP38" s="24">
        <v>0</v>
      </c>
      <c r="AQ38" s="24">
        <f t="shared" si="11"/>
        <v>0</v>
      </c>
      <c r="AR38" s="24">
        <v>0</v>
      </c>
      <c r="AS38" s="24">
        <v>0</v>
      </c>
      <c r="AT38" s="24">
        <v>0</v>
      </c>
      <c r="AU38" s="24">
        <f t="shared" si="12"/>
        <v>0</v>
      </c>
      <c r="AV38" s="24">
        <v>0</v>
      </c>
      <c r="AW38" s="24">
        <v>0</v>
      </c>
      <c r="AX38" s="24">
        <v>2.4</v>
      </c>
      <c r="AY38" s="24">
        <f t="shared" si="13"/>
        <v>2.4</v>
      </c>
      <c r="AZ38" s="24">
        <v>5.14</v>
      </c>
      <c r="BA38" s="24">
        <v>0</v>
      </c>
      <c r="BB38" s="24">
        <v>0</v>
      </c>
      <c r="BC38" s="24">
        <f t="shared" si="14"/>
        <v>5.14</v>
      </c>
      <c r="BD38" s="24">
        <f t="shared" si="1"/>
        <v>7.5399999999999991</v>
      </c>
      <c r="BF38" s="24">
        <v>0</v>
      </c>
      <c r="BG38" s="24">
        <v>0</v>
      </c>
      <c r="BH38" s="24">
        <v>0</v>
      </c>
      <c r="BI38" s="24">
        <f t="shared" si="15"/>
        <v>0</v>
      </c>
      <c r="BJ38" s="24">
        <v>0</v>
      </c>
      <c r="BK38" s="24">
        <v>0</v>
      </c>
      <c r="BL38" s="24">
        <v>1.6</v>
      </c>
      <c r="BM38" s="24">
        <f t="shared" si="16"/>
        <v>1.6</v>
      </c>
      <c r="BN38" s="24">
        <v>5.5679999999999996</v>
      </c>
      <c r="BO38" s="24">
        <v>0</v>
      </c>
      <c r="BP38" s="24">
        <v>0</v>
      </c>
      <c r="BQ38" s="24">
        <f t="shared" si="17"/>
        <v>5.5679999999999996</v>
      </c>
      <c r="BR38" s="24">
        <v>0</v>
      </c>
      <c r="BS38" s="24">
        <v>0</v>
      </c>
      <c r="BT38" s="24">
        <v>0</v>
      </c>
      <c r="BU38" s="24">
        <f t="shared" si="18"/>
        <v>0</v>
      </c>
      <c r="BV38" s="24">
        <f t="shared" si="2"/>
        <v>7.1679999999999993</v>
      </c>
    </row>
    <row r="39" spans="1:74" x14ac:dyDescent="0.2">
      <c r="A39" s="11">
        <f t="shared" si="42"/>
        <v>9</v>
      </c>
      <c r="B39" s="16" t="s">
        <v>35</v>
      </c>
      <c r="C39" s="43">
        <v>20.21</v>
      </c>
      <c r="D39" s="38">
        <v>0</v>
      </c>
      <c r="E39" s="38">
        <v>0</v>
      </c>
      <c r="F39" s="38">
        <v>0</v>
      </c>
      <c r="G39" s="43">
        <f t="shared" si="3"/>
        <v>0</v>
      </c>
      <c r="H39" s="38">
        <v>0</v>
      </c>
      <c r="I39" s="38">
        <v>0</v>
      </c>
      <c r="J39" s="38">
        <v>0</v>
      </c>
      <c r="K39" s="43">
        <f t="shared" si="4"/>
        <v>0</v>
      </c>
      <c r="L39" s="38">
        <v>0</v>
      </c>
      <c r="M39" s="38">
        <v>0</v>
      </c>
      <c r="N39" s="38">
        <v>0</v>
      </c>
      <c r="O39" s="43">
        <f t="shared" si="5"/>
        <v>0</v>
      </c>
      <c r="P39" s="38">
        <v>0</v>
      </c>
      <c r="Q39" s="38">
        <v>0</v>
      </c>
      <c r="R39" s="24">
        <v>0</v>
      </c>
      <c r="S39" s="43">
        <f t="shared" si="6"/>
        <v>0</v>
      </c>
      <c r="U39" s="24">
        <f t="shared" si="19"/>
        <v>0</v>
      </c>
      <c r="V39" s="24">
        <v>0</v>
      </c>
      <c r="W39" s="24">
        <v>0</v>
      </c>
      <c r="X39" s="24">
        <v>0</v>
      </c>
      <c r="Y39" s="24">
        <f t="shared" si="7"/>
        <v>0</v>
      </c>
      <c r="Z39" s="24">
        <v>0</v>
      </c>
      <c r="AA39" s="24">
        <v>0</v>
      </c>
      <c r="AB39" s="24">
        <v>0</v>
      </c>
      <c r="AC39" s="24">
        <f t="shared" si="8"/>
        <v>0</v>
      </c>
      <c r="AD39" s="24">
        <v>0</v>
      </c>
      <c r="AE39" s="24">
        <v>0</v>
      </c>
      <c r="AF39" s="24">
        <v>0</v>
      </c>
      <c r="AG39" s="24">
        <f t="shared" si="9"/>
        <v>0</v>
      </c>
      <c r="AH39" s="24">
        <v>0</v>
      </c>
      <c r="AI39" s="24">
        <v>0</v>
      </c>
      <c r="AJ39" s="24">
        <v>0</v>
      </c>
      <c r="AK39" s="24">
        <f t="shared" si="10"/>
        <v>0</v>
      </c>
      <c r="AL39" s="24">
        <f t="shared" si="0"/>
        <v>0</v>
      </c>
      <c r="AN39" s="24">
        <v>0</v>
      </c>
      <c r="AO39" s="24">
        <v>0</v>
      </c>
      <c r="AP39" s="24">
        <v>0</v>
      </c>
      <c r="AQ39" s="24">
        <f t="shared" si="11"/>
        <v>0</v>
      </c>
      <c r="AR39" s="24">
        <v>0</v>
      </c>
      <c r="AS39" s="24">
        <v>0</v>
      </c>
      <c r="AT39" s="24">
        <v>0</v>
      </c>
      <c r="AU39" s="24">
        <f t="shared" si="12"/>
        <v>0</v>
      </c>
      <c r="AV39" s="24">
        <v>0</v>
      </c>
      <c r="AW39" s="24">
        <v>0</v>
      </c>
      <c r="AX39" s="24">
        <v>0</v>
      </c>
      <c r="AY39" s="24">
        <f t="shared" si="13"/>
        <v>0</v>
      </c>
      <c r="AZ39" s="24">
        <v>0</v>
      </c>
      <c r="BA39" s="24">
        <v>0</v>
      </c>
      <c r="BB39" s="24">
        <v>0</v>
      </c>
      <c r="BC39" s="24">
        <f t="shared" si="14"/>
        <v>0</v>
      </c>
      <c r="BD39" s="24">
        <f t="shared" si="1"/>
        <v>0</v>
      </c>
      <c r="BF39" s="24">
        <v>0</v>
      </c>
      <c r="BG39" s="24">
        <v>0</v>
      </c>
      <c r="BH39" s="24">
        <v>0</v>
      </c>
      <c r="BI39" s="24">
        <f t="shared" si="15"/>
        <v>0</v>
      </c>
      <c r="BJ39" s="24">
        <v>6.94</v>
      </c>
      <c r="BK39" s="24">
        <v>0</v>
      </c>
      <c r="BL39" s="24">
        <v>0</v>
      </c>
      <c r="BM39" s="24">
        <f t="shared" si="16"/>
        <v>6.94</v>
      </c>
      <c r="BN39" s="24">
        <v>0</v>
      </c>
      <c r="BO39" s="24">
        <v>0</v>
      </c>
      <c r="BP39" s="24">
        <v>0</v>
      </c>
      <c r="BQ39" s="24">
        <f t="shared" si="17"/>
        <v>0</v>
      </c>
      <c r="BR39" s="24">
        <v>0</v>
      </c>
      <c r="BS39" s="24">
        <v>0</v>
      </c>
      <c r="BT39" s="24">
        <v>0</v>
      </c>
      <c r="BU39" s="24">
        <f t="shared" si="18"/>
        <v>0</v>
      </c>
      <c r="BV39" s="24">
        <f t="shared" si="2"/>
        <v>6.94</v>
      </c>
    </row>
    <row r="40" spans="1:74" x14ac:dyDescent="0.2">
      <c r="A40" s="11">
        <f t="shared" si="42"/>
        <v>10</v>
      </c>
      <c r="B40" s="16" t="s">
        <v>72</v>
      </c>
      <c r="C40" s="43">
        <v>4.24</v>
      </c>
      <c r="D40" s="38">
        <v>13.96</v>
      </c>
      <c r="E40" s="38">
        <v>21.5</v>
      </c>
      <c r="F40" s="38">
        <v>0</v>
      </c>
      <c r="G40" s="43">
        <f t="shared" si="3"/>
        <v>35.46</v>
      </c>
      <c r="H40" s="38">
        <v>0</v>
      </c>
      <c r="I40" s="38">
        <v>0</v>
      </c>
      <c r="J40" s="38">
        <v>0</v>
      </c>
      <c r="K40" s="43">
        <f t="shared" si="4"/>
        <v>0</v>
      </c>
      <c r="L40" s="38">
        <v>0</v>
      </c>
      <c r="M40" s="38">
        <v>0</v>
      </c>
      <c r="N40" s="38">
        <v>0</v>
      </c>
      <c r="O40" s="43">
        <f t="shared" si="5"/>
        <v>0</v>
      </c>
      <c r="P40" s="38">
        <v>0</v>
      </c>
      <c r="Q40" s="38">
        <v>0</v>
      </c>
      <c r="R40" s="24">
        <v>0</v>
      </c>
      <c r="S40" s="43">
        <f t="shared" si="6"/>
        <v>0</v>
      </c>
      <c r="U40" s="24">
        <f t="shared" si="19"/>
        <v>35.46</v>
      </c>
      <c r="V40" s="24">
        <v>0</v>
      </c>
      <c r="W40" s="24">
        <v>0</v>
      </c>
      <c r="X40" s="24">
        <v>0</v>
      </c>
      <c r="Y40" s="24">
        <f t="shared" si="7"/>
        <v>0</v>
      </c>
      <c r="Z40" s="24">
        <v>0</v>
      </c>
      <c r="AA40" s="24">
        <v>6</v>
      </c>
      <c r="AB40" s="24">
        <v>0</v>
      </c>
      <c r="AC40" s="24">
        <f t="shared" si="8"/>
        <v>6</v>
      </c>
      <c r="AD40" s="24">
        <v>21.66</v>
      </c>
      <c r="AE40" s="24">
        <v>9</v>
      </c>
      <c r="AF40" s="24">
        <v>0</v>
      </c>
      <c r="AG40" s="24">
        <f t="shared" si="9"/>
        <v>30.66</v>
      </c>
      <c r="AH40" s="24">
        <v>9.7100000000000009</v>
      </c>
      <c r="AI40" s="24">
        <v>22.8</v>
      </c>
      <c r="AJ40" s="24">
        <v>15.9</v>
      </c>
      <c r="AK40" s="24">
        <f t="shared" si="10"/>
        <v>48.410000000000004</v>
      </c>
      <c r="AL40" s="24">
        <f t="shared" si="0"/>
        <v>85.070000000000007</v>
      </c>
      <c r="AN40" s="24">
        <v>0</v>
      </c>
      <c r="AO40" s="24">
        <v>4.2</v>
      </c>
      <c r="AP40" s="24">
        <v>0</v>
      </c>
      <c r="AQ40" s="24">
        <f t="shared" si="11"/>
        <v>4.2</v>
      </c>
      <c r="AR40" s="24">
        <v>0</v>
      </c>
      <c r="AS40" s="24">
        <v>4.72</v>
      </c>
      <c r="AT40" s="24">
        <v>0</v>
      </c>
      <c r="AU40" s="24">
        <f t="shared" si="12"/>
        <v>4.72</v>
      </c>
      <c r="AV40" s="24">
        <v>9</v>
      </c>
      <c r="AW40" s="24">
        <v>0</v>
      </c>
      <c r="AX40" s="24">
        <v>29.13</v>
      </c>
      <c r="AY40" s="24">
        <f t="shared" si="13"/>
        <v>38.129999999999995</v>
      </c>
      <c r="AZ40" s="24">
        <v>0</v>
      </c>
      <c r="BA40" s="24">
        <v>8.7200000000000006</v>
      </c>
      <c r="BB40" s="24">
        <v>0</v>
      </c>
      <c r="BC40" s="24">
        <f t="shared" si="14"/>
        <v>8.7200000000000006</v>
      </c>
      <c r="BD40" s="24">
        <f t="shared" si="1"/>
        <v>55.769999999999996</v>
      </c>
      <c r="BF40" s="24">
        <v>0</v>
      </c>
      <c r="BG40" s="24">
        <v>0</v>
      </c>
      <c r="BH40" s="24">
        <v>0</v>
      </c>
      <c r="BI40" s="24">
        <f t="shared" si="15"/>
        <v>0</v>
      </c>
      <c r="BJ40" s="24">
        <v>0</v>
      </c>
      <c r="BK40" s="24">
        <v>15.4</v>
      </c>
      <c r="BL40" s="24">
        <v>0</v>
      </c>
      <c r="BM40" s="24">
        <f t="shared" si="16"/>
        <v>15.4</v>
      </c>
      <c r="BN40" s="24">
        <v>4</v>
      </c>
      <c r="BO40" s="24">
        <v>0</v>
      </c>
      <c r="BP40" s="24">
        <v>0</v>
      </c>
      <c r="BQ40" s="24">
        <f t="shared" si="17"/>
        <v>4</v>
      </c>
      <c r="BR40" s="24">
        <v>0</v>
      </c>
      <c r="BS40" s="24">
        <v>8</v>
      </c>
      <c r="BT40" s="24">
        <v>0</v>
      </c>
      <c r="BU40" s="24">
        <f t="shared" si="18"/>
        <v>8</v>
      </c>
      <c r="BV40" s="24">
        <f t="shared" si="2"/>
        <v>27.4</v>
      </c>
    </row>
    <row r="41" spans="1:74" x14ac:dyDescent="0.2">
      <c r="A41" s="11">
        <f t="shared" si="42"/>
        <v>11</v>
      </c>
      <c r="B41" s="16" t="s">
        <v>43</v>
      </c>
      <c r="C41" s="43">
        <v>350.25394790902419</v>
      </c>
      <c r="D41" s="38">
        <v>14</v>
      </c>
      <c r="E41" s="38">
        <v>4.99</v>
      </c>
      <c r="F41" s="38">
        <v>43.419999999999995</v>
      </c>
      <c r="G41" s="43">
        <f t="shared" si="3"/>
        <v>62.41</v>
      </c>
      <c r="H41" s="38">
        <v>6.1509384443702304</v>
      </c>
      <c r="I41" s="38">
        <v>6.53</v>
      </c>
      <c r="J41" s="38">
        <v>35.268409090909095</v>
      </c>
      <c r="K41" s="43">
        <f t="shared" si="4"/>
        <v>47.94934753527933</v>
      </c>
      <c r="L41" s="38">
        <v>14.270961763558333</v>
      </c>
      <c r="M41" s="38">
        <v>33.414717514124291</v>
      </c>
      <c r="N41" s="38">
        <v>15.768143297380586</v>
      </c>
      <c r="O41" s="43">
        <f t="shared" si="5"/>
        <v>63.453822575063214</v>
      </c>
      <c r="P41" s="38">
        <v>58.53251836734637</v>
      </c>
      <c r="Q41" s="38">
        <v>9.4699999999999989</v>
      </c>
      <c r="R41" s="24">
        <v>33.271452592753306</v>
      </c>
      <c r="S41" s="43">
        <f t="shared" si="6"/>
        <v>101.27397096009967</v>
      </c>
      <c r="U41" s="24">
        <f t="shared" si="19"/>
        <v>275.08714107044221</v>
      </c>
      <c r="V41" s="24">
        <v>32.739197794963403</v>
      </c>
      <c r="W41" s="24">
        <v>2</v>
      </c>
      <c r="X41" s="24">
        <v>20.169999999999998</v>
      </c>
      <c r="Y41" s="24">
        <f t="shared" si="7"/>
        <v>54.909197794963404</v>
      </c>
      <c r="Z41" s="24">
        <v>31.39</v>
      </c>
      <c r="AA41" s="24">
        <v>56.39</v>
      </c>
      <c r="AB41" s="24">
        <v>45.67</v>
      </c>
      <c r="AC41" s="24">
        <f t="shared" si="8"/>
        <v>133.44999999999999</v>
      </c>
      <c r="AD41" s="24">
        <v>20.63</v>
      </c>
      <c r="AE41" s="24">
        <v>26.6</v>
      </c>
      <c r="AF41" s="24">
        <v>27.7</v>
      </c>
      <c r="AG41" s="24">
        <f t="shared" si="9"/>
        <v>74.930000000000007</v>
      </c>
      <c r="AH41" s="24">
        <v>32.270000000000003</v>
      </c>
      <c r="AI41" s="24">
        <v>11.370000000000001</v>
      </c>
      <c r="AJ41" s="24">
        <v>5.58</v>
      </c>
      <c r="AK41" s="24">
        <f t="shared" si="10"/>
        <v>49.22</v>
      </c>
      <c r="AL41" s="24">
        <f t="shared" si="0"/>
        <v>312.50919779496343</v>
      </c>
      <c r="AN41" s="24">
        <v>47.807142857142857</v>
      </c>
      <c r="AO41" s="24">
        <v>28.41</v>
      </c>
      <c r="AP41" s="24">
        <v>24.97</v>
      </c>
      <c r="AQ41" s="24">
        <f t="shared" si="11"/>
        <v>101.18714285714286</v>
      </c>
      <c r="AR41" s="24">
        <v>28.949999999999996</v>
      </c>
      <c r="AS41" s="24">
        <v>4.29</v>
      </c>
      <c r="AT41" s="24">
        <v>2.82</v>
      </c>
      <c r="AU41" s="24">
        <f t="shared" si="12"/>
        <v>36.059999999999995</v>
      </c>
      <c r="AV41" s="24">
        <v>7.98</v>
      </c>
      <c r="AW41" s="24">
        <v>20.994</v>
      </c>
      <c r="AX41" s="24">
        <v>6.4</v>
      </c>
      <c r="AY41" s="24">
        <f t="shared" si="13"/>
        <v>35.374000000000002</v>
      </c>
      <c r="AZ41" s="24">
        <v>44.860000000000007</v>
      </c>
      <c r="BA41" s="24">
        <v>4.71</v>
      </c>
      <c r="BB41" s="24">
        <v>42.22</v>
      </c>
      <c r="BC41" s="24">
        <f t="shared" si="14"/>
        <v>91.79</v>
      </c>
      <c r="BD41" s="24">
        <f t="shared" si="1"/>
        <v>264.41114285714286</v>
      </c>
      <c r="BF41" s="24">
        <v>42.839999999999996</v>
      </c>
      <c r="BG41" s="24">
        <v>6.32</v>
      </c>
      <c r="BH41" s="24">
        <v>30.759999999999998</v>
      </c>
      <c r="BI41" s="24">
        <f t="shared" si="15"/>
        <v>79.919999999999987</v>
      </c>
      <c r="BJ41" s="24">
        <v>24.04</v>
      </c>
      <c r="BK41" s="24">
        <v>27.81</v>
      </c>
      <c r="BL41" s="24">
        <v>31.04</v>
      </c>
      <c r="BM41" s="24">
        <f t="shared" si="16"/>
        <v>82.889999999999986</v>
      </c>
      <c r="BN41" s="24">
        <v>41.177999999999997</v>
      </c>
      <c r="BO41" s="24">
        <v>44.8</v>
      </c>
      <c r="BP41" s="24">
        <v>32.760000000000005</v>
      </c>
      <c r="BQ41" s="24">
        <f t="shared" si="17"/>
        <v>118.738</v>
      </c>
      <c r="BR41" s="24">
        <v>38.6</v>
      </c>
      <c r="BS41" s="24">
        <v>29.295000000000002</v>
      </c>
      <c r="BT41" s="24">
        <v>35.419999999999995</v>
      </c>
      <c r="BU41" s="24">
        <f t="shared" si="18"/>
        <v>103.315</v>
      </c>
      <c r="BV41" s="24">
        <f t="shared" si="2"/>
        <v>384.86299999999994</v>
      </c>
    </row>
    <row r="42" spans="1:74" ht="15.75" thickBot="1" x14ac:dyDescent="0.25">
      <c r="A42" s="11">
        <f t="shared" si="42"/>
        <v>12</v>
      </c>
      <c r="B42" s="16" t="s">
        <v>45</v>
      </c>
      <c r="C42" s="43">
        <v>24.888085106382981</v>
      </c>
      <c r="D42" s="38">
        <v>0</v>
      </c>
      <c r="E42" s="38">
        <v>0</v>
      </c>
      <c r="F42" s="38">
        <v>0</v>
      </c>
      <c r="G42" s="43">
        <f t="shared" si="3"/>
        <v>0</v>
      </c>
      <c r="H42" s="38">
        <v>0</v>
      </c>
      <c r="I42" s="38">
        <v>0</v>
      </c>
      <c r="J42" s="38">
        <v>5.23</v>
      </c>
      <c r="K42" s="43">
        <f t="shared" si="4"/>
        <v>5.23</v>
      </c>
      <c r="L42" s="38">
        <v>0</v>
      </c>
      <c r="M42" s="38">
        <v>3.6500000000000004</v>
      </c>
      <c r="N42" s="38">
        <v>6.9386363636363635</v>
      </c>
      <c r="O42" s="43">
        <f t="shared" si="5"/>
        <v>10.588636363636365</v>
      </c>
      <c r="P42" s="38">
        <v>15.460227272727273</v>
      </c>
      <c r="Q42" s="38">
        <v>0</v>
      </c>
      <c r="R42" s="24">
        <v>0</v>
      </c>
      <c r="S42" s="43">
        <f t="shared" si="6"/>
        <v>15.460227272727273</v>
      </c>
      <c r="U42" s="24">
        <f t="shared" si="19"/>
        <v>31.278863636363639</v>
      </c>
      <c r="V42" s="24">
        <v>0</v>
      </c>
      <c r="W42" s="24">
        <v>0</v>
      </c>
      <c r="X42" s="24">
        <v>2.82</v>
      </c>
      <c r="Y42" s="24">
        <f t="shared" si="7"/>
        <v>2.82</v>
      </c>
      <c r="Z42" s="24">
        <v>0</v>
      </c>
      <c r="AA42" s="24">
        <v>7</v>
      </c>
      <c r="AB42" s="24">
        <v>0.43</v>
      </c>
      <c r="AC42" s="24">
        <f t="shared" si="8"/>
        <v>7.43</v>
      </c>
      <c r="AD42" s="24">
        <v>0</v>
      </c>
      <c r="AE42" s="24">
        <v>0</v>
      </c>
      <c r="AF42" s="24">
        <v>33.020000000000003</v>
      </c>
      <c r="AG42" s="24">
        <f t="shared" si="9"/>
        <v>33.020000000000003</v>
      </c>
      <c r="AH42" s="24">
        <v>0</v>
      </c>
      <c r="AI42" s="24">
        <v>0</v>
      </c>
      <c r="AJ42" s="24">
        <v>0</v>
      </c>
      <c r="AK42" s="24">
        <f t="shared" si="10"/>
        <v>0</v>
      </c>
      <c r="AL42" s="24">
        <f t="shared" si="0"/>
        <v>43.27</v>
      </c>
      <c r="AN42" s="24">
        <v>0</v>
      </c>
      <c r="AO42" s="24">
        <v>0</v>
      </c>
      <c r="AP42" s="24">
        <v>2.57</v>
      </c>
      <c r="AQ42" s="24">
        <f t="shared" si="11"/>
        <v>2.57</v>
      </c>
      <c r="AR42" s="24">
        <v>9.26</v>
      </c>
      <c r="AS42" s="24">
        <v>0</v>
      </c>
      <c r="AT42" s="24">
        <v>0</v>
      </c>
      <c r="AU42" s="24">
        <f t="shared" si="12"/>
        <v>9.26</v>
      </c>
      <c r="AV42" s="24">
        <v>0</v>
      </c>
      <c r="AW42" s="24">
        <v>0</v>
      </c>
      <c r="AX42" s="24">
        <v>0</v>
      </c>
      <c r="AY42" s="24">
        <f t="shared" si="13"/>
        <v>0</v>
      </c>
      <c r="AZ42" s="24">
        <v>9.42</v>
      </c>
      <c r="BA42" s="24">
        <v>0</v>
      </c>
      <c r="BB42" s="24">
        <v>33.6</v>
      </c>
      <c r="BC42" s="24">
        <f t="shared" si="14"/>
        <v>43.02</v>
      </c>
      <c r="BD42" s="24">
        <f t="shared" si="1"/>
        <v>54.85</v>
      </c>
      <c r="BF42" s="24">
        <v>0</v>
      </c>
      <c r="BG42" s="24">
        <v>0</v>
      </c>
      <c r="BH42" s="24">
        <v>0</v>
      </c>
      <c r="BI42" s="24">
        <f t="shared" si="15"/>
        <v>0</v>
      </c>
      <c r="BJ42" s="24">
        <v>0</v>
      </c>
      <c r="BK42" s="24">
        <v>0</v>
      </c>
      <c r="BL42" s="24">
        <v>0</v>
      </c>
      <c r="BM42" s="24">
        <f t="shared" si="16"/>
        <v>0</v>
      </c>
      <c r="BN42" s="24">
        <v>2.57</v>
      </c>
      <c r="BO42" s="24">
        <v>2</v>
      </c>
      <c r="BP42" s="24">
        <v>0</v>
      </c>
      <c r="BQ42" s="24">
        <f t="shared" si="17"/>
        <v>4.57</v>
      </c>
      <c r="BR42" s="24">
        <v>0</v>
      </c>
      <c r="BS42" s="24">
        <v>0</v>
      </c>
      <c r="BT42" s="24">
        <v>7.37</v>
      </c>
      <c r="BU42" s="24">
        <f t="shared" si="18"/>
        <v>7.37</v>
      </c>
      <c r="BV42" s="24">
        <f t="shared" si="2"/>
        <v>11.940000000000001</v>
      </c>
    </row>
    <row r="43" spans="1:74" ht="15.75" thickBot="1" x14ac:dyDescent="0.25">
      <c r="A43" s="27" t="s">
        <v>20</v>
      </c>
      <c r="B43" s="18" t="s">
        <v>21</v>
      </c>
      <c r="C43" s="19">
        <f>SUM(C31:C42)</f>
        <v>598.55203301540723</v>
      </c>
      <c r="D43" s="20">
        <f>SUM(D31:D42)</f>
        <v>32.49</v>
      </c>
      <c r="E43" s="20">
        <f t="shared" ref="E43:R43" si="43">SUM(E31:E42)</f>
        <v>37.9</v>
      </c>
      <c r="F43" s="20">
        <f t="shared" si="43"/>
        <v>69.952423208191121</v>
      </c>
      <c r="G43" s="19">
        <f t="shared" si="3"/>
        <v>140.34242320819112</v>
      </c>
      <c r="H43" s="20">
        <f t="shared" si="43"/>
        <v>22.86093844437023</v>
      </c>
      <c r="I43" s="20">
        <f t="shared" si="43"/>
        <v>7.5</v>
      </c>
      <c r="J43" s="20">
        <f t="shared" si="43"/>
        <v>40.498409090909092</v>
      </c>
      <c r="K43" s="19">
        <f t="shared" si="4"/>
        <v>70.859347535279326</v>
      </c>
      <c r="L43" s="20">
        <f t="shared" si="43"/>
        <v>20.960961763558331</v>
      </c>
      <c r="M43" s="20">
        <f t="shared" si="43"/>
        <v>58.124491525423721</v>
      </c>
      <c r="N43" s="20">
        <f t="shared" si="43"/>
        <v>32.031702619414482</v>
      </c>
      <c r="O43" s="19">
        <f t="shared" si="5"/>
        <v>111.11715590839654</v>
      </c>
      <c r="P43" s="20">
        <f t="shared" si="43"/>
        <v>82.702745640073658</v>
      </c>
      <c r="Q43" s="20">
        <f t="shared" si="43"/>
        <v>14.367610921501704</v>
      </c>
      <c r="R43" s="20">
        <f t="shared" si="43"/>
        <v>51.474407138207852</v>
      </c>
      <c r="S43" s="19">
        <f t="shared" si="6"/>
        <v>148.54476369978323</v>
      </c>
      <c r="U43" s="19">
        <f t="shared" si="19"/>
        <v>470.86369035165018</v>
      </c>
      <c r="V43" s="19">
        <f>SUM(V31:V42)</f>
        <v>38.739197794963403</v>
      </c>
      <c r="W43" s="19">
        <f>SUM(W31:W42)</f>
        <v>2</v>
      </c>
      <c r="X43" s="19">
        <f>SUM(X31:X42)</f>
        <v>27.81</v>
      </c>
      <c r="Y43" s="19">
        <f t="shared" si="7"/>
        <v>68.549197794963405</v>
      </c>
      <c r="Z43" s="19">
        <f>SUM(Z31:Z42)</f>
        <v>53.010000000000005</v>
      </c>
      <c r="AA43" s="19">
        <f>SUM(AA31:AA42)</f>
        <v>102.59</v>
      </c>
      <c r="AB43" s="19">
        <f>SUM(AB31:AB42)</f>
        <v>49.13</v>
      </c>
      <c r="AC43" s="19">
        <f t="shared" si="8"/>
        <v>204.73000000000002</v>
      </c>
      <c r="AD43" s="19">
        <f>SUM(AD31:AD42)</f>
        <v>47.22</v>
      </c>
      <c r="AE43" s="19">
        <f>SUM(AE31:AE42)</f>
        <v>42.88</v>
      </c>
      <c r="AF43" s="19">
        <f>SUM(AF31:AF42)</f>
        <v>108.2775</v>
      </c>
      <c r="AG43" s="19">
        <f t="shared" si="9"/>
        <v>198.3775</v>
      </c>
      <c r="AH43" s="19">
        <f>SUM(AH31:AH42)</f>
        <v>45.410000000000004</v>
      </c>
      <c r="AI43" s="19">
        <f>SUM(AI31:AI42)</f>
        <v>34.17</v>
      </c>
      <c r="AJ43" s="19">
        <f>SUM(AJ31:AJ42)</f>
        <v>21.48</v>
      </c>
      <c r="AK43" s="19">
        <f t="shared" si="10"/>
        <v>101.06000000000002</v>
      </c>
      <c r="AL43" s="19">
        <f t="shared" si="0"/>
        <v>572.71669779496347</v>
      </c>
      <c r="AN43" s="19">
        <f>SUM(AN31:AN42)</f>
        <v>50.377142857142857</v>
      </c>
      <c r="AO43" s="19">
        <f>SUM(AO31:AO42)</f>
        <v>55.35</v>
      </c>
      <c r="AP43" s="19">
        <f>SUM(AP31:AP42)</f>
        <v>40.839999999999996</v>
      </c>
      <c r="AQ43" s="19">
        <f t="shared" si="11"/>
        <v>146.56714285714287</v>
      </c>
      <c r="AR43" s="19">
        <f>SUM(AR31:AR42)</f>
        <v>53.009999999999991</v>
      </c>
      <c r="AS43" s="19">
        <f>SUM(AS31:AS42)</f>
        <v>18.009999999999998</v>
      </c>
      <c r="AT43" s="19">
        <f>SUM(AT31:AT42)</f>
        <v>2.82</v>
      </c>
      <c r="AU43" s="19">
        <f t="shared" si="12"/>
        <v>73.839999999999975</v>
      </c>
      <c r="AV43" s="19">
        <f>SUM(AV31:AV42)</f>
        <v>16.98</v>
      </c>
      <c r="AW43" s="19">
        <f>SUM(AW31:AW42)</f>
        <v>20.994</v>
      </c>
      <c r="AX43" s="19">
        <f>SUM(AX31:AX42)</f>
        <v>37.93</v>
      </c>
      <c r="AY43" s="19">
        <f t="shared" si="13"/>
        <v>75.903999999999996</v>
      </c>
      <c r="AZ43" s="19">
        <f>SUM(AZ31:AZ42)</f>
        <v>61.990000000000009</v>
      </c>
      <c r="BA43" s="19">
        <f>SUM(BA31:BA42)</f>
        <v>43.93</v>
      </c>
      <c r="BB43" s="19">
        <f>SUM(BB31:BB42)</f>
        <v>90.82</v>
      </c>
      <c r="BC43" s="19">
        <f t="shared" si="14"/>
        <v>196.74</v>
      </c>
      <c r="BD43" s="19">
        <f t="shared" si="1"/>
        <v>493.05114285714285</v>
      </c>
      <c r="BF43" s="19">
        <f>SUM(BF31:BF42)</f>
        <v>42.839999999999996</v>
      </c>
      <c r="BG43" s="19">
        <f>SUM(BG31:BG42)</f>
        <v>11.04</v>
      </c>
      <c r="BH43" s="19">
        <f>SUM(BH31:BH42)</f>
        <v>48.339999999999996</v>
      </c>
      <c r="BI43" s="19">
        <f t="shared" si="15"/>
        <v>102.22</v>
      </c>
      <c r="BJ43" s="19">
        <f>SUM(BJ31:BJ42)</f>
        <v>94.699999999999989</v>
      </c>
      <c r="BK43" s="19">
        <f>SUM(BK31:BK42)</f>
        <v>43.21</v>
      </c>
      <c r="BL43" s="19">
        <f>SUM(BL31:BL42)</f>
        <v>50.37</v>
      </c>
      <c r="BM43" s="19">
        <f t="shared" si="16"/>
        <v>188.28</v>
      </c>
      <c r="BN43" s="19">
        <f>SUM(BN31:BN42)</f>
        <v>71.053999999999988</v>
      </c>
      <c r="BO43" s="19">
        <f>SUM(BO31:BO42)</f>
        <v>48.8</v>
      </c>
      <c r="BP43" s="19">
        <f>SUM(BP31:BP42)</f>
        <v>38.240000000000009</v>
      </c>
      <c r="BQ43" s="19">
        <f t="shared" si="17"/>
        <v>158.09399999999999</v>
      </c>
      <c r="BR43" s="19">
        <f>SUM(BR31:BR42)</f>
        <v>54.03</v>
      </c>
      <c r="BS43" s="19">
        <f>SUM(BS31:BS42)</f>
        <v>37.295000000000002</v>
      </c>
      <c r="BT43" s="19">
        <f>SUM(BT31:BT42)</f>
        <v>71.59</v>
      </c>
      <c r="BU43" s="19">
        <f t="shared" si="18"/>
        <v>162.91500000000002</v>
      </c>
      <c r="BV43" s="19">
        <f t="shared" si="2"/>
        <v>611.50900000000001</v>
      </c>
    </row>
    <row r="44" spans="1:74" x14ac:dyDescent="0.2">
      <c r="A44" s="133" t="s">
        <v>22</v>
      </c>
      <c r="B44" s="134"/>
      <c r="C44" s="13"/>
      <c r="D44" s="24"/>
      <c r="E44" s="24"/>
      <c r="F44" s="24"/>
      <c r="G44" s="13"/>
      <c r="H44" s="24"/>
      <c r="I44" s="24"/>
      <c r="J44" s="24"/>
      <c r="K44" s="13"/>
      <c r="L44" s="24"/>
      <c r="M44" s="24"/>
      <c r="N44" s="24">
        <v>0</v>
      </c>
      <c r="O44" s="13">
        <f t="shared" si="5"/>
        <v>0</v>
      </c>
      <c r="P44" s="24"/>
      <c r="Q44" s="24"/>
      <c r="R44" s="24"/>
      <c r="S44" s="13">
        <f t="shared" si="6"/>
        <v>0</v>
      </c>
      <c r="U44" s="24">
        <f t="shared" si="19"/>
        <v>0</v>
      </c>
      <c r="V44" s="24"/>
      <c r="W44" s="24"/>
      <c r="X44" s="24"/>
      <c r="Y44" s="24">
        <f t="shared" si="7"/>
        <v>0</v>
      </c>
      <c r="Z44" s="24"/>
      <c r="AA44" s="24"/>
      <c r="AB44" s="24"/>
      <c r="AC44" s="24">
        <f t="shared" si="8"/>
        <v>0</v>
      </c>
      <c r="AD44" s="24"/>
      <c r="AE44" s="24"/>
      <c r="AF44" s="24"/>
      <c r="AG44" s="24">
        <f t="shared" si="9"/>
        <v>0</v>
      </c>
      <c r="AH44" s="24"/>
      <c r="AI44" s="24"/>
      <c r="AJ44" s="24"/>
      <c r="AK44" s="24">
        <f t="shared" si="10"/>
        <v>0</v>
      </c>
      <c r="AL44" s="24">
        <f t="shared" si="0"/>
        <v>0</v>
      </c>
      <c r="AN44" s="24"/>
      <c r="AO44" s="24"/>
      <c r="AP44" s="24"/>
      <c r="AQ44" s="24">
        <f t="shared" si="11"/>
        <v>0</v>
      </c>
      <c r="AR44" s="24"/>
      <c r="AS44" s="24"/>
      <c r="AT44" s="24"/>
      <c r="AU44" s="24">
        <f t="shared" si="12"/>
        <v>0</v>
      </c>
      <c r="AV44" s="24"/>
      <c r="AW44" s="24"/>
      <c r="AX44" s="24"/>
      <c r="AY44" s="24">
        <f t="shared" si="13"/>
        <v>0</v>
      </c>
      <c r="AZ44" s="24"/>
      <c r="BA44" s="24"/>
      <c r="BB44" s="24"/>
      <c r="BC44" s="24">
        <f t="shared" si="14"/>
        <v>0</v>
      </c>
      <c r="BD44" s="24">
        <f t="shared" si="1"/>
        <v>0</v>
      </c>
      <c r="BF44" s="24"/>
      <c r="BG44" s="24"/>
      <c r="BH44" s="24"/>
      <c r="BI44" s="24">
        <f t="shared" si="15"/>
        <v>0</v>
      </c>
      <c r="BJ44" s="24"/>
      <c r="BK44" s="24"/>
      <c r="BL44" s="24"/>
      <c r="BM44" s="24">
        <f t="shared" si="16"/>
        <v>0</v>
      </c>
      <c r="BN44" s="24"/>
      <c r="BO44" s="24"/>
      <c r="BP44" s="24"/>
      <c r="BQ44" s="24">
        <f t="shared" si="17"/>
        <v>0</v>
      </c>
      <c r="BR44" s="24"/>
      <c r="BS44" s="24"/>
      <c r="BT44" s="24"/>
      <c r="BU44" s="24">
        <f t="shared" si="18"/>
        <v>0</v>
      </c>
      <c r="BV44" s="24">
        <f t="shared" si="2"/>
        <v>0</v>
      </c>
    </row>
    <row r="45" spans="1:74" x14ac:dyDescent="0.2">
      <c r="A45" s="50">
        <v>1</v>
      </c>
      <c r="B45" s="12" t="s">
        <v>37</v>
      </c>
      <c r="C45" s="43">
        <v>176.85</v>
      </c>
      <c r="D45" s="38">
        <v>0</v>
      </c>
      <c r="E45" s="38">
        <v>0</v>
      </c>
      <c r="F45" s="38">
        <v>0</v>
      </c>
      <c r="G45" s="43">
        <f t="shared" si="3"/>
        <v>0</v>
      </c>
      <c r="H45" s="38">
        <v>0</v>
      </c>
      <c r="I45" s="38">
        <v>0</v>
      </c>
      <c r="J45" s="38">
        <v>0</v>
      </c>
      <c r="K45" s="43">
        <f t="shared" si="4"/>
        <v>0</v>
      </c>
      <c r="L45" s="38">
        <v>0</v>
      </c>
      <c r="M45" s="38">
        <v>0</v>
      </c>
      <c r="N45" s="38">
        <v>0</v>
      </c>
      <c r="O45" s="43">
        <f t="shared" si="5"/>
        <v>0</v>
      </c>
      <c r="P45" s="38">
        <v>0</v>
      </c>
      <c r="Q45" s="38">
        <v>0</v>
      </c>
      <c r="R45" s="38">
        <v>0</v>
      </c>
      <c r="S45" s="43">
        <f t="shared" si="6"/>
        <v>0</v>
      </c>
      <c r="U45" s="24">
        <f t="shared" si="19"/>
        <v>0</v>
      </c>
      <c r="V45" s="24">
        <v>0</v>
      </c>
      <c r="W45" s="24">
        <v>0</v>
      </c>
      <c r="X45" s="24">
        <v>0</v>
      </c>
      <c r="Y45" s="24">
        <f t="shared" si="7"/>
        <v>0</v>
      </c>
      <c r="Z45" s="24">
        <v>0</v>
      </c>
      <c r="AA45" s="24">
        <v>0</v>
      </c>
      <c r="AB45" s="24">
        <v>0</v>
      </c>
      <c r="AC45" s="24">
        <f t="shared" si="8"/>
        <v>0</v>
      </c>
      <c r="AD45" s="24">
        <v>0</v>
      </c>
      <c r="AE45" s="24">
        <v>0</v>
      </c>
      <c r="AF45" s="24">
        <v>0</v>
      </c>
      <c r="AG45" s="24">
        <f t="shared" si="9"/>
        <v>0</v>
      </c>
      <c r="AH45" s="24">
        <v>0</v>
      </c>
      <c r="AI45" s="24">
        <v>0</v>
      </c>
      <c r="AJ45" s="24">
        <v>0</v>
      </c>
      <c r="AK45" s="24">
        <f t="shared" si="10"/>
        <v>0</v>
      </c>
      <c r="AL45" s="24">
        <f t="shared" si="0"/>
        <v>0</v>
      </c>
      <c r="AN45" s="24">
        <v>0</v>
      </c>
      <c r="AO45" s="24">
        <v>0</v>
      </c>
      <c r="AP45" s="24">
        <v>0</v>
      </c>
      <c r="AQ45" s="24">
        <f t="shared" si="11"/>
        <v>0</v>
      </c>
      <c r="AR45" s="24">
        <v>0</v>
      </c>
      <c r="AS45" s="24">
        <v>0</v>
      </c>
      <c r="AT45" s="24">
        <v>0</v>
      </c>
      <c r="AU45" s="24">
        <f t="shared" si="12"/>
        <v>0</v>
      </c>
      <c r="AV45" s="24">
        <v>0</v>
      </c>
      <c r="AW45" s="24">
        <v>0</v>
      </c>
      <c r="AX45" s="24">
        <v>0</v>
      </c>
      <c r="AY45" s="24">
        <f t="shared" si="13"/>
        <v>0</v>
      </c>
      <c r="AZ45" s="24">
        <v>0</v>
      </c>
      <c r="BA45" s="24">
        <v>0</v>
      </c>
      <c r="BB45" s="24">
        <v>0</v>
      </c>
      <c r="BC45" s="24">
        <f t="shared" si="14"/>
        <v>0</v>
      </c>
      <c r="BD45" s="24">
        <f t="shared" si="1"/>
        <v>0</v>
      </c>
      <c r="BF45" s="24">
        <v>0</v>
      </c>
      <c r="BG45" s="24">
        <v>0</v>
      </c>
      <c r="BH45" s="24">
        <v>0</v>
      </c>
      <c r="BI45" s="24">
        <f t="shared" si="15"/>
        <v>0</v>
      </c>
      <c r="BJ45" s="24">
        <v>0</v>
      </c>
      <c r="BK45" s="24">
        <v>0</v>
      </c>
      <c r="BL45" s="24">
        <v>0</v>
      </c>
      <c r="BM45" s="24">
        <f t="shared" si="16"/>
        <v>0</v>
      </c>
      <c r="BN45" s="24">
        <v>0</v>
      </c>
      <c r="BO45" s="24">
        <v>0</v>
      </c>
      <c r="BP45" s="24">
        <v>0</v>
      </c>
      <c r="BQ45" s="24">
        <f t="shared" si="17"/>
        <v>0</v>
      </c>
      <c r="BR45" s="24">
        <v>0</v>
      </c>
      <c r="BS45" s="24">
        <v>0</v>
      </c>
      <c r="BT45" s="24">
        <v>0</v>
      </c>
      <c r="BU45" s="24">
        <f t="shared" si="18"/>
        <v>0</v>
      </c>
      <c r="BV45" s="24">
        <f t="shared" si="2"/>
        <v>0</v>
      </c>
    </row>
    <row r="46" spans="1:74" x14ac:dyDescent="0.2">
      <c r="A46" s="50">
        <f t="shared" ref="A46:A51" si="44">A45+1</f>
        <v>2</v>
      </c>
      <c r="B46" s="12" t="s">
        <v>78</v>
      </c>
      <c r="C46" s="43">
        <v>0</v>
      </c>
      <c r="D46" s="38">
        <v>0</v>
      </c>
      <c r="E46" s="38">
        <v>0</v>
      </c>
      <c r="F46" s="38">
        <v>0</v>
      </c>
      <c r="G46" s="43">
        <f t="shared" si="3"/>
        <v>0</v>
      </c>
      <c r="H46" s="38">
        <v>0</v>
      </c>
      <c r="I46" s="38">
        <v>0</v>
      </c>
      <c r="J46" s="38">
        <v>0</v>
      </c>
      <c r="K46" s="43">
        <f t="shared" si="4"/>
        <v>0</v>
      </c>
      <c r="L46" s="38">
        <v>0</v>
      </c>
      <c r="M46" s="38">
        <v>0</v>
      </c>
      <c r="N46" s="38">
        <v>0</v>
      </c>
      <c r="O46" s="43">
        <f t="shared" si="5"/>
        <v>0</v>
      </c>
      <c r="P46" s="38">
        <v>0</v>
      </c>
      <c r="Q46" s="38">
        <v>0</v>
      </c>
      <c r="R46" s="38">
        <v>0</v>
      </c>
      <c r="S46" s="43">
        <f t="shared" si="6"/>
        <v>0</v>
      </c>
      <c r="U46" s="24">
        <f t="shared" si="19"/>
        <v>0</v>
      </c>
      <c r="V46" s="24">
        <v>0</v>
      </c>
      <c r="W46" s="24">
        <v>0</v>
      </c>
      <c r="X46" s="24">
        <v>0</v>
      </c>
      <c r="Y46" s="24">
        <f t="shared" si="7"/>
        <v>0</v>
      </c>
      <c r="Z46" s="24">
        <v>0</v>
      </c>
      <c r="AA46" s="24">
        <v>0</v>
      </c>
      <c r="AB46" s="24">
        <v>0</v>
      </c>
      <c r="AC46" s="24">
        <f t="shared" si="8"/>
        <v>0</v>
      </c>
      <c r="AD46" s="24">
        <v>0</v>
      </c>
      <c r="AE46" s="24">
        <v>0</v>
      </c>
      <c r="AF46" s="24">
        <v>0</v>
      </c>
      <c r="AG46" s="24">
        <f t="shared" si="9"/>
        <v>0</v>
      </c>
      <c r="AH46" s="24">
        <v>0</v>
      </c>
      <c r="AI46" s="24">
        <v>9.75</v>
      </c>
      <c r="AJ46" s="24">
        <v>0</v>
      </c>
      <c r="AK46" s="24">
        <f t="shared" si="10"/>
        <v>9.75</v>
      </c>
      <c r="AL46" s="24">
        <f t="shared" si="0"/>
        <v>9.75</v>
      </c>
      <c r="AN46" s="24">
        <v>0</v>
      </c>
      <c r="AO46" s="24">
        <v>0</v>
      </c>
      <c r="AP46" s="24">
        <v>0</v>
      </c>
      <c r="AQ46" s="24">
        <f t="shared" si="11"/>
        <v>0</v>
      </c>
      <c r="AR46" s="24">
        <v>0</v>
      </c>
      <c r="AS46" s="24">
        <v>0</v>
      </c>
      <c r="AT46" s="24">
        <v>0</v>
      </c>
      <c r="AU46" s="24">
        <f t="shared" si="12"/>
        <v>0</v>
      </c>
      <c r="AV46" s="24">
        <v>0</v>
      </c>
      <c r="AW46" s="24">
        <v>0</v>
      </c>
      <c r="AX46" s="24">
        <v>0</v>
      </c>
      <c r="AY46" s="24">
        <f t="shared" si="13"/>
        <v>0</v>
      </c>
      <c r="AZ46" s="24">
        <v>0</v>
      </c>
      <c r="BA46" s="24">
        <v>0</v>
      </c>
      <c r="BB46" s="24">
        <v>0</v>
      </c>
      <c r="BC46" s="24">
        <f t="shared" si="14"/>
        <v>0</v>
      </c>
      <c r="BD46" s="24">
        <f t="shared" si="1"/>
        <v>0</v>
      </c>
      <c r="BF46" s="24">
        <v>0</v>
      </c>
      <c r="BG46" s="24">
        <v>0</v>
      </c>
      <c r="BH46" s="24">
        <v>0</v>
      </c>
      <c r="BI46" s="24">
        <f t="shared" si="15"/>
        <v>0</v>
      </c>
      <c r="BJ46" s="24">
        <v>0</v>
      </c>
      <c r="BK46" s="24">
        <v>0</v>
      </c>
      <c r="BL46" s="24">
        <v>121.09</v>
      </c>
      <c r="BM46" s="24">
        <f t="shared" si="16"/>
        <v>121.09</v>
      </c>
      <c r="BN46" s="24">
        <v>20</v>
      </c>
      <c r="BO46" s="24">
        <v>0</v>
      </c>
      <c r="BP46" s="24">
        <v>0</v>
      </c>
      <c r="BQ46" s="24">
        <f t="shared" si="17"/>
        <v>20</v>
      </c>
      <c r="BR46" s="24">
        <v>0</v>
      </c>
      <c r="BS46" s="24">
        <v>0</v>
      </c>
      <c r="BT46" s="24">
        <v>0</v>
      </c>
      <c r="BU46" s="24">
        <f t="shared" si="18"/>
        <v>0</v>
      </c>
      <c r="BV46" s="24">
        <f t="shared" si="2"/>
        <v>141.09</v>
      </c>
    </row>
    <row r="47" spans="1:74" x14ac:dyDescent="0.2">
      <c r="A47" s="50">
        <f t="shared" si="44"/>
        <v>3</v>
      </c>
      <c r="B47" s="12" t="s">
        <v>38</v>
      </c>
      <c r="C47" s="43">
        <v>0</v>
      </c>
      <c r="D47" s="38">
        <v>0</v>
      </c>
      <c r="E47" s="38">
        <v>0</v>
      </c>
      <c r="F47" s="38">
        <v>0</v>
      </c>
      <c r="G47" s="43">
        <f t="shared" si="3"/>
        <v>0</v>
      </c>
      <c r="H47" s="38">
        <v>0</v>
      </c>
      <c r="I47" s="38">
        <v>0</v>
      </c>
      <c r="J47" s="38">
        <v>0</v>
      </c>
      <c r="K47" s="43">
        <f t="shared" si="4"/>
        <v>0</v>
      </c>
      <c r="L47" s="38">
        <v>0</v>
      </c>
      <c r="M47" s="38">
        <v>0</v>
      </c>
      <c r="N47" s="38">
        <v>0</v>
      </c>
      <c r="O47" s="43">
        <f t="shared" si="5"/>
        <v>0</v>
      </c>
      <c r="P47" s="38">
        <v>0</v>
      </c>
      <c r="Q47" s="38">
        <v>0</v>
      </c>
      <c r="R47" s="38">
        <v>0</v>
      </c>
      <c r="S47" s="43">
        <f t="shared" si="6"/>
        <v>0</v>
      </c>
      <c r="U47" s="24">
        <f t="shared" si="19"/>
        <v>0</v>
      </c>
      <c r="V47" s="24">
        <v>0</v>
      </c>
      <c r="W47" s="24">
        <v>0</v>
      </c>
      <c r="X47" s="24">
        <v>0</v>
      </c>
      <c r="Y47" s="24">
        <f t="shared" si="7"/>
        <v>0</v>
      </c>
      <c r="Z47" s="24">
        <v>0</v>
      </c>
      <c r="AA47" s="24">
        <v>0</v>
      </c>
      <c r="AB47" s="24">
        <v>0</v>
      </c>
      <c r="AC47" s="24">
        <f t="shared" si="8"/>
        <v>0</v>
      </c>
      <c r="AD47" s="24">
        <v>0</v>
      </c>
      <c r="AE47" s="24">
        <v>0</v>
      </c>
      <c r="AF47" s="24">
        <v>0</v>
      </c>
      <c r="AG47" s="24">
        <f t="shared" si="9"/>
        <v>0</v>
      </c>
      <c r="AH47" s="24">
        <v>0</v>
      </c>
      <c r="AI47" s="24">
        <v>0</v>
      </c>
      <c r="AJ47" s="24">
        <v>0</v>
      </c>
      <c r="AK47" s="24">
        <f t="shared" si="10"/>
        <v>0</v>
      </c>
      <c r="AL47" s="24">
        <f t="shared" si="0"/>
        <v>0</v>
      </c>
      <c r="AN47" s="24">
        <v>0</v>
      </c>
      <c r="AO47" s="24">
        <v>0</v>
      </c>
      <c r="AP47" s="24">
        <v>0</v>
      </c>
      <c r="AQ47" s="24">
        <f t="shared" si="11"/>
        <v>0</v>
      </c>
      <c r="AR47" s="24">
        <v>0</v>
      </c>
      <c r="AS47" s="24">
        <v>0</v>
      </c>
      <c r="AT47" s="24">
        <v>0</v>
      </c>
      <c r="AU47" s="24">
        <f t="shared" si="12"/>
        <v>0</v>
      </c>
      <c r="AV47" s="24">
        <v>0</v>
      </c>
      <c r="AW47" s="24">
        <v>0</v>
      </c>
      <c r="AX47" s="24">
        <v>0</v>
      </c>
      <c r="AY47" s="24">
        <f t="shared" si="13"/>
        <v>0</v>
      </c>
      <c r="AZ47" s="24">
        <v>0</v>
      </c>
      <c r="BA47" s="24">
        <v>0</v>
      </c>
      <c r="BB47" s="24">
        <v>0</v>
      </c>
      <c r="BC47" s="24">
        <f t="shared" si="14"/>
        <v>0</v>
      </c>
      <c r="BD47" s="24">
        <f t="shared" si="1"/>
        <v>0</v>
      </c>
      <c r="BF47" s="24">
        <v>0</v>
      </c>
      <c r="BG47" s="24">
        <v>0</v>
      </c>
      <c r="BH47" s="24">
        <v>0</v>
      </c>
      <c r="BI47" s="24">
        <f t="shared" si="15"/>
        <v>0</v>
      </c>
      <c r="BJ47" s="24">
        <v>0</v>
      </c>
      <c r="BK47" s="24">
        <v>0</v>
      </c>
      <c r="BL47" s="24">
        <v>0</v>
      </c>
      <c r="BM47" s="24">
        <f t="shared" si="16"/>
        <v>0</v>
      </c>
      <c r="BN47" s="24">
        <v>0</v>
      </c>
      <c r="BO47" s="24">
        <v>0</v>
      </c>
      <c r="BP47" s="24">
        <v>0</v>
      </c>
      <c r="BQ47" s="24">
        <f t="shared" si="17"/>
        <v>0</v>
      </c>
      <c r="BR47" s="24">
        <v>0</v>
      </c>
      <c r="BS47" s="24">
        <v>0</v>
      </c>
      <c r="BT47" s="24">
        <v>0</v>
      </c>
      <c r="BU47" s="24">
        <f t="shared" si="18"/>
        <v>0</v>
      </c>
      <c r="BV47" s="24">
        <f t="shared" si="2"/>
        <v>0</v>
      </c>
    </row>
    <row r="48" spans="1:74" x14ac:dyDescent="0.2">
      <c r="A48" s="50">
        <f t="shared" si="44"/>
        <v>4</v>
      </c>
      <c r="B48" s="12" t="s">
        <v>180</v>
      </c>
      <c r="C48" s="43">
        <v>0</v>
      </c>
      <c r="D48" s="38">
        <v>0</v>
      </c>
      <c r="E48" s="38">
        <v>0</v>
      </c>
      <c r="F48" s="38">
        <v>0</v>
      </c>
      <c r="G48" s="43">
        <f t="shared" si="3"/>
        <v>0</v>
      </c>
      <c r="H48" s="38">
        <v>0</v>
      </c>
      <c r="I48" s="38">
        <v>0</v>
      </c>
      <c r="J48" s="38">
        <v>0</v>
      </c>
      <c r="K48" s="43">
        <f t="shared" si="4"/>
        <v>0</v>
      </c>
      <c r="L48" s="38">
        <v>0</v>
      </c>
      <c r="M48" s="38">
        <v>0</v>
      </c>
      <c r="N48" s="38">
        <v>0</v>
      </c>
      <c r="O48" s="43">
        <f t="shared" si="5"/>
        <v>0</v>
      </c>
      <c r="P48" s="38">
        <v>0</v>
      </c>
      <c r="Q48" s="38">
        <v>0</v>
      </c>
      <c r="R48" s="38">
        <v>0</v>
      </c>
      <c r="S48" s="43">
        <f t="shared" si="6"/>
        <v>0</v>
      </c>
      <c r="U48" s="24">
        <f t="shared" si="19"/>
        <v>0</v>
      </c>
      <c r="V48" s="24">
        <v>0</v>
      </c>
      <c r="W48" s="24">
        <v>0</v>
      </c>
      <c r="X48" s="24">
        <v>0</v>
      </c>
      <c r="Y48" s="24">
        <f t="shared" si="7"/>
        <v>0</v>
      </c>
      <c r="Z48" s="24">
        <v>0</v>
      </c>
      <c r="AA48" s="24">
        <v>0</v>
      </c>
      <c r="AB48" s="24">
        <v>0</v>
      </c>
      <c r="AC48" s="24">
        <f t="shared" si="8"/>
        <v>0</v>
      </c>
      <c r="AD48" s="24">
        <v>0</v>
      </c>
      <c r="AE48" s="24">
        <v>0</v>
      </c>
      <c r="AF48" s="24">
        <v>0</v>
      </c>
      <c r="AG48" s="24">
        <f t="shared" si="9"/>
        <v>0</v>
      </c>
      <c r="AH48" s="24">
        <v>0</v>
      </c>
      <c r="AI48" s="24">
        <v>0</v>
      </c>
      <c r="AJ48" s="24">
        <v>0</v>
      </c>
      <c r="AK48" s="24">
        <f t="shared" si="10"/>
        <v>0</v>
      </c>
      <c r="AL48" s="24">
        <f t="shared" si="0"/>
        <v>0</v>
      </c>
      <c r="AN48" s="24">
        <v>0</v>
      </c>
      <c r="AO48" s="24">
        <v>0</v>
      </c>
      <c r="AP48" s="24">
        <v>0</v>
      </c>
      <c r="AQ48" s="24">
        <f t="shared" si="11"/>
        <v>0</v>
      </c>
      <c r="AR48" s="24">
        <v>0</v>
      </c>
      <c r="AS48" s="24">
        <v>0</v>
      </c>
      <c r="AT48" s="24">
        <v>0</v>
      </c>
      <c r="AU48" s="24">
        <f t="shared" si="12"/>
        <v>0</v>
      </c>
      <c r="AV48" s="24">
        <v>0</v>
      </c>
      <c r="AW48" s="24">
        <v>0</v>
      </c>
      <c r="AX48" s="24">
        <v>0</v>
      </c>
      <c r="AY48" s="24">
        <f t="shared" si="13"/>
        <v>0</v>
      </c>
      <c r="AZ48" s="24">
        <v>0</v>
      </c>
      <c r="BA48" s="24">
        <v>0</v>
      </c>
      <c r="BB48" s="24">
        <v>0</v>
      </c>
      <c r="BC48" s="24">
        <f t="shared" si="14"/>
        <v>0</v>
      </c>
      <c r="BD48" s="24">
        <f t="shared" si="1"/>
        <v>0</v>
      </c>
      <c r="BF48" s="24">
        <v>0</v>
      </c>
      <c r="BG48" s="24">
        <v>0</v>
      </c>
      <c r="BH48" s="24">
        <v>0</v>
      </c>
      <c r="BI48" s="24">
        <f t="shared" si="15"/>
        <v>0</v>
      </c>
      <c r="BJ48" s="24">
        <v>0</v>
      </c>
      <c r="BK48" s="24">
        <v>0</v>
      </c>
      <c r="BL48" s="24">
        <v>0</v>
      </c>
      <c r="BM48" s="24">
        <f t="shared" si="16"/>
        <v>0</v>
      </c>
      <c r="BN48" s="24">
        <v>0</v>
      </c>
      <c r="BO48" s="24">
        <v>0</v>
      </c>
      <c r="BP48" s="24">
        <v>0</v>
      </c>
      <c r="BQ48" s="24">
        <f t="shared" si="17"/>
        <v>0</v>
      </c>
      <c r="BR48" s="24">
        <v>0</v>
      </c>
      <c r="BS48" s="24">
        <v>0</v>
      </c>
      <c r="BT48" s="24">
        <v>0</v>
      </c>
      <c r="BU48" s="24">
        <f t="shared" si="18"/>
        <v>0</v>
      </c>
      <c r="BV48" s="24">
        <f t="shared" si="2"/>
        <v>0</v>
      </c>
    </row>
    <row r="49" spans="1:74" x14ac:dyDescent="0.2">
      <c r="A49" s="50">
        <f t="shared" si="44"/>
        <v>5</v>
      </c>
      <c r="B49" s="12" t="s">
        <v>40</v>
      </c>
      <c r="C49" s="44">
        <v>0</v>
      </c>
      <c r="D49" s="39">
        <v>0</v>
      </c>
      <c r="E49" s="39">
        <v>0</v>
      </c>
      <c r="F49" s="39">
        <v>0</v>
      </c>
      <c r="G49" s="44">
        <f t="shared" si="3"/>
        <v>0</v>
      </c>
      <c r="H49" s="39">
        <v>0</v>
      </c>
      <c r="I49" s="39">
        <v>0</v>
      </c>
      <c r="J49" s="39">
        <v>0</v>
      </c>
      <c r="K49" s="44">
        <f t="shared" si="4"/>
        <v>0</v>
      </c>
      <c r="L49" s="39">
        <v>0</v>
      </c>
      <c r="M49" s="39">
        <v>0</v>
      </c>
      <c r="N49" s="39">
        <v>0</v>
      </c>
      <c r="O49" s="44">
        <f t="shared" si="5"/>
        <v>0</v>
      </c>
      <c r="P49" s="39">
        <v>0</v>
      </c>
      <c r="Q49" s="38">
        <v>0</v>
      </c>
      <c r="R49" s="39">
        <v>0</v>
      </c>
      <c r="S49" s="44">
        <f t="shared" si="6"/>
        <v>0</v>
      </c>
      <c r="U49" s="24">
        <f t="shared" si="19"/>
        <v>0</v>
      </c>
      <c r="V49" s="24">
        <v>0</v>
      </c>
      <c r="W49" s="24">
        <v>0</v>
      </c>
      <c r="X49" s="24">
        <v>0</v>
      </c>
      <c r="Y49" s="24">
        <f t="shared" si="7"/>
        <v>0</v>
      </c>
      <c r="Z49" s="24">
        <v>0</v>
      </c>
      <c r="AA49" s="24">
        <v>0</v>
      </c>
      <c r="AB49" s="24">
        <v>0</v>
      </c>
      <c r="AC49" s="24">
        <f t="shared" si="8"/>
        <v>0</v>
      </c>
      <c r="AD49" s="24">
        <v>0</v>
      </c>
      <c r="AE49" s="24">
        <v>0</v>
      </c>
      <c r="AF49" s="24">
        <v>0</v>
      </c>
      <c r="AG49" s="24">
        <f t="shared" si="9"/>
        <v>0</v>
      </c>
      <c r="AH49" s="24">
        <v>0</v>
      </c>
      <c r="AI49" s="24">
        <v>0</v>
      </c>
      <c r="AJ49" s="24">
        <v>0</v>
      </c>
      <c r="AK49" s="24">
        <f t="shared" si="10"/>
        <v>0</v>
      </c>
      <c r="AL49" s="24">
        <f t="shared" si="0"/>
        <v>0</v>
      </c>
      <c r="AN49" s="24">
        <v>0</v>
      </c>
      <c r="AO49" s="24">
        <v>0</v>
      </c>
      <c r="AP49" s="24">
        <v>0</v>
      </c>
      <c r="AQ49" s="24">
        <f t="shared" si="11"/>
        <v>0</v>
      </c>
      <c r="AR49" s="24">
        <v>0</v>
      </c>
      <c r="AS49" s="24">
        <v>0</v>
      </c>
      <c r="AT49" s="24">
        <v>0</v>
      </c>
      <c r="AU49" s="24">
        <f t="shared" si="12"/>
        <v>0</v>
      </c>
      <c r="AV49" s="24">
        <v>0</v>
      </c>
      <c r="AW49" s="24">
        <v>0</v>
      </c>
      <c r="AX49" s="24">
        <v>0</v>
      </c>
      <c r="AY49" s="24">
        <f t="shared" si="13"/>
        <v>0</v>
      </c>
      <c r="AZ49" s="24">
        <v>0</v>
      </c>
      <c r="BA49" s="24">
        <v>0</v>
      </c>
      <c r="BB49" s="24">
        <v>0</v>
      </c>
      <c r="BC49" s="24">
        <f t="shared" si="14"/>
        <v>0</v>
      </c>
      <c r="BD49" s="24">
        <f t="shared" si="1"/>
        <v>0</v>
      </c>
      <c r="BF49" s="24">
        <v>0</v>
      </c>
      <c r="BG49" s="24">
        <v>0</v>
      </c>
      <c r="BH49" s="24">
        <v>0</v>
      </c>
      <c r="BI49" s="24">
        <f t="shared" si="15"/>
        <v>0</v>
      </c>
      <c r="BJ49" s="24">
        <v>0</v>
      </c>
      <c r="BK49" s="24">
        <v>0</v>
      </c>
      <c r="BL49" s="24">
        <v>0</v>
      </c>
      <c r="BM49" s="24">
        <f t="shared" si="16"/>
        <v>0</v>
      </c>
      <c r="BN49" s="24">
        <v>0</v>
      </c>
      <c r="BO49" s="24">
        <v>0</v>
      </c>
      <c r="BP49" s="24">
        <v>0</v>
      </c>
      <c r="BQ49" s="24">
        <f t="shared" si="17"/>
        <v>0</v>
      </c>
      <c r="BR49" s="24">
        <v>0</v>
      </c>
      <c r="BS49" s="24">
        <v>0</v>
      </c>
      <c r="BT49" s="24">
        <v>0</v>
      </c>
      <c r="BU49" s="24">
        <f t="shared" si="18"/>
        <v>0</v>
      </c>
      <c r="BV49" s="24">
        <f t="shared" si="2"/>
        <v>0</v>
      </c>
    </row>
    <row r="50" spans="1:74" x14ac:dyDescent="0.2">
      <c r="A50" s="50">
        <f t="shared" si="44"/>
        <v>6</v>
      </c>
      <c r="B50" s="12" t="s">
        <v>41</v>
      </c>
      <c r="C50" s="43">
        <v>0</v>
      </c>
      <c r="D50" s="40">
        <v>0</v>
      </c>
      <c r="E50" s="40">
        <v>0</v>
      </c>
      <c r="F50" s="40">
        <v>0</v>
      </c>
      <c r="G50" s="43">
        <f t="shared" si="3"/>
        <v>0</v>
      </c>
      <c r="H50" s="40">
        <v>0</v>
      </c>
      <c r="I50" s="40">
        <v>0</v>
      </c>
      <c r="J50" s="40">
        <v>0</v>
      </c>
      <c r="K50" s="43">
        <f t="shared" si="4"/>
        <v>0</v>
      </c>
      <c r="L50" s="40">
        <v>0</v>
      </c>
      <c r="M50" s="40">
        <v>0</v>
      </c>
      <c r="N50" s="40">
        <v>0</v>
      </c>
      <c r="O50" s="43">
        <f t="shared" si="5"/>
        <v>0</v>
      </c>
      <c r="P50" s="40">
        <v>0</v>
      </c>
      <c r="Q50" s="38">
        <v>0</v>
      </c>
      <c r="R50" s="40">
        <v>0</v>
      </c>
      <c r="S50" s="43">
        <f t="shared" si="6"/>
        <v>0</v>
      </c>
      <c r="U50" s="24">
        <f t="shared" si="19"/>
        <v>0</v>
      </c>
      <c r="V50" s="24">
        <v>0</v>
      </c>
      <c r="W50" s="24">
        <v>0</v>
      </c>
      <c r="X50" s="24">
        <v>0</v>
      </c>
      <c r="Y50" s="24">
        <f t="shared" si="7"/>
        <v>0</v>
      </c>
      <c r="Z50" s="24">
        <v>0</v>
      </c>
      <c r="AA50" s="24">
        <v>0</v>
      </c>
      <c r="AB50" s="24">
        <v>0</v>
      </c>
      <c r="AC50" s="24">
        <f t="shared" si="8"/>
        <v>0</v>
      </c>
      <c r="AD50" s="24">
        <v>0</v>
      </c>
      <c r="AE50" s="24">
        <v>0</v>
      </c>
      <c r="AF50" s="24">
        <v>0</v>
      </c>
      <c r="AG50" s="24">
        <f t="shared" si="9"/>
        <v>0</v>
      </c>
      <c r="AH50" s="24">
        <v>0</v>
      </c>
      <c r="AI50" s="24">
        <v>0</v>
      </c>
      <c r="AJ50" s="24">
        <v>0</v>
      </c>
      <c r="AK50" s="24">
        <f t="shared" si="10"/>
        <v>0</v>
      </c>
      <c r="AL50" s="24">
        <f t="shared" si="0"/>
        <v>0</v>
      </c>
      <c r="AN50" s="24">
        <v>0</v>
      </c>
      <c r="AO50" s="24">
        <v>0</v>
      </c>
      <c r="AP50" s="24">
        <v>0</v>
      </c>
      <c r="AQ50" s="24">
        <f t="shared" si="11"/>
        <v>0</v>
      </c>
      <c r="AR50" s="24">
        <v>0</v>
      </c>
      <c r="AS50" s="24">
        <v>0</v>
      </c>
      <c r="AT50" s="24">
        <v>0</v>
      </c>
      <c r="AU50" s="24">
        <f t="shared" si="12"/>
        <v>0</v>
      </c>
      <c r="AV50" s="24">
        <v>0</v>
      </c>
      <c r="AW50" s="24">
        <v>0</v>
      </c>
      <c r="AX50" s="24">
        <v>0</v>
      </c>
      <c r="AY50" s="24">
        <f t="shared" si="13"/>
        <v>0</v>
      </c>
      <c r="AZ50" s="24">
        <v>0</v>
      </c>
      <c r="BA50" s="24">
        <v>0</v>
      </c>
      <c r="BB50" s="24">
        <v>0</v>
      </c>
      <c r="BC50" s="24">
        <f t="shared" si="14"/>
        <v>0</v>
      </c>
      <c r="BD50" s="24">
        <f t="shared" si="1"/>
        <v>0</v>
      </c>
      <c r="BF50" s="24">
        <v>0</v>
      </c>
      <c r="BG50" s="24">
        <v>0</v>
      </c>
      <c r="BH50" s="24">
        <v>0</v>
      </c>
      <c r="BI50" s="24">
        <f t="shared" si="15"/>
        <v>0</v>
      </c>
      <c r="BJ50" s="24">
        <v>0</v>
      </c>
      <c r="BK50" s="24">
        <v>0</v>
      </c>
      <c r="BL50" s="24">
        <v>0</v>
      </c>
      <c r="BM50" s="24">
        <f t="shared" si="16"/>
        <v>0</v>
      </c>
      <c r="BN50" s="24">
        <v>0</v>
      </c>
      <c r="BO50" s="24">
        <v>0</v>
      </c>
      <c r="BP50" s="24">
        <v>0</v>
      </c>
      <c r="BQ50" s="24">
        <f t="shared" si="17"/>
        <v>0</v>
      </c>
      <c r="BR50" s="24">
        <v>0</v>
      </c>
      <c r="BS50" s="24">
        <v>0</v>
      </c>
      <c r="BT50" s="24">
        <v>0</v>
      </c>
      <c r="BU50" s="24">
        <f t="shared" si="18"/>
        <v>0</v>
      </c>
      <c r="BV50" s="24">
        <f t="shared" si="2"/>
        <v>0</v>
      </c>
    </row>
    <row r="51" spans="1:74" ht="15.75" thickBot="1" x14ac:dyDescent="0.25">
      <c r="A51" s="50">
        <f t="shared" si="44"/>
        <v>7</v>
      </c>
      <c r="B51" s="28" t="s">
        <v>45</v>
      </c>
      <c r="C51" s="45">
        <v>160.767</v>
      </c>
      <c r="D51" s="46">
        <v>0</v>
      </c>
      <c r="E51" s="46">
        <v>0</v>
      </c>
      <c r="F51" s="46">
        <v>0</v>
      </c>
      <c r="G51" s="45">
        <f t="shared" si="3"/>
        <v>0</v>
      </c>
      <c r="H51" s="46">
        <v>0</v>
      </c>
      <c r="I51" s="46">
        <v>0</v>
      </c>
      <c r="J51" s="46">
        <v>0</v>
      </c>
      <c r="K51" s="45">
        <f t="shared" si="4"/>
        <v>0</v>
      </c>
      <c r="L51" s="46">
        <v>0</v>
      </c>
      <c r="M51" s="46">
        <v>0</v>
      </c>
      <c r="N51" s="46">
        <v>0</v>
      </c>
      <c r="O51" s="45">
        <f t="shared" si="5"/>
        <v>0</v>
      </c>
      <c r="P51" s="46">
        <v>0</v>
      </c>
      <c r="Q51" s="38">
        <v>0</v>
      </c>
      <c r="R51" s="46">
        <v>0</v>
      </c>
      <c r="S51" s="45">
        <f t="shared" si="6"/>
        <v>0</v>
      </c>
      <c r="U51" s="24">
        <f t="shared" si="19"/>
        <v>0</v>
      </c>
      <c r="V51" s="24">
        <v>0</v>
      </c>
      <c r="W51" s="24">
        <v>0</v>
      </c>
      <c r="X51" s="24">
        <v>0</v>
      </c>
      <c r="Y51" s="24">
        <f t="shared" si="7"/>
        <v>0</v>
      </c>
      <c r="Z51" s="24">
        <v>0</v>
      </c>
      <c r="AA51" s="24">
        <v>0</v>
      </c>
      <c r="AB51" s="24">
        <v>0</v>
      </c>
      <c r="AC51" s="24">
        <f t="shared" si="8"/>
        <v>0</v>
      </c>
      <c r="AD51" s="24">
        <v>0</v>
      </c>
      <c r="AE51" s="24">
        <v>0</v>
      </c>
      <c r="AF51" s="24">
        <v>0</v>
      </c>
      <c r="AG51" s="24">
        <f t="shared" si="9"/>
        <v>0</v>
      </c>
      <c r="AH51" s="24">
        <v>0</v>
      </c>
      <c r="AI51" s="24">
        <v>0</v>
      </c>
      <c r="AJ51" s="24">
        <v>0</v>
      </c>
      <c r="AK51" s="24">
        <f t="shared" si="10"/>
        <v>0</v>
      </c>
      <c r="AL51" s="24">
        <f t="shared" si="0"/>
        <v>0</v>
      </c>
      <c r="AN51" s="24">
        <v>0</v>
      </c>
      <c r="AO51" s="24">
        <v>0</v>
      </c>
      <c r="AP51" s="24">
        <v>0</v>
      </c>
      <c r="AQ51" s="24">
        <f t="shared" si="11"/>
        <v>0</v>
      </c>
      <c r="AR51" s="24">
        <v>0</v>
      </c>
      <c r="AS51" s="24">
        <v>0</v>
      </c>
      <c r="AT51" s="24">
        <v>0</v>
      </c>
      <c r="AU51" s="24">
        <f t="shared" si="12"/>
        <v>0</v>
      </c>
      <c r="AV51" s="24">
        <v>0</v>
      </c>
      <c r="AW51" s="24">
        <v>0</v>
      </c>
      <c r="AX51" s="24">
        <v>0</v>
      </c>
      <c r="AY51" s="24">
        <f t="shared" si="13"/>
        <v>0</v>
      </c>
      <c r="AZ51" s="24">
        <v>0</v>
      </c>
      <c r="BA51" s="24">
        <v>0</v>
      </c>
      <c r="BB51" s="24">
        <v>0</v>
      </c>
      <c r="BC51" s="24">
        <f t="shared" si="14"/>
        <v>0</v>
      </c>
      <c r="BD51" s="24">
        <f t="shared" si="1"/>
        <v>0</v>
      </c>
      <c r="BF51" s="24">
        <v>0</v>
      </c>
      <c r="BG51" s="24">
        <v>0</v>
      </c>
      <c r="BH51" s="24">
        <v>0</v>
      </c>
      <c r="BI51" s="24">
        <f t="shared" si="15"/>
        <v>0</v>
      </c>
      <c r="BJ51" s="24">
        <v>0</v>
      </c>
      <c r="BK51" s="24">
        <v>0</v>
      </c>
      <c r="BL51" s="24">
        <v>0</v>
      </c>
      <c r="BM51" s="24">
        <f t="shared" si="16"/>
        <v>0</v>
      </c>
      <c r="BN51" s="24">
        <v>0</v>
      </c>
      <c r="BO51" s="24">
        <v>0</v>
      </c>
      <c r="BP51" s="24">
        <v>0</v>
      </c>
      <c r="BQ51" s="24">
        <f t="shared" si="17"/>
        <v>0</v>
      </c>
      <c r="BR51" s="24">
        <v>0</v>
      </c>
      <c r="BS51" s="24">
        <v>0</v>
      </c>
      <c r="BT51" s="24">
        <v>0</v>
      </c>
      <c r="BU51" s="24">
        <f t="shared" si="18"/>
        <v>0</v>
      </c>
      <c r="BV51" s="24">
        <f t="shared" si="2"/>
        <v>0</v>
      </c>
    </row>
    <row r="52" spans="1:74" ht="15.75" thickBot="1" x14ac:dyDescent="0.25">
      <c r="A52" s="27" t="s">
        <v>20</v>
      </c>
      <c r="B52" s="28" t="s">
        <v>23</v>
      </c>
      <c r="C52" s="30">
        <f>SUM(C45:C51)</f>
        <v>337.61699999999996</v>
      </c>
      <c r="D52" s="30">
        <f t="shared" ref="D52:W52" si="45">SUM(D45:D51)</f>
        <v>0</v>
      </c>
      <c r="E52" s="30">
        <f t="shared" si="45"/>
        <v>0</v>
      </c>
      <c r="F52" s="30">
        <f t="shared" si="45"/>
        <v>0</v>
      </c>
      <c r="G52" s="30">
        <f t="shared" si="45"/>
        <v>0</v>
      </c>
      <c r="H52" s="30">
        <f t="shared" si="45"/>
        <v>0</v>
      </c>
      <c r="I52" s="30">
        <f t="shared" si="45"/>
        <v>0</v>
      </c>
      <c r="J52" s="30">
        <f t="shared" si="45"/>
        <v>0</v>
      </c>
      <c r="K52" s="30">
        <f t="shared" si="45"/>
        <v>0</v>
      </c>
      <c r="L52" s="30">
        <f t="shared" si="45"/>
        <v>0</v>
      </c>
      <c r="M52" s="30">
        <f t="shared" si="45"/>
        <v>0</v>
      </c>
      <c r="N52" s="30">
        <f t="shared" si="45"/>
        <v>0</v>
      </c>
      <c r="O52" s="30">
        <f t="shared" si="45"/>
        <v>0</v>
      </c>
      <c r="P52" s="30">
        <f t="shared" si="45"/>
        <v>0</v>
      </c>
      <c r="Q52" s="30">
        <f t="shared" si="45"/>
        <v>0</v>
      </c>
      <c r="R52" s="30">
        <f t="shared" si="45"/>
        <v>0</v>
      </c>
      <c r="S52" s="30">
        <f t="shared" si="45"/>
        <v>0</v>
      </c>
      <c r="T52" s="30">
        <f t="shared" si="45"/>
        <v>0</v>
      </c>
      <c r="U52" s="30">
        <f t="shared" si="45"/>
        <v>0</v>
      </c>
      <c r="V52" s="30">
        <f t="shared" si="45"/>
        <v>0</v>
      </c>
      <c r="W52" s="30">
        <f t="shared" si="45"/>
        <v>0</v>
      </c>
      <c r="X52" s="30">
        <f t="shared" ref="X52:Z52" si="46">SUM(X45:X51)</f>
        <v>0</v>
      </c>
      <c r="Y52" s="30">
        <f t="shared" si="7"/>
        <v>0</v>
      </c>
      <c r="Z52" s="30">
        <f t="shared" si="46"/>
        <v>0</v>
      </c>
      <c r="AA52" s="30">
        <f t="shared" ref="AA52:AB52" si="47">SUM(AA45:AA51)</f>
        <v>0</v>
      </c>
      <c r="AB52" s="30">
        <f t="shared" si="47"/>
        <v>0</v>
      </c>
      <c r="AC52" s="30">
        <f t="shared" si="8"/>
        <v>0</v>
      </c>
      <c r="AD52" s="30">
        <f t="shared" ref="AD52:AE52" si="48">SUM(AD45:AD51)</f>
        <v>0</v>
      </c>
      <c r="AE52" s="30">
        <f t="shared" si="48"/>
        <v>0</v>
      </c>
      <c r="AF52" s="30">
        <f t="shared" ref="AF52:AH52" si="49">SUM(AF45:AF51)</f>
        <v>0</v>
      </c>
      <c r="AG52" s="30">
        <f t="shared" si="9"/>
        <v>0</v>
      </c>
      <c r="AH52" s="30">
        <f t="shared" si="49"/>
        <v>0</v>
      </c>
      <c r="AI52" s="30">
        <f t="shared" ref="AI52:AJ52" si="50">SUM(AI45:AI51)</f>
        <v>9.75</v>
      </c>
      <c r="AJ52" s="30">
        <f t="shared" si="50"/>
        <v>0</v>
      </c>
      <c r="AK52" s="30">
        <f t="shared" si="10"/>
        <v>9.75</v>
      </c>
      <c r="AL52" s="30">
        <f t="shared" si="0"/>
        <v>9.75</v>
      </c>
      <c r="AN52" s="30">
        <f t="shared" ref="AN52:AO52" si="51">SUM(AN45:AN51)</f>
        <v>0</v>
      </c>
      <c r="AO52" s="30">
        <f t="shared" si="51"/>
        <v>0</v>
      </c>
      <c r="AP52" s="30">
        <f t="shared" ref="AP52" si="52">SUM(AP45:AP51)</f>
        <v>0</v>
      </c>
      <c r="AQ52" s="30">
        <f t="shared" si="11"/>
        <v>0</v>
      </c>
      <c r="AR52" s="30">
        <f t="shared" ref="AR52:AT52" si="53">SUM(AR45:AR51)</f>
        <v>0</v>
      </c>
      <c r="AS52" s="30">
        <f t="shared" si="53"/>
        <v>0</v>
      </c>
      <c r="AT52" s="30">
        <f t="shared" si="53"/>
        <v>0</v>
      </c>
      <c r="AU52" s="30">
        <f t="shared" si="12"/>
        <v>0</v>
      </c>
      <c r="AV52" s="30">
        <f t="shared" ref="AV52:AW52" si="54">SUM(AV45:AV51)</f>
        <v>0</v>
      </c>
      <c r="AW52" s="30">
        <f t="shared" si="54"/>
        <v>0</v>
      </c>
      <c r="AX52" s="30">
        <f t="shared" ref="AX52:AZ52" si="55">SUM(AX45:AX51)</f>
        <v>0</v>
      </c>
      <c r="AY52" s="30">
        <f t="shared" si="13"/>
        <v>0</v>
      </c>
      <c r="AZ52" s="30">
        <f t="shared" si="55"/>
        <v>0</v>
      </c>
      <c r="BA52" s="30">
        <f t="shared" ref="BA52:BB52" si="56">SUM(BA45:BA51)</f>
        <v>0</v>
      </c>
      <c r="BB52" s="30">
        <f t="shared" si="56"/>
        <v>0</v>
      </c>
      <c r="BC52" s="30">
        <f t="shared" si="14"/>
        <v>0</v>
      </c>
      <c r="BD52" s="30">
        <f t="shared" si="1"/>
        <v>0</v>
      </c>
      <c r="BF52" s="30">
        <f t="shared" ref="BF52:BG52" si="57">SUM(BF45:BF51)</f>
        <v>0</v>
      </c>
      <c r="BG52" s="30">
        <f t="shared" si="57"/>
        <v>0</v>
      </c>
      <c r="BH52" s="30">
        <f t="shared" ref="BH52" si="58">SUM(BH45:BH51)</f>
        <v>0</v>
      </c>
      <c r="BI52" s="30">
        <f t="shared" si="15"/>
        <v>0</v>
      </c>
      <c r="BJ52" s="30">
        <f t="shared" ref="BJ52:BK52" si="59">SUM(BJ45:BJ51)</f>
        <v>0</v>
      </c>
      <c r="BK52" s="30">
        <f t="shared" si="59"/>
        <v>0</v>
      </c>
      <c r="BL52" s="30">
        <f t="shared" ref="BL52" si="60">SUM(BL45:BL51)</f>
        <v>121.09</v>
      </c>
      <c r="BM52" s="30">
        <f t="shared" si="16"/>
        <v>121.09</v>
      </c>
      <c r="BN52" s="30">
        <f t="shared" ref="BN52:BO52" si="61">SUM(BN45:BN51)</f>
        <v>20</v>
      </c>
      <c r="BO52" s="30">
        <f t="shared" si="61"/>
        <v>0</v>
      </c>
      <c r="BP52" s="30">
        <f t="shared" ref="BP52:BR52" si="62">SUM(BP45:BP51)</f>
        <v>0</v>
      </c>
      <c r="BQ52" s="30">
        <f t="shared" si="17"/>
        <v>20</v>
      </c>
      <c r="BR52" s="30">
        <f t="shared" si="62"/>
        <v>0</v>
      </c>
      <c r="BS52" s="30">
        <f t="shared" ref="BS52:BT52" si="63">SUM(BS45:BS51)</f>
        <v>0</v>
      </c>
      <c r="BT52" s="30">
        <f t="shared" si="63"/>
        <v>0</v>
      </c>
      <c r="BU52" s="30">
        <f t="shared" si="18"/>
        <v>0</v>
      </c>
      <c r="BV52" s="30">
        <f t="shared" si="2"/>
        <v>141.09</v>
      </c>
    </row>
    <row r="53" spans="1:74" ht="15.75" thickBot="1" x14ac:dyDescent="0.25">
      <c r="A53" s="47"/>
      <c r="B53" s="29" t="s">
        <v>24</v>
      </c>
      <c r="C53" s="30">
        <f>SUM(C21,C29,C43,C52)</f>
        <v>2129.7391709464418</v>
      </c>
      <c r="D53" s="30">
        <f t="shared" ref="D53:V53" si="64">SUM(D21,D29,D43,D52)</f>
        <v>341.03000000000003</v>
      </c>
      <c r="E53" s="30">
        <f t="shared" si="64"/>
        <v>392.38999999999993</v>
      </c>
      <c r="F53" s="30">
        <f t="shared" si="64"/>
        <v>191.19608657452773</v>
      </c>
      <c r="G53" s="30">
        <f t="shared" si="64"/>
        <v>924.6160865745278</v>
      </c>
      <c r="H53" s="30">
        <f t="shared" si="64"/>
        <v>58.430938444370227</v>
      </c>
      <c r="I53" s="30">
        <f t="shared" si="64"/>
        <v>43.912696245733784</v>
      </c>
      <c r="J53" s="30">
        <f t="shared" si="64"/>
        <v>249.9284090909091</v>
      </c>
      <c r="K53" s="30">
        <f t="shared" si="64"/>
        <v>352.27204378101311</v>
      </c>
      <c r="L53" s="30">
        <f t="shared" si="64"/>
        <v>102.45153823644168</v>
      </c>
      <c r="M53" s="30">
        <f t="shared" si="64"/>
        <v>129.2661967128916</v>
      </c>
      <c r="N53" s="30">
        <f t="shared" si="64"/>
        <v>101.31670261941449</v>
      </c>
      <c r="O53" s="30">
        <f t="shared" si="64"/>
        <v>333.03443756874776</v>
      </c>
      <c r="P53" s="30">
        <f t="shared" si="64"/>
        <v>111.61891002363531</v>
      </c>
      <c r="Q53" s="30">
        <f t="shared" si="64"/>
        <v>332.75532844003465</v>
      </c>
      <c r="R53" s="30">
        <f t="shared" si="64"/>
        <v>171.21460186591452</v>
      </c>
      <c r="S53" s="30">
        <f t="shared" si="64"/>
        <v>615.58884032958463</v>
      </c>
      <c r="T53" s="30">
        <f t="shared" si="64"/>
        <v>0</v>
      </c>
      <c r="U53" s="30">
        <f t="shared" si="64"/>
        <v>2232.8014082538734</v>
      </c>
      <c r="V53" s="30">
        <f t="shared" si="64"/>
        <v>271.5331966404944</v>
      </c>
      <c r="W53" s="30">
        <f>SUM(W21,W29,W43,W52)</f>
        <v>227.67334020394875</v>
      </c>
      <c r="X53" s="30">
        <f>SUM(X21,X29,X43,X52)</f>
        <v>84.476863753213365</v>
      </c>
      <c r="Y53" s="30">
        <f t="shared" si="7"/>
        <v>583.68340059765649</v>
      </c>
      <c r="Z53" s="30">
        <f>SUM(Z21,Z29,Z43,Z52)</f>
        <v>169.46</v>
      </c>
      <c r="AA53" s="30">
        <f>SUM(AA21,AA29,AA43,AA52)</f>
        <v>321.79999999999995</v>
      </c>
      <c r="AB53" s="30">
        <f>SUM(AB21,AB29,AB43,AB52)</f>
        <v>117.24000000000001</v>
      </c>
      <c r="AC53" s="30">
        <f t="shared" si="8"/>
        <v>608.5</v>
      </c>
      <c r="AD53" s="30">
        <f>SUM(AD21,AD29,AD43,AD52)</f>
        <v>385.78428571428572</v>
      </c>
      <c r="AE53" s="30">
        <f>SUM(AE21,AE29,AE43,AE52)</f>
        <v>258.30714285714288</v>
      </c>
      <c r="AF53" s="30">
        <f>SUM(AF21,AF29,AF43,AF52)</f>
        <v>141.69749999999999</v>
      </c>
      <c r="AG53" s="30">
        <f t="shared" si="9"/>
        <v>785.78892857142864</v>
      </c>
      <c r="AH53" s="30">
        <f>SUM(AH21,AH29,AH43,AH52)</f>
        <v>196.4</v>
      </c>
      <c r="AI53" s="30">
        <f>SUM(AI21,AI29,AI43,AI52)</f>
        <v>141.43</v>
      </c>
      <c r="AJ53" s="30">
        <f>SUM(AJ21,AJ29,AJ43,AJ52)</f>
        <v>299.48</v>
      </c>
      <c r="AK53" s="30">
        <f t="shared" si="10"/>
        <v>637.31000000000006</v>
      </c>
      <c r="AL53" s="30">
        <f t="shared" si="0"/>
        <v>2615.2823291690852</v>
      </c>
      <c r="AN53" s="30">
        <f>SUM(AN21,AN29,AN43,AN52)</f>
        <v>307.51857142857148</v>
      </c>
      <c r="AO53" s="30">
        <f>SUM(AO21,AO29,AO43,AO52)</f>
        <v>175.35</v>
      </c>
      <c r="AP53" s="30">
        <f>SUM(AP21,AP29,AP43,AP52)</f>
        <v>127.71000000000001</v>
      </c>
      <c r="AQ53" s="30">
        <f t="shared" si="11"/>
        <v>610.57857142857154</v>
      </c>
      <c r="AR53" s="30">
        <f>SUM(AR21,AR29,AR43,AR52)</f>
        <v>91.399999999999991</v>
      </c>
      <c r="AS53" s="30">
        <f>SUM(AS21,AS29,AS43,AS52)</f>
        <v>161.16999999999999</v>
      </c>
      <c r="AT53" s="30">
        <f>SUM(AT21,AT29,AT43,AT52)</f>
        <v>403.36</v>
      </c>
      <c r="AU53" s="30">
        <f t="shared" si="12"/>
        <v>655.93000000000006</v>
      </c>
      <c r="AV53" s="30">
        <f>SUM(AV21,AV29,AV43,AV52)</f>
        <v>356.53999999999996</v>
      </c>
      <c r="AW53" s="30">
        <f>SUM(AW21,AW29,AW43,AW52)</f>
        <v>261.834</v>
      </c>
      <c r="AX53" s="30">
        <f>SUM(AX21,AX29,AX43,AX52)</f>
        <v>198.2</v>
      </c>
      <c r="AY53" s="30">
        <f t="shared" si="13"/>
        <v>816.57400000000007</v>
      </c>
      <c r="AZ53" s="30">
        <f>SUM(AZ21,AZ29,AZ43,AZ52)</f>
        <v>114.44000000000001</v>
      </c>
      <c r="BA53" s="30">
        <f>SUM(BA21,BA29,BA43,BA52)</f>
        <v>406.09</v>
      </c>
      <c r="BB53" s="30">
        <f>SUM(BB21,BB29,BB43,BB52)</f>
        <v>155.84</v>
      </c>
      <c r="BC53" s="30">
        <f t="shared" si="14"/>
        <v>676.37</v>
      </c>
      <c r="BD53" s="30">
        <f t="shared" si="1"/>
        <v>2759.4525714285714</v>
      </c>
      <c r="BF53" s="30">
        <f>SUM(BF21,BF29,BF43,BF52)</f>
        <v>122.02000000000001</v>
      </c>
      <c r="BG53" s="30">
        <f>SUM(BG21,BG29,BG43,BG52)</f>
        <v>153.13</v>
      </c>
      <c r="BH53" s="30">
        <f>SUM(BH21,BH29,BH43,BH52)</f>
        <v>119.94999999999999</v>
      </c>
      <c r="BI53" s="30">
        <f t="shared" si="15"/>
        <v>395.09999999999997</v>
      </c>
      <c r="BJ53" s="30">
        <f>SUM(BJ21,BJ29,BJ43,BJ52)</f>
        <v>137.38999999999999</v>
      </c>
      <c r="BK53" s="30">
        <f>SUM(BK21,BK29,BK43,BK52)</f>
        <v>129.63</v>
      </c>
      <c r="BL53" s="30">
        <f>SUM(BL21,BL29,BL43,BL52)</f>
        <v>193.55</v>
      </c>
      <c r="BM53" s="30">
        <f t="shared" si="16"/>
        <v>460.57</v>
      </c>
      <c r="BN53" s="30">
        <f>SUM(BN21,BN29,BN43,BN52)</f>
        <v>104.92399999999999</v>
      </c>
      <c r="BO53" s="30">
        <f>SUM(BO21,BO29,BO43,BO52)</f>
        <v>82.4</v>
      </c>
      <c r="BP53" s="30">
        <f>SUM(BP21,BP29,BP43,BP52)</f>
        <v>110.18</v>
      </c>
      <c r="BQ53" s="30">
        <f t="shared" si="17"/>
        <v>297.50400000000002</v>
      </c>
      <c r="BR53" s="30">
        <f>SUM(BR21,BR29,BR43,BR52)</f>
        <v>174.17</v>
      </c>
      <c r="BS53" s="30">
        <f>SUM(BS21,BS29,BS43,BS52)</f>
        <v>233.39499999999998</v>
      </c>
      <c r="BT53" s="30">
        <f>SUM(BT21,BT29,BT43,BT52)</f>
        <v>239.54000000000002</v>
      </c>
      <c r="BU53" s="30">
        <f t="shared" si="18"/>
        <v>647.10500000000002</v>
      </c>
      <c r="BV53" s="30">
        <f t="shared" si="2"/>
        <v>1800.279</v>
      </c>
    </row>
    <row r="54" spans="1:74" ht="15.75" thickBot="1" x14ac:dyDescent="0.25">
      <c r="Y54" s="4">
        <f t="shared" si="7"/>
        <v>0</v>
      </c>
      <c r="AC54" s="4">
        <f t="shared" si="8"/>
        <v>0</v>
      </c>
      <c r="AG54" s="4">
        <f t="shared" si="9"/>
        <v>0</v>
      </c>
      <c r="AK54" s="4">
        <f t="shared" si="10"/>
        <v>0</v>
      </c>
      <c r="AQ54" s="4">
        <f t="shared" si="11"/>
        <v>0</v>
      </c>
      <c r="AU54" s="4">
        <f t="shared" si="12"/>
        <v>0</v>
      </c>
      <c r="AY54" s="4">
        <f t="shared" si="13"/>
        <v>0</v>
      </c>
      <c r="BC54" s="4">
        <f t="shared" si="14"/>
        <v>0</v>
      </c>
      <c r="BI54" s="4">
        <f t="shared" si="15"/>
        <v>0</v>
      </c>
      <c r="BM54" s="4">
        <f t="shared" si="16"/>
        <v>0</v>
      </c>
      <c r="BQ54" s="4">
        <f t="shared" si="17"/>
        <v>0</v>
      </c>
      <c r="BU54" s="4">
        <f t="shared" si="18"/>
        <v>0</v>
      </c>
    </row>
    <row r="55" spans="1:74" ht="15.75" thickBot="1" x14ac:dyDescent="0.25">
      <c r="C55" s="6" t="str">
        <f>C4</f>
        <v>2012-2013</v>
      </c>
      <c r="D55" s="6">
        <f t="shared" ref="D55:W55" si="65">D4</f>
        <v>41365</v>
      </c>
      <c r="E55" s="6">
        <f t="shared" si="65"/>
        <v>41395</v>
      </c>
      <c r="F55" s="6">
        <f t="shared" si="65"/>
        <v>41426</v>
      </c>
      <c r="G55" s="6" t="str">
        <f t="shared" si="65"/>
        <v>Quarter-1</v>
      </c>
      <c r="H55" s="6">
        <f t="shared" si="65"/>
        <v>41456</v>
      </c>
      <c r="I55" s="6">
        <f t="shared" si="65"/>
        <v>41487</v>
      </c>
      <c r="J55" s="6">
        <f t="shared" si="65"/>
        <v>41518</v>
      </c>
      <c r="K55" s="6" t="str">
        <f t="shared" si="65"/>
        <v>Quarter-2</v>
      </c>
      <c r="L55" s="6">
        <f t="shared" si="65"/>
        <v>41548</v>
      </c>
      <c r="M55" s="6">
        <f t="shared" si="65"/>
        <v>41579</v>
      </c>
      <c r="N55" s="6">
        <f t="shared" si="65"/>
        <v>41609</v>
      </c>
      <c r="O55" s="6" t="str">
        <f t="shared" si="65"/>
        <v>Quarter-3</v>
      </c>
      <c r="P55" s="6">
        <f t="shared" si="65"/>
        <v>41640</v>
      </c>
      <c r="Q55" s="6">
        <f t="shared" si="65"/>
        <v>41671</v>
      </c>
      <c r="R55" s="6">
        <f t="shared" si="65"/>
        <v>41699</v>
      </c>
      <c r="S55" s="6" t="str">
        <f t="shared" si="65"/>
        <v>Quarter-4</v>
      </c>
      <c r="T55" s="6">
        <f t="shared" si="65"/>
        <v>0</v>
      </c>
      <c r="U55" s="6" t="str">
        <f t="shared" si="65"/>
        <v>2013-2014</v>
      </c>
      <c r="V55" s="6">
        <f t="shared" si="65"/>
        <v>41730</v>
      </c>
      <c r="W55" s="6">
        <f t="shared" si="65"/>
        <v>41760</v>
      </c>
      <c r="X55" s="6">
        <f t="shared" ref="X55:AC55" si="66">X4</f>
        <v>41791</v>
      </c>
      <c r="Y55" s="6" t="str">
        <f t="shared" si="66"/>
        <v>Quarter-1</v>
      </c>
      <c r="Z55" s="6">
        <f t="shared" si="66"/>
        <v>41821</v>
      </c>
      <c r="AA55" s="6">
        <f t="shared" si="66"/>
        <v>41852</v>
      </c>
      <c r="AB55" s="6">
        <f t="shared" si="66"/>
        <v>41883</v>
      </c>
      <c r="AC55" s="6" t="str">
        <f t="shared" si="66"/>
        <v>Quarter-2</v>
      </c>
      <c r="AD55" s="6">
        <f t="shared" ref="AD55:AE55" si="67">AD4</f>
        <v>41913</v>
      </c>
      <c r="AE55" s="6">
        <f t="shared" si="67"/>
        <v>41944</v>
      </c>
      <c r="AF55" s="6">
        <f t="shared" ref="AF55:AG55" si="68">AF4</f>
        <v>41974</v>
      </c>
      <c r="AG55" s="6" t="str">
        <f t="shared" si="68"/>
        <v>Quarter-3</v>
      </c>
      <c r="AH55" s="6">
        <f t="shared" ref="AH55:AI55" si="69">AH4</f>
        <v>42005</v>
      </c>
      <c r="AI55" s="6">
        <f t="shared" si="69"/>
        <v>42036</v>
      </c>
      <c r="AJ55" s="6">
        <f t="shared" ref="AJ55:AK55" si="70">AJ4</f>
        <v>42064</v>
      </c>
      <c r="AK55" s="6" t="str">
        <f t="shared" si="70"/>
        <v>Quarter-4</v>
      </c>
      <c r="AL55" s="6" t="str">
        <f t="shared" ref="AL55" si="71">AL4</f>
        <v>2014-2015</v>
      </c>
      <c r="AN55" s="6">
        <f t="shared" ref="AN55:AO55" si="72">AN4</f>
        <v>42095</v>
      </c>
      <c r="AO55" s="6">
        <f t="shared" si="72"/>
        <v>42125</v>
      </c>
      <c r="AP55" s="6">
        <f t="shared" ref="AP55:AR55" si="73">AP4</f>
        <v>42156</v>
      </c>
      <c r="AQ55" s="6" t="str">
        <f t="shared" si="73"/>
        <v>Quarter-1</v>
      </c>
      <c r="AR55" s="6">
        <f t="shared" si="73"/>
        <v>42186</v>
      </c>
      <c r="AS55" s="6">
        <f t="shared" ref="AS55:AU55" si="74">AS4</f>
        <v>42217</v>
      </c>
      <c r="AT55" s="6">
        <f t="shared" si="74"/>
        <v>42248</v>
      </c>
      <c r="AU55" s="6" t="str">
        <f t="shared" si="74"/>
        <v>Quarter-2</v>
      </c>
      <c r="AV55" s="6">
        <f t="shared" ref="AV55:AW55" si="75">AV4</f>
        <v>42278</v>
      </c>
      <c r="AW55" s="6">
        <f t="shared" si="75"/>
        <v>42309</v>
      </c>
      <c r="AX55" s="6">
        <f t="shared" ref="AX55:AY55" si="76">AX4</f>
        <v>42339</v>
      </c>
      <c r="AY55" s="6" t="str">
        <f t="shared" si="76"/>
        <v>Quarter-3</v>
      </c>
      <c r="AZ55" s="6">
        <f t="shared" ref="AZ55:BA55" si="77">AZ4</f>
        <v>42385</v>
      </c>
      <c r="BA55" s="6">
        <f t="shared" si="77"/>
        <v>42416</v>
      </c>
      <c r="BB55" s="6">
        <f t="shared" ref="BB55:BC55" si="78">BB4</f>
        <v>42445</v>
      </c>
      <c r="BC55" s="6" t="str">
        <f t="shared" si="78"/>
        <v>Quarter-4</v>
      </c>
      <c r="BD55" s="6" t="str">
        <f t="shared" ref="BD55" si="79">BD4</f>
        <v>2015-2016</v>
      </c>
      <c r="BF55" s="6">
        <f t="shared" ref="BF55:BG55" si="80">BF4</f>
        <v>42476</v>
      </c>
      <c r="BG55" s="6">
        <f t="shared" si="80"/>
        <v>42506</v>
      </c>
      <c r="BH55" s="6">
        <f t="shared" ref="BH55:BJ55" si="81">BH4</f>
        <v>42537</v>
      </c>
      <c r="BI55" s="6" t="str">
        <f t="shared" si="81"/>
        <v>Quarter-1</v>
      </c>
      <c r="BJ55" s="6">
        <f t="shared" si="81"/>
        <v>42567</v>
      </c>
      <c r="BK55" s="6">
        <f t="shared" ref="BK55:BM55" si="82">BK4</f>
        <v>42598</v>
      </c>
      <c r="BL55" s="6">
        <f t="shared" si="82"/>
        <v>42629</v>
      </c>
      <c r="BM55" s="6" t="str">
        <f t="shared" si="82"/>
        <v>Quarter-2</v>
      </c>
      <c r="BN55" s="6">
        <f t="shared" ref="BN55:BO55" si="83">BN4</f>
        <v>42659</v>
      </c>
      <c r="BO55" s="6">
        <f t="shared" si="83"/>
        <v>42690</v>
      </c>
      <c r="BP55" s="6">
        <f t="shared" ref="BP55:BQ55" si="84">BP4</f>
        <v>42720</v>
      </c>
      <c r="BQ55" s="6" t="str">
        <f t="shared" si="84"/>
        <v>Quarter-3</v>
      </c>
      <c r="BR55" s="6">
        <f t="shared" ref="BR55:BS55" si="85">BR4</f>
        <v>42751</v>
      </c>
      <c r="BS55" s="6">
        <f t="shared" si="85"/>
        <v>42782</v>
      </c>
      <c r="BT55" s="6">
        <f t="shared" ref="BT55:BV55" si="86">BT4</f>
        <v>42810</v>
      </c>
      <c r="BU55" s="6" t="str">
        <f t="shared" si="86"/>
        <v>Quarter-4</v>
      </c>
      <c r="BV55" s="6" t="str">
        <f t="shared" si="86"/>
        <v>2016-2017</v>
      </c>
    </row>
    <row r="56" spans="1:74" x14ac:dyDescent="0.2">
      <c r="B56" s="4" t="s">
        <v>4</v>
      </c>
      <c r="C56" s="34">
        <f>SUM(C6:C6)</f>
        <v>192</v>
      </c>
      <c r="D56" s="34">
        <f t="shared" ref="D56:V56" si="87">SUM(D6:D6)</f>
        <v>0</v>
      </c>
      <c r="E56" s="34">
        <f t="shared" si="87"/>
        <v>0</v>
      </c>
      <c r="F56" s="34">
        <f t="shared" si="87"/>
        <v>0</v>
      </c>
      <c r="G56" s="34">
        <f t="shared" si="87"/>
        <v>0</v>
      </c>
      <c r="H56" s="34">
        <f t="shared" si="87"/>
        <v>0</v>
      </c>
      <c r="I56" s="34">
        <f t="shared" si="87"/>
        <v>0</v>
      </c>
      <c r="J56" s="34">
        <f t="shared" si="87"/>
        <v>0</v>
      </c>
      <c r="K56" s="34">
        <f t="shared" si="87"/>
        <v>0</v>
      </c>
      <c r="L56" s="34">
        <f t="shared" si="87"/>
        <v>21.6</v>
      </c>
      <c r="M56" s="34">
        <f t="shared" si="87"/>
        <v>0</v>
      </c>
      <c r="N56" s="34">
        <f t="shared" si="87"/>
        <v>0</v>
      </c>
      <c r="O56" s="34">
        <f t="shared" si="87"/>
        <v>21.6</v>
      </c>
      <c r="P56" s="34">
        <f t="shared" si="87"/>
        <v>0</v>
      </c>
      <c r="Q56" s="34">
        <f t="shared" si="87"/>
        <v>0</v>
      </c>
      <c r="R56" s="34">
        <f t="shared" si="87"/>
        <v>0</v>
      </c>
      <c r="S56" s="34">
        <f t="shared" si="87"/>
        <v>0</v>
      </c>
      <c r="T56" s="34">
        <f t="shared" si="87"/>
        <v>0</v>
      </c>
      <c r="U56" s="34">
        <f t="shared" si="87"/>
        <v>21.6</v>
      </c>
      <c r="V56" s="34">
        <f t="shared" si="87"/>
        <v>0</v>
      </c>
      <c r="W56" s="34">
        <f t="shared" ref="W56:X56" si="88">SUM(W6:W6)</f>
        <v>0</v>
      </c>
      <c r="X56" s="34">
        <f t="shared" si="88"/>
        <v>0</v>
      </c>
      <c r="Y56" s="34">
        <f t="shared" si="7"/>
        <v>0</v>
      </c>
      <c r="Z56" s="34">
        <f t="shared" ref="Z56:AA56" si="89">SUM(Z6:Z6)</f>
        <v>0</v>
      </c>
      <c r="AA56" s="34">
        <f t="shared" si="89"/>
        <v>0</v>
      </c>
      <c r="AB56" s="34">
        <f t="shared" ref="AB56:AD56" si="90">SUM(AB6:AB6)</f>
        <v>0</v>
      </c>
      <c r="AC56" s="34">
        <f t="shared" si="8"/>
        <v>0</v>
      </c>
      <c r="AD56" s="34">
        <f t="shared" si="90"/>
        <v>0</v>
      </c>
      <c r="AE56" s="34">
        <f t="shared" ref="AE56:AF56" si="91">SUM(AE6:AE6)</f>
        <v>0</v>
      </c>
      <c r="AF56" s="34">
        <f t="shared" si="91"/>
        <v>0</v>
      </c>
      <c r="AG56" s="34">
        <f t="shared" si="9"/>
        <v>0</v>
      </c>
      <c r="AH56" s="34">
        <f t="shared" ref="AH56:AI56" si="92">SUM(AH6:AH6)</f>
        <v>0</v>
      </c>
      <c r="AI56" s="34">
        <f t="shared" si="92"/>
        <v>0</v>
      </c>
      <c r="AJ56" s="34">
        <f t="shared" ref="AJ56" si="93">SUM(AJ6:AJ6)</f>
        <v>0</v>
      </c>
      <c r="AK56" s="34">
        <f t="shared" si="10"/>
        <v>0</v>
      </c>
      <c r="AL56" s="34">
        <f t="shared" ref="AL56" si="94">SUM(AL6:AL6)</f>
        <v>0</v>
      </c>
      <c r="AN56" s="34">
        <f t="shared" ref="AN56:AO58" si="95">SUM(AN6:AN6)</f>
        <v>0</v>
      </c>
      <c r="AO56" s="34">
        <f t="shared" si="95"/>
        <v>0</v>
      </c>
      <c r="AP56" s="34">
        <f t="shared" ref="AP56" si="96">SUM(AP6:AP6)</f>
        <v>0</v>
      </c>
      <c r="AQ56" s="34">
        <f t="shared" si="11"/>
        <v>0</v>
      </c>
      <c r="AR56" s="34">
        <f t="shared" ref="AR56:AT59" si="97">SUM(AR6:AR6)</f>
        <v>0</v>
      </c>
      <c r="AS56" s="34">
        <f t="shared" si="97"/>
        <v>0</v>
      </c>
      <c r="AT56" s="34">
        <f t="shared" si="97"/>
        <v>0</v>
      </c>
      <c r="AU56" s="34">
        <f t="shared" si="12"/>
        <v>0</v>
      </c>
      <c r="AV56" s="34">
        <f t="shared" ref="AV56:AW56" si="98">SUM(AV6:AV6)</f>
        <v>0</v>
      </c>
      <c r="AW56" s="34">
        <f t="shared" si="98"/>
        <v>0</v>
      </c>
      <c r="AX56" s="34">
        <f t="shared" ref="AX56:AZ56" si="99">SUM(AX6:AX6)</f>
        <v>0</v>
      </c>
      <c r="AY56" s="34">
        <f t="shared" si="13"/>
        <v>0</v>
      </c>
      <c r="AZ56" s="34">
        <f t="shared" si="99"/>
        <v>0</v>
      </c>
      <c r="BA56" s="34">
        <f t="shared" ref="BA56:BB56" si="100">SUM(BA6:BA6)</f>
        <v>0</v>
      </c>
      <c r="BB56" s="34">
        <f t="shared" si="100"/>
        <v>0</v>
      </c>
      <c r="BC56" s="34">
        <f t="shared" si="14"/>
        <v>0</v>
      </c>
      <c r="BD56" s="34">
        <f t="shared" ref="BD56:BD59" si="101">SUM(BD6:BD6)</f>
        <v>0</v>
      </c>
      <c r="BF56" s="34">
        <f t="shared" ref="BF56:BG56" si="102">SUM(BF6:BF6)</f>
        <v>0</v>
      </c>
      <c r="BG56" s="34">
        <f t="shared" si="102"/>
        <v>4.8</v>
      </c>
      <c r="BH56" s="34">
        <f t="shared" ref="BH56" si="103">SUM(BH6:BH6)</f>
        <v>0</v>
      </c>
      <c r="BI56" s="34">
        <f t="shared" si="15"/>
        <v>4.8</v>
      </c>
      <c r="BJ56" s="34">
        <f t="shared" ref="BJ56:BK56" si="104">SUM(BJ6:BJ6)</f>
        <v>0</v>
      </c>
      <c r="BK56" s="34">
        <f t="shared" si="104"/>
        <v>57.3</v>
      </c>
      <c r="BL56" s="34">
        <f t="shared" ref="BL56" si="105">SUM(BL6:BL6)</f>
        <v>0</v>
      </c>
      <c r="BM56" s="34">
        <f t="shared" si="16"/>
        <v>57.3</v>
      </c>
      <c r="BN56" s="34">
        <f t="shared" ref="BN56:BO59" si="106">SUM(BN6:BN6)</f>
        <v>0</v>
      </c>
      <c r="BO56" s="34">
        <f t="shared" si="106"/>
        <v>13.64</v>
      </c>
      <c r="BP56" s="34">
        <f t="shared" ref="BP56:BR56" si="107">SUM(BP6:BP6)</f>
        <v>0</v>
      </c>
      <c r="BQ56" s="34">
        <f t="shared" si="17"/>
        <v>13.64</v>
      </c>
      <c r="BR56" s="34">
        <f t="shared" si="107"/>
        <v>0</v>
      </c>
      <c r="BS56" s="34">
        <f t="shared" ref="BS56:BT56" si="108">SUM(BS6:BS6)</f>
        <v>0</v>
      </c>
      <c r="BT56" s="34">
        <f t="shared" si="108"/>
        <v>0</v>
      </c>
      <c r="BU56" s="34">
        <f t="shared" si="18"/>
        <v>0</v>
      </c>
      <c r="BV56" s="34">
        <f t="shared" ref="BV56:BV59" si="109">SUM(BV6:BV6)</f>
        <v>75.739999999999995</v>
      </c>
    </row>
    <row r="57" spans="1:74" x14ac:dyDescent="0.2">
      <c r="B57" s="4" t="s">
        <v>5</v>
      </c>
      <c r="C57" s="34">
        <f>SUM(C7:C7)</f>
        <v>291.04137931034484</v>
      </c>
      <c r="D57" s="34">
        <f t="shared" ref="D57:V57" si="110">SUM(D7:D7)</f>
        <v>106.59000000000003</v>
      </c>
      <c r="E57" s="34">
        <f t="shared" si="110"/>
        <v>16.72</v>
      </c>
      <c r="F57" s="34">
        <f t="shared" si="110"/>
        <v>44.81</v>
      </c>
      <c r="G57" s="34">
        <f t="shared" si="110"/>
        <v>168.12000000000003</v>
      </c>
      <c r="H57" s="34">
        <f t="shared" si="110"/>
        <v>18.599999999999998</v>
      </c>
      <c r="I57" s="34">
        <f t="shared" si="110"/>
        <v>17.55</v>
      </c>
      <c r="J57" s="34">
        <f t="shared" si="110"/>
        <v>168.67</v>
      </c>
      <c r="K57" s="34">
        <f t="shared" si="110"/>
        <v>204.82</v>
      </c>
      <c r="L57" s="34">
        <f t="shared" si="110"/>
        <v>34.957167381974251</v>
      </c>
      <c r="M57" s="34">
        <f t="shared" si="110"/>
        <v>20.883181818181818</v>
      </c>
      <c r="N57" s="34">
        <f t="shared" si="110"/>
        <v>28.63</v>
      </c>
      <c r="O57" s="34">
        <f t="shared" si="110"/>
        <v>84.470349200156065</v>
      </c>
      <c r="P57" s="34">
        <f t="shared" si="110"/>
        <v>12.355454545454545</v>
      </c>
      <c r="Q57" s="34">
        <f t="shared" si="110"/>
        <v>52.538626609442062</v>
      </c>
      <c r="R57" s="34">
        <f t="shared" si="110"/>
        <v>2</v>
      </c>
      <c r="S57" s="34">
        <f t="shared" si="110"/>
        <v>66.894081154896611</v>
      </c>
      <c r="T57" s="34">
        <f t="shared" si="110"/>
        <v>0</v>
      </c>
      <c r="U57" s="34">
        <f t="shared" si="110"/>
        <v>531.59443035505274</v>
      </c>
      <c r="V57" s="34">
        <f t="shared" si="110"/>
        <v>6</v>
      </c>
      <c r="W57" s="34">
        <f t="shared" ref="W57:X57" si="111">SUM(W7:W7)</f>
        <v>0</v>
      </c>
      <c r="X57" s="34">
        <f t="shared" si="111"/>
        <v>32.776863753213362</v>
      </c>
      <c r="Y57" s="34">
        <f t="shared" si="7"/>
        <v>38.776863753213362</v>
      </c>
      <c r="Z57" s="34">
        <f t="shared" ref="Z57:AA57" si="112">SUM(Z7:Z7)</f>
        <v>58.54</v>
      </c>
      <c r="AA57" s="34">
        <f t="shared" si="112"/>
        <v>4</v>
      </c>
      <c r="AB57" s="34">
        <f t="shared" ref="AB57:AD57" si="113">SUM(AB7:AB7)</f>
        <v>56</v>
      </c>
      <c r="AC57" s="34">
        <f t="shared" si="8"/>
        <v>118.53999999999999</v>
      </c>
      <c r="AD57" s="34">
        <f t="shared" si="113"/>
        <v>67.06</v>
      </c>
      <c r="AE57" s="34">
        <f t="shared" ref="AE57:AF57" si="114">SUM(AE7:AE7)</f>
        <v>9</v>
      </c>
      <c r="AF57" s="34">
        <f t="shared" si="114"/>
        <v>0</v>
      </c>
      <c r="AG57" s="34">
        <f t="shared" si="9"/>
        <v>76.06</v>
      </c>
      <c r="AH57" s="34">
        <f t="shared" ref="AH57:AI57" si="115">SUM(AH7:AH7)</f>
        <v>24.85</v>
      </c>
      <c r="AI57" s="34">
        <f t="shared" si="115"/>
        <v>24.86</v>
      </c>
      <c r="AJ57" s="34">
        <f t="shared" ref="AJ57" si="116">SUM(AJ7:AJ7)</f>
        <v>0</v>
      </c>
      <c r="AK57" s="34">
        <f t="shared" si="10"/>
        <v>49.71</v>
      </c>
      <c r="AL57" s="34">
        <f t="shared" ref="AL57" si="117">SUM(AL7:AL7)</f>
        <v>283.08686375321338</v>
      </c>
      <c r="AN57" s="34">
        <f t="shared" si="95"/>
        <v>33</v>
      </c>
      <c r="AO57" s="34">
        <f t="shared" si="95"/>
        <v>0</v>
      </c>
      <c r="AP57" s="34">
        <f t="shared" ref="AP57" si="118">SUM(AP7:AP7)</f>
        <v>32.56</v>
      </c>
      <c r="AQ57" s="34">
        <f t="shared" si="11"/>
        <v>65.56</v>
      </c>
      <c r="AR57" s="34">
        <f t="shared" ref="AR57:AS57" si="119">SUM(AR7:AR7)</f>
        <v>6.86</v>
      </c>
      <c r="AS57" s="34">
        <f t="shared" si="119"/>
        <v>40.300000000000004</v>
      </c>
      <c r="AT57" s="34">
        <f t="shared" si="97"/>
        <v>8.57</v>
      </c>
      <c r="AU57" s="34">
        <f t="shared" si="12"/>
        <v>55.730000000000004</v>
      </c>
      <c r="AV57" s="34">
        <f t="shared" ref="AV57:AW57" si="120">SUM(AV7:AV7)</f>
        <v>9</v>
      </c>
      <c r="AW57" s="34">
        <f t="shared" si="120"/>
        <v>4.71</v>
      </c>
      <c r="AX57" s="34">
        <f t="shared" ref="AX57:AZ57" si="121">SUM(AX7:AX7)</f>
        <v>0</v>
      </c>
      <c r="AY57" s="34">
        <f t="shared" si="13"/>
        <v>13.71</v>
      </c>
      <c r="AZ57" s="34">
        <f t="shared" si="121"/>
        <v>18.940000000000001</v>
      </c>
      <c r="BA57" s="34">
        <f t="shared" ref="BA57:BB57" si="122">SUM(BA7:BA7)</f>
        <v>2.57</v>
      </c>
      <c r="BB57" s="34">
        <f t="shared" si="122"/>
        <v>34.160000000000004</v>
      </c>
      <c r="BC57" s="34">
        <f t="shared" si="14"/>
        <v>55.67</v>
      </c>
      <c r="BD57" s="34">
        <f t="shared" si="101"/>
        <v>190.67000000000002</v>
      </c>
      <c r="BF57" s="34">
        <f t="shared" ref="BF57:BG57" si="123">SUM(BF7:BF7)</f>
        <v>11.58</v>
      </c>
      <c r="BG57" s="34">
        <f t="shared" si="123"/>
        <v>37.630000000000003</v>
      </c>
      <c r="BH57" s="34">
        <f t="shared" ref="BH57" si="124">SUM(BH7:BH7)</f>
        <v>34.730000000000004</v>
      </c>
      <c r="BI57" s="34">
        <f t="shared" si="15"/>
        <v>83.94</v>
      </c>
      <c r="BJ57" s="34">
        <f t="shared" ref="BJ57:BK57" si="125">SUM(BJ7:BJ7)</f>
        <v>11.01</v>
      </c>
      <c r="BK57" s="34">
        <f t="shared" si="125"/>
        <v>0</v>
      </c>
      <c r="BL57" s="34">
        <f t="shared" ref="BL57" si="126">SUM(BL7:BL7)</f>
        <v>11.2</v>
      </c>
      <c r="BM57" s="34">
        <f t="shared" si="16"/>
        <v>22.21</v>
      </c>
      <c r="BN57" s="34">
        <f t="shared" ref="BN57:BP57" si="127">SUM(BN7:BN7)</f>
        <v>0</v>
      </c>
      <c r="BO57" s="34">
        <f t="shared" si="106"/>
        <v>0</v>
      </c>
      <c r="BP57" s="34">
        <f t="shared" si="127"/>
        <v>0</v>
      </c>
      <c r="BQ57" s="34">
        <f t="shared" si="17"/>
        <v>0</v>
      </c>
      <c r="BR57" s="34">
        <f t="shared" ref="BR57:BS57" si="128">SUM(BR7:BR7)</f>
        <v>0</v>
      </c>
      <c r="BS57" s="34">
        <f t="shared" si="128"/>
        <v>0</v>
      </c>
      <c r="BT57" s="34">
        <f t="shared" ref="BT57" si="129">SUM(BT7:BT7)</f>
        <v>0</v>
      </c>
      <c r="BU57" s="34">
        <f t="shared" si="18"/>
        <v>0</v>
      </c>
      <c r="BV57" s="34">
        <f t="shared" si="109"/>
        <v>106.15</v>
      </c>
    </row>
    <row r="58" spans="1:74" x14ac:dyDescent="0.2">
      <c r="B58" s="4" t="s">
        <v>161</v>
      </c>
      <c r="C58" s="34">
        <f>SUM(C8:C8)</f>
        <v>15.77</v>
      </c>
      <c r="D58" s="34">
        <f t="shared" ref="D58:V58" si="130">SUM(D8:D8)</f>
        <v>0</v>
      </c>
      <c r="E58" s="34">
        <f t="shared" si="130"/>
        <v>0</v>
      </c>
      <c r="F58" s="34">
        <f t="shared" si="130"/>
        <v>1.1599999999999999</v>
      </c>
      <c r="G58" s="34">
        <f t="shared" si="130"/>
        <v>1.1599999999999999</v>
      </c>
      <c r="H58" s="34">
        <f t="shared" si="130"/>
        <v>0</v>
      </c>
      <c r="I58" s="34">
        <f t="shared" si="130"/>
        <v>0</v>
      </c>
      <c r="J58" s="34">
        <f t="shared" si="130"/>
        <v>0</v>
      </c>
      <c r="K58" s="34">
        <f t="shared" si="130"/>
        <v>0</v>
      </c>
      <c r="L58" s="34">
        <f t="shared" si="130"/>
        <v>0</v>
      </c>
      <c r="M58" s="34">
        <f t="shared" si="130"/>
        <v>0</v>
      </c>
      <c r="N58" s="34">
        <f t="shared" si="130"/>
        <v>0</v>
      </c>
      <c r="O58" s="34">
        <f t="shared" si="130"/>
        <v>0</v>
      </c>
      <c r="P58" s="34">
        <f t="shared" si="130"/>
        <v>0</v>
      </c>
      <c r="Q58" s="34">
        <f t="shared" si="130"/>
        <v>0</v>
      </c>
      <c r="R58" s="34">
        <f t="shared" si="130"/>
        <v>0</v>
      </c>
      <c r="S58" s="34">
        <f t="shared" si="130"/>
        <v>0</v>
      </c>
      <c r="T58" s="34">
        <f t="shared" si="130"/>
        <v>0</v>
      </c>
      <c r="U58" s="34">
        <f t="shared" si="130"/>
        <v>1.1599999999999999</v>
      </c>
      <c r="V58" s="34">
        <f t="shared" si="130"/>
        <v>0</v>
      </c>
      <c r="W58" s="34">
        <f t="shared" ref="W58:X58" si="131">SUM(W8:W8)</f>
        <v>4.1900000000000004</v>
      </c>
      <c r="X58" s="34">
        <f t="shared" si="131"/>
        <v>0</v>
      </c>
      <c r="Y58" s="34">
        <f t="shared" si="7"/>
        <v>4.1900000000000004</v>
      </c>
      <c r="Z58" s="34">
        <f t="shared" ref="Z58:AA58" si="132">SUM(Z8:Z8)</f>
        <v>5</v>
      </c>
      <c r="AA58" s="34">
        <f t="shared" si="132"/>
        <v>16.2</v>
      </c>
      <c r="AB58" s="34">
        <f t="shared" ref="AB58:AD58" si="133">SUM(AB8:AB8)</f>
        <v>4.2</v>
      </c>
      <c r="AC58" s="34">
        <f t="shared" si="8"/>
        <v>25.4</v>
      </c>
      <c r="AD58" s="34">
        <f t="shared" si="133"/>
        <v>0</v>
      </c>
      <c r="AE58" s="34">
        <f t="shared" ref="AE58:AF58" si="134">SUM(AE8:AE8)</f>
        <v>0</v>
      </c>
      <c r="AF58" s="34">
        <f t="shared" si="134"/>
        <v>0</v>
      </c>
      <c r="AG58" s="34">
        <f t="shared" si="9"/>
        <v>0</v>
      </c>
      <c r="AH58" s="34">
        <f t="shared" ref="AH58:AI58" si="135">SUM(AH8:AH8)</f>
        <v>0</v>
      </c>
      <c r="AI58" s="34">
        <f t="shared" si="135"/>
        <v>0</v>
      </c>
      <c r="AJ58" s="34">
        <f t="shared" ref="AJ58" si="136">SUM(AJ8:AJ8)</f>
        <v>0</v>
      </c>
      <c r="AK58" s="34">
        <f t="shared" si="10"/>
        <v>0</v>
      </c>
      <c r="AL58" s="34">
        <f t="shared" ref="AL58" si="137">SUM(AL8:AL8)</f>
        <v>29.59</v>
      </c>
      <c r="AN58" s="34">
        <f t="shared" si="95"/>
        <v>0</v>
      </c>
      <c r="AO58" s="34">
        <f t="shared" si="95"/>
        <v>0</v>
      </c>
      <c r="AP58" s="34">
        <f t="shared" ref="AP58" si="138">SUM(AP8:AP8)</f>
        <v>3</v>
      </c>
      <c r="AQ58" s="34">
        <f t="shared" si="11"/>
        <v>3</v>
      </c>
      <c r="AR58" s="34">
        <f t="shared" ref="AR58:AS58" si="139">SUM(AR8:AR8)</f>
        <v>0</v>
      </c>
      <c r="AS58" s="34">
        <f t="shared" si="139"/>
        <v>0</v>
      </c>
      <c r="AT58" s="34">
        <f t="shared" si="97"/>
        <v>0</v>
      </c>
      <c r="AU58" s="34">
        <f t="shared" si="12"/>
        <v>0</v>
      </c>
      <c r="AV58" s="34">
        <f t="shared" ref="AV58:AW58" si="140">SUM(AV8:AV8)</f>
        <v>0</v>
      </c>
      <c r="AW58" s="34">
        <f t="shared" si="140"/>
        <v>6.85</v>
      </c>
      <c r="AX58" s="34">
        <f t="shared" ref="AX58:AZ58" si="141">SUM(AX8:AX8)</f>
        <v>0</v>
      </c>
      <c r="AY58" s="34">
        <f t="shared" si="13"/>
        <v>6.85</v>
      </c>
      <c r="AZ58" s="34">
        <f t="shared" si="141"/>
        <v>0</v>
      </c>
      <c r="BA58" s="34">
        <f t="shared" ref="BA58:BB58" si="142">SUM(BA8:BA8)</f>
        <v>0</v>
      </c>
      <c r="BB58" s="34">
        <f t="shared" si="142"/>
        <v>0</v>
      </c>
      <c r="BC58" s="34">
        <f t="shared" si="14"/>
        <v>0</v>
      </c>
      <c r="BD58" s="34">
        <f t="shared" si="101"/>
        <v>9.85</v>
      </c>
      <c r="BF58" s="34">
        <f t="shared" ref="BF58:BG58" si="143">SUM(BF8:BF8)</f>
        <v>0</v>
      </c>
      <c r="BG58" s="34">
        <f t="shared" si="143"/>
        <v>0</v>
      </c>
      <c r="BH58" s="34">
        <f t="shared" ref="BH58" si="144">SUM(BH8:BH8)</f>
        <v>0</v>
      </c>
      <c r="BI58" s="34">
        <f t="shared" si="15"/>
        <v>0</v>
      </c>
      <c r="BJ58" s="34">
        <f t="shared" ref="BJ58:BK58" si="145">SUM(BJ8:BJ8)</f>
        <v>0</v>
      </c>
      <c r="BK58" s="34">
        <f t="shared" si="145"/>
        <v>0</v>
      </c>
      <c r="BL58" s="34">
        <f t="shared" ref="BL58" si="146">SUM(BL8:BL8)</f>
        <v>0</v>
      </c>
      <c r="BM58" s="34">
        <f t="shared" si="16"/>
        <v>0</v>
      </c>
      <c r="BN58" s="34">
        <f t="shared" ref="BN58:BP58" si="147">SUM(BN8:BN8)</f>
        <v>0</v>
      </c>
      <c r="BO58" s="34">
        <f t="shared" si="106"/>
        <v>0</v>
      </c>
      <c r="BP58" s="34">
        <f t="shared" si="147"/>
        <v>0</v>
      </c>
      <c r="BQ58" s="34">
        <f t="shared" si="17"/>
        <v>0</v>
      </c>
      <c r="BR58" s="34">
        <f t="shared" ref="BR58:BS58" si="148">SUM(BR8:BR8)</f>
        <v>0</v>
      </c>
      <c r="BS58" s="34">
        <f t="shared" si="148"/>
        <v>0</v>
      </c>
      <c r="BT58" s="34">
        <f t="shared" ref="BT58" si="149">SUM(BT8:BT8)</f>
        <v>12</v>
      </c>
      <c r="BU58" s="34">
        <f t="shared" si="18"/>
        <v>12</v>
      </c>
      <c r="BV58" s="34">
        <f t="shared" si="109"/>
        <v>12</v>
      </c>
    </row>
    <row r="59" spans="1:74" x14ac:dyDescent="0.2">
      <c r="B59" s="4" t="s">
        <v>6</v>
      </c>
      <c r="C59" s="34">
        <f>SUM(C9:C9)</f>
        <v>17.649999999999999</v>
      </c>
      <c r="D59" s="34">
        <f t="shared" ref="D59:W59" si="150">SUM(D9:D9)</f>
        <v>0</v>
      </c>
      <c r="E59" s="34">
        <f t="shared" si="150"/>
        <v>4.99</v>
      </c>
      <c r="F59" s="34">
        <f t="shared" si="150"/>
        <v>0</v>
      </c>
      <c r="G59" s="34">
        <f t="shared" si="150"/>
        <v>4.99</v>
      </c>
      <c r="H59" s="34">
        <f t="shared" si="150"/>
        <v>0</v>
      </c>
      <c r="I59" s="34">
        <f t="shared" si="150"/>
        <v>0</v>
      </c>
      <c r="J59" s="34">
        <f t="shared" si="150"/>
        <v>0</v>
      </c>
      <c r="K59" s="34">
        <f t="shared" si="150"/>
        <v>0</v>
      </c>
      <c r="L59" s="34">
        <f t="shared" si="150"/>
        <v>0</v>
      </c>
      <c r="M59" s="34">
        <f t="shared" si="150"/>
        <v>1</v>
      </c>
      <c r="N59" s="34">
        <f t="shared" si="150"/>
        <v>9.02</v>
      </c>
      <c r="O59" s="34">
        <f t="shared" si="150"/>
        <v>10.02</v>
      </c>
      <c r="P59" s="34">
        <f t="shared" si="150"/>
        <v>0</v>
      </c>
      <c r="Q59" s="34">
        <f t="shared" si="150"/>
        <v>0</v>
      </c>
      <c r="R59" s="34">
        <f t="shared" si="150"/>
        <v>0</v>
      </c>
      <c r="S59" s="34">
        <f t="shared" si="150"/>
        <v>0</v>
      </c>
      <c r="T59" s="34">
        <f t="shared" si="150"/>
        <v>0</v>
      </c>
      <c r="U59" s="34">
        <f t="shared" si="150"/>
        <v>15.01</v>
      </c>
      <c r="V59" s="34">
        <f t="shared" si="150"/>
        <v>0</v>
      </c>
      <c r="W59" s="34">
        <f t="shared" si="150"/>
        <v>0</v>
      </c>
      <c r="X59" s="34">
        <f t="shared" ref="X59:Z59" si="151">SUM(X9:X9)</f>
        <v>20.689999999999998</v>
      </c>
      <c r="Y59" s="34">
        <f t="shared" si="7"/>
        <v>20.689999999999998</v>
      </c>
      <c r="Z59" s="34">
        <f t="shared" si="151"/>
        <v>0</v>
      </c>
      <c r="AA59" s="34">
        <f t="shared" ref="AA59:AB59" si="152">SUM(AA9:AA9)</f>
        <v>0</v>
      </c>
      <c r="AB59" s="34">
        <f t="shared" si="152"/>
        <v>0</v>
      </c>
      <c r="AC59" s="34">
        <f t="shared" si="8"/>
        <v>0</v>
      </c>
      <c r="AD59" s="34">
        <f t="shared" ref="AD59:AE59" si="153">SUM(AD9:AD9)</f>
        <v>58.534285714285716</v>
      </c>
      <c r="AE59" s="34">
        <f t="shared" si="153"/>
        <v>4.71</v>
      </c>
      <c r="AF59" s="34">
        <f t="shared" ref="AF59:AH59" si="154">SUM(AF9:AF9)</f>
        <v>0</v>
      </c>
      <c r="AG59" s="34">
        <f t="shared" si="9"/>
        <v>63.244285714285716</v>
      </c>
      <c r="AH59" s="34">
        <f t="shared" si="154"/>
        <v>0</v>
      </c>
      <c r="AI59" s="34">
        <f t="shared" ref="AI59:AJ59" si="155">SUM(AI9:AI9)</f>
        <v>0</v>
      </c>
      <c r="AJ59" s="34">
        <f t="shared" si="155"/>
        <v>0</v>
      </c>
      <c r="AK59" s="34">
        <f t="shared" si="10"/>
        <v>0</v>
      </c>
      <c r="AL59" s="34">
        <f t="shared" ref="AL59" si="156">SUM(AL9:AL9)</f>
        <v>83.934285714285721</v>
      </c>
      <c r="AN59" s="34">
        <f t="shared" ref="AN59:AO59" si="157">SUM(AN9:AN9)</f>
        <v>0</v>
      </c>
      <c r="AO59" s="34">
        <f t="shared" si="157"/>
        <v>0</v>
      </c>
      <c r="AP59" s="34">
        <f t="shared" ref="AP59" si="158">SUM(AP9:AP9)</f>
        <v>0</v>
      </c>
      <c r="AQ59" s="34">
        <f t="shared" si="11"/>
        <v>0</v>
      </c>
      <c r="AR59" s="34">
        <f t="shared" ref="AR59:AS59" si="159">SUM(AR9:AR9)</f>
        <v>9.43</v>
      </c>
      <c r="AS59" s="34">
        <f t="shared" si="159"/>
        <v>0</v>
      </c>
      <c r="AT59" s="34">
        <f t="shared" si="97"/>
        <v>0</v>
      </c>
      <c r="AU59" s="34">
        <f t="shared" si="12"/>
        <v>9.43</v>
      </c>
      <c r="AV59" s="34">
        <f t="shared" ref="AV59:AW59" si="160">SUM(AV9:AV9)</f>
        <v>0</v>
      </c>
      <c r="AW59" s="34">
        <f t="shared" si="160"/>
        <v>0</v>
      </c>
      <c r="AX59" s="34">
        <f t="shared" ref="AX59:AZ59" si="161">SUM(AX9:AX9)</f>
        <v>0</v>
      </c>
      <c r="AY59" s="34">
        <f t="shared" si="13"/>
        <v>0</v>
      </c>
      <c r="AZ59" s="34">
        <f t="shared" si="161"/>
        <v>0</v>
      </c>
      <c r="BA59" s="34">
        <f t="shared" ref="BA59:BB59" si="162">SUM(BA9:BA9)</f>
        <v>0</v>
      </c>
      <c r="BB59" s="34">
        <f t="shared" si="162"/>
        <v>0</v>
      </c>
      <c r="BC59" s="34">
        <f t="shared" si="14"/>
        <v>0</v>
      </c>
      <c r="BD59" s="34">
        <f t="shared" si="101"/>
        <v>9.43</v>
      </c>
      <c r="BF59" s="34">
        <f t="shared" ref="BF59:BG59" si="163">SUM(BF9:BF9)</f>
        <v>0</v>
      </c>
      <c r="BG59" s="34">
        <f t="shared" si="163"/>
        <v>0</v>
      </c>
      <c r="BH59" s="34">
        <f t="shared" ref="BH59" si="164">SUM(BH9:BH9)</f>
        <v>0</v>
      </c>
      <c r="BI59" s="34">
        <f t="shared" si="15"/>
        <v>0</v>
      </c>
      <c r="BJ59" s="34">
        <f t="shared" ref="BJ59:BK59" si="165">SUM(BJ9:BJ9)</f>
        <v>0</v>
      </c>
      <c r="BK59" s="34">
        <f t="shared" si="165"/>
        <v>0</v>
      </c>
      <c r="BL59" s="34">
        <f t="shared" ref="BL59" si="166">SUM(BL9:BL9)</f>
        <v>0</v>
      </c>
      <c r="BM59" s="34">
        <f t="shared" si="16"/>
        <v>0</v>
      </c>
      <c r="BN59" s="34">
        <f t="shared" ref="BN59:BP59" si="167">SUM(BN9:BN9)</f>
        <v>0</v>
      </c>
      <c r="BO59" s="34">
        <f t="shared" si="106"/>
        <v>0</v>
      </c>
      <c r="BP59" s="34">
        <f t="shared" si="167"/>
        <v>0</v>
      </c>
      <c r="BQ59" s="34">
        <f t="shared" si="17"/>
        <v>0</v>
      </c>
      <c r="BR59" s="34">
        <f t="shared" ref="BR59:BS59" si="168">SUM(BR9:BR9)</f>
        <v>0</v>
      </c>
      <c r="BS59" s="34">
        <f t="shared" si="168"/>
        <v>0</v>
      </c>
      <c r="BT59" s="34">
        <f t="shared" ref="BT59" si="169">SUM(BT9:BT9)</f>
        <v>0</v>
      </c>
      <c r="BU59" s="34">
        <f t="shared" si="18"/>
        <v>0</v>
      </c>
      <c r="BV59" s="34">
        <f t="shared" si="109"/>
        <v>0</v>
      </c>
    </row>
    <row r="60" spans="1:74" x14ac:dyDescent="0.2">
      <c r="B60" s="4" t="s">
        <v>8</v>
      </c>
      <c r="C60" s="34">
        <f>SUM(C10:C20)</f>
        <v>5.15</v>
      </c>
      <c r="D60" s="34">
        <f t="shared" ref="D60:V60" si="170">SUM(D10:D20)</f>
        <v>0</v>
      </c>
      <c r="E60" s="34">
        <f t="shared" si="170"/>
        <v>0</v>
      </c>
      <c r="F60" s="34">
        <f t="shared" si="170"/>
        <v>0</v>
      </c>
      <c r="G60" s="34">
        <f t="shared" si="170"/>
        <v>0</v>
      </c>
      <c r="H60" s="34">
        <f t="shared" si="170"/>
        <v>0</v>
      </c>
      <c r="I60" s="34">
        <f t="shared" si="170"/>
        <v>0</v>
      </c>
      <c r="J60" s="34">
        <f t="shared" si="170"/>
        <v>0</v>
      </c>
      <c r="K60" s="34">
        <f t="shared" si="170"/>
        <v>0</v>
      </c>
      <c r="L60" s="34">
        <f t="shared" si="170"/>
        <v>0</v>
      </c>
      <c r="M60" s="34">
        <f t="shared" si="170"/>
        <v>0</v>
      </c>
      <c r="N60" s="34">
        <f t="shared" si="170"/>
        <v>0</v>
      </c>
      <c r="O60" s="34">
        <f t="shared" si="170"/>
        <v>0</v>
      </c>
      <c r="P60" s="34">
        <f t="shared" si="170"/>
        <v>0</v>
      </c>
      <c r="Q60" s="34">
        <f t="shared" si="170"/>
        <v>0</v>
      </c>
      <c r="R60" s="34">
        <f t="shared" si="170"/>
        <v>0</v>
      </c>
      <c r="S60" s="34">
        <f t="shared" si="170"/>
        <v>0</v>
      </c>
      <c r="T60" s="34">
        <f t="shared" si="170"/>
        <v>0</v>
      </c>
      <c r="U60" s="34">
        <f t="shared" si="170"/>
        <v>0</v>
      </c>
      <c r="V60" s="34">
        <f t="shared" si="170"/>
        <v>0</v>
      </c>
      <c r="W60" s="34">
        <f t="shared" ref="W60:X60" si="171">SUM(W10:W20)</f>
        <v>0</v>
      </c>
      <c r="X60" s="34">
        <f t="shared" si="171"/>
        <v>0</v>
      </c>
      <c r="Y60" s="34">
        <f t="shared" si="7"/>
        <v>0</v>
      </c>
      <c r="Z60" s="34">
        <f t="shared" ref="Z60:AA60" si="172">SUM(Z10:Z20)</f>
        <v>0.42</v>
      </c>
      <c r="AA60" s="34">
        <f t="shared" si="172"/>
        <v>4</v>
      </c>
      <c r="AB60" s="34">
        <f t="shared" ref="AB60:AD60" si="173">SUM(AB10:AB20)</f>
        <v>0</v>
      </c>
      <c r="AC60" s="34">
        <f t="shared" si="8"/>
        <v>4.42</v>
      </c>
      <c r="AD60" s="34">
        <f t="shared" si="173"/>
        <v>0</v>
      </c>
      <c r="AE60" s="34">
        <f t="shared" ref="AE60:AF60" si="174">SUM(AE10:AE20)</f>
        <v>6.86</v>
      </c>
      <c r="AF60" s="34">
        <f t="shared" si="174"/>
        <v>0</v>
      </c>
      <c r="AG60" s="34">
        <f t="shared" si="9"/>
        <v>6.86</v>
      </c>
      <c r="AH60" s="34">
        <f t="shared" ref="AH60:AI60" si="175">SUM(AH10:AH20)</f>
        <v>0</v>
      </c>
      <c r="AI60" s="34">
        <f t="shared" si="175"/>
        <v>0</v>
      </c>
      <c r="AJ60" s="34">
        <f t="shared" ref="AJ60" si="176">SUM(AJ10:AJ20)</f>
        <v>0</v>
      </c>
      <c r="AK60" s="34">
        <f t="shared" si="10"/>
        <v>0</v>
      </c>
      <c r="AL60" s="34">
        <f t="shared" ref="AL60" si="177">SUM(AL10:AL20)</f>
        <v>11.28</v>
      </c>
      <c r="AN60" s="34">
        <f t="shared" ref="AN60:AO60" si="178">SUM(AN10:AN20)</f>
        <v>0</v>
      </c>
      <c r="AO60" s="34">
        <f t="shared" si="178"/>
        <v>0</v>
      </c>
      <c r="AP60" s="34">
        <f t="shared" ref="AP60" si="179">SUM(AP10:AP20)</f>
        <v>0</v>
      </c>
      <c r="AQ60" s="34">
        <f t="shared" si="11"/>
        <v>0</v>
      </c>
      <c r="AR60" s="34">
        <f t="shared" ref="AR60:AT60" si="180">SUM(AR10:AR20)</f>
        <v>0</v>
      </c>
      <c r="AS60" s="34">
        <f t="shared" si="180"/>
        <v>0</v>
      </c>
      <c r="AT60" s="34">
        <f t="shared" si="180"/>
        <v>0</v>
      </c>
      <c r="AU60" s="34">
        <f t="shared" si="12"/>
        <v>0</v>
      </c>
      <c r="AV60" s="34">
        <f t="shared" ref="AV60:AW60" si="181">SUM(AV10:AV20)</f>
        <v>0</v>
      </c>
      <c r="AW60" s="34">
        <f t="shared" si="181"/>
        <v>0</v>
      </c>
      <c r="AX60" s="34">
        <f t="shared" ref="AX60:AZ60" si="182">SUM(AX10:AX20)</f>
        <v>0</v>
      </c>
      <c r="AY60" s="34">
        <f t="shared" si="13"/>
        <v>0</v>
      </c>
      <c r="AZ60" s="34">
        <f t="shared" si="182"/>
        <v>0</v>
      </c>
      <c r="BA60" s="34">
        <f t="shared" ref="BA60:BB60" si="183">SUM(BA10:BA20)</f>
        <v>0</v>
      </c>
      <c r="BB60" s="34">
        <f t="shared" si="183"/>
        <v>0</v>
      </c>
      <c r="BC60" s="34">
        <f t="shared" si="14"/>
        <v>0</v>
      </c>
      <c r="BD60" s="34">
        <f t="shared" ref="BD60" si="184">SUM(BD10:BD20)</f>
        <v>0</v>
      </c>
      <c r="BF60" s="34">
        <f t="shared" ref="BF60:BG60" si="185">SUM(BF10:BF20)</f>
        <v>0</v>
      </c>
      <c r="BG60" s="34">
        <f t="shared" si="185"/>
        <v>0</v>
      </c>
      <c r="BH60" s="34">
        <f t="shared" ref="BH60" si="186">SUM(BH10:BH20)</f>
        <v>0</v>
      </c>
      <c r="BI60" s="34">
        <f t="shared" si="15"/>
        <v>0</v>
      </c>
      <c r="BJ60" s="34">
        <f t="shared" ref="BJ60:BK60" si="187">SUM(BJ10:BJ20)</f>
        <v>0</v>
      </c>
      <c r="BK60" s="34">
        <f t="shared" si="187"/>
        <v>0</v>
      </c>
      <c r="BL60" s="34">
        <f t="shared" ref="BL60" si="188">SUM(BL10:BL20)</f>
        <v>0</v>
      </c>
      <c r="BM60" s="34">
        <f t="shared" si="16"/>
        <v>0</v>
      </c>
      <c r="BN60" s="34">
        <f t="shared" ref="BN60:BO60" si="189">SUM(BN10:BN20)</f>
        <v>0</v>
      </c>
      <c r="BO60" s="34">
        <f t="shared" si="189"/>
        <v>0</v>
      </c>
      <c r="BP60" s="34">
        <f t="shared" ref="BP60:BR60" si="190">SUM(BP10:BP20)</f>
        <v>0</v>
      </c>
      <c r="BQ60" s="34">
        <f t="shared" si="17"/>
        <v>0</v>
      </c>
      <c r="BR60" s="34">
        <f t="shared" si="190"/>
        <v>0</v>
      </c>
      <c r="BS60" s="34">
        <f t="shared" ref="BS60:BT60" si="191">SUM(BS10:BS20)</f>
        <v>0</v>
      </c>
      <c r="BT60" s="34">
        <f t="shared" si="191"/>
        <v>0</v>
      </c>
      <c r="BU60" s="34">
        <f t="shared" si="18"/>
        <v>0</v>
      </c>
      <c r="BV60" s="34">
        <f t="shared" ref="BV60" si="192">SUM(BV10:BV20)</f>
        <v>0</v>
      </c>
    </row>
    <row r="61" spans="1:74" x14ac:dyDescent="0.2">
      <c r="B61" s="4" t="s">
        <v>162</v>
      </c>
      <c r="C61" s="34">
        <f>SUM(C23:C28)</f>
        <v>671.95875862068965</v>
      </c>
      <c r="D61" s="34">
        <f t="shared" ref="D61:V61" si="193">SUM(D23:D28)</f>
        <v>201.95</v>
      </c>
      <c r="E61" s="34">
        <f t="shared" si="193"/>
        <v>332.78</v>
      </c>
      <c r="F61" s="34">
        <f t="shared" si="193"/>
        <v>75.273663366336621</v>
      </c>
      <c r="G61" s="34">
        <f t="shared" si="193"/>
        <v>610.00366336633658</v>
      </c>
      <c r="H61" s="34">
        <f t="shared" si="193"/>
        <v>16.97</v>
      </c>
      <c r="I61" s="34">
        <f t="shared" si="193"/>
        <v>18.862696245733787</v>
      </c>
      <c r="J61" s="34">
        <f t="shared" si="193"/>
        <v>40.760000000000005</v>
      </c>
      <c r="K61" s="34">
        <f t="shared" si="193"/>
        <v>76.592696245733791</v>
      </c>
      <c r="L61" s="34">
        <f t="shared" si="193"/>
        <v>24.933409090909095</v>
      </c>
      <c r="M61" s="34">
        <f t="shared" si="193"/>
        <v>49.258523369286067</v>
      </c>
      <c r="N61" s="34">
        <f t="shared" si="193"/>
        <v>31.634999999999994</v>
      </c>
      <c r="O61" s="34">
        <f t="shared" si="193"/>
        <v>105.82693246019515</v>
      </c>
      <c r="P61" s="34">
        <f t="shared" si="193"/>
        <v>16.560709838107101</v>
      </c>
      <c r="Q61" s="34">
        <f t="shared" si="193"/>
        <v>265.84909090909088</v>
      </c>
      <c r="R61" s="34">
        <f t="shared" si="193"/>
        <v>117.74019472770667</v>
      </c>
      <c r="S61" s="34">
        <f t="shared" si="193"/>
        <v>400.14999547490464</v>
      </c>
      <c r="T61" s="34">
        <f t="shared" si="193"/>
        <v>0</v>
      </c>
      <c r="U61" s="34">
        <f t="shared" si="193"/>
        <v>1192.5732875471701</v>
      </c>
      <c r="V61" s="34">
        <f t="shared" si="193"/>
        <v>226.79399884553098</v>
      </c>
      <c r="W61" s="34">
        <f t="shared" ref="W61:X61" si="194">SUM(W23:W28)</f>
        <v>221.48334020394876</v>
      </c>
      <c r="X61" s="34">
        <f t="shared" si="194"/>
        <v>3.2</v>
      </c>
      <c r="Y61" s="34">
        <f t="shared" si="7"/>
        <v>451.47733904947972</v>
      </c>
      <c r="Z61" s="34">
        <f t="shared" ref="Z61:AA61" si="195">SUM(Z23:Z28)</f>
        <v>52.49</v>
      </c>
      <c r="AA61" s="34">
        <f t="shared" si="195"/>
        <v>195.01</v>
      </c>
      <c r="AB61" s="34">
        <f t="shared" ref="AB61:AD61" si="196">SUM(AB23:AB28)</f>
        <v>7.91</v>
      </c>
      <c r="AC61" s="34">
        <f t="shared" si="8"/>
        <v>255.41</v>
      </c>
      <c r="AD61" s="34">
        <f t="shared" si="196"/>
        <v>212.97000000000003</v>
      </c>
      <c r="AE61" s="34">
        <f t="shared" ref="AE61:AF61" si="197">SUM(AE23:AE28)</f>
        <v>194.85714285714286</v>
      </c>
      <c r="AF61" s="34">
        <f t="shared" si="197"/>
        <v>33.42</v>
      </c>
      <c r="AG61" s="34">
        <f t="shared" si="9"/>
        <v>441.24714285714293</v>
      </c>
      <c r="AH61" s="34">
        <f t="shared" ref="AH61:AI61" si="198">SUM(AH23:AH28)</f>
        <v>126.14</v>
      </c>
      <c r="AI61" s="34">
        <f t="shared" si="198"/>
        <v>72.650000000000006</v>
      </c>
      <c r="AJ61" s="34">
        <f t="shared" ref="AJ61" si="199">SUM(AJ23:AJ28)</f>
        <v>278</v>
      </c>
      <c r="AK61" s="34">
        <f t="shared" si="10"/>
        <v>476.79</v>
      </c>
      <c r="AL61" s="34">
        <f t="shared" ref="AL61" si="200">SUM(AL23:AL28)</f>
        <v>1624.9244819066225</v>
      </c>
      <c r="AN61" s="34">
        <f t="shared" ref="AN61:AO61" si="201">SUM(AN23:AN28)</f>
        <v>224.14142857142858</v>
      </c>
      <c r="AO61" s="34">
        <f t="shared" si="201"/>
        <v>120</v>
      </c>
      <c r="AP61" s="34">
        <f t="shared" ref="AP61" si="202">SUM(AP23:AP28)</f>
        <v>51.31</v>
      </c>
      <c r="AQ61" s="34">
        <f t="shared" si="11"/>
        <v>395.45142857142861</v>
      </c>
      <c r="AR61" s="34">
        <f t="shared" ref="AR61:AT61" si="203">SUM(AR23:AR28)</f>
        <v>22.1</v>
      </c>
      <c r="AS61" s="34">
        <f t="shared" si="203"/>
        <v>102.86</v>
      </c>
      <c r="AT61" s="34">
        <f t="shared" si="203"/>
        <v>391.97</v>
      </c>
      <c r="AU61" s="34">
        <f t="shared" si="12"/>
        <v>516.93000000000006</v>
      </c>
      <c r="AV61" s="34">
        <f t="shared" ref="AV61:AW61" si="204">SUM(AV23:AV28)</f>
        <v>330.55999999999995</v>
      </c>
      <c r="AW61" s="34">
        <f t="shared" si="204"/>
        <v>229.28</v>
      </c>
      <c r="AX61" s="34">
        <f t="shared" ref="AX61:AZ61" si="205">SUM(AX23:AX28)</f>
        <v>160.26999999999998</v>
      </c>
      <c r="AY61" s="34">
        <f t="shared" si="13"/>
        <v>720.1099999999999</v>
      </c>
      <c r="AZ61" s="34">
        <f t="shared" si="205"/>
        <v>33.51</v>
      </c>
      <c r="BA61" s="34">
        <f t="shared" ref="BA61:BB61" si="206">SUM(BA23:BA28)</f>
        <v>359.59</v>
      </c>
      <c r="BB61" s="34">
        <f t="shared" si="206"/>
        <v>30.86</v>
      </c>
      <c r="BC61" s="34">
        <f t="shared" si="14"/>
        <v>423.96</v>
      </c>
      <c r="BD61" s="34">
        <f t="shared" ref="BD61" si="207">SUM(BD23:BD28)</f>
        <v>2056.4514285714286</v>
      </c>
      <c r="BF61" s="34">
        <f t="shared" ref="BF61:BG61" si="208">SUM(BF23:BF28)</f>
        <v>67.600000000000009</v>
      </c>
      <c r="BG61" s="34">
        <f t="shared" si="208"/>
        <v>99.660000000000011</v>
      </c>
      <c r="BH61" s="34">
        <f t="shared" ref="BH61" si="209">SUM(BH23:BH28)</f>
        <v>36.879999999999995</v>
      </c>
      <c r="BI61" s="34">
        <f t="shared" si="15"/>
        <v>204.14000000000001</v>
      </c>
      <c r="BJ61" s="34">
        <f t="shared" ref="BJ61:BK61" si="210">SUM(BJ23:BJ28)</f>
        <v>31.68</v>
      </c>
      <c r="BK61" s="34">
        <f t="shared" si="210"/>
        <v>29.119999999999997</v>
      </c>
      <c r="BL61" s="34">
        <f t="shared" ref="BL61" si="211">SUM(BL23:BL28)</f>
        <v>10.89</v>
      </c>
      <c r="BM61" s="34">
        <f t="shared" si="16"/>
        <v>71.69</v>
      </c>
      <c r="BN61" s="34">
        <f t="shared" ref="BN61:BO61" si="212">SUM(BN23:BN28)</f>
        <v>13.87</v>
      </c>
      <c r="BO61" s="34">
        <f t="shared" si="212"/>
        <v>19.96</v>
      </c>
      <c r="BP61" s="34">
        <f t="shared" ref="BP61:BR61" si="213">SUM(BP23:BP28)</f>
        <v>71.94</v>
      </c>
      <c r="BQ61" s="34">
        <f t="shared" si="17"/>
        <v>105.77</v>
      </c>
      <c r="BR61" s="34">
        <f t="shared" si="213"/>
        <v>120.13999999999999</v>
      </c>
      <c r="BS61" s="34">
        <f t="shared" ref="BS61:BT61" si="214">SUM(BS23:BS28)</f>
        <v>196.1</v>
      </c>
      <c r="BT61" s="34">
        <f t="shared" si="214"/>
        <v>155.95000000000002</v>
      </c>
      <c r="BU61" s="34">
        <f t="shared" si="18"/>
        <v>472.19000000000005</v>
      </c>
      <c r="BV61" s="34">
        <f t="shared" ref="BV61" si="215">SUM(BV23:BV28)</f>
        <v>853.79</v>
      </c>
    </row>
    <row r="62" spans="1:74" x14ac:dyDescent="0.2">
      <c r="B62" s="4" t="s">
        <v>135</v>
      </c>
      <c r="C62" s="34">
        <f>SUM(C31:C42)</f>
        <v>598.55203301540723</v>
      </c>
      <c r="D62" s="34">
        <f t="shared" ref="D62:V62" si="216">SUM(D31:D42)</f>
        <v>32.49</v>
      </c>
      <c r="E62" s="34">
        <f t="shared" si="216"/>
        <v>37.9</v>
      </c>
      <c r="F62" s="34">
        <f t="shared" si="216"/>
        <v>69.952423208191121</v>
      </c>
      <c r="G62" s="34">
        <f t="shared" si="216"/>
        <v>140.34242320819112</v>
      </c>
      <c r="H62" s="34">
        <f t="shared" si="216"/>
        <v>22.86093844437023</v>
      </c>
      <c r="I62" s="34">
        <f t="shared" si="216"/>
        <v>7.5</v>
      </c>
      <c r="J62" s="34">
        <f t="shared" si="216"/>
        <v>40.498409090909092</v>
      </c>
      <c r="K62" s="34">
        <f t="shared" si="216"/>
        <v>70.859347535279326</v>
      </c>
      <c r="L62" s="34">
        <f t="shared" si="216"/>
        <v>20.960961763558331</v>
      </c>
      <c r="M62" s="34">
        <f t="shared" si="216"/>
        <v>58.124491525423721</v>
      </c>
      <c r="N62" s="34">
        <f t="shared" si="216"/>
        <v>32.031702619414482</v>
      </c>
      <c r="O62" s="34">
        <f t="shared" si="216"/>
        <v>111.11715590839654</v>
      </c>
      <c r="P62" s="34">
        <f t="shared" si="216"/>
        <v>82.702745640073658</v>
      </c>
      <c r="Q62" s="34">
        <f t="shared" si="216"/>
        <v>14.367610921501704</v>
      </c>
      <c r="R62" s="34">
        <f t="shared" si="216"/>
        <v>51.474407138207852</v>
      </c>
      <c r="S62" s="34">
        <f t="shared" si="216"/>
        <v>148.5447636997832</v>
      </c>
      <c r="T62" s="34">
        <f t="shared" si="216"/>
        <v>0</v>
      </c>
      <c r="U62" s="34">
        <f t="shared" si="216"/>
        <v>470.86369035165023</v>
      </c>
      <c r="V62" s="34">
        <f t="shared" si="216"/>
        <v>38.739197794963403</v>
      </c>
      <c r="W62" s="34">
        <f t="shared" ref="W62:X62" si="217">SUM(W31:W42)</f>
        <v>2</v>
      </c>
      <c r="X62" s="34">
        <f t="shared" si="217"/>
        <v>27.81</v>
      </c>
      <c r="Y62" s="34">
        <f t="shared" si="7"/>
        <v>68.549197794963405</v>
      </c>
      <c r="Z62" s="34">
        <f t="shared" ref="Z62:AA62" si="218">SUM(Z31:Z42)</f>
        <v>53.010000000000005</v>
      </c>
      <c r="AA62" s="34">
        <f t="shared" si="218"/>
        <v>102.59</v>
      </c>
      <c r="AB62" s="34">
        <f t="shared" ref="AB62:AD62" si="219">SUM(AB31:AB42)</f>
        <v>49.13</v>
      </c>
      <c r="AC62" s="34">
        <f t="shared" si="8"/>
        <v>204.73000000000002</v>
      </c>
      <c r="AD62" s="34">
        <f t="shared" si="219"/>
        <v>47.22</v>
      </c>
      <c r="AE62" s="34">
        <f t="shared" ref="AE62:AF62" si="220">SUM(AE31:AE42)</f>
        <v>42.88</v>
      </c>
      <c r="AF62" s="34">
        <f t="shared" si="220"/>
        <v>108.2775</v>
      </c>
      <c r="AG62" s="34">
        <f t="shared" si="9"/>
        <v>198.3775</v>
      </c>
      <c r="AH62" s="34">
        <f t="shared" ref="AH62:AI62" si="221">SUM(AH31:AH42)</f>
        <v>45.410000000000004</v>
      </c>
      <c r="AI62" s="34">
        <f t="shared" si="221"/>
        <v>34.17</v>
      </c>
      <c r="AJ62" s="34">
        <f t="shared" ref="AJ62" si="222">SUM(AJ31:AJ42)</f>
        <v>21.48</v>
      </c>
      <c r="AK62" s="34">
        <f t="shared" si="10"/>
        <v>101.06000000000002</v>
      </c>
      <c r="AL62" s="34">
        <f t="shared" ref="AL62" si="223">SUM(AL31:AL42)</f>
        <v>572.71669779496347</v>
      </c>
      <c r="AN62" s="34">
        <f t="shared" ref="AN62:AO62" si="224">SUM(AN31:AN42)</f>
        <v>50.377142857142857</v>
      </c>
      <c r="AO62" s="34">
        <f t="shared" si="224"/>
        <v>55.35</v>
      </c>
      <c r="AP62" s="34">
        <f t="shared" ref="AP62" si="225">SUM(AP31:AP42)</f>
        <v>40.839999999999996</v>
      </c>
      <c r="AQ62" s="34">
        <f t="shared" si="11"/>
        <v>146.56714285714287</v>
      </c>
      <c r="AR62" s="34">
        <f t="shared" ref="AR62:AT62" si="226">SUM(AR31:AR42)</f>
        <v>53.009999999999991</v>
      </c>
      <c r="AS62" s="34">
        <f t="shared" si="226"/>
        <v>18.009999999999998</v>
      </c>
      <c r="AT62" s="34">
        <f t="shared" si="226"/>
        <v>2.82</v>
      </c>
      <c r="AU62" s="34">
        <f t="shared" si="12"/>
        <v>73.839999999999975</v>
      </c>
      <c r="AV62" s="34">
        <f t="shared" ref="AV62:AW62" si="227">SUM(AV31:AV42)</f>
        <v>16.98</v>
      </c>
      <c r="AW62" s="34">
        <f t="shared" si="227"/>
        <v>20.994</v>
      </c>
      <c r="AX62" s="34">
        <f t="shared" ref="AX62:AZ62" si="228">SUM(AX31:AX42)</f>
        <v>37.93</v>
      </c>
      <c r="AY62" s="34">
        <f t="shared" si="13"/>
        <v>75.903999999999996</v>
      </c>
      <c r="AZ62" s="34">
        <f t="shared" si="228"/>
        <v>61.990000000000009</v>
      </c>
      <c r="BA62" s="34">
        <f t="shared" ref="BA62:BB62" si="229">SUM(BA31:BA42)</f>
        <v>43.93</v>
      </c>
      <c r="BB62" s="34">
        <f t="shared" si="229"/>
        <v>90.82</v>
      </c>
      <c r="BC62" s="34">
        <f t="shared" si="14"/>
        <v>196.74</v>
      </c>
      <c r="BD62" s="34">
        <f t="shared" ref="BD62" si="230">SUM(BD31:BD42)</f>
        <v>493.05114285714285</v>
      </c>
      <c r="BF62" s="34">
        <f t="shared" ref="BF62:BG62" si="231">SUM(BF31:BF42)</f>
        <v>42.839999999999996</v>
      </c>
      <c r="BG62" s="34">
        <f t="shared" si="231"/>
        <v>11.04</v>
      </c>
      <c r="BH62" s="34">
        <f t="shared" ref="BH62" si="232">SUM(BH31:BH42)</f>
        <v>48.339999999999996</v>
      </c>
      <c r="BI62" s="34">
        <f t="shared" si="15"/>
        <v>102.22</v>
      </c>
      <c r="BJ62" s="34">
        <f t="shared" ref="BJ62:BK62" si="233">SUM(BJ31:BJ42)</f>
        <v>94.699999999999989</v>
      </c>
      <c r="BK62" s="34">
        <f t="shared" si="233"/>
        <v>43.21</v>
      </c>
      <c r="BL62" s="34">
        <f t="shared" ref="BL62" si="234">SUM(BL31:BL42)</f>
        <v>50.37</v>
      </c>
      <c r="BM62" s="34">
        <f t="shared" si="16"/>
        <v>188.28</v>
      </c>
      <c r="BN62" s="34">
        <f t="shared" ref="BN62:BO62" si="235">SUM(BN31:BN42)</f>
        <v>71.053999999999988</v>
      </c>
      <c r="BO62" s="34">
        <f t="shared" si="235"/>
        <v>48.8</v>
      </c>
      <c r="BP62" s="34">
        <f t="shared" ref="BP62:BR62" si="236">SUM(BP31:BP42)</f>
        <v>38.240000000000009</v>
      </c>
      <c r="BQ62" s="34">
        <f t="shared" si="17"/>
        <v>158.09399999999999</v>
      </c>
      <c r="BR62" s="34">
        <f t="shared" si="236"/>
        <v>54.03</v>
      </c>
      <c r="BS62" s="34">
        <f t="shared" ref="BS62:BT62" si="237">SUM(BS31:BS42)</f>
        <v>37.295000000000002</v>
      </c>
      <c r="BT62" s="34">
        <f t="shared" si="237"/>
        <v>71.59</v>
      </c>
      <c r="BU62" s="34">
        <f t="shared" si="18"/>
        <v>162.91500000000002</v>
      </c>
      <c r="BV62" s="34">
        <f t="shared" ref="BV62" si="238">SUM(BV31:BV42)</f>
        <v>611.50900000000001</v>
      </c>
    </row>
    <row r="63" spans="1:74" x14ac:dyDescent="0.2">
      <c r="B63" s="4" t="s">
        <v>163</v>
      </c>
      <c r="C63" s="34">
        <f>SUM(C45:C51)</f>
        <v>337.61699999999996</v>
      </c>
      <c r="D63" s="34">
        <f t="shared" ref="D63:V63" si="239">SUM(D45:D51)</f>
        <v>0</v>
      </c>
      <c r="E63" s="34">
        <f t="shared" si="239"/>
        <v>0</v>
      </c>
      <c r="F63" s="34">
        <f t="shared" si="239"/>
        <v>0</v>
      </c>
      <c r="G63" s="34">
        <f t="shared" si="239"/>
        <v>0</v>
      </c>
      <c r="H63" s="34">
        <f t="shared" si="239"/>
        <v>0</v>
      </c>
      <c r="I63" s="34">
        <f t="shared" si="239"/>
        <v>0</v>
      </c>
      <c r="J63" s="34">
        <f t="shared" si="239"/>
        <v>0</v>
      </c>
      <c r="K63" s="34">
        <f t="shared" si="239"/>
        <v>0</v>
      </c>
      <c r="L63" s="34">
        <f t="shared" si="239"/>
        <v>0</v>
      </c>
      <c r="M63" s="34">
        <f t="shared" si="239"/>
        <v>0</v>
      </c>
      <c r="N63" s="34">
        <f t="shared" si="239"/>
        <v>0</v>
      </c>
      <c r="O63" s="34">
        <f t="shared" si="239"/>
        <v>0</v>
      </c>
      <c r="P63" s="34">
        <f t="shared" si="239"/>
        <v>0</v>
      </c>
      <c r="Q63" s="34">
        <f t="shared" si="239"/>
        <v>0</v>
      </c>
      <c r="R63" s="34">
        <f t="shared" si="239"/>
        <v>0</v>
      </c>
      <c r="S63" s="34">
        <f t="shared" si="239"/>
        <v>0</v>
      </c>
      <c r="T63" s="34">
        <f t="shared" si="239"/>
        <v>0</v>
      </c>
      <c r="U63" s="34">
        <f t="shared" si="239"/>
        <v>0</v>
      </c>
      <c r="V63" s="34">
        <f t="shared" si="239"/>
        <v>0</v>
      </c>
      <c r="W63" s="34">
        <f t="shared" ref="W63:X63" si="240">SUM(W45:W51)</f>
        <v>0</v>
      </c>
      <c r="X63" s="34">
        <f t="shared" si="240"/>
        <v>0</v>
      </c>
      <c r="Y63" s="34">
        <f t="shared" si="7"/>
        <v>0</v>
      </c>
      <c r="Z63" s="34">
        <f t="shared" ref="Z63:AA63" si="241">SUM(Z45:Z51)</f>
        <v>0</v>
      </c>
      <c r="AA63" s="34">
        <f t="shared" si="241"/>
        <v>0</v>
      </c>
      <c r="AB63" s="34">
        <f t="shared" ref="AB63:AD63" si="242">SUM(AB45:AB51)</f>
        <v>0</v>
      </c>
      <c r="AC63" s="34">
        <f t="shared" si="8"/>
        <v>0</v>
      </c>
      <c r="AD63" s="34">
        <f t="shared" si="242"/>
        <v>0</v>
      </c>
      <c r="AE63" s="34">
        <f t="shared" ref="AE63:AF63" si="243">SUM(AE45:AE51)</f>
        <v>0</v>
      </c>
      <c r="AF63" s="34">
        <f t="shared" si="243"/>
        <v>0</v>
      </c>
      <c r="AG63" s="34">
        <f t="shared" si="9"/>
        <v>0</v>
      </c>
      <c r="AH63" s="34">
        <f t="shared" ref="AH63:AI63" si="244">SUM(AH45:AH51)</f>
        <v>0</v>
      </c>
      <c r="AI63" s="34">
        <f t="shared" si="244"/>
        <v>9.75</v>
      </c>
      <c r="AJ63" s="34">
        <f t="shared" ref="AJ63" si="245">SUM(AJ45:AJ51)</f>
        <v>0</v>
      </c>
      <c r="AK63" s="34">
        <f t="shared" si="10"/>
        <v>9.75</v>
      </c>
      <c r="AL63" s="34">
        <f t="shared" ref="AL63" si="246">SUM(AL45:AL51)</f>
        <v>9.75</v>
      </c>
      <c r="AN63" s="34">
        <f t="shared" ref="AN63:AO63" si="247">SUM(AN45:AN51)</f>
        <v>0</v>
      </c>
      <c r="AO63" s="34">
        <f t="shared" si="247"/>
        <v>0</v>
      </c>
      <c r="AP63" s="34">
        <f t="shared" ref="AP63" si="248">SUM(AP45:AP51)</f>
        <v>0</v>
      </c>
      <c r="AQ63" s="34">
        <f t="shared" si="11"/>
        <v>0</v>
      </c>
      <c r="AR63" s="34">
        <f t="shared" ref="AR63:AT63" si="249">SUM(AR45:AR51)</f>
        <v>0</v>
      </c>
      <c r="AS63" s="34">
        <f t="shared" si="249"/>
        <v>0</v>
      </c>
      <c r="AT63" s="34">
        <f t="shared" si="249"/>
        <v>0</v>
      </c>
      <c r="AU63" s="34">
        <f t="shared" si="12"/>
        <v>0</v>
      </c>
      <c r="AV63" s="34">
        <f t="shared" ref="AV63:AW63" si="250">SUM(AV45:AV51)</f>
        <v>0</v>
      </c>
      <c r="AW63" s="34">
        <f t="shared" si="250"/>
        <v>0</v>
      </c>
      <c r="AX63" s="34">
        <f t="shared" ref="AX63:AZ63" si="251">SUM(AX45:AX51)</f>
        <v>0</v>
      </c>
      <c r="AY63" s="34">
        <f t="shared" si="13"/>
        <v>0</v>
      </c>
      <c r="AZ63" s="34">
        <f t="shared" si="251"/>
        <v>0</v>
      </c>
      <c r="BA63" s="34">
        <f t="shared" ref="BA63:BB63" si="252">SUM(BA45:BA51)</f>
        <v>0</v>
      </c>
      <c r="BB63" s="34">
        <f t="shared" si="252"/>
        <v>0</v>
      </c>
      <c r="BC63" s="34">
        <f t="shared" si="14"/>
        <v>0</v>
      </c>
      <c r="BD63" s="34">
        <f t="shared" ref="BD63" si="253">SUM(BD45:BD51)</f>
        <v>0</v>
      </c>
      <c r="BF63" s="34">
        <f t="shared" ref="BF63:BG63" si="254">SUM(BF45:BF51)</f>
        <v>0</v>
      </c>
      <c r="BG63" s="34">
        <f t="shared" si="254"/>
        <v>0</v>
      </c>
      <c r="BH63" s="34">
        <f t="shared" ref="BH63" si="255">SUM(BH45:BH51)</f>
        <v>0</v>
      </c>
      <c r="BI63" s="34">
        <f t="shared" si="15"/>
        <v>0</v>
      </c>
      <c r="BJ63" s="34">
        <f t="shared" ref="BJ63:BK63" si="256">SUM(BJ45:BJ51)</f>
        <v>0</v>
      </c>
      <c r="BK63" s="34">
        <f t="shared" si="256"/>
        <v>0</v>
      </c>
      <c r="BL63" s="34">
        <f t="shared" ref="BL63" si="257">SUM(BL45:BL51)</f>
        <v>121.09</v>
      </c>
      <c r="BM63" s="34">
        <f t="shared" si="16"/>
        <v>121.09</v>
      </c>
      <c r="BN63" s="34">
        <f t="shared" ref="BN63:BO63" si="258">SUM(BN45:BN51)</f>
        <v>20</v>
      </c>
      <c r="BO63" s="34">
        <f t="shared" si="258"/>
        <v>0</v>
      </c>
      <c r="BP63" s="34">
        <f t="shared" ref="BP63:BR63" si="259">SUM(BP45:BP51)</f>
        <v>0</v>
      </c>
      <c r="BQ63" s="34">
        <f t="shared" si="17"/>
        <v>20</v>
      </c>
      <c r="BR63" s="34">
        <f t="shared" si="259"/>
        <v>0</v>
      </c>
      <c r="BS63" s="34">
        <f t="shared" ref="BS63:BT63" si="260">SUM(BS45:BS51)</f>
        <v>0</v>
      </c>
      <c r="BT63" s="34">
        <f t="shared" si="260"/>
        <v>0</v>
      </c>
      <c r="BU63" s="34">
        <f t="shared" si="18"/>
        <v>0</v>
      </c>
      <c r="BV63" s="34">
        <f t="shared" ref="BV63" si="261">SUM(BV45:BV51)</f>
        <v>141.09</v>
      </c>
    </row>
    <row r="64" spans="1:74" x14ac:dyDescent="0.2">
      <c r="Y64" s="4">
        <f t="shared" si="7"/>
        <v>0</v>
      </c>
      <c r="AC64" s="4">
        <f t="shared" si="8"/>
        <v>0</v>
      </c>
      <c r="AG64" s="4">
        <f t="shared" si="9"/>
        <v>0</v>
      </c>
      <c r="AK64" s="4">
        <f t="shared" si="10"/>
        <v>0</v>
      </c>
      <c r="AQ64" s="4">
        <f t="shared" si="11"/>
        <v>0</v>
      </c>
      <c r="AU64" s="4">
        <f t="shared" si="12"/>
        <v>0</v>
      </c>
      <c r="AY64" s="4">
        <f t="shared" si="13"/>
        <v>0</v>
      </c>
      <c r="BC64" s="4">
        <f t="shared" si="14"/>
        <v>0</v>
      </c>
      <c r="BI64" s="4">
        <f t="shared" si="15"/>
        <v>0</v>
      </c>
      <c r="BM64" s="4">
        <f t="shared" si="16"/>
        <v>0</v>
      </c>
      <c r="BQ64" s="4">
        <f t="shared" si="17"/>
        <v>0</v>
      </c>
      <c r="BU64" s="4">
        <f t="shared" si="18"/>
        <v>0</v>
      </c>
    </row>
  </sheetData>
  <customSheetViews>
    <customSheetView guid="{4CEECF5C-B78A-45B7-B465-4E0C30FF75C5}" scale="75" hiddenColumns="1" showRuler="0">
      <pane xSplit="4" ySplit="4" topLeftCell="AE52" activePane="bottomRight" state="frozen"/>
      <selection pane="bottomRight" activeCell="AI56" sqref="AI56"/>
      <pageMargins left="0.75" right="0.75" top="1" bottom="1" header="0.5" footer="0.5"/>
      <pageSetup orientation="portrait" verticalDpi="0" r:id="rId1"/>
      <headerFooter alignWithMargins="0"/>
    </customSheetView>
  </customSheetViews>
  <mergeCells count="5">
    <mergeCell ref="A44:B44"/>
    <mergeCell ref="A4:B4"/>
    <mergeCell ref="A5:B5"/>
    <mergeCell ref="A22:B22"/>
    <mergeCell ref="A30:B30"/>
  </mergeCells>
  <phoneticPr fontId="15" type="noConversion"/>
  <pageMargins left="0.75" right="0.75" top="1" bottom="1" header="0.5" footer="0.5"/>
  <pageSetup orientation="portrait" verticalDpi="0" r:id="rId2"/>
  <headerFooter alignWithMargins="0"/>
  <ignoredErrors>
    <ignoredError sqref="AJ6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61"/>
  <sheetViews>
    <sheetView topLeftCell="A50" workbookViewId="0">
      <pane xSplit="2" topLeftCell="C1" activePane="topRight" state="frozen"/>
      <selection pane="topRight" activeCell="A62" sqref="A62:XFD155"/>
    </sheetView>
  </sheetViews>
  <sheetFormatPr defaultRowHeight="15" x14ac:dyDescent="0.2"/>
  <cols>
    <col min="1" max="1" width="6.28515625" style="4" customWidth="1"/>
    <col min="2" max="2" width="32.7109375" style="4" customWidth="1"/>
    <col min="3" max="3" width="9.7109375" style="4" customWidth="1"/>
    <col min="4" max="4" width="7.5703125" style="4" hidden="1" customWidth="1"/>
    <col min="5" max="5" width="8.140625" style="4" hidden="1" customWidth="1"/>
    <col min="6" max="6" width="7" style="4" hidden="1" customWidth="1"/>
    <col min="7" max="7" width="9.7109375" style="4" hidden="1" customWidth="1"/>
    <col min="8" max="8" width="7.28515625" style="4" hidden="1" customWidth="1"/>
    <col min="9" max="9" width="7.7109375" style="4" hidden="1" customWidth="1"/>
    <col min="10" max="10" width="7.5703125" style="4" hidden="1" customWidth="1"/>
    <col min="11" max="11" width="9.7109375" style="4" hidden="1" customWidth="1"/>
    <col min="12" max="12" width="7.42578125" style="4" hidden="1" customWidth="1"/>
    <col min="13" max="13" width="8" style="4" hidden="1" customWidth="1"/>
    <col min="14" max="14" width="7.7109375" style="4" hidden="1" customWidth="1"/>
    <col min="15" max="15" width="9.7109375" style="4" hidden="1" customWidth="1"/>
    <col min="16" max="16" width="7" style="4" hidden="1" customWidth="1"/>
    <col min="17" max="17" width="7.5703125" style="4" hidden="1" customWidth="1"/>
    <col min="18" max="18" width="7.85546875" style="4" hidden="1" customWidth="1"/>
    <col min="19" max="19" width="9.7109375" style="4" hidden="1" customWidth="1"/>
    <col min="20" max="20" width="0" style="4" hidden="1" customWidth="1"/>
    <col min="21" max="21" width="9.7109375" style="4" bestFit="1" customWidth="1"/>
    <col min="22" max="22" width="6.85546875" style="4" hidden="1" customWidth="1"/>
    <col min="23" max="23" width="7.5703125" style="4" hidden="1" customWidth="1"/>
    <col min="24" max="24" width="6.7109375" style="4" hidden="1" customWidth="1"/>
    <col min="25" max="25" width="9.28515625" style="4" hidden="1" customWidth="1"/>
    <col min="26" max="26" width="6.140625" style="4" hidden="1" customWidth="1"/>
    <col min="27" max="27" width="7.140625" style="4" hidden="1" customWidth="1"/>
    <col min="28" max="28" width="7" style="4" hidden="1" customWidth="1"/>
    <col min="29" max="29" width="9.28515625" style="4" hidden="1" customWidth="1"/>
    <col min="30" max="30" width="6.7109375" style="4" hidden="1" customWidth="1"/>
    <col min="31" max="31" width="7.28515625" style="4" hidden="1" customWidth="1"/>
    <col min="32" max="32" width="7" style="4" hidden="1" customWidth="1"/>
    <col min="33" max="33" width="9.28515625" style="4" hidden="1" customWidth="1"/>
    <col min="34" max="34" width="11.85546875" style="4" hidden="1" customWidth="1"/>
    <col min="35" max="36" width="12.140625" style="4" hidden="1" customWidth="1"/>
    <col min="37" max="37" width="14.7109375" style="4" hidden="1" customWidth="1"/>
    <col min="38" max="38" width="3.85546875" style="4" hidden="1" customWidth="1"/>
    <col min="39" max="39" width="11" style="4" bestFit="1" customWidth="1"/>
    <col min="40" max="40" width="0" style="4" hidden="1" customWidth="1"/>
    <col min="41" max="41" width="11.85546875" style="4" hidden="1" customWidth="1"/>
    <col min="42" max="42" width="12.5703125" style="4" hidden="1" customWidth="1"/>
    <col min="43" max="43" width="11.85546875" style="4" hidden="1" customWidth="1"/>
    <col min="44" max="44" width="14.7109375" style="4" hidden="1" customWidth="1"/>
    <col min="45" max="45" width="11.28515625" style="4" hidden="1" customWidth="1"/>
    <col min="46" max="47" width="12.28515625" style="4" hidden="1" customWidth="1"/>
    <col min="48" max="48" width="14.7109375" style="4" hidden="1" customWidth="1"/>
    <col min="49" max="50" width="12" style="4" hidden="1" customWidth="1"/>
    <col min="51" max="51" width="12.28515625" style="4" hidden="1" customWidth="1"/>
    <col min="52" max="52" width="14.7109375" style="4" hidden="1" customWidth="1"/>
    <col min="53" max="53" width="11.85546875" style="4" hidden="1" customWidth="1"/>
    <col min="54" max="55" width="12.140625" style="4" hidden="1" customWidth="1"/>
    <col min="56" max="56" width="14.7109375" style="4" hidden="1" customWidth="1"/>
    <col min="57" max="57" width="11" style="4" bestFit="1" customWidth="1"/>
    <col min="58" max="58" width="9.140625" style="4"/>
    <col min="59" max="61" width="12.28515625" style="4" bestFit="1" customWidth="1"/>
    <col min="62" max="62" width="14.7109375" style="4" bestFit="1" customWidth="1"/>
    <col min="63" max="65" width="12.28515625" style="4" bestFit="1" customWidth="1"/>
    <col min="66" max="66" width="14.7109375" style="4" bestFit="1" customWidth="1"/>
    <col min="67" max="69" width="12.28515625" style="4" bestFit="1" customWidth="1"/>
    <col min="70" max="70" width="14.7109375" style="4" bestFit="1" customWidth="1"/>
    <col min="71" max="73" width="12.28515625" style="4" bestFit="1" customWidth="1"/>
    <col min="74" max="74" width="14.7109375" style="4" bestFit="1" customWidth="1"/>
    <col min="75" max="75" width="11" style="4" bestFit="1" customWidth="1"/>
    <col min="76" max="16384" width="9.140625" style="4"/>
  </cols>
  <sheetData>
    <row r="1" spans="1:75" x14ac:dyDescent="0.2">
      <c r="A1" s="5" t="s">
        <v>0</v>
      </c>
      <c r="B1" s="2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75" x14ac:dyDescent="0.2">
      <c r="A2" s="5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75" ht="15.75" thickBot="1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75" ht="15.75" thickBot="1" x14ac:dyDescent="0.25">
      <c r="A4" s="135" t="s">
        <v>94</v>
      </c>
      <c r="B4" s="136"/>
      <c r="C4" s="41" t="s">
        <v>159</v>
      </c>
      <c r="D4" s="42">
        <v>41365</v>
      </c>
      <c r="E4" s="42">
        <v>41395</v>
      </c>
      <c r="F4" s="42">
        <v>41426</v>
      </c>
      <c r="G4" s="41" t="s">
        <v>104</v>
      </c>
      <c r="H4" s="42">
        <v>41456</v>
      </c>
      <c r="I4" s="42">
        <v>41487</v>
      </c>
      <c r="J4" s="42">
        <v>41518</v>
      </c>
      <c r="K4" s="41" t="s">
        <v>105</v>
      </c>
      <c r="L4" s="42">
        <v>41548</v>
      </c>
      <c r="M4" s="42">
        <v>41579</v>
      </c>
      <c r="N4" s="42">
        <v>41609</v>
      </c>
      <c r="O4" s="41" t="s">
        <v>106</v>
      </c>
      <c r="P4" s="42">
        <v>41640</v>
      </c>
      <c r="Q4" s="42">
        <v>41671</v>
      </c>
      <c r="R4" s="42">
        <v>41699</v>
      </c>
      <c r="S4" s="41" t="s">
        <v>107</v>
      </c>
      <c r="U4" s="6" t="s">
        <v>160</v>
      </c>
      <c r="V4" s="6">
        <v>41730</v>
      </c>
      <c r="W4" s="6">
        <v>41760</v>
      </c>
      <c r="X4" s="6">
        <v>41791</v>
      </c>
      <c r="Y4" s="6" t="s">
        <v>174</v>
      </c>
      <c r="Z4" s="6">
        <v>41821</v>
      </c>
      <c r="AA4" s="6">
        <v>41852</v>
      </c>
      <c r="AB4" s="6">
        <v>41883</v>
      </c>
      <c r="AC4" s="6" t="s">
        <v>176</v>
      </c>
      <c r="AD4" s="6">
        <v>41913</v>
      </c>
      <c r="AE4" s="6">
        <v>41944</v>
      </c>
      <c r="AF4" s="6">
        <v>41974</v>
      </c>
      <c r="AG4" s="6" t="s">
        <v>177</v>
      </c>
      <c r="AH4" s="6">
        <v>42005</v>
      </c>
      <c r="AI4" s="6">
        <v>42036</v>
      </c>
      <c r="AJ4" s="6">
        <v>42064</v>
      </c>
      <c r="AK4" s="6" t="s">
        <v>178</v>
      </c>
      <c r="AM4" s="6" t="s">
        <v>179</v>
      </c>
      <c r="AO4" s="6">
        <v>42095</v>
      </c>
      <c r="AP4" s="6">
        <v>42125</v>
      </c>
      <c r="AQ4" s="6">
        <v>42156</v>
      </c>
      <c r="AR4" s="6" t="s">
        <v>174</v>
      </c>
      <c r="AS4" s="6">
        <v>42186</v>
      </c>
      <c r="AT4" s="6">
        <v>42217</v>
      </c>
      <c r="AU4" s="6">
        <v>42248</v>
      </c>
      <c r="AV4" s="6" t="s">
        <v>176</v>
      </c>
      <c r="AW4" s="6">
        <v>42278</v>
      </c>
      <c r="AX4" s="6">
        <v>42309</v>
      </c>
      <c r="AY4" s="6">
        <v>42339</v>
      </c>
      <c r="AZ4" s="6" t="s">
        <v>177</v>
      </c>
      <c r="BA4" s="6">
        <v>42385</v>
      </c>
      <c r="BB4" s="6">
        <v>42416</v>
      </c>
      <c r="BC4" s="6">
        <v>42445</v>
      </c>
      <c r="BD4" s="6" t="s">
        <v>178</v>
      </c>
      <c r="BE4" s="6" t="s">
        <v>181</v>
      </c>
      <c r="BG4" s="6">
        <v>42476</v>
      </c>
      <c r="BH4" s="6">
        <v>42506</v>
      </c>
      <c r="BI4" s="6">
        <v>42537</v>
      </c>
      <c r="BJ4" s="6" t="s">
        <v>174</v>
      </c>
      <c r="BK4" s="6">
        <v>42567</v>
      </c>
      <c r="BL4" s="6">
        <v>42598</v>
      </c>
      <c r="BM4" s="6">
        <v>42629</v>
      </c>
      <c r="BN4" s="6" t="s">
        <v>176</v>
      </c>
      <c r="BO4" s="6">
        <v>42659</v>
      </c>
      <c r="BP4" s="6">
        <v>42690</v>
      </c>
      <c r="BQ4" s="6">
        <v>42720</v>
      </c>
      <c r="BR4" s="6" t="s">
        <v>177</v>
      </c>
      <c r="BS4" s="6">
        <v>42751</v>
      </c>
      <c r="BT4" s="6">
        <v>42782</v>
      </c>
      <c r="BU4" s="6">
        <v>42810</v>
      </c>
      <c r="BV4" s="6" t="s">
        <v>178</v>
      </c>
      <c r="BW4" s="6" t="s">
        <v>183</v>
      </c>
    </row>
    <row r="5" spans="1:75" x14ac:dyDescent="0.2">
      <c r="A5" s="133" t="s">
        <v>3</v>
      </c>
      <c r="B5" s="137"/>
      <c r="C5" s="9"/>
      <c r="D5" s="10"/>
      <c r="E5" s="10"/>
      <c r="F5" s="10"/>
      <c r="G5" s="9"/>
      <c r="H5" s="10"/>
      <c r="I5" s="10"/>
      <c r="J5" s="10"/>
      <c r="K5" s="9"/>
      <c r="L5" s="10"/>
      <c r="M5" s="10"/>
      <c r="N5" s="10"/>
      <c r="O5" s="9"/>
      <c r="P5" s="10"/>
      <c r="Q5" s="10"/>
      <c r="R5" s="10"/>
      <c r="S5" s="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M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1:75" x14ac:dyDescent="0.2">
      <c r="A6" s="11">
        <v>1</v>
      </c>
      <c r="B6" s="12" t="s">
        <v>4</v>
      </c>
      <c r="C6" s="13">
        <v>0</v>
      </c>
      <c r="D6" s="24">
        <v>0</v>
      </c>
      <c r="E6" s="24">
        <v>0</v>
      </c>
      <c r="F6" s="24">
        <v>569.17000000000007</v>
      </c>
      <c r="G6" s="13">
        <f>SUM(D6:F6)</f>
        <v>569.17000000000007</v>
      </c>
      <c r="H6" s="24">
        <v>384</v>
      </c>
      <c r="I6" s="24">
        <v>0</v>
      </c>
      <c r="J6" s="24">
        <v>0</v>
      </c>
      <c r="K6" s="13">
        <f>SUM(H6:J6)</f>
        <v>384</v>
      </c>
      <c r="L6" s="24">
        <v>0</v>
      </c>
      <c r="M6" s="24">
        <v>0</v>
      </c>
      <c r="N6" s="24">
        <v>0</v>
      </c>
      <c r="O6" s="13">
        <f>SUM(L6:N6)</f>
        <v>0</v>
      </c>
      <c r="P6" s="24">
        <v>0</v>
      </c>
      <c r="Q6" s="24">
        <v>0</v>
      </c>
      <c r="R6" s="24">
        <v>0</v>
      </c>
      <c r="S6" s="13">
        <f>SUM(P6:R6)</f>
        <v>0</v>
      </c>
      <c r="U6" s="24">
        <f>SUM(G6,K6,O6,S6)</f>
        <v>953.17000000000007</v>
      </c>
      <c r="V6" s="24">
        <v>0</v>
      </c>
      <c r="W6" s="24">
        <v>0</v>
      </c>
      <c r="X6" s="24">
        <v>0</v>
      </c>
      <c r="Y6" s="24">
        <f>SUM(V6:X6)</f>
        <v>0</v>
      </c>
      <c r="Z6" s="24">
        <v>0</v>
      </c>
      <c r="AA6" s="24">
        <v>0</v>
      </c>
      <c r="AB6" s="24">
        <v>0</v>
      </c>
      <c r="AC6" s="24">
        <f>SUM(Z6:AB6)</f>
        <v>0</v>
      </c>
      <c r="AD6" s="24">
        <v>0</v>
      </c>
      <c r="AE6" s="24">
        <v>142.74</v>
      </c>
      <c r="AF6" s="24">
        <v>0</v>
      </c>
      <c r="AG6" s="24">
        <f>SUM(AD6:AF6)</f>
        <v>142.74</v>
      </c>
      <c r="AH6" s="24">
        <v>0</v>
      </c>
      <c r="AI6" s="24">
        <v>0</v>
      </c>
      <c r="AJ6" s="24">
        <v>0</v>
      </c>
      <c r="AK6" s="24">
        <f>SUM(AH6:AJ6)</f>
        <v>0</v>
      </c>
      <c r="AM6" s="24">
        <f>SUM(Y6,AC6,AG6,AK6)</f>
        <v>142.74</v>
      </c>
      <c r="AO6" s="24">
        <v>0</v>
      </c>
      <c r="AP6" s="24">
        <v>0</v>
      </c>
      <c r="AQ6" s="24">
        <v>0</v>
      </c>
      <c r="AR6" s="24">
        <f>SUM(AO6:AQ6)</f>
        <v>0</v>
      </c>
      <c r="AS6" s="24">
        <v>0</v>
      </c>
      <c r="AT6" s="24">
        <v>0</v>
      </c>
      <c r="AU6" s="24">
        <v>0</v>
      </c>
      <c r="AV6" s="24">
        <f>SUM(AS6:AU6)</f>
        <v>0</v>
      </c>
      <c r="AW6" s="24">
        <v>0</v>
      </c>
      <c r="AX6" s="24">
        <v>0</v>
      </c>
      <c r="AY6" s="24">
        <v>0</v>
      </c>
      <c r="AZ6" s="24">
        <f>SUM(AW6:AY6)</f>
        <v>0</v>
      </c>
      <c r="BA6" s="24">
        <v>0</v>
      </c>
      <c r="BB6" s="24">
        <v>0</v>
      </c>
      <c r="BC6" s="24">
        <v>0</v>
      </c>
      <c r="BD6" s="24">
        <f>SUM(BA6:BC6)</f>
        <v>0</v>
      </c>
      <c r="BE6" s="24">
        <f t="shared" ref="BE6:BE19" si="0">SUM(AR6,AV6,AZ6,BD6)</f>
        <v>0</v>
      </c>
      <c r="BG6" s="24">
        <v>0</v>
      </c>
      <c r="BH6" s="24">
        <v>0</v>
      </c>
      <c r="BI6" s="24">
        <v>0</v>
      </c>
      <c r="BJ6" s="24">
        <f>SUM(BG6:BI6)</f>
        <v>0</v>
      </c>
      <c r="BK6" s="24">
        <v>0</v>
      </c>
      <c r="BL6" s="24">
        <v>0</v>
      </c>
      <c r="BM6" s="24">
        <v>0</v>
      </c>
      <c r="BN6" s="24">
        <f>SUM(BK6:BM6)</f>
        <v>0</v>
      </c>
      <c r="BO6" s="24">
        <v>0</v>
      </c>
      <c r="BP6" s="24">
        <v>0</v>
      </c>
      <c r="BQ6" s="24">
        <v>0</v>
      </c>
      <c r="BR6" s="24">
        <f>SUM(BO6:BQ6)</f>
        <v>0</v>
      </c>
      <c r="BS6" s="24">
        <v>0</v>
      </c>
      <c r="BT6" s="24">
        <v>0</v>
      </c>
      <c r="BU6" s="24">
        <v>0</v>
      </c>
      <c r="BV6" s="24">
        <f>SUM(BS6:BU6)</f>
        <v>0</v>
      </c>
      <c r="BW6" s="24">
        <f t="shared" ref="BW6:BW19" si="1">SUM(BJ6,BN6,BR6,BV6)</f>
        <v>0</v>
      </c>
    </row>
    <row r="7" spans="1:75" x14ac:dyDescent="0.2">
      <c r="A7" s="11">
        <v>2</v>
      </c>
      <c r="B7" s="12" t="s">
        <v>5</v>
      </c>
      <c r="C7" s="43">
        <v>34.57</v>
      </c>
      <c r="D7" s="38">
        <v>0</v>
      </c>
      <c r="E7" s="38">
        <v>124.91</v>
      </c>
      <c r="F7" s="38">
        <v>0</v>
      </c>
      <c r="G7" s="43">
        <f t="shared" ref="G7:G48" si="2">SUM(D7:F7)</f>
        <v>124.91</v>
      </c>
      <c r="H7" s="38">
        <v>3.65</v>
      </c>
      <c r="I7" s="38">
        <v>6.69</v>
      </c>
      <c r="J7" s="38">
        <v>0</v>
      </c>
      <c r="K7" s="43">
        <f t="shared" ref="K7:K48" si="3">SUM(H7:J7)</f>
        <v>10.34</v>
      </c>
      <c r="L7" s="38">
        <v>0</v>
      </c>
      <c r="M7" s="38">
        <v>37.649610389610388</v>
      </c>
      <c r="N7" s="38">
        <v>0</v>
      </c>
      <c r="O7" s="43">
        <f t="shared" ref="O7:O48" si="4">SUM(L7:N7)</f>
        <v>37.649610389610388</v>
      </c>
      <c r="P7" s="38">
        <v>9.7101298701298688</v>
      </c>
      <c r="Q7" s="38">
        <v>0.73246753246753438</v>
      </c>
      <c r="R7" s="24">
        <v>0</v>
      </c>
      <c r="S7" s="43">
        <f t="shared" ref="S7:S48" si="5">SUM(P7:R7)</f>
        <v>10.442597402597404</v>
      </c>
      <c r="U7" s="24">
        <v>184</v>
      </c>
      <c r="V7" s="24">
        <v>60.08</v>
      </c>
      <c r="W7" s="24">
        <v>1.59</v>
      </c>
      <c r="X7" s="24">
        <v>0</v>
      </c>
      <c r="Y7" s="24">
        <f t="shared" ref="Y7:Y61" si="6">SUM(V7:X7)</f>
        <v>61.67</v>
      </c>
      <c r="Z7" s="24">
        <v>1.46</v>
      </c>
      <c r="AA7" s="24">
        <v>10.420000000000002</v>
      </c>
      <c r="AB7" s="24">
        <v>0</v>
      </c>
      <c r="AC7" s="24">
        <f t="shared" ref="AC7:AC61" si="7">SUM(Z7:AB7)</f>
        <v>11.880000000000003</v>
      </c>
      <c r="AD7" s="24">
        <v>45.28</v>
      </c>
      <c r="AE7" s="24">
        <v>4.34</v>
      </c>
      <c r="AF7" s="24">
        <v>0</v>
      </c>
      <c r="AG7" s="24">
        <f t="shared" ref="AG7:AG61" si="8">SUM(AD7:AF7)</f>
        <v>49.620000000000005</v>
      </c>
      <c r="AH7" s="24">
        <v>0</v>
      </c>
      <c r="AI7" s="24">
        <v>0</v>
      </c>
      <c r="AJ7" s="24">
        <v>0</v>
      </c>
      <c r="AK7" s="24">
        <f t="shared" ref="AK7:AK61" si="9">SUM(AH7:AJ7)</f>
        <v>0</v>
      </c>
      <c r="AM7" s="24">
        <f t="shared" ref="AM7:AM48" si="10">SUM(Y7,AC7,AG7,AK7)</f>
        <v>123.17000000000002</v>
      </c>
      <c r="AO7" s="24">
        <v>8</v>
      </c>
      <c r="AP7" s="24">
        <v>0</v>
      </c>
      <c r="AQ7" s="24">
        <v>0</v>
      </c>
      <c r="AR7" s="24">
        <f t="shared" ref="AR7:AR61" si="11">SUM(AO7:AQ7)</f>
        <v>8</v>
      </c>
      <c r="AS7" s="24">
        <v>0</v>
      </c>
      <c r="AT7" s="24">
        <v>0</v>
      </c>
      <c r="AU7" s="24">
        <v>9.61</v>
      </c>
      <c r="AV7" s="24">
        <f t="shared" ref="AV7:AV61" si="12">SUM(AS7:AU7)</f>
        <v>9.61</v>
      </c>
      <c r="AW7" s="24">
        <v>0</v>
      </c>
      <c r="AX7" s="24">
        <v>6.4</v>
      </c>
      <c r="AY7" s="24">
        <v>0</v>
      </c>
      <c r="AZ7" s="24">
        <f t="shared" ref="AZ7:AZ61" si="13">SUM(AW7:AY7)</f>
        <v>6.4</v>
      </c>
      <c r="BA7" s="24">
        <v>0</v>
      </c>
      <c r="BB7" s="24">
        <v>0</v>
      </c>
      <c r="BC7" s="24">
        <v>0</v>
      </c>
      <c r="BD7" s="24">
        <f t="shared" ref="BD7:BD61" si="14">SUM(BA7:BC7)</f>
        <v>0</v>
      </c>
      <c r="BE7" s="24">
        <f t="shared" si="0"/>
        <v>24.009999999999998</v>
      </c>
      <c r="BG7" s="24">
        <v>0</v>
      </c>
      <c r="BH7" s="24">
        <v>0</v>
      </c>
      <c r="BI7" s="24">
        <v>0</v>
      </c>
      <c r="BJ7" s="24">
        <f t="shared" ref="BJ7:BJ61" si="15">SUM(BG7:BI7)</f>
        <v>0</v>
      </c>
      <c r="BK7" s="24">
        <v>0</v>
      </c>
      <c r="BL7" s="24">
        <v>0</v>
      </c>
      <c r="BM7" s="24">
        <v>0</v>
      </c>
      <c r="BN7" s="24">
        <f t="shared" ref="BN7:BN61" si="16">SUM(BK7:BM7)</f>
        <v>0</v>
      </c>
      <c r="BO7" s="24">
        <v>0</v>
      </c>
      <c r="BP7" s="24">
        <v>0</v>
      </c>
      <c r="BQ7" s="24">
        <v>0</v>
      </c>
      <c r="BR7" s="24">
        <f t="shared" ref="BR7:BR61" si="17">SUM(BO7:BQ7)</f>
        <v>0</v>
      </c>
      <c r="BS7" s="24">
        <v>0</v>
      </c>
      <c r="BT7" s="24">
        <v>0</v>
      </c>
      <c r="BU7" s="24">
        <v>0</v>
      </c>
      <c r="BV7" s="24">
        <f t="shared" ref="BV7:BV61" si="18">SUM(BS7:BU7)</f>
        <v>0</v>
      </c>
      <c r="BW7" s="24">
        <f t="shared" si="1"/>
        <v>0</v>
      </c>
    </row>
    <row r="8" spans="1:75" x14ac:dyDescent="0.2">
      <c r="A8" s="11">
        <v>3</v>
      </c>
      <c r="B8" s="12" t="s">
        <v>70</v>
      </c>
      <c r="C8" s="43">
        <v>0</v>
      </c>
      <c r="D8" s="38">
        <v>1.8</v>
      </c>
      <c r="E8" s="38">
        <v>0</v>
      </c>
      <c r="F8" s="38">
        <v>0</v>
      </c>
      <c r="G8" s="43">
        <f t="shared" si="2"/>
        <v>1.8</v>
      </c>
      <c r="H8" s="38">
        <v>0</v>
      </c>
      <c r="I8" s="38">
        <v>0</v>
      </c>
      <c r="J8" s="38">
        <v>0</v>
      </c>
      <c r="K8" s="43">
        <f t="shared" si="3"/>
        <v>0</v>
      </c>
      <c r="L8" s="38">
        <v>0</v>
      </c>
      <c r="M8" s="38">
        <v>0</v>
      </c>
      <c r="N8" s="38">
        <v>0</v>
      </c>
      <c r="O8" s="43">
        <f t="shared" si="4"/>
        <v>0</v>
      </c>
      <c r="P8" s="24">
        <v>0</v>
      </c>
      <c r="Q8" s="24">
        <v>0</v>
      </c>
      <c r="R8" s="24">
        <v>0</v>
      </c>
      <c r="S8" s="43">
        <f t="shared" si="5"/>
        <v>0</v>
      </c>
      <c r="U8" s="24">
        <f t="shared" ref="U8:U48" si="19">SUM(G8,K8,O8,S8)</f>
        <v>1.8</v>
      </c>
      <c r="V8" s="24">
        <v>0</v>
      </c>
      <c r="W8" s="24">
        <v>0</v>
      </c>
      <c r="X8" s="24">
        <v>0</v>
      </c>
      <c r="Y8" s="24">
        <f t="shared" si="6"/>
        <v>0</v>
      </c>
      <c r="Z8" s="24">
        <v>0</v>
      </c>
      <c r="AA8" s="24">
        <v>12.73</v>
      </c>
      <c r="AB8" s="24">
        <v>0</v>
      </c>
      <c r="AC8" s="24">
        <f t="shared" si="7"/>
        <v>12.73</v>
      </c>
      <c r="AD8" s="24">
        <v>0</v>
      </c>
      <c r="AE8" s="24">
        <v>0</v>
      </c>
      <c r="AF8" s="24">
        <v>0</v>
      </c>
      <c r="AG8" s="24">
        <f t="shared" si="8"/>
        <v>0</v>
      </c>
      <c r="AH8" s="24">
        <v>0</v>
      </c>
      <c r="AI8" s="24">
        <v>0</v>
      </c>
      <c r="AJ8" s="24">
        <v>0</v>
      </c>
      <c r="AK8" s="24">
        <f t="shared" si="9"/>
        <v>0</v>
      </c>
      <c r="AM8" s="24">
        <f t="shared" si="10"/>
        <v>12.73</v>
      </c>
      <c r="AO8" s="24">
        <v>0</v>
      </c>
      <c r="AP8" s="24">
        <v>0</v>
      </c>
      <c r="AQ8" s="24">
        <v>0</v>
      </c>
      <c r="AR8" s="24">
        <f t="shared" si="11"/>
        <v>0</v>
      </c>
      <c r="AS8" s="24">
        <v>0</v>
      </c>
      <c r="AT8" s="24">
        <v>0</v>
      </c>
      <c r="AU8" s="24">
        <v>0</v>
      </c>
      <c r="AV8" s="24">
        <f t="shared" si="12"/>
        <v>0</v>
      </c>
      <c r="AW8" s="24">
        <v>0</v>
      </c>
      <c r="AX8" s="24">
        <v>0</v>
      </c>
      <c r="AY8" s="24">
        <v>0</v>
      </c>
      <c r="AZ8" s="24">
        <f t="shared" si="13"/>
        <v>0</v>
      </c>
      <c r="BA8" s="24">
        <v>0</v>
      </c>
      <c r="BB8" s="24">
        <v>0</v>
      </c>
      <c r="BC8" s="24">
        <v>0</v>
      </c>
      <c r="BD8" s="24">
        <f t="shared" si="14"/>
        <v>0</v>
      </c>
      <c r="BE8" s="24">
        <f t="shared" si="0"/>
        <v>0</v>
      </c>
      <c r="BG8" s="24">
        <v>0</v>
      </c>
      <c r="BH8" s="24">
        <v>0</v>
      </c>
      <c r="BI8" s="24">
        <v>0</v>
      </c>
      <c r="BJ8" s="24">
        <f t="shared" si="15"/>
        <v>0</v>
      </c>
      <c r="BK8" s="24">
        <v>0</v>
      </c>
      <c r="BL8" s="24">
        <v>0</v>
      </c>
      <c r="BM8" s="24">
        <v>2.4300000000000002</v>
      </c>
      <c r="BN8" s="24">
        <f t="shared" si="16"/>
        <v>2.4300000000000002</v>
      </c>
      <c r="BO8" s="24">
        <v>0</v>
      </c>
      <c r="BP8" s="24">
        <v>0</v>
      </c>
      <c r="BQ8" s="24">
        <v>0</v>
      </c>
      <c r="BR8" s="24">
        <f t="shared" si="17"/>
        <v>0</v>
      </c>
      <c r="BS8" s="24">
        <v>0</v>
      </c>
      <c r="BT8" s="24">
        <v>0</v>
      </c>
      <c r="BU8" s="24">
        <v>16.248000000000001</v>
      </c>
      <c r="BV8" s="24">
        <f t="shared" si="18"/>
        <v>16.248000000000001</v>
      </c>
      <c r="BW8" s="24">
        <f t="shared" si="1"/>
        <v>18.678000000000001</v>
      </c>
    </row>
    <row r="9" spans="1:75" x14ac:dyDescent="0.2">
      <c r="A9" s="11">
        <v>4</v>
      </c>
      <c r="B9" s="12" t="s">
        <v>6</v>
      </c>
      <c r="C9" s="43">
        <v>0</v>
      </c>
      <c r="D9" s="38">
        <v>0</v>
      </c>
      <c r="E9" s="38">
        <v>0</v>
      </c>
      <c r="F9" s="38">
        <v>0</v>
      </c>
      <c r="G9" s="43">
        <f t="shared" si="2"/>
        <v>0</v>
      </c>
      <c r="H9" s="38">
        <v>0</v>
      </c>
      <c r="I9" s="38">
        <v>0</v>
      </c>
      <c r="J9" s="38">
        <v>0</v>
      </c>
      <c r="K9" s="43">
        <f t="shared" si="3"/>
        <v>0</v>
      </c>
      <c r="L9" s="38">
        <v>0</v>
      </c>
      <c r="M9" s="38">
        <v>0</v>
      </c>
      <c r="N9" s="38">
        <v>0</v>
      </c>
      <c r="O9" s="43">
        <f t="shared" si="4"/>
        <v>0</v>
      </c>
      <c r="P9" s="24">
        <v>0</v>
      </c>
      <c r="Q9" s="24">
        <v>0</v>
      </c>
      <c r="R9" s="24">
        <v>0</v>
      </c>
      <c r="S9" s="43">
        <f t="shared" si="5"/>
        <v>0</v>
      </c>
      <c r="U9" s="24">
        <f t="shared" si="19"/>
        <v>0</v>
      </c>
      <c r="V9" s="24">
        <v>0</v>
      </c>
      <c r="W9" s="24">
        <v>0</v>
      </c>
      <c r="X9" s="24">
        <v>0</v>
      </c>
      <c r="Y9" s="24">
        <f t="shared" si="6"/>
        <v>0</v>
      </c>
      <c r="Z9" s="24">
        <v>0</v>
      </c>
      <c r="AA9" s="24">
        <v>0</v>
      </c>
      <c r="AB9" s="24">
        <v>0</v>
      </c>
      <c r="AC9" s="24">
        <f t="shared" si="7"/>
        <v>0</v>
      </c>
      <c r="AD9" s="24">
        <v>0</v>
      </c>
      <c r="AE9" s="24">
        <v>0</v>
      </c>
      <c r="AF9" s="24">
        <v>0</v>
      </c>
      <c r="AG9" s="24">
        <f t="shared" si="8"/>
        <v>0</v>
      </c>
      <c r="AH9" s="24">
        <v>0</v>
      </c>
      <c r="AI9" s="24">
        <v>0</v>
      </c>
      <c r="AJ9" s="24">
        <v>0</v>
      </c>
      <c r="AK9" s="24">
        <f t="shared" si="9"/>
        <v>0</v>
      </c>
      <c r="AM9" s="24">
        <f t="shared" si="10"/>
        <v>0</v>
      </c>
      <c r="AO9" s="24">
        <v>0</v>
      </c>
      <c r="AP9" s="24">
        <v>0</v>
      </c>
      <c r="AQ9" s="24">
        <v>0</v>
      </c>
      <c r="AR9" s="24">
        <f t="shared" si="11"/>
        <v>0</v>
      </c>
      <c r="AS9" s="24">
        <v>0</v>
      </c>
      <c r="AT9" s="24">
        <v>0</v>
      </c>
      <c r="AU9" s="24">
        <v>0</v>
      </c>
      <c r="AV9" s="24">
        <f t="shared" si="12"/>
        <v>0</v>
      </c>
      <c r="AW9" s="24">
        <v>0</v>
      </c>
      <c r="AX9" s="24">
        <v>0</v>
      </c>
      <c r="AY9" s="24">
        <v>0</v>
      </c>
      <c r="AZ9" s="24">
        <f t="shared" si="13"/>
        <v>0</v>
      </c>
      <c r="BA9" s="24">
        <v>0</v>
      </c>
      <c r="BB9" s="24">
        <v>0</v>
      </c>
      <c r="BC9" s="24">
        <v>0</v>
      </c>
      <c r="BD9" s="24">
        <f t="shared" si="14"/>
        <v>0</v>
      </c>
      <c r="BE9" s="24">
        <f t="shared" si="0"/>
        <v>0</v>
      </c>
      <c r="BG9" s="24">
        <v>0</v>
      </c>
      <c r="BH9" s="24">
        <v>0</v>
      </c>
      <c r="BI9" s="24">
        <v>0</v>
      </c>
      <c r="BJ9" s="24">
        <f t="shared" si="15"/>
        <v>0</v>
      </c>
      <c r="BK9" s="24">
        <v>0</v>
      </c>
      <c r="BL9" s="24">
        <v>0</v>
      </c>
      <c r="BM9" s="24">
        <v>0</v>
      </c>
      <c r="BN9" s="24">
        <f t="shared" si="16"/>
        <v>0</v>
      </c>
      <c r="BO9" s="24">
        <v>0</v>
      </c>
      <c r="BP9" s="24">
        <v>0</v>
      </c>
      <c r="BQ9" s="24">
        <v>0</v>
      </c>
      <c r="BR9" s="24">
        <f t="shared" si="17"/>
        <v>0</v>
      </c>
      <c r="BS9" s="24">
        <v>0</v>
      </c>
      <c r="BT9" s="24">
        <v>0</v>
      </c>
      <c r="BU9" s="24">
        <v>0</v>
      </c>
      <c r="BV9" s="24">
        <f t="shared" si="18"/>
        <v>0</v>
      </c>
      <c r="BW9" s="24">
        <f t="shared" si="1"/>
        <v>0</v>
      </c>
    </row>
    <row r="10" spans="1:75" x14ac:dyDescent="0.2">
      <c r="A10" s="11">
        <v>5</v>
      </c>
      <c r="B10" s="12" t="s">
        <v>8</v>
      </c>
      <c r="C10" s="43">
        <v>0</v>
      </c>
      <c r="D10" s="38">
        <v>0</v>
      </c>
      <c r="E10" s="38">
        <v>0</v>
      </c>
      <c r="F10" s="38">
        <v>0</v>
      </c>
      <c r="G10" s="43">
        <f t="shared" si="2"/>
        <v>0</v>
      </c>
      <c r="H10" s="38">
        <v>0</v>
      </c>
      <c r="I10" s="38">
        <v>191.26736111111111</v>
      </c>
      <c r="J10" s="38">
        <v>72</v>
      </c>
      <c r="K10" s="43">
        <f t="shared" si="3"/>
        <v>263.26736111111109</v>
      </c>
      <c r="L10" s="38">
        <v>0</v>
      </c>
      <c r="M10" s="38">
        <v>0</v>
      </c>
      <c r="N10" s="38">
        <v>0</v>
      </c>
      <c r="O10" s="43">
        <f t="shared" si="4"/>
        <v>0</v>
      </c>
      <c r="P10" s="24">
        <v>0</v>
      </c>
      <c r="Q10" s="24">
        <v>0</v>
      </c>
      <c r="R10" s="24">
        <v>0</v>
      </c>
      <c r="S10" s="43">
        <f t="shared" si="5"/>
        <v>0</v>
      </c>
      <c r="U10" s="24">
        <f t="shared" si="19"/>
        <v>263.26736111111109</v>
      </c>
      <c r="V10" s="24">
        <v>0</v>
      </c>
      <c r="W10" s="24">
        <v>0</v>
      </c>
      <c r="X10" s="24">
        <v>0</v>
      </c>
      <c r="Y10" s="24">
        <f t="shared" si="6"/>
        <v>0</v>
      </c>
      <c r="Z10" s="24">
        <v>0</v>
      </c>
      <c r="AA10" s="24">
        <v>0</v>
      </c>
      <c r="AB10" s="24">
        <v>0</v>
      </c>
      <c r="AC10" s="24">
        <f t="shared" si="7"/>
        <v>0</v>
      </c>
      <c r="AD10" s="24">
        <v>0</v>
      </c>
      <c r="AE10" s="24">
        <v>0</v>
      </c>
      <c r="AF10" s="24">
        <v>0</v>
      </c>
      <c r="AG10" s="24">
        <f t="shared" si="8"/>
        <v>0</v>
      </c>
      <c r="AH10" s="24">
        <v>0</v>
      </c>
      <c r="AI10" s="24">
        <v>0</v>
      </c>
      <c r="AJ10" s="24">
        <v>0</v>
      </c>
      <c r="AK10" s="24">
        <f t="shared" si="9"/>
        <v>0</v>
      </c>
      <c r="AM10" s="24">
        <f t="shared" si="10"/>
        <v>0</v>
      </c>
      <c r="AO10" s="24">
        <v>25.090000000000003</v>
      </c>
      <c r="AP10" s="24">
        <v>0</v>
      </c>
      <c r="AQ10" s="24">
        <v>0</v>
      </c>
      <c r="AR10" s="24">
        <f t="shared" si="11"/>
        <v>25.090000000000003</v>
      </c>
      <c r="AS10" s="24">
        <v>0</v>
      </c>
      <c r="AT10" s="24">
        <v>0</v>
      </c>
      <c r="AU10" s="24">
        <v>0</v>
      </c>
      <c r="AV10" s="24">
        <f t="shared" si="12"/>
        <v>0</v>
      </c>
      <c r="AW10" s="24">
        <v>2.3639999999999999</v>
      </c>
      <c r="AX10" s="24">
        <v>0</v>
      </c>
      <c r="AY10" s="24">
        <v>0</v>
      </c>
      <c r="AZ10" s="24">
        <f t="shared" si="13"/>
        <v>2.3639999999999999</v>
      </c>
      <c r="BA10" s="24">
        <v>0</v>
      </c>
      <c r="BB10" s="24">
        <v>0</v>
      </c>
      <c r="BC10" s="24">
        <v>0</v>
      </c>
      <c r="BD10" s="24">
        <f t="shared" si="14"/>
        <v>0</v>
      </c>
      <c r="BE10" s="24">
        <f t="shared" si="0"/>
        <v>27.454000000000004</v>
      </c>
      <c r="BG10" s="24">
        <v>0</v>
      </c>
      <c r="BH10" s="24">
        <v>0</v>
      </c>
      <c r="BI10" s="24">
        <v>4.18</v>
      </c>
      <c r="BJ10" s="24">
        <f t="shared" si="15"/>
        <v>4.18</v>
      </c>
      <c r="BK10" s="24">
        <v>0</v>
      </c>
      <c r="BL10" s="24">
        <v>0</v>
      </c>
      <c r="BM10" s="24">
        <v>0</v>
      </c>
      <c r="BN10" s="24">
        <f t="shared" si="16"/>
        <v>0</v>
      </c>
      <c r="BO10" s="24">
        <v>0</v>
      </c>
      <c r="BP10" s="24">
        <v>0</v>
      </c>
      <c r="BQ10" s="24">
        <v>0</v>
      </c>
      <c r="BR10" s="24">
        <f t="shared" si="17"/>
        <v>0</v>
      </c>
      <c r="BS10" s="24">
        <v>0</v>
      </c>
      <c r="BT10" s="24">
        <v>0</v>
      </c>
      <c r="BU10" s="24">
        <v>0</v>
      </c>
      <c r="BV10" s="24">
        <f t="shared" si="18"/>
        <v>0</v>
      </c>
      <c r="BW10" s="24">
        <f t="shared" si="1"/>
        <v>4.18</v>
      </c>
    </row>
    <row r="11" spans="1:75" x14ac:dyDescent="0.2">
      <c r="A11" s="11" t="s">
        <v>54</v>
      </c>
      <c r="B11" s="12" t="s">
        <v>69</v>
      </c>
      <c r="C11" s="43">
        <v>35.81</v>
      </c>
      <c r="D11" s="38">
        <v>3.63</v>
      </c>
      <c r="E11" s="38">
        <v>4.1900000000000004</v>
      </c>
      <c r="F11" s="38">
        <v>0</v>
      </c>
      <c r="G11" s="43">
        <f t="shared" si="2"/>
        <v>7.82</v>
      </c>
      <c r="H11" s="38">
        <v>0</v>
      </c>
      <c r="I11" s="38">
        <v>0</v>
      </c>
      <c r="J11" s="38">
        <v>0</v>
      </c>
      <c r="K11" s="43">
        <f t="shared" si="3"/>
        <v>0</v>
      </c>
      <c r="L11" s="38">
        <v>0</v>
      </c>
      <c r="M11" s="38">
        <v>0</v>
      </c>
      <c r="N11" s="38">
        <v>0</v>
      </c>
      <c r="O11" s="43">
        <f t="shared" si="4"/>
        <v>0</v>
      </c>
      <c r="P11" s="38">
        <v>4.7300000000000004</v>
      </c>
      <c r="Q11" s="24">
        <v>0</v>
      </c>
      <c r="R11" s="24">
        <v>0</v>
      </c>
      <c r="S11" s="43">
        <f t="shared" si="5"/>
        <v>4.7300000000000004</v>
      </c>
      <c r="U11" s="24">
        <f t="shared" si="19"/>
        <v>12.55</v>
      </c>
      <c r="V11" s="24">
        <v>0</v>
      </c>
      <c r="W11" s="24">
        <v>0</v>
      </c>
      <c r="X11" s="24">
        <v>0</v>
      </c>
      <c r="Y11" s="24">
        <f t="shared" si="6"/>
        <v>0</v>
      </c>
      <c r="Z11" s="24">
        <v>0</v>
      </c>
      <c r="AA11" s="24">
        <v>106</v>
      </c>
      <c r="AB11" s="24">
        <v>0</v>
      </c>
      <c r="AC11" s="24">
        <f t="shared" si="7"/>
        <v>106</v>
      </c>
      <c r="AD11" s="24">
        <v>0</v>
      </c>
      <c r="AE11" s="24">
        <v>0</v>
      </c>
      <c r="AF11" s="24">
        <v>0</v>
      </c>
      <c r="AG11" s="24">
        <f t="shared" si="8"/>
        <v>0</v>
      </c>
      <c r="AH11" s="24">
        <v>0</v>
      </c>
      <c r="AI11" s="24">
        <v>0</v>
      </c>
      <c r="AJ11" s="24">
        <v>0</v>
      </c>
      <c r="AK11" s="24">
        <f t="shared" si="9"/>
        <v>0</v>
      </c>
      <c r="AM11" s="24">
        <f t="shared" si="10"/>
        <v>106</v>
      </c>
      <c r="AO11" s="24">
        <v>0</v>
      </c>
      <c r="AP11" s="24">
        <v>0</v>
      </c>
      <c r="AQ11" s="24">
        <v>0</v>
      </c>
      <c r="AR11" s="24">
        <f t="shared" si="11"/>
        <v>0</v>
      </c>
      <c r="AS11" s="24">
        <v>0</v>
      </c>
      <c r="AT11" s="24">
        <v>0</v>
      </c>
      <c r="AU11" s="24">
        <v>0</v>
      </c>
      <c r="AV11" s="24">
        <f t="shared" si="12"/>
        <v>0</v>
      </c>
      <c r="AW11" s="24">
        <v>0</v>
      </c>
      <c r="AX11" s="24">
        <v>0</v>
      </c>
      <c r="AY11" s="24">
        <v>0</v>
      </c>
      <c r="AZ11" s="24">
        <f t="shared" si="13"/>
        <v>0</v>
      </c>
      <c r="BA11" s="24">
        <v>0</v>
      </c>
      <c r="BB11" s="24">
        <v>0</v>
      </c>
      <c r="BC11" s="24">
        <v>0</v>
      </c>
      <c r="BD11" s="24">
        <f t="shared" si="14"/>
        <v>0</v>
      </c>
      <c r="BE11" s="24">
        <f t="shared" si="0"/>
        <v>0</v>
      </c>
      <c r="BG11" s="24">
        <v>0</v>
      </c>
      <c r="BH11" s="24">
        <v>0</v>
      </c>
      <c r="BI11" s="24">
        <v>0</v>
      </c>
      <c r="BJ11" s="24">
        <f t="shared" si="15"/>
        <v>0</v>
      </c>
      <c r="BK11" s="24">
        <v>0</v>
      </c>
      <c r="BL11" s="24">
        <v>0</v>
      </c>
      <c r="BM11" s="24">
        <v>0</v>
      </c>
      <c r="BN11" s="24">
        <f t="shared" si="16"/>
        <v>0</v>
      </c>
      <c r="BO11" s="24">
        <v>0</v>
      </c>
      <c r="BP11" s="24">
        <v>0</v>
      </c>
      <c r="BQ11" s="24">
        <v>0</v>
      </c>
      <c r="BR11" s="24">
        <f t="shared" si="17"/>
        <v>0</v>
      </c>
      <c r="BS11" s="24">
        <v>0</v>
      </c>
      <c r="BT11" s="24">
        <v>0</v>
      </c>
      <c r="BU11" s="24">
        <v>0</v>
      </c>
      <c r="BV11" s="24">
        <f t="shared" si="18"/>
        <v>0</v>
      </c>
      <c r="BW11" s="24">
        <f t="shared" si="1"/>
        <v>0</v>
      </c>
    </row>
    <row r="12" spans="1:75" x14ac:dyDescent="0.2">
      <c r="A12" s="11" t="s">
        <v>55</v>
      </c>
      <c r="B12" s="12" t="s">
        <v>9</v>
      </c>
      <c r="C12" s="43">
        <v>0</v>
      </c>
      <c r="D12" s="38">
        <v>0</v>
      </c>
      <c r="E12" s="38">
        <v>0</v>
      </c>
      <c r="F12" s="38">
        <v>0</v>
      </c>
      <c r="G12" s="43">
        <f t="shared" si="2"/>
        <v>0</v>
      </c>
      <c r="H12" s="38">
        <v>0</v>
      </c>
      <c r="I12" s="38">
        <v>0</v>
      </c>
      <c r="J12" s="38">
        <v>0</v>
      </c>
      <c r="K12" s="43">
        <f t="shared" si="3"/>
        <v>0</v>
      </c>
      <c r="L12" s="38">
        <v>0</v>
      </c>
      <c r="M12" s="38">
        <v>0</v>
      </c>
      <c r="N12" s="38">
        <v>0</v>
      </c>
      <c r="O12" s="43">
        <f t="shared" si="4"/>
        <v>0</v>
      </c>
      <c r="P12" s="38">
        <v>0</v>
      </c>
      <c r="Q12" s="24">
        <v>0</v>
      </c>
      <c r="R12" s="24">
        <v>0</v>
      </c>
      <c r="S12" s="43">
        <f t="shared" si="5"/>
        <v>0</v>
      </c>
      <c r="U12" s="24">
        <f t="shared" si="19"/>
        <v>0</v>
      </c>
      <c r="V12" s="24">
        <v>0</v>
      </c>
      <c r="W12" s="24">
        <v>0</v>
      </c>
      <c r="X12" s="24">
        <v>0</v>
      </c>
      <c r="Y12" s="24">
        <f t="shared" si="6"/>
        <v>0</v>
      </c>
      <c r="Z12" s="24">
        <v>4.2905370843989763</v>
      </c>
      <c r="AA12" s="24">
        <v>15.8</v>
      </c>
      <c r="AB12" s="24">
        <v>0</v>
      </c>
      <c r="AC12" s="24">
        <f t="shared" si="7"/>
        <v>20.090537084398978</v>
      </c>
      <c r="AD12" s="24">
        <v>0</v>
      </c>
      <c r="AE12" s="24">
        <v>0</v>
      </c>
      <c r="AF12" s="24">
        <v>0</v>
      </c>
      <c r="AG12" s="24">
        <f t="shared" si="8"/>
        <v>0</v>
      </c>
      <c r="AH12" s="24">
        <v>0</v>
      </c>
      <c r="AI12" s="24">
        <v>0</v>
      </c>
      <c r="AJ12" s="24">
        <v>0</v>
      </c>
      <c r="AK12" s="24">
        <f t="shared" si="9"/>
        <v>0</v>
      </c>
      <c r="AM12" s="24">
        <f t="shared" si="10"/>
        <v>20.090537084398978</v>
      </c>
      <c r="AO12" s="24">
        <v>0</v>
      </c>
      <c r="AP12" s="24">
        <v>0</v>
      </c>
      <c r="AQ12" s="24">
        <v>0</v>
      </c>
      <c r="AR12" s="24">
        <f t="shared" si="11"/>
        <v>0</v>
      </c>
      <c r="AS12" s="24">
        <v>0</v>
      </c>
      <c r="AT12" s="24">
        <v>0</v>
      </c>
      <c r="AU12" s="24">
        <v>0</v>
      </c>
      <c r="AV12" s="24">
        <f t="shared" si="12"/>
        <v>0</v>
      </c>
      <c r="AW12" s="24">
        <v>0</v>
      </c>
      <c r="AX12" s="24">
        <v>0</v>
      </c>
      <c r="AY12" s="24">
        <v>0</v>
      </c>
      <c r="AZ12" s="24">
        <f t="shared" si="13"/>
        <v>0</v>
      </c>
      <c r="BA12" s="24">
        <v>0</v>
      </c>
      <c r="BB12" s="24">
        <v>0</v>
      </c>
      <c r="BC12" s="24">
        <v>0</v>
      </c>
      <c r="BD12" s="24">
        <f t="shared" si="14"/>
        <v>0</v>
      </c>
      <c r="BE12" s="24">
        <f t="shared" si="0"/>
        <v>0</v>
      </c>
      <c r="BG12" s="24">
        <v>0</v>
      </c>
      <c r="BH12" s="24">
        <v>0</v>
      </c>
      <c r="BI12" s="24">
        <v>3.01</v>
      </c>
      <c r="BJ12" s="24">
        <f t="shared" si="15"/>
        <v>3.01</v>
      </c>
      <c r="BK12" s="24">
        <v>0</v>
      </c>
      <c r="BL12" s="24">
        <v>0</v>
      </c>
      <c r="BM12" s="24">
        <v>0</v>
      </c>
      <c r="BN12" s="24">
        <f t="shared" si="16"/>
        <v>0</v>
      </c>
      <c r="BO12" s="24">
        <v>0</v>
      </c>
      <c r="BP12" s="24">
        <v>0</v>
      </c>
      <c r="BQ12" s="24">
        <v>0</v>
      </c>
      <c r="BR12" s="24">
        <f t="shared" si="17"/>
        <v>0</v>
      </c>
      <c r="BS12" s="24">
        <v>0</v>
      </c>
      <c r="BT12" s="24">
        <v>0</v>
      </c>
      <c r="BU12" s="24">
        <v>0</v>
      </c>
      <c r="BV12" s="24">
        <f t="shared" si="18"/>
        <v>0</v>
      </c>
      <c r="BW12" s="24">
        <f t="shared" si="1"/>
        <v>3.01</v>
      </c>
    </row>
    <row r="13" spans="1:75" x14ac:dyDescent="0.2">
      <c r="A13" s="11" t="s">
        <v>56</v>
      </c>
      <c r="B13" s="12" t="s">
        <v>65</v>
      </c>
      <c r="C13" s="43">
        <v>0</v>
      </c>
      <c r="D13" s="38">
        <v>0</v>
      </c>
      <c r="E13" s="38">
        <v>0</v>
      </c>
      <c r="F13" s="38">
        <v>0</v>
      </c>
      <c r="G13" s="43">
        <f t="shared" si="2"/>
        <v>0</v>
      </c>
      <c r="H13" s="38">
        <v>45.25361111111112</v>
      </c>
      <c r="I13" s="38">
        <v>7.361510791366908</v>
      </c>
      <c r="J13" s="38">
        <v>0</v>
      </c>
      <c r="K13" s="43">
        <f t="shared" si="3"/>
        <v>52.61512190247803</v>
      </c>
      <c r="L13" s="38">
        <v>0</v>
      </c>
      <c r="M13" s="38">
        <v>0</v>
      </c>
      <c r="N13" s="38">
        <v>0</v>
      </c>
      <c r="O13" s="43">
        <f t="shared" si="4"/>
        <v>0</v>
      </c>
      <c r="P13" s="38">
        <v>0</v>
      </c>
      <c r="Q13" s="24">
        <v>0</v>
      </c>
      <c r="R13" s="24">
        <v>0</v>
      </c>
      <c r="S13" s="43">
        <f t="shared" si="5"/>
        <v>0</v>
      </c>
      <c r="U13" s="24">
        <f t="shared" si="19"/>
        <v>52.61512190247803</v>
      </c>
      <c r="V13" s="24">
        <v>0</v>
      </c>
      <c r="W13" s="24">
        <v>2.6935064935064945</v>
      </c>
      <c r="X13" s="24">
        <v>0</v>
      </c>
      <c r="Y13" s="24">
        <f t="shared" si="6"/>
        <v>2.6935064935064945</v>
      </c>
      <c r="Z13" s="24">
        <v>0</v>
      </c>
      <c r="AA13" s="24">
        <v>0</v>
      </c>
      <c r="AB13" s="24">
        <v>0</v>
      </c>
      <c r="AC13" s="24">
        <f t="shared" si="7"/>
        <v>0</v>
      </c>
      <c r="AD13" s="24">
        <v>0</v>
      </c>
      <c r="AE13" s="24">
        <v>0</v>
      </c>
      <c r="AF13" s="24">
        <v>0</v>
      </c>
      <c r="AG13" s="24">
        <f t="shared" si="8"/>
        <v>0</v>
      </c>
      <c r="AH13" s="24">
        <v>0</v>
      </c>
      <c r="AI13" s="24">
        <v>0</v>
      </c>
      <c r="AJ13" s="24">
        <v>0</v>
      </c>
      <c r="AK13" s="24">
        <f t="shared" si="9"/>
        <v>0</v>
      </c>
      <c r="AM13" s="24">
        <f t="shared" si="10"/>
        <v>2.6935064935064945</v>
      </c>
      <c r="AO13" s="24">
        <v>0</v>
      </c>
      <c r="AP13" s="24">
        <v>0</v>
      </c>
      <c r="AQ13" s="24">
        <v>0</v>
      </c>
      <c r="AR13" s="24">
        <f t="shared" si="11"/>
        <v>0</v>
      </c>
      <c r="AS13" s="24">
        <v>0</v>
      </c>
      <c r="AT13" s="24">
        <v>0</v>
      </c>
      <c r="AU13" s="24">
        <v>7.75</v>
      </c>
      <c r="AV13" s="24">
        <f t="shared" si="12"/>
        <v>7.75</v>
      </c>
      <c r="AW13" s="24">
        <v>1.84</v>
      </c>
      <c r="AX13" s="24">
        <v>0</v>
      </c>
      <c r="AY13" s="24">
        <v>0</v>
      </c>
      <c r="AZ13" s="24">
        <f t="shared" si="13"/>
        <v>1.84</v>
      </c>
      <c r="BA13" s="24">
        <v>0</v>
      </c>
      <c r="BB13" s="24">
        <v>0</v>
      </c>
      <c r="BC13" s="24">
        <v>0</v>
      </c>
      <c r="BD13" s="24">
        <f t="shared" si="14"/>
        <v>0</v>
      </c>
      <c r="BE13" s="24">
        <f t="shared" si="0"/>
        <v>9.59</v>
      </c>
      <c r="BG13" s="24">
        <v>0</v>
      </c>
      <c r="BH13" s="24">
        <v>0</v>
      </c>
      <c r="BI13" s="24">
        <v>0</v>
      </c>
      <c r="BJ13" s="24">
        <f t="shared" si="15"/>
        <v>0</v>
      </c>
      <c r="BK13" s="24">
        <v>0</v>
      </c>
      <c r="BL13" s="24">
        <v>0</v>
      </c>
      <c r="BM13" s="24">
        <v>0</v>
      </c>
      <c r="BN13" s="24">
        <f t="shared" si="16"/>
        <v>0</v>
      </c>
      <c r="BO13" s="24">
        <v>0</v>
      </c>
      <c r="BP13" s="24">
        <v>0</v>
      </c>
      <c r="BQ13" s="24">
        <v>0</v>
      </c>
      <c r="BR13" s="24">
        <f t="shared" si="17"/>
        <v>0</v>
      </c>
      <c r="BS13" s="24">
        <v>0</v>
      </c>
      <c r="BT13" s="24">
        <v>0</v>
      </c>
      <c r="BU13" s="24">
        <v>4.1280000000000001</v>
      </c>
      <c r="BV13" s="24">
        <f t="shared" si="18"/>
        <v>4.1280000000000001</v>
      </c>
      <c r="BW13" s="24">
        <f t="shared" si="1"/>
        <v>4.1280000000000001</v>
      </c>
    </row>
    <row r="14" spans="1:75" x14ac:dyDescent="0.2">
      <c r="A14" s="11" t="s">
        <v>57</v>
      </c>
      <c r="B14" s="12" t="s">
        <v>10</v>
      </c>
      <c r="C14" s="44">
        <v>0</v>
      </c>
      <c r="D14" s="39">
        <v>0</v>
      </c>
      <c r="E14" s="39">
        <v>0</v>
      </c>
      <c r="F14" s="39">
        <v>0</v>
      </c>
      <c r="G14" s="44">
        <f t="shared" si="2"/>
        <v>0</v>
      </c>
      <c r="H14" s="39">
        <v>0</v>
      </c>
      <c r="I14" s="39">
        <v>0</v>
      </c>
      <c r="J14" s="39">
        <v>0</v>
      </c>
      <c r="K14" s="44">
        <f t="shared" si="3"/>
        <v>0</v>
      </c>
      <c r="L14" s="39">
        <v>0</v>
      </c>
      <c r="M14" s="39">
        <v>0</v>
      </c>
      <c r="N14" s="39">
        <v>0</v>
      </c>
      <c r="O14" s="44">
        <f t="shared" si="4"/>
        <v>0</v>
      </c>
      <c r="P14" s="39">
        <v>0</v>
      </c>
      <c r="Q14" s="24">
        <v>0</v>
      </c>
      <c r="R14" s="24">
        <v>0</v>
      </c>
      <c r="S14" s="44">
        <f t="shared" si="5"/>
        <v>0</v>
      </c>
      <c r="U14" s="24">
        <f t="shared" si="19"/>
        <v>0</v>
      </c>
      <c r="V14" s="24">
        <v>0</v>
      </c>
      <c r="W14" s="24">
        <v>0</v>
      </c>
      <c r="X14" s="24">
        <v>0</v>
      </c>
      <c r="Y14" s="24">
        <f t="shared" si="6"/>
        <v>0</v>
      </c>
      <c r="Z14" s="24">
        <v>0</v>
      </c>
      <c r="AA14" s="24">
        <v>0</v>
      </c>
      <c r="AB14" s="24">
        <v>0</v>
      </c>
      <c r="AC14" s="24">
        <f t="shared" si="7"/>
        <v>0</v>
      </c>
      <c r="AD14" s="24">
        <v>0</v>
      </c>
      <c r="AE14" s="24">
        <v>0</v>
      </c>
      <c r="AF14" s="24">
        <v>0</v>
      </c>
      <c r="AG14" s="24">
        <f t="shared" si="8"/>
        <v>0</v>
      </c>
      <c r="AH14" s="24">
        <v>0</v>
      </c>
      <c r="AI14" s="24">
        <v>0</v>
      </c>
      <c r="AJ14" s="24">
        <v>0</v>
      </c>
      <c r="AK14" s="24">
        <f t="shared" si="9"/>
        <v>0</v>
      </c>
      <c r="AM14" s="24">
        <f t="shared" si="10"/>
        <v>0</v>
      </c>
      <c r="AO14" s="24">
        <v>0</v>
      </c>
      <c r="AP14" s="24">
        <v>0</v>
      </c>
      <c r="AQ14" s="24">
        <v>0</v>
      </c>
      <c r="AR14" s="24">
        <f t="shared" si="11"/>
        <v>0</v>
      </c>
      <c r="AS14" s="24">
        <v>0</v>
      </c>
      <c r="AT14" s="24">
        <v>0</v>
      </c>
      <c r="AU14" s="24">
        <v>0</v>
      </c>
      <c r="AV14" s="24">
        <f t="shared" si="12"/>
        <v>0</v>
      </c>
      <c r="AW14" s="24">
        <v>0</v>
      </c>
      <c r="AX14" s="24">
        <v>0</v>
      </c>
      <c r="AY14" s="24">
        <v>0</v>
      </c>
      <c r="AZ14" s="24">
        <f t="shared" si="13"/>
        <v>0</v>
      </c>
      <c r="BA14" s="24">
        <v>0</v>
      </c>
      <c r="BB14" s="24">
        <v>0</v>
      </c>
      <c r="BC14" s="24">
        <v>0</v>
      </c>
      <c r="BD14" s="24">
        <f t="shared" si="14"/>
        <v>0</v>
      </c>
      <c r="BE14" s="24">
        <f t="shared" si="0"/>
        <v>0</v>
      </c>
      <c r="BG14" s="24">
        <v>0</v>
      </c>
      <c r="BH14" s="24">
        <v>0</v>
      </c>
      <c r="BI14" s="24">
        <v>0</v>
      </c>
      <c r="BJ14" s="24">
        <f t="shared" si="15"/>
        <v>0</v>
      </c>
      <c r="BK14" s="24">
        <v>0</v>
      </c>
      <c r="BL14" s="24">
        <v>0</v>
      </c>
      <c r="BM14" s="24">
        <v>0</v>
      </c>
      <c r="BN14" s="24">
        <f t="shared" si="16"/>
        <v>0</v>
      </c>
      <c r="BO14" s="24">
        <v>0</v>
      </c>
      <c r="BP14" s="24">
        <v>0</v>
      </c>
      <c r="BQ14" s="24">
        <v>0</v>
      </c>
      <c r="BR14" s="24">
        <f t="shared" si="17"/>
        <v>0</v>
      </c>
      <c r="BS14" s="24">
        <v>0</v>
      </c>
      <c r="BT14" s="24">
        <v>0</v>
      </c>
      <c r="BU14" s="24">
        <v>0</v>
      </c>
      <c r="BV14" s="24">
        <f t="shared" si="18"/>
        <v>0</v>
      </c>
      <c r="BW14" s="24">
        <f t="shared" si="1"/>
        <v>0</v>
      </c>
    </row>
    <row r="15" spans="1:75" ht="18" x14ac:dyDescent="0.2">
      <c r="A15" s="11" t="s">
        <v>58</v>
      </c>
      <c r="B15" s="12" t="s">
        <v>164</v>
      </c>
      <c r="C15" s="44">
        <v>0</v>
      </c>
      <c r="D15" s="39">
        <v>0</v>
      </c>
      <c r="E15" s="39">
        <v>0</v>
      </c>
      <c r="F15" s="39">
        <v>0</v>
      </c>
      <c r="G15" s="44">
        <f t="shared" si="2"/>
        <v>0</v>
      </c>
      <c r="H15" s="39">
        <v>0</v>
      </c>
      <c r="I15" s="39">
        <v>0</v>
      </c>
      <c r="J15" s="39">
        <v>0</v>
      </c>
      <c r="K15" s="44">
        <f t="shared" si="3"/>
        <v>0</v>
      </c>
      <c r="L15" s="39">
        <v>0</v>
      </c>
      <c r="M15" s="39">
        <v>0</v>
      </c>
      <c r="N15" s="39">
        <v>0</v>
      </c>
      <c r="O15" s="44">
        <f t="shared" si="4"/>
        <v>0</v>
      </c>
      <c r="P15" s="39">
        <v>0</v>
      </c>
      <c r="Q15" s="24">
        <v>0</v>
      </c>
      <c r="R15" s="24">
        <v>0</v>
      </c>
      <c r="S15" s="44">
        <f t="shared" si="5"/>
        <v>0</v>
      </c>
      <c r="U15" s="24">
        <f t="shared" si="19"/>
        <v>0</v>
      </c>
      <c r="V15" s="24">
        <v>0</v>
      </c>
      <c r="W15" s="24">
        <v>0</v>
      </c>
      <c r="X15" s="24">
        <v>0</v>
      </c>
      <c r="Y15" s="24">
        <f t="shared" si="6"/>
        <v>0</v>
      </c>
      <c r="Z15" s="24">
        <v>0</v>
      </c>
      <c r="AA15" s="24">
        <v>0</v>
      </c>
      <c r="AB15" s="24">
        <v>0</v>
      </c>
      <c r="AC15" s="24">
        <f t="shared" si="7"/>
        <v>0</v>
      </c>
      <c r="AD15" s="24">
        <v>0</v>
      </c>
      <c r="AE15" s="24">
        <v>0</v>
      </c>
      <c r="AF15" s="24">
        <v>0</v>
      </c>
      <c r="AG15" s="24">
        <f t="shared" si="8"/>
        <v>0</v>
      </c>
      <c r="AH15" s="24">
        <v>0</v>
      </c>
      <c r="AI15" s="24">
        <v>0</v>
      </c>
      <c r="AJ15" s="24">
        <v>0</v>
      </c>
      <c r="AK15" s="24">
        <f t="shared" si="9"/>
        <v>0</v>
      </c>
      <c r="AM15" s="24">
        <f t="shared" si="10"/>
        <v>0</v>
      </c>
      <c r="AO15" s="24">
        <v>0</v>
      </c>
      <c r="AP15" s="24">
        <v>0</v>
      </c>
      <c r="AQ15" s="24">
        <v>0</v>
      </c>
      <c r="AR15" s="24">
        <f t="shared" si="11"/>
        <v>0</v>
      </c>
      <c r="AS15" s="24">
        <v>0</v>
      </c>
      <c r="AT15" s="24">
        <v>0</v>
      </c>
      <c r="AU15" s="24">
        <v>0</v>
      </c>
      <c r="AV15" s="24">
        <f t="shared" si="12"/>
        <v>0</v>
      </c>
      <c r="AW15" s="24">
        <v>0</v>
      </c>
      <c r="AX15" s="24">
        <v>0</v>
      </c>
      <c r="AY15" s="24">
        <v>0</v>
      </c>
      <c r="AZ15" s="24">
        <f t="shared" si="13"/>
        <v>0</v>
      </c>
      <c r="BA15" s="24">
        <v>0</v>
      </c>
      <c r="BB15" s="24">
        <v>0</v>
      </c>
      <c r="BC15" s="24">
        <v>0</v>
      </c>
      <c r="BD15" s="24">
        <f t="shared" si="14"/>
        <v>0</v>
      </c>
      <c r="BE15" s="24">
        <f t="shared" si="0"/>
        <v>0</v>
      </c>
      <c r="BG15" s="24">
        <v>0</v>
      </c>
      <c r="BH15" s="24">
        <v>0</v>
      </c>
      <c r="BI15" s="24">
        <v>0</v>
      </c>
      <c r="BJ15" s="24">
        <f t="shared" si="15"/>
        <v>0</v>
      </c>
      <c r="BK15" s="24">
        <v>0</v>
      </c>
      <c r="BL15" s="24">
        <v>0</v>
      </c>
      <c r="BM15" s="24">
        <v>0</v>
      </c>
      <c r="BN15" s="24">
        <f t="shared" si="16"/>
        <v>0</v>
      </c>
      <c r="BO15" s="24">
        <v>0</v>
      </c>
      <c r="BP15" s="24">
        <v>0</v>
      </c>
      <c r="BQ15" s="24">
        <v>0</v>
      </c>
      <c r="BR15" s="24">
        <f t="shared" si="17"/>
        <v>0</v>
      </c>
      <c r="BS15" s="24">
        <v>0</v>
      </c>
      <c r="BT15" s="24">
        <v>0</v>
      </c>
      <c r="BU15" s="24">
        <v>0</v>
      </c>
      <c r="BV15" s="24">
        <f t="shared" si="18"/>
        <v>0</v>
      </c>
      <c r="BW15" s="24">
        <f t="shared" si="1"/>
        <v>0</v>
      </c>
    </row>
    <row r="16" spans="1:75" x14ac:dyDescent="0.2">
      <c r="A16" s="11" t="s">
        <v>59</v>
      </c>
      <c r="B16" s="12" t="s">
        <v>90</v>
      </c>
      <c r="C16" s="44">
        <v>0</v>
      </c>
      <c r="D16" s="39">
        <v>0</v>
      </c>
      <c r="E16" s="39">
        <v>0</v>
      </c>
      <c r="F16" s="39">
        <v>0</v>
      </c>
      <c r="G16" s="44">
        <f t="shared" si="2"/>
        <v>0</v>
      </c>
      <c r="H16" s="39">
        <v>0</v>
      </c>
      <c r="I16" s="39">
        <v>0</v>
      </c>
      <c r="J16" s="39">
        <v>0</v>
      </c>
      <c r="K16" s="44">
        <f t="shared" si="3"/>
        <v>0</v>
      </c>
      <c r="L16" s="39">
        <v>0</v>
      </c>
      <c r="M16" s="39">
        <v>0</v>
      </c>
      <c r="N16" s="39">
        <v>0</v>
      </c>
      <c r="O16" s="44">
        <f t="shared" si="4"/>
        <v>0</v>
      </c>
      <c r="P16" s="39">
        <v>0</v>
      </c>
      <c r="Q16" s="24">
        <v>0</v>
      </c>
      <c r="R16" s="24">
        <v>0</v>
      </c>
      <c r="S16" s="44">
        <f t="shared" si="5"/>
        <v>0</v>
      </c>
      <c r="U16" s="24">
        <f t="shared" si="19"/>
        <v>0</v>
      </c>
      <c r="V16" s="24">
        <v>0</v>
      </c>
      <c r="W16" s="24">
        <v>0</v>
      </c>
      <c r="X16" s="24">
        <v>0</v>
      </c>
      <c r="Y16" s="24">
        <f t="shared" si="6"/>
        <v>0</v>
      </c>
      <c r="Z16" s="24">
        <v>0</v>
      </c>
      <c r="AA16" s="24">
        <v>0</v>
      </c>
      <c r="AB16" s="24">
        <v>0</v>
      </c>
      <c r="AC16" s="24">
        <f t="shared" si="7"/>
        <v>0</v>
      </c>
      <c r="AD16" s="24">
        <v>0</v>
      </c>
      <c r="AE16" s="24">
        <v>0</v>
      </c>
      <c r="AF16" s="24">
        <v>0</v>
      </c>
      <c r="AG16" s="24">
        <f t="shared" si="8"/>
        <v>0</v>
      </c>
      <c r="AH16" s="24">
        <v>0</v>
      </c>
      <c r="AI16" s="24">
        <v>0</v>
      </c>
      <c r="AJ16" s="24">
        <v>0</v>
      </c>
      <c r="AK16" s="24">
        <f t="shared" si="9"/>
        <v>0</v>
      </c>
      <c r="AM16" s="24">
        <f t="shared" si="10"/>
        <v>0</v>
      </c>
      <c r="AO16" s="24">
        <v>0</v>
      </c>
      <c r="AP16" s="24">
        <v>0</v>
      </c>
      <c r="AQ16" s="24">
        <v>0</v>
      </c>
      <c r="AR16" s="24">
        <f t="shared" si="11"/>
        <v>0</v>
      </c>
      <c r="AS16" s="24">
        <v>0</v>
      </c>
      <c r="AT16" s="24">
        <v>0</v>
      </c>
      <c r="AU16" s="24">
        <v>0</v>
      </c>
      <c r="AV16" s="24">
        <f t="shared" si="12"/>
        <v>0</v>
      </c>
      <c r="AW16" s="24">
        <v>0</v>
      </c>
      <c r="AX16" s="24">
        <v>0</v>
      </c>
      <c r="AY16" s="24">
        <v>0</v>
      </c>
      <c r="AZ16" s="24">
        <f t="shared" si="13"/>
        <v>0</v>
      </c>
      <c r="BA16" s="24">
        <v>0</v>
      </c>
      <c r="BB16" s="24">
        <v>0</v>
      </c>
      <c r="BC16" s="24">
        <v>0</v>
      </c>
      <c r="BD16" s="24">
        <f t="shared" si="14"/>
        <v>0</v>
      </c>
      <c r="BE16" s="24">
        <f t="shared" si="0"/>
        <v>0</v>
      </c>
      <c r="BG16" s="24">
        <v>0</v>
      </c>
      <c r="BH16" s="24">
        <v>0</v>
      </c>
      <c r="BI16" s="24">
        <v>0</v>
      </c>
      <c r="BJ16" s="24">
        <f t="shared" si="15"/>
        <v>0</v>
      </c>
      <c r="BK16" s="24">
        <v>0</v>
      </c>
      <c r="BL16" s="24">
        <v>0</v>
      </c>
      <c r="BM16" s="24">
        <v>0</v>
      </c>
      <c r="BN16" s="24">
        <f t="shared" si="16"/>
        <v>0</v>
      </c>
      <c r="BO16" s="24">
        <v>0</v>
      </c>
      <c r="BP16" s="24">
        <v>0</v>
      </c>
      <c r="BQ16" s="24">
        <v>0</v>
      </c>
      <c r="BR16" s="24">
        <f t="shared" si="17"/>
        <v>0</v>
      </c>
      <c r="BS16" s="24">
        <v>0</v>
      </c>
      <c r="BT16" s="24">
        <v>0</v>
      </c>
      <c r="BU16" s="24">
        <v>0</v>
      </c>
      <c r="BV16" s="24">
        <f t="shared" si="18"/>
        <v>0</v>
      </c>
      <c r="BW16" s="24">
        <f t="shared" si="1"/>
        <v>0</v>
      </c>
    </row>
    <row r="17" spans="1:75" x14ac:dyDescent="0.2">
      <c r="A17" s="11">
        <v>5</v>
      </c>
      <c r="B17" s="12" t="s">
        <v>175</v>
      </c>
      <c r="C17" s="44">
        <v>0</v>
      </c>
      <c r="D17" s="39"/>
      <c r="E17" s="39"/>
      <c r="F17" s="39"/>
      <c r="G17" s="44"/>
      <c r="H17" s="39"/>
      <c r="I17" s="39"/>
      <c r="J17" s="39"/>
      <c r="K17" s="44"/>
      <c r="L17" s="39"/>
      <c r="M17" s="39"/>
      <c r="N17" s="39"/>
      <c r="O17" s="44"/>
      <c r="P17" s="39"/>
      <c r="Q17" s="24"/>
      <c r="R17" s="24"/>
      <c r="S17" s="44"/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1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M17" s="24">
        <f t="shared" si="10"/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f t="shared" si="0"/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24">
        <v>0</v>
      </c>
      <c r="BW17" s="24">
        <f t="shared" si="1"/>
        <v>0</v>
      </c>
    </row>
    <row r="18" spans="1:75" x14ac:dyDescent="0.2">
      <c r="A18" s="15">
        <v>6</v>
      </c>
      <c r="B18" s="10" t="s">
        <v>12</v>
      </c>
      <c r="C18" s="44">
        <v>67.489999999999995</v>
      </c>
      <c r="D18" s="39">
        <v>0</v>
      </c>
      <c r="E18" s="39">
        <v>0</v>
      </c>
      <c r="F18" s="39">
        <v>0</v>
      </c>
      <c r="G18" s="44">
        <f t="shared" si="2"/>
        <v>0</v>
      </c>
      <c r="H18" s="39">
        <v>0</v>
      </c>
      <c r="I18" s="39">
        <v>0</v>
      </c>
      <c r="J18" s="39">
        <v>0</v>
      </c>
      <c r="K18" s="44">
        <f t="shared" si="3"/>
        <v>0</v>
      </c>
      <c r="L18" s="39">
        <v>0</v>
      </c>
      <c r="M18" s="39">
        <v>0</v>
      </c>
      <c r="N18" s="39">
        <v>0</v>
      </c>
      <c r="O18" s="44">
        <f t="shared" si="4"/>
        <v>0</v>
      </c>
      <c r="P18" s="39">
        <v>0</v>
      </c>
      <c r="Q18" s="24">
        <v>0</v>
      </c>
      <c r="R18" s="24">
        <v>0</v>
      </c>
      <c r="S18" s="44">
        <f t="shared" si="5"/>
        <v>0</v>
      </c>
      <c r="U18" s="24">
        <f t="shared" si="19"/>
        <v>0</v>
      </c>
      <c r="V18" s="24">
        <v>0</v>
      </c>
      <c r="W18" s="24">
        <v>0</v>
      </c>
      <c r="X18" s="24">
        <v>0</v>
      </c>
      <c r="Y18" s="24">
        <f t="shared" si="6"/>
        <v>0</v>
      </c>
      <c r="Z18" s="24">
        <v>0</v>
      </c>
      <c r="AA18" s="24">
        <v>0</v>
      </c>
      <c r="AB18" s="24">
        <v>0</v>
      </c>
      <c r="AC18" s="24">
        <f t="shared" si="7"/>
        <v>0</v>
      </c>
      <c r="AD18" s="24">
        <v>0</v>
      </c>
      <c r="AE18" s="24">
        <v>0</v>
      </c>
      <c r="AF18" s="24">
        <v>0</v>
      </c>
      <c r="AG18" s="24">
        <f t="shared" si="8"/>
        <v>0</v>
      </c>
      <c r="AH18" s="24">
        <v>0</v>
      </c>
      <c r="AI18" s="24">
        <v>0</v>
      </c>
      <c r="AJ18" s="24">
        <v>0</v>
      </c>
      <c r="AK18" s="24">
        <f t="shared" si="9"/>
        <v>0</v>
      </c>
      <c r="AM18" s="24">
        <f t="shared" si="10"/>
        <v>0</v>
      </c>
      <c r="AO18" s="24">
        <v>0</v>
      </c>
      <c r="AP18" s="24">
        <v>0</v>
      </c>
      <c r="AQ18" s="24">
        <v>0</v>
      </c>
      <c r="AR18" s="24">
        <f t="shared" si="11"/>
        <v>0</v>
      </c>
      <c r="AS18" s="24">
        <v>0</v>
      </c>
      <c r="AT18" s="24">
        <v>0</v>
      </c>
      <c r="AU18" s="24">
        <v>0</v>
      </c>
      <c r="AV18" s="24">
        <f t="shared" si="12"/>
        <v>0</v>
      </c>
      <c r="AW18" s="24">
        <v>0</v>
      </c>
      <c r="AX18" s="24">
        <v>0</v>
      </c>
      <c r="AY18" s="24">
        <v>0</v>
      </c>
      <c r="AZ18" s="24">
        <f t="shared" si="13"/>
        <v>0</v>
      </c>
      <c r="BA18" s="24">
        <v>0</v>
      </c>
      <c r="BB18" s="24">
        <v>0</v>
      </c>
      <c r="BC18" s="24">
        <v>0</v>
      </c>
      <c r="BD18" s="24">
        <f t="shared" si="14"/>
        <v>0</v>
      </c>
      <c r="BE18" s="24">
        <f t="shared" si="0"/>
        <v>0</v>
      </c>
      <c r="BG18" s="24">
        <v>0</v>
      </c>
      <c r="BH18" s="24">
        <v>0</v>
      </c>
      <c r="BI18" s="24">
        <v>0</v>
      </c>
      <c r="BJ18" s="24">
        <f t="shared" si="15"/>
        <v>0</v>
      </c>
      <c r="BK18" s="24">
        <v>0</v>
      </c>
      <c r="BL18" s="24">
        <v>0</v>
      </c>
      <c r="BM18" s="24">
        <v>0</v>
      </c>
      <c r="BN18" s="24">
        <f t="shared" si="16"/>
        <v>0</v>
      </c>
      <c r="BO18" s="24">
        <v>0</v>
      </c>
      <c r="BP18" s="24">
        <v>0</v>
      </c>
      <c r="BQ18" s="24">
        <v>0</v>
      </c>
      <c r="BR18" s="24">
        <f t="shared" si="17"/>
        <v>0</v>
      </c>
      <c r="BS18" s="24">
        <v>0</v>
      </c>
      <c r="BT18" s="24">
        <v>0</v>
      </c>
      <c r="BU18" s="24">
        <v>0</v>
      </c>
      <c r="BV18" s="24">
        <f t="shared" si="18"/>
        <v>0</v>
      </c>
      <c r="BW18" s="24">
        <f t="shared" si="1"/>
        <v>0</v>
      </c>
    </row>
    <row r="19" spans="1:75" ht="15.75" thickBot="1" x14ac:dyDescent="0.25">
      <c r="A19" s="15">
        <v>7</v>
      </c>
      <c r="B19" s="16" t="s">
        <v>13</v>
      </c>
      <c r="C19" s="44">
        <v>0</v>
      </c>
      <c r="D19" s="39">
        <v>0</v>
      </c>
      <c r="E19" s="39">
        <v>0</v>
      </c>
      <c r="F19" s="39">
        <v>0</v>
      </c>
      <c r="G19" s="44">
        <f t="shared" si="2"/>
        <v>0</v>
      </c>
      <c r="H19" s="39">
        <v>0</v>
      </c>
      <c r="I19" s="39">
        <v>0</v>
      </c>
      <c r="J19" s="39">
        <v>0</v>
      </c>
      <c r="K19" s="44">
        <f t="shared" si="3"/>
        <v>0</v>
      </c>
      <c r="L19" s="39">
        <v>0</v>
      </c>
      <c r="M19" s="39">
        <v>0</v>
      </c>
      <c r="N19" s="39">
        <v>0</v>
      </c>
      <c r="O19" s="44">
        <f t="shared" si="4"/>
        <v>0</v>
      </c>
      <c r="P19" s="39">
        <v>0</v>
      </c>
      <c r="Q19" s="24">
        <v>0</v>
      </c>
      <c r="R19" s="24">
        <v>0</v>
      </c>
      <c r="S19" s="44">
        <f t="shared" si="5"/>
        <v>0</v>
      </c>
      <c r="U19" s="24">
        <f t="shared" si="19"/>
        <v>0</v>
      </c>
      <c r="V19" s="24">
        <v>0</v>
      </c>
      <c r="W19" s="24">
        <v>0</v>
      </c>
      <c r="X19" s="24">
        <v>0</v>
      </c>
      <c r="Y19" s="24">
        <f t="shared" si="6"/>
        <v>0</v>
      </c>
      <c r="Z19" s="24">
        <v>0</v>
      </c>
      <c r="AA19" s="24">
        <v>0</v>
      </c>
      <c r="AB19" s="24">
        <v>0</v>
      </c>
      <c r="AC19" s="24">
        <f t="shared" si="7"/>
        <v>0</v>
      </c>
      <c r="AD19" s="24">
        <v>0</v>
      </c>
      <c r="AE19" s="24">
        <v>0</v>
      </c>
      <c r="AF19" s="24">
        <v>0</v>
      </c>
      <c r="AG19" s="24">
        <f t="shared" si="8"/>
        <v>0</v>
      </c>
      <c r="AH19" s="24">
        <v>0</v>
      </c>
      <c r="AI19" s="24">
        <v>0</v>
      </c>
      <c r="AJ19" s="24">
        <v>0</v>
      </c>
      <c r="AK19" s="24">
        <f t="shared" si="9"/>
        <v>0</v>
      </c>
      <c r="AM19" s="24">
        <f t="shared" si="10"/>
        <v>0</v>
      </c>
      <c r="AO19" s="24">
        <v>0</v>
      </c>
      <c r="AP19" s="24">
        <v>0</v>
      </c>
      <c r="AQ19" s="24">
        <v>0</v>
      </c>
      <c r="AR19" s="24">
        <f t="shared" si="11"/>
        <v>0</v>
      </c>
      <c r="AS19" s="24">
        <v>0</v>
      </c>
      <c r="AT19" s="24">
        <v>0</v>
      </c>
      <c r="AU19" s="24">
        <v>0</v>
      </c>
      <c r="AV19" s="24">
        <f t="shared" si="12"/>
        <v>0</v>
      </c>
      <c r="AW19" s="24">
        <v>0</v>
      </c>
      <c r="AX19" s="24">
        <v>0</v>
      </c>
      <c r="AY19" s="24">
        <v>0</v>
      </c>
      <c r="AZ19" s="24">
        <f t="shared" si="13"/>
        <v>0</v>
      </c>
      <c r="BA19" s="24">
        <v>0</v>
      </c>
      <c r="BB19" s="24">
        <v>0</v>
      </c>
      <c r="BC19" s="24">
        <v>0</v>
      </c>
      <c r="BD19" s="24">
        <f t="shared" si="14"/>
        <v>0</v>
      </c>
      <c r="BE19" s="24">
        <f t="shared" si="0"/>
        <v>0</v>
      </c>
      <c r="BG19" s="24">
        <v>0</v>
      </c>
      <c r="BH19" s="24">
        <v>0</v>
      </c>
      <c r="BI19" s="24">
        <v>0</v>
      </c>
      <c r="BJ19" s="24">
        <f t="shared" si="15"/>
        <v>0</v>
      </c>
      <c r="BK19" s="24">
        <v>0</v>
      </c>
      <c r="BL19" s="24">
        <v>0</v>
      </c>
      <c r="BM19" s="24">
        <v>0</v>
      </c>
      <c r="BN19" s="24">
        <f t="shared" si="16"/>
        <v>0</v>
      </c>
      <c r="BO19" s="24">
        <v>0</v>
      </c>
      <c r="BP19" s="24">
        <v>0</v>
      </c>
      <c r="BQ19" s="24">
        <v>0</v>
      </c>
      <c r="BR19" s="24">
        <f t="shared" si="17"/>
        <v>0</v>
      </c>
      <c r="BS19" s="24">
        <v>0</v>
      </c>
      <c r="BT19" s="24">
        <v>0</v>
      </c>
      <c r="BU19" s="24">
        <v>0</v>
      </c>
      <c r="BV19" s="24">
        <f t="shared" si="18"/>
        <v>0</v>
      </c>
      <c r="BW19" s="24">
        <f t="shared" si="1"/>
        <v>0</v>
      </c>
    </row>
    <row r="20" spans="1:75" ht="15.75" thickBot="1" x14ac:dyDescent="0.25">
      <c r="A20" s="23"/>
      <c r="B20" s="18" t="s">
        <v>14</v>
      </c>
      <c r="C20" s="21">
        <f>SUM(C6:C19)</f>
        <v>137.87</v>
      </c>
      <c r="D20" s="21">
        <f t="shared" ref="D20:X20" si="20">SUM(D6:D19)</f>
        <v>5.43</v>
      </c>
      <c r="E20" s="21">
        <f t="shared" si="20"/>
        <v>129.1</v>
      </c>
      <c r="F20" s="21">
        <f t="shared" si="20"/>
        <v>569.17000000000007</v>
      </c>
      <c r="G20" s="21">
        <f t="shared" si="20"/>
        <v>703.7</v>
      </c>
      <c r="H20" s="21">
        <f t="shared" si="20"/>
        <v>432.9036111111111</v>
      </c>
      <c r="I20" s="21">
        <f t="shared" si="20"/>
        <v>205.31887190247801</v>
      </c>
      <c r="J20" s="21">
        <f t="shared" si="20"/>
        <v>72</v>
      </c>
      <c r="K20" s="21">
        <f t="shared" si="20"/>
        <v>710.222483013589</v>
      </c>
      <c r="L20" s="21">
        <f t="shared" si="20"/>
        <v>0</v>
      </c>
      <c r="M20" s="21">
        <f t="shared" si="20"/>
        <v>37.649610389610388</v>
      </c>
      <c r="N20" s="21">
        <f t="shared" si="20"/>
        <v>0</v>
      </c>
      <c r="O20" s="21">
        <f t="shared" si="20"/>
        <v>37.649610389610388</v>
      </c>
      <c r="P20" s="21">
        <f t="shared" si="20"/>
        <v>14.440129870129869</v>
      </c>
      <c r="Q20" s="21">
        <f t="shared" si="20"/>
        <v>0.73246753246753438</v>
      </c>
      <c r="R20" s="21">
        <f t="shared" si="20"/>
        <v>0</v>
      </c>
      <c r="S20" s="21">
        <f t="shared" si="20"/>
        <v>15.172597402597404</v>
      </c>
      <c r="T20" s="21">
        <f t="shared" si="20"/>
        <v>0</v>
      </c>
      <c r="U20" s="21">
        <f t="shared" si="20"/>
        <v>1467.4024830135891</v>
      </c>
      <c r="V20" s="21">
        <f t="shared" si="20"/>
        <v>60.08</v>
      </c>
      <c r="W20" s="21">
        <f t="shared" si="20"/>
        <v>4.2835064935064944</v>
      </c>
      <c r="X20" s="21">
        <f t="shared" si="20"/>
        <v>0</v>
      </c>
      <c r="Y20" s="21">
        <f t="shared" si="6"/>
        <v>64.363506493506492</v>
      </c>
      <c r="Z20" s="21">
        <f t="shared" ref="Z20:AA20" si="21">SUM(Z6:Z19)</f>
        <v>6.7505370843989763</v>
      </c>
      <c r="AA20" s="21">
        <f t="shared" si="21"/>
        <v>144.95000000000002</v>
      </c>
      <c r="AB20" s="21">
        <f t="shared" ref="AB20:AD20" si="22">SUM(AB6:AB19)</f>
        <v>0</v>
      </c>
      <c r="AC20" s="21">
        <f t="shared" si="7"/>
        <v>151.700537084399</v>
      </c>
      <c r="AD20" s="21">
        <f t="shared" si="22"/>
        <v>45.28</v>
      </c>
      <c r="AE20" s="21">
        <f t="shared" ref="AE20:AF20" si="23">SUM(AE6:AE19)</f>
        <v>147.08000000000001</v>
      </c>
      <c r="AF20" s="21">
        <f t="shared" si="23"/>
        <v>0</v>
      </c>
      <c r="AG20" s="21">
        <f t="shared" si="8"/>
        <v>192.36</v>
      </c>
      <c r="AH20" s="21">
        <f t="shared" ref="AH20:AI20" si="24">SUM(AH6:AH19)</f>
        <v>0</v>
      </c>
      <c r="AI20" s="21">
        <f t="shared" si="24"/>
        <v>0</v>
      </c>
      <c r="AJ20" s="21">
        <f t="shared" ref="AJ20" si="25">SUM(AJ6:AJ19)</f>
        <v>0</v>
      </c>
      <c r="AK20" s="21">
        <f t="shared" si="9"/>
        <v>0</v>
      </c>
      <c r="AM20" s="21">
        <f t="shared" ref="AM20" si="26">SUM(AM6:AM19)</f>
        <v>407.42404357790554</v>
      </c>
      <c r="AO20" s="21">
        <f t="shared" ref="AO20:AP20" si="27">SUM(AO6:AO19)</f>
        <v>33.090000000000003</v>
      </c>
      <c r="AP20" s="21">
        <f t="shared" si="27"/>
        <v>0</v>
      </c>
      <c r="AQ20" s="21">
        <f t="shared" ref="AQ20" si="28">SUM(AQ6:AQ19)</f>
        <v>0</v>
      </c>
      <c r="AR20" s="21">
        <f t="shared" si="11"/>
        <v>33.090000000000003</v>
      </c>
      <c r="AS20" s="21">
        <f t="shared" ref="AS20:AU20" si="29">SUM(AS6:AS19)</f>
        <v>0</v>
      </c>
      <c r="AT20" s="21">
        <f t="shared" si="29"/>
        <v>0</v>
      </c>
      <c r="AU20" s="21">
        <f t="shared" si="29"/>
        <v>17.36</v>
      </c>
      <c r="AV20" s="21">
        <f t="shared" si="12"/>
        <v>17.36</v>
      </c>
      <c r="AW20" s="21">
        <f t="shared" ref="AW20:AX20" si="30">SUM(AW6:AW19)</f>
        <v>4.2039999999999997</v>
      </c>
      <c r="AX20" s="21">
        <f t="shared" si="30"/>
        <v>6.4</v>
      </c>
      <c r="AY20" s="21">
        <f t="shared" ref="AY20:BA20" si="31">SUM(AY6:AY19)</f>
        <v>0</v>
      </c>
      <c r="AZ20" s="21">
        <f t="shared" si="13"/>
        <v>10.603999999999999</v>
      </c>
      <c r="BA20" s="21">
        <f t="shared" si="31"/>
        <v>0</v>
      </c>
      <c r="BB20" s="21">
        <f t="shared" ref="BB20:BC20" si="32">SUM(BB6:BB19)</f>
        <v>0</v>
      </c>
      <c r="BC20" s="21">
        <f t="shared" si="32"/>
        <v>0</v>
      </c>
      <c r="BD20" s="21">
        <f t="shared" si="14"/>
        <v>0</v>
      </c>
      <c r="BE20" s="21">
        <f t="shared" ref="BE20" si="33">SUM(BE6:BE19)</f>
        <v>61.054000000000002</v>
      </c>
      <c r="BG20" s="21">
        <f t="shared" ref="BG20:BH20" si="34">SUM(BG6:BG19)</f>
        <v>0</v>
      </c>
      <c r="BH20" s="21">
        <f t="shared" si="34"/>
        <v>0</v>
      </c>
      <c r="BI20" s="21">
        <f t="shared" ref="BI20" si="35">SUM(BI6:BI19)</f>
        <v>7.1899999999999995</v>
      </c>
      <c r="BJ20" s="21">
        <f t="shared" si="15"/>
        <v>7.1899999999999995</v>
      </c>
      <c r="BK20" s="21">
        <f t="shared" ref="BK20:BL20" si="36">SUM(BK6:BK19)</f>
        <v>0</v>
      </c>
      <c r="BL20" s="21">
        <f t="shared" si="36"/>
        <v>0</v>
      </c>
      <c r="BM20" s="21">
        <f t="shared" ref="BM20" si="37">SUM(BM6:BM19)</f>
        <v>2.4300000000000002</v>
      </c>
      <c r="BN20" s="21">
        <f t="shared" si="16"/>
        <v>2.4300000000000002</v>
      </c>
      <c r="BO20" s="21">
        <f t="shared" ref="BO20:BP20" si="38">SUM(BO6:BO19)</f>
        <v>0</v>
      </c>
      <c r="BP20" s="21">
        <f t="shared" si="38"/>
        <v>0</v>
      </c>
      <c r="BQ20" s="21">
        <f t="shared" ref="BQ20:BS20" si="39">SUM(BQ6:BQ19)</f>
        <v>0</v>
      </c>
      <c r="BR20" s="21">
        <f t="shared" si="17"/>
        <v>0</v>
      </c>
      <c r="BS20" s="21">
        <f t="shared" si="39"/>
        <v>0</v>
      </c>
      <c r="BT20" s="21">
        <f t="shared" ref="BT20:BU20" si="40">SUM(BT6:BT19)</f>
        <v>0</v>
      </c>
      <c r="BU20" s="21">
        <f t="shared" si="40"/>
        <v>20.376000000000001</v>
      </c>
      <c r="BV20" s="21">
        <f t="shared" si="18"/>
        <v>20.376000000000001</v>
      </c>
      <c r="BW20" s="21">
        <f t="shared" ref="BW20" si="41">SUM(BW6:BW19)</f>
        <v>29.996000000000002</v>
      </c>
    </row>
    <row r="21" spans="1:75" x14ac:dyDescent="0.2">
      <c r="A21" s="133" t="s">
        <v>15</v>
      </c>
      <c r="B21" s="137"/>
      <c r="C21" s="21"/>
      <c r="D21" s="22"/>
      <c r="E21" s="22"/>
      <c r="F21" s="22"/>
      <c r="G21" s="21"/>
      <c r="H21" s="22"/>
      <c r="I21" s="22"/>
      <c r="J21" s="22"/>
      <c r="K21" s="21"/>
      <c r="L21" s="22"/>
      <c r="M21" s="22"/>
      <c r="N21" s="22">
        <v>0</v>
      </c>
      <c r="O21" s="21">
        <f t="shared" si="4"/>
        <v>0</v>
      </c>
      <c r="P21" s="22"/>
      <c r="Q21" s="22"/>
      <c r="R21" s="22"/>
      <c r="S21" s="21">
        <f t="shared" si="5"/>
        <v>0</v>
      </c>
      <c r="U21" s="22">
        <f t="shared" si="19"/>
        <v>0</v>
      </c>
      <c r="V21" s="22"/>
      <c r="W21" s="22"/>
      <c r="X21" s="22"/>
      <c r="Y21" s="22">
        <f t="shared" si="6"/>
        <v>0</v>
      </c>
      <c r="Z21" s="22"/>
      <c r="AA21" s="22"/>
      <c r="AB21" s="22"/>
      <c r="AC21" s="22">
        <f t="shared" si="7"/>
        <v>0</v>
      </c>
      <c r="AD21" s="22"/>
      <c r="AE21" s="22"/>
      <c r="AF21" s="22"/>
      <c r="AG21" s="22">
        <f t="shared" si="8"/>
        <v>0</v>
      </c>
      <c r="AH21" s="22"/>
      <c r="AI21" s="22"/>
      <c r="AJ21" s="22"/>
      <c r="AK21" s="22">
        <f t="shared" si="9"/>
        <v>0</v>
      </c>
      <c r="AM21" s="24">
        <f t="shared" si="10"/>
        <v>0</v>
      </c>
      <c r="AO21" s="22"/>
      <c r="AP21" s="22"/>
      <c r="AQ21" s="22"/>
      <c r="AR21" s="22">
        <f t="shared" si="11"/>
        <v>0</v>
      </c>
      <c r="AS21" s="22"/>
      <c r="AT21" s="22"/>
      <c r="AU21" s="22"/>
      <c r="AV21" s="22">
        <f t="shared" si="12"/>
        <v>0</v>
      </c>
      <c r="AW21" s="22"/>
      <c r="AX21" s="22"/>
      <c r="AY21" s="22"/>
      <c r="AZ21" s="22">
        <f t="shared" si="13"/>
        <v>0</v>
      </c>
      <c r="BA21" s="22"/>
      <c r="BB21" s="22"/>
      <c r="BC21" s="22"/>
      <c r="BD21" s="22">
        <f t="shared" si="14"/>
        <v>0</v>
      </c>
      <c r="BE21" s="24">
        <f>SUM(AR21,AV21,AZ21,BD21)</f>
        <v>0</v>
      </c>
      <c r="BG21" s="22"/>
      <c r="BH21" s="22"/>
      <c r="BI21" s="22"/>
      <c r="BJ21" s="22">
        <f t="shared" si="15"/>
        <v>0</v>
      </c>
      <c r="BK21" s="22"/>
      <c r="BL21" s="22"/>
      <c r="BM21" s="22"/>
      <c r="BN21" s="22">
        <f t="shared" si="16"/>
        <v>0</v>
      </c>
      <c r="BO21" s="22"/>
      <c r="BP21" s="22"/>
      <c r="BQ21" s="22"/>
      <c r="BR21" s="22">
        <f t="shared" si="17"/>
        <v>0</v>
      </c>
      <c r="BS21" s="22"/>
      <c r="BT21" s="22"/>
      <c r="BU21" s="22"/>
      <c r="BV21" s="22">
        <f t="shared" si="18"/>
        <v>0</v>
      </c>
      <c r="BW21" s="24">
        <f>SUM(BJ21,BN21,BR21,BV21)</f>
        <v>0</v>
      </c>
    </row>
    <row r="22" spans="1:75" x14ac:dyDescent="0.2">
      <c r="A22" s="11">
        <v>1</v>
      </c>
      <c r="B22" s="10" t="s">
        <v>16</v>
      </c>
      <c r="C22" s="43">
        <v>0</v>
      </c>
      <c r="D22" s="38">
        <v>0</v>
      </c>
      <c r="E22" s="38">
        <v>0</v>
      </c>
      <c r="F22" s="38">
        <v>0</v>
      </c>
      <c r="G22" s="43">
        <f t="shared" si="2"/>
        <v>0</v>
      </c>
      <c r="H22" s="38">
        <v>0</v>
      </c>
      <c r="I22" s="38">
        <v>0</v>
      </c>
      <c r="J22" s="38">
        <v>0</v>
      </c>
      <c r="K22" s="43">
        <f t="shared" si="3"/>
        <v>0</v>
      </c>
      <c r="L22" s="38">
        <v>0</v>
      </c>
      <c r="M22" s="38">
        <v>0</v>
      </c>
      <c r="N22" s="38">
        <v>0</v>
      </c>
      <c r="O22" s="43">
        <f t="shared" si="4"/>
        <v>0</v>
      </c>
      <c r="P22" s="38">
        <v>0</v>
      </c>
      <c r="Q22" s="24">
        <v>0</v>
      </c>
      <c r="R22" s="38">
        <v>137.5542857142857</v>
      </c>
      <c r="S22" s="43">
        <f t="shared" si="5"/>
        <v>137.5542857142857</v>
      </c>
      <c r="U22" s="24">
        <f t="shared" si="19"/>
        <v>137.5542857142857</v>
      </c>
      <c r="V22" s="24">
        <v>0</v>
      </c>
      <c r="W22" s="24">
        <v>0</v>
      </c>
      <c r="X22" s="24">
        <v>0</v>
      </c>
      <c r="Y22" s="24">
        <f t="shared" si="6"/>
        <v>0</v>
      </c>
      <c r="Z22" s="24">
        <v>10.57</v>
      </c>
      <c r="AA22" s="24">
        <v>0</v>
      </c>
      <c r="AB22" s="24">
        <v>0</v>
      </c>
      <c r="AC22" s="24">
        <f t="shared" si="7"/>
        <v>10.57</v>
      </c>
      <c r="AD22" s="24">
        <v>0</v>
      </c>
      <c r="AE22" s="24">
        <v>0</v>
      </c>
      <c r="AF22" s="24">
        <v>0</v>
      </c>
      <c r="AG22" s="24">
        <f t="shared" si="8"/>
        <v>0</v>
      </c>
      <c r="AH22" s="24">
        <v>0</v>
      </c>
      <c r="AI22" s="24">
        <v>0</v>
      </c>
      <c r="AJ22" s="24">
        <v>0</v>
      </c>
      <c r="AK22" s="24">
        <f t="shared" si="9"/>
        <v>0</v>
      </c>
      <c r="AM22" s="24">
        <f t="shared" si="10"/>
        <v>10.57</v>
      </c>
      <c r="AO22" s="24">
        <v>0</v>
      </c>
      <c r="AP22" s="24">
        <v>0</v>
      </c>
      <c r="AQ22" s="24">
        <v>0</v>
      </c>
      <c r="AR22" s="24">
        <f t="shared" si="11"/>
        <v>0</v>
      </c>
      <c r="AS22" s="24">
        <v>0</v>
      </c>
      <c r="AT22" s="24">
        <v>35.65</v>
      </c>
      <c r="AU22" s="24">
        <v>0</v>
      </c>
      <c r="AV22" s="24">
        <f t="shared" si="12"/>
        <v>35.65</v>
      </c>
      <c r="AW22" s="24">
        <v>0</v>
      </c>
      <c r="AX22" s="24">
        <v>0</v>
      </c>
      <c r="AY22" s="24">
        <v>0</v>
      </c>
      <c r="AZ22" s="24">
        <f t="shared" si="13"/>
        <v>0</v>
      </c>
      <c r="BA22" s="24">
        <v>0</v>
      </c>
      <c r="BB22" s="24">
        <v>0</v>
      </c>
      <c r="BC22" s="24">
        <v>0</v>
      </c>
      <c r="BD22" s="24">
        <f t="shared" si="14"/>
        <v>0</v>
      </c>
      <c r="BE22" s="24">
        <f>SUM(AR22,AV22,AZ22,BD22)</f>
        <v>35.65</v>
      </c>
      <c r="BG22" s="24">
        <v>0</v>
      </c>
      <c r="BH22" s="24">
        <v>0</v>
      </c>
      <c r="BI22" s="24">
        <v>0</v>
      </c>
      <c r="BJ22" s="24">
        <f t="shared" si="15"/>
        <v>0</v>
      </c>
      <c r="BK22" s="24">
        <v>0</v>
      </c>
      <c r="BL22" s="24">
        <v>0</v>
      </c>
      <c r="BM22" s="24">
        <v>0</v>
      </c>
      <c r="BN22" s="24">
        <f t="shared" si="16"/>
        <v>0</v>
      </c>
      <c r="BO22" s="24">
        <v>0</v>
      </c>
      <c r="BP22" s="24">
        <v>0</v>
      </c>
      <c r="BQ22" s="24">
        <v>0</v>
      </c>
      <c r="BR22" s="24">
        <f t="shared" si="17"/>
        <v>0</v>
      </c>
      <c r="BS22" s="24">
        <v>0</v>
      </c>
      <c r="BT22" s="24">
        <v>0</v>
      </c>
      <c r="BU22" s="24">
        <v>0</v>
      </c>
      <c r="BV22" s="24">
        <f t="shared" si="18"/>
        <v>0</v>
      </c>
      <c r="BW22" s="24">
        <f>SUM(BJ22,BN22,BR22,BV22)</f>
        <v>0</v>
      </c>
    </row>
    <row r="23" spans="1:75" x14ac:dyDescent="0.2">
      <c r="A23" s="11">
        <v>2</v>
      </c>
      <c r="B23" s="10" t="s">
        <v>28</v>
      </c>
      <c r="C23" s="43">
        <v>0</v>
      </c>
      <c r="D23" s="38">
        <v>0</v>
      </c>
      <c r="E23" s="38">
        <v>0</v>
      </c>
      <c r="F23" s="38">
        <v>0</v>
      </c>
      <c r="G23" s="43">
        <f t="shared" si="2"/>
        <v>0</v>
      </c>
      <c r="H23" s="38">
        <v>0</v>
      </c>
      <c r="I23" s="38">
        <v>0</v>
      </c>
      <c r="J23" s="38">
        <v>0</v>
      </c>
      <c r="K23" s="43">
        <f t="shared" si="3"/>
        <v>0</v>
      </c>
      <c r="L23" s="38">
        <v>0</v>
      </c>
      <c r="M23" s="38">
        <v>0</v>
      </c>
      <c r="N23" s="38">
        <v>73.680000000000007</v>
      </c>
      <c r="O23" s="43">
        <f t="shared" si="4"/>
        <v>73.680000000000007</v>
      </c>
      <c r="P23" s="38">
        <v>0</v>
      </c>
      <c r="Q23" s="24">
        <v>0</v>
      </c>
      <c r="R23" s="38">
        <v>0</v>
      </c>
      <c r="S23" s="43">
        <f t="shared" si="5"/>
        <v>0</v>
      </c>
      <c r="U23" s="24">
        <f t="shared" si="19"/>
        <v>73.680000000000007</v>
      </c>
      <c r="V23" s="24">
        <v>0</v>
      </c>
      <c r="W23" s="24">
        <v>0</v>
      </c>
      <c r="X23" s="24">
        <v>0</v>
      </c>
      <c r="Y23" s="24">
        <f t="shared" si="6"/>
        <v>0</v>
      </c>
      <c r="Z23" s="24">
        <v>0</v>
      </c>
      <c r="AA23" s="24">
        <v>0</v>
      </c>
      <c r="AB23" s="24">
        <v>0</v>
      </c>
      <c r="AC23" s="24">
        <f t="shared" si="7"/>
        <v>0</v>
      </c>
      <c r="AD23" s="24">
        <v>0</v>
      </c>
      <c r="AE23" s="24">
        <v>0</v>
      </c>
      <c r="AF23" s="24">
        <v>0</v>
      </c>
      <c r="AG23" s="24">
        <f t="shared" si="8"/>
        <v>0</v>
      </c>
      <c r="AH23" s="24">
        <v>0</v>
      </c>
      <c r="AI23" s="24">
        <v>0</v>
      </c>
      <c r="AJ23" s="24">
        <v>0</v>
      </c>
      <c r="AK23" s="24">
        <f t="shared" si="9"/>
        <v>0</v>
      </c>
      <c r="AM23" s="24">
        <f t="shared" si="10"/>
        <v>0</v>
      </c>
      <c r="AO23" s="24">
        <v>19.399999999999999</v>
      </c>
      <c r="AP23" s="24">
        <v>0</v>
      </c>
      <c r="AQ23" s="24">
        <v>0</v>
      </c>
      <c r="AR23" s="24">
        <f t="shared" si="11"/>
        <v>19.399999999999999</v>
      </c>
      <c r="AS23" s="24">
        <v>0</v>
      </c>
      <c r="AT23" s="24">
        <v>0</v>
      </c>
      <c r="AU23" s="24">
        <v>0</v>
      </c>
      <c r="AV23" s="24">
        <f t="shared" si="12"/>
        <v>0</v>
      </c>
      <c r="AW23" s="24">
        <v>0</v>
      </c>
      <c r="AX23" s="24">
        <v>0</v>
      </c>
      <c r="AY23" s="24">
        <v>0</v>
      </c>
      <c r="AZ23" s="24">
        <f t="shared" si="13"/>
        <v>0</v>
      </c>
      <c r="BA23" s="24">
        <v>0</v>
      </c>
      <c r="BB23" s="24">
        <v>0</v>
      </c>
      <c r="BC23" s="24">
        <v>0</v>
      </c>
      <c r="BD23" s="24">
        <f t="shared" si="14"/>
        <v>0</v>
      </c>
      <c r="BE23" s="24">
        <f>SUM(AR23,AV23,AZ23,BD23)</f>
        <v>19.399999999999999</v>
      </c>
      <c r="BG23" s="24">
        <v>0</v>
      </c>
      <c r="BH23" s="24">
        <v>3.3</v>
      </c>
      <c r="BI23" s="24">
        <v>0</v>
      </c>
      <c r="BJ23" s="24">
        <f t="shared" si="15"/>
        <v>3.3</v>
      </c>
      <c r="BK23" s="24">
        <v>0</v>
      </c>
      <c r="BL23" s="24">
        <v>0</v>
      </c>
      <c r="BM23" s="24">
        <v>0</v>
      </c>
      <c r="BN23" s="24">
        <f t="shared" si="16"/>
        <v>0</v>
      </c>
      <c r="BO23" s="24">
        <v>0</v>
      </c>
      <c r="BP23" s="24">
        <v>0</v>
      </c>
      <c r="BQ23" s="24">
        <v>0</v>
      </c>
      <c r="BR23" s="24">
        <f t="shared" si="17"/>
        <v>0</v>
      </c>
      <c r="BS23" s="24">
        <v>0</v>
      </c>
      <c r="BT23" s="24">
        <v>0</v>
      </c>
      <c r="BU23" s="24">
        <v>0</v>
      </c>
      <c r="BV23" s="24">
        <f t="shared" si="18"/>
        <v>0</v>
      </c>
      <c r="BW23" s="24">
        <f>SUM(BJ23,BN23,BR23,BV23)</f>
        <v>3.3</v>
      </c>
    </row>
    <row r="24" spans="1:75" x14ac:dyDescent="0.2">
      <c r="A24" s="11">
        <v>3</v>
      </c>
      <c r="B24" s="10" t="s">
        <v>85</v>
      </c>
      <c r="C24" s="43">
        <v>2138.14</v>
      </c>
      <c r="D24" s="38">
        <v>622.18299999999999</v>
      </c>
      <c r="E24" s="38">
        <v>0</v>
      </c>
      <c r="F24" s="38">
        <v>24</v>
      </c>
      <c r="G24" s="43">
        <f t="shared" si="2"/>
        <v>646.18299999999999</v>
      </c>
      <c r="H24" s="38">
        <v>0</v>
      </c>
      <c r="I24" s="38">
        <v>398.55861111111108</v>
      </c>
      <c r="J24" s="38">
        <v>283.09722222222223</v>
      </c>
      <c r="K24" s="43">
        <f t="shared" si="3"/>
        <v>681.65583333333325</v>
      </c>
      <c r="L24" s="38">
        <v>478.76736111111109</v>
      </c>
      <c r="M24" s="38">
        <v>205.1</v>
      </c>
      <c r="N24" s="38">
        <v>550.31999999999994</v>
      </c>
      <c r="O24" s="43">
        <f t="shared" si="4"/>
        <v>1234.1873611111109</v>
      </c>
      <c r="P24" s="38">
        <v>558.4</v>
      </c>
      <c r="Q24" s="24">
        <v>534.41298701298706</v>
      </c>
      <c r="R24" s="38">
        <v>432</v>
      </c>
      <c r="S24" s="43">
        <f t="shared" si="5"/>
        <v>1524.8129870129869</v>
      </c>
      <c r="U24" s="24">
        <f t="shared" si="19"/>
        <v>4086.8391814574311</v>
      </c>
      <c r="V24" s="24">
        <v>456</v>
      </c>
      <c r="W24" s="24">
        <v>456</v>
      </c>
      <c r="X24" s="24">
        <v>720</v>
      </c>
      <c r="Y24" s="24">
        <f t="shared" si="6"/>
        <v>1632</v>
      </c>
      <c r="Z24" s="24">
        <v>535.4</v>
      </c>
      <c r="AA24" s="24">
        <v>240</v>
      </c>
      <c r="AB24" s="24">
        <v>720</v>
      </c>
      <c r="AC24" s="24">
        <f t="shared" si="7"/>
        <v>1495.4</v>
      </c>
      <c r="AD24" s="24">
        <v>500.5</v>
      </c>
      <c r="AE24" s="24">
        <v>360</v>
      </c>
      <c r="AF24" s="24">
        <v>430.65</v>
      </c>
      <c r="AG24" s="24">
        <f t="shared" si="8"/>
        <v>1291.1500000000001</v>
      </c>
      <c r="AH24" s="24">
        <v>430.11</v>
      </c>
      <c r="AI24" s="24">
        <v>672</v>
      </c>
      <c r="AJ24" s="24">
        <v>408</v>
      </c>
      <c r="AK24" s="24">
        <f t="shared" si="9"/>
        <v>1510.1100000000001</v>
      </c>
      <c r="AM24" s="24">
        <f t="shared" si="10"/>
        <v>5928.66</v>
      </c>
      <c r="AO24" s="24">
        <v>288</v>
      </c>
      <c r="AP24" s="24">
        <v>679.81</v>
      </c>
      <c r="AQ24" s="24">
        <v>538.79999999999995</v>
      </c>
      <c r="AR24" s="24">
        <f t="shared" si="11"/>
        <v>1506.61</v>
      </c>
      <c r="AS24" s="24">
        <v>696</v>
      </c>
      <c r="AT24" s="24">
        <v>364.98</v>
      </c>
      <c r="AU24" s="24">
        <v>48</v>
      </c>
      <c r="AV24" s="24">
        <f t="shared" si="12"/>
        <v>1108.98</v>
      </c>
      <c r="AW24" s="24">
        <v>408</v>
      </c>
      <c r="AX24" s="24">
        <v>504</v>
      </c>
      <c r="AY24" s="24">
        <v>500.6</v>
      </c>
      <c r="AZ24" s="24">
        <f t="shared" si="13"/>
        <v>1412.6</v>
      </c>
      <c r="BA24" s="24">
        <v>600</v>
      </c>
      <c r="BB24" s="24">
        <v>648</v>
      </c>
      <c r="BC24" s="24">
        <v>624</v>
      </c>
      <c r="BD24" s="24">
        <f t="shared" si="14"/>
        <v>1872</v>
      </c>
      <c r="BE24" s="24">
        <f>SUM(AR24,AV24,AZ24,BD24)</f>
        <v>5900.1900000000005</v>
      </c>
      <c r="BG24" s="24">
        <v>624</v>
      </c>
      <c r="BH24" s="24">
        <v>528</v>
      </c>
      <c r="BI24" s="24">
        <v>446</v>
      </c>
      <c r="BJ24" s="24">
        <f t="shared" si="15"/>
        <v>1598</v>
      </c>
      <c r="BK24" s="24">
        <v>502.28999999999996</v>
      </c>
      <c r="BL24" s="24">
        <v>658</v>
      </c>
      <c r="BM24" s="24">
        <v>548</v>
      </c>
      <c r="BN24" s="24">
        <f t="shared" si="16"/>
        <v>1708.29</v>
      </c>
      <c r="BO24" s="24">
        <v>744</v>
      </c>
      <c r="BP24" s="24">
        <v>347.96799999999996</v>
      </c>
      <c r="BQ24" s="24">
        <v>552</v>
      </c>
      <c r="BR24" s="24">
        <f t="shared" si="17"/>
        <v>1643.9679999999998</v>
      </c>
      <c r="BS24" s="24">
        <v>619.27</v>
      </c>
      <c r="BT24" s="24">
        <v>428</v>
      </c>
      <c r="BU24" s="24">
        <v>413.464</v>
      </c>
      <c r="BV24" s="24">
        <f t="shared" si="18"/>
        <v>1460.7339999999999</v>
      </c>
      <c r="BW24" s="24">
        <f>SUM(BJ24,BN24,BR24,BV24)</f>
        <v>6410.9920000000002</v>
      </c>
    </row>
    <row r="25" spans="1:75" ht="15.75" thickBot="1" x14ac:dyDescent="0.25">
      <c r="A25" s="11">
        <v>4</v>
      </c>
      <c r="B25" s="12" t="s">
        <v>17</v>
      </c>
      <c r="C25" s="43">
        <v>0</v>
      </c>
      <c r="D25" s="38">
        <v>0</v>
      </c>
      <c r="E25" s="38">
        <v>0</v>
      </c>
      <c r="F25" s="38">
        <v>0</v>
      </c>
      <c r="G25" s="43">
        <f t="shared" si="2"/>
        <v>0</v>
      </c>
      <c r="H25" s="38">
        <v>0</v>
      </c>
      <c r="I25" s="38">
        <v>0</v>
      </c>
      <c r="J25" s="38">
        <v>0</v>
      </c>
      <c r="K25" s="43">
        <f t="shared" si="3"/>
        <v>0</v>
      </c>
      <c r="L25" s="38">
        <v>0</v>
      </c>
      <c r="M25" s="38">
        <v>0</v>
      </c>
      <c r="N25" s="38">
        <v>0</v>
      </c>
      <c r="O25" s="43">
        <f t="shared" si="4"/>
        <v>0</v>
      </c>
      <c r="P25" s="38">
        <v>0</v>
      </c>
      <c r="Q25" s="24">
        <v>0</v>
      </c>
      <c r="R25" s="38">
        <v>0</v>
      </c>
      <c r="S25" s="43">
        <f t="shared" si="5"/>
        <v>0</v>
      </c>
      <c r="U25" s="24">
        <f t="shared" si="19"/>
        <v>0</v>
      </c>
      <c r="V25" s="24">
        <v>0</v>
      </c>
      <c r="W25" s="24">
        <v>0</v>
      </c>
      <c r="X25" s="24">
        <v>0</v>
      </c>
      <c r="Y25" s="24">
        <f t="shared" si="6"/>
        <v>0</v>
      </c>
      <c r="Z25" s="24">
        <v>0</v>
      </c>
      <c r="AA25" s="24">
        <v>0</v>
      </c>
      <c r="AB25" s="24">
        <v>0</v>
      </c>
      <c r="AC25" s="24">
        <f t="shared" si="7"/>
        <v>0</v>
      </c>
      <c r="AD25" s="24">
        <v>0</v>
      </c>
      <c r="AE25" s="24">
        <v>0</v>
      </c>
      <c r="AF25" s="24">
        <v>0</v>
      </c>
      <c r="AG25" s="24">
        <f t="shared" si="8"/>
        <v>0</v>
      </c>
      <c r="AH25" s="24">
        <v>0</v>
      </c>
      <c r="AI25" s="24">
        <v>0</v>
      </c>
      <c r="AJ25" s="24">
        <v>0</v>
      </c>
      <c r="AK25" s="24">
        <f t="shared" si="9"/>
        <v>0</v>
      </c>
      <c r="AM25" s="24">
        <f t="shared" si="10"/>
        <v>0</v>
      </c>
      <c r="AO25" s="24">
        <v>0</v>
      </c>
      <c r="AP25" s="24">
        <v>0</v>
      </c>
      <c r="AQ25" s="24">
        <v>0</v>
      </c>
      <c r="AR25" s="24">
        <f t="shared" si="11"/>
        <v>0</v>
      </c>
      <c r="AS25" s="24">
        <v>0</v>
      </c>
      <c r="AT25" s="24">
        <v>0</v>
      </c>
      <c r="AU25" s="24">
        <v>0</v>
      </c>
      <c r="AV25" s="24">
        <f t="shared" si="12"/>
        <v>0</v>
      </c>
      <c r="AW25" s="24">
        <v>0</v>
      </c>
      <c r="AX25" s="24">
        <v>0</v>
      </c>
      <c r="AY25" s="24">
        <v>0</v>
      </c>
      <c r="AZ25" s="24">
        <f t="shared" si="13"/>
        <v>0</v>
      </c>
      <c r="BA25" s="24">
        <v>0</v>
      </c>
      <c r="BB25" s="24">
        <v>0</v>
      </c>
      <c r="BC25" s="24">
        <v>0</v>
      </c>
      <c r="BD25" s="24">
        <f t="shared" si="14"/>
        <v>0</v>
      </c>
      <c r="BE25" s="24">
        <f>SUM(AR25,AV25,AZ25,BD25)</f>
        <v>0</v>
      </c>
      <c r="BG25" s="24">
        <v>0</v>
      </c>
      <c r="BH25" s="24">
        <v>0</v>
      </c>
      <c r="BI25" s="24">
        <v>0</v>
      </c>
      <c r="BJ25" s="24">
        <f t="shared" si="15"/>
        <v>0</v>
      </c>
      <c r="BK25" s="24">
        <v>0</v>
      </c>
      <c r="BL25" s="24">
        <v>0</v>
      </c>
      <c r="BM25" s="24">
        <v>0</v>
      </c>
      <c r="BN25" s="24">
        <f t="shared" si="16"/>
        <v>0</v>
      </c>
      <c r="BO25" s="24">
        <v>0</v>
      </c>
      <c r="BP25" s="24">
        <v>0</v>
      </c>
      <c r="BQ25" s="24">
        <v>0</v>
      </c>
      <c r="BR25" s="24">
        <f t="shared" si="17"/>
        <v>0</v>
      </c>
      <c r="BS25" s="24">
        <v>0</v>
      </c>
      <c r="BT25" s="24">
        <v>0</v>
      </c>
      <c r="BU25" s="24">
        <v>0</v>
      </c>
      <c r="BV25" s="24">
        <f t="shared" si="18"/>
        <v>0</v>
      </c>
      <c r="BW25" s="24">
        <f>SUM(BJ25,BN25,BR25,BV25)</f>
        <v>0</v>
      </c>
    </row>
    <row r="26" spans="1:75" ht="15.75" thickBot="1" x14ac:dyDescent="0.25">
      <c r="A26" s="23"/>
      <c r="B26" s="18" t="s">
        <v>18</v>
      </c>
      <c r="C26" s="19">
        <f>SUM(C22:C25)</f>
        <v>2138.14</v>
      </c>
      <c r="D26" s="19">
        <f t="shared" ref="D26:X26" si="42">SUM(D22:D25)</f>
        <v>622.18299999999999</v>
      </c>
      <c r="E26" s="19">
        <f t="shared" si="42"/>
        <v>0</v>
      </c>
      <c r="F26" s="19">
        <f t="shared" si="42"/>
        <v>24</v>
      </c>
      <c r="G26" s="19">
        <f t="shared" si="42"/>
        <v>646.18299999999999</v>
      </c>
      <c r="H26" s="19">
        <f t="shared" si="42"/>
        <v>0</v>
      </c>
      <c r="I26" s="19">
        <f t="shared" si="42"/>
        <v>398.55861111111108</v>
      </c>
      <c r="J26" s="19">
        <f t="shared" si="42"/>
        <v>283.09722222222223</v>
      </c>
      <c r="K26" s="19">
        <f t="shared" si="42"/>
        <v>681.65583333333325</v>
      </c>
      <c r="L26" s="19">
        <f t="shared" si="42"/>
        <v>478.76736111111109</v>
      </c>
      <c r="M26" s="19">
        <f t="shared" si="42"/>
        <v>205.1</v>
      </c>
      <c r="N26" s="19">
        <f t="shared" si="42"/>
        <v>624</v>
      </c>
      <c r="O26" s="19">
        <f t="shared" si="42"/>
        <v>1307.867361111111</v>
      </c>
      <c r="P26" s="19">
        <f t="shared" si="42"/>
        <v>558.4</v>
      </c>
      <c r="Q26" s="19">
        <f t="shared" si="42"/>
        <v>534.41298701298706</v>
      </c>
      <c r="R26" s="19">
        <f t="shared" si="42"/>
        <v>569.5542857142857</v>
      </c>
      <c r="S26" s="19">
        <f t="shared" si="42"/>
        <v>1662.3672727272726</v>
      </c>
      <c r="T26" s="19">
        <f t="shared" si="42"/>
        <v>0</v>
      </c>
      <c r="U26" s="19">
        <f t="shared" si="42"/>
        <v>4298.0734671717164</v>
      </c>
      <c r="V26" s="19">
        <f t="shared" si="42"/>
        <v>456</v>
      </c>
      <c r="W26" s="19">
        <f t="shared" si="42"/>
        <v>456</v>
      </c>
      <c r="X26" s="19">
        <f t="shared" si="42"/>
        <v>720</v>
      </c>
      <c r="Y26" s="19">
        <f t="shared" si="6"/>
        <v>1632</v>
      </c>
      <c r="Z26" s="19">
        <f t="shared" ref="Z26:AA26" si="43">SUM(Z22:Z25)</f>
        <v>545.97</v>
      </c>
      <c r="AA26" s="19">
        <f t="shared" si="43"/>
        <v>240</v>
      </c>
      <c r="AB26" s="19">
        <f t="shared" ref="AB26:AD26" si="44">SUM(AB22:AB25)</f>
        <v>720</v>
      </c>
      <c r="AC26" s="19">
        <f t="shared" si="7"/>
        <v>1505.97</v>
      </c>
      <c r="AD26" s="19">
        <f t="shared" si="44"/>
        <v>500.5</v>
      </c>
      <c r="AE26" s="19">
        <f t="shared" ref="AE26:AF26" si="45">SUM(AE22:AE25)</f>
        <v>360</v>
      </c>
      <c r="AF26" s="19">
        <f t="shared" si="45"/>
        <v>430.65</v>
      </c>
      <c r="AG26" s="19">
        <f t="shared" si="8"/>
        <v>1291.1500000000001</v>
      </c>
      <c r="AH26" s="19">
        <f t="shared" ref="AH26:AI26" si="46">SUM(AH22:AH25)</f>
        <v>430.11</v>
      </c>
      <c r="AI26" s="19">
        <f t="shared" si="46"/>
        <v>672</v>
      </c>
      <c r="AJ26" s="19">
        <f t="shared" ref="AJ26" si="47">SUM(AJ22:AJ25)</f>
        <v>408</v>
      </c>
      <c r="AK26" s="19">
        <f t="shared" si="9"/>
        <v>1510.1100000000001</v>
      </c>
      <c r="AM26" s="19">
        <f t="shared" ref="AM26" si="48">SUM(AM22:AM25)</f>
        <v>5939.23</v>
      </c>
      <c r="AO26" s="19">
        <f t="shared" ref="AO26:AP26" si="49">SUM(AO22:AO25)</f>
        <v>307.39999999999998</v>
      </c>
      <c r="AP26" s="19">
        <f t="shared" si="49"/>
        <v>679.81</v>
      </c>
      <c r="AQ26" s="19">
        <f t="shared" ref="AQ26" si="50">SUM(AQ22:AQ25)</f>
        <v>538.79999999999995</v>
      </c>
      <c r="AR26" s="19">
        <f t="shared" si="11"/>
        <v>1526.0099999999998</v>
      </c>
      <c r="AS26" s="19">
        <f t="shared" ref="AS26:AU26" si="51">SUM(AS22:AS25)</f>
        <v>696</v>
      </c>
      <c r="AT26" s="19">
        <f t="shared" si="51"/>
        <v>400.63</v>
      </c>
      <c r="AU26" s="19">
        <f t="shared" si="51"/>
        <v>48</v>
      </c>
      <c r="AV26" s="19">
        <f t="shared" si="12"/>
        <v>1144.6300000000001</v>
      </c>
      <c r="AW26" s="19">
        <f t="shared" ref="AW26:AX26" si="52">SUM(AW22:AW25)</f>
        <v>408</v>
      </c>
      <c r="AX26" s="19">
        <f t="shared" si="52"/>
        <v>504</v>
      </c>
      <c r="AY26" s="19">
        <f t="shared" ref="AY26:BA26" si="53">SUM(AY22:AY25)</f>
        <v>500.6</v>
      </c>
      <c r="AZ26" s="19">
        <f t="shared" si="13"/>
        <v>1412.6</v>
      </c>
      <c r="BA26" s="19">
        <f t="shared" si="53"/>
        <v>600</v>
      </c>
      <c r="BB26" s="19">
        <f t="shared" ref="BB26:BC26" si="54">SUM(BB22:BB25)</f>
        <v>648</v>
      </c>
      <c r="BC26" s="19">
        <f t="shared" si="54"/>
        <v>624</v>
      </c>
      <c r="BD26" s="19">
        <f t="shared" si="14"/>
        <v>1872</v>
      </c>
      <c r="BE26" s="19">
        <f t="shared" ref="BE26" si="55">SUM(BE22:BE25)</f>
        <v>5955.2400000000007</v>
      </c>
      <c r="BG26" s="19">
        <f t="shared" ref="BG26:BH26" si="56">SUM(BG22:BG25)</f>
        <v>624</v>
      </c>
      <c r="BH26" s="19">
        <f t="shared" si="56"/>
        <v>531.29999999999995</v>
      </c>
      <c r="BI26" s="19">
        <f t="shared" ref="BI26" si="57">SUM(BI22:BI25)</f>
        <v>446</v>
      </c>
      <c r="BJ26" s="19">
        <f t="shared" si="15"/>
        <v>1601.3</v>
      </c>
      <c r="BK26" s="19">
        <f t="shared" ref="BK26:BL26" si="58">SUM(BK22:BK25)</f>
        <v>502.28999999999996</v>
      </c>
      <c r="BL26" s="19">
        <f t="shared" si="58"/>
        <v>658</v>
      </c>
      <c r="BM26" s="19">
        <f t="shared" ref="BM26" si="59">SUM(BM22:BM25)</f>
        <v>548</v>
      </c>
      <c r="BN26" s="19">
        <f t="shared" si="16"/>
        <v>1708.29</v>
      </c>
      <c r="BO26" s="19">
        <f t="shared" ref="BO26:BP26" si="60">SUM(BO22:BO25)</f>
        <v>744</v>
      </c>
      <c r="BP26" s="19">
        <f t="shared" si="60"/>
        <v>347.96799999999996</v>
      </c>
      <c r="BQ26" s="19">
        <f t="shared" ref="BQ26:BS26" si="61">SUM(BQ22:BQ25)</f>
        <v>552</v>
      </c>
      <c r="BR26" s="19">
        <f t="shared" si="17"/>
        <v>1643.9679999999998</v>
      </c>
      <c r="BS26" s="19">
        <f t="shared" si="61"/>
        <v>619.27</v>
      </c>
      <c r="BT26" s="19">
        <f t="shared" ref="BT26:BU26" si="62">SUM(BT22:BT25)</f>
        <v>428</v>
      </c>
      <c r="BU26" s="19">
        <f t="shared" si="62"/>
        <v>413.464</v>
      </c>
      <c r="BV26" s="19">
        <f t="shared" si="18"/>
        <v>1460.7339999999999</v>
      </c>
      <c r="BW26" s="19">
        <f t="shared" ref="BW26" si="63">SUM(BW22:BW25)</f>
        <v>6414.2920000000004</v>
      </c>
    </row>
    <row r="27" spans="1:75" x14ac:dyDescent="0.2">
      <c r="A27" s="133" t="s">
        <v>19</v>
      </c>
      <c r="B27" s="137"/>
      <c r="C27" s="13"/>
      <c r="D27" s="24"/>
      <c r="E27" s="24"/>
      <c r="F27" s="24"/>
      <c r="G27" s="13"/>
      <c r="H27" s="24"/>
      <c r="I27" s="24"/>
      <c r="J27" s="24"/>
      <c r="K27" s="13"/>
      <c r="L27" s="24"/>
      <c r="M27" s="24"/>
      <c r="N27" s="24">
        <v>0</v>
      </c>
      <c r="O27" s="13">
        <f t="shared" si="4"/>
        <v>0</v>
      </c>
      <c r="P27" s="24"/>
      <c r="Q27" s="24"/>
      <c r="R27" s="24"/>
      <c r="S27" s="13">
        <f t="shared" si="5"/>
        <v>0</v>
      </c>
      <c r="U27" s="24">
        <f t="shared" si="19"/>
        <v>0</v>
      </c>
      <c r="V27" s="24"/>
      <c r="W27" s="24"/>
      <c r="X27" s="24"/>
      <c r="Y27" s="24">
        <f t="shared" si="6"/>
        <v>0</v>
      </c>
      <c r="Z27" s="24"/>
      <c r="AA27" s="24"/>
      <c r="AB27" s="24"/>
      <c r="AC27" s="24">
        <f t="shared" si="7"/>
        <v>0</v>
      </c>
      <c r="AD27" s="24"/>
      <c r="AE27" s="24"/>
      <c r="AF27" s="24"/>
      <c r="AG27" s="24">
        <f t="shared" si="8"/>
        <v>0</v>
      </c>
      <c r="AH27" s="24"/>
      <c r="AI27" s="24"/>
      <c r="AJ27" s="24"/>
      <c r="AK27" s="24">
        <f t="shared" si="9"/>
        <v>0</v>
      </c>
      <c r="AM27" s="24">
        <f t="shared" si="10"/>
        <v>0</v>
      </c>
      <c r="AO27" s="24"/>
      <c r="AP27" s="24"/>
      <c r="AQ27" s="24"/>
      <c r="AR27" s="24">
        <f t="shared" si="11"/>
        <v>0</v>
      </c>
      <c r="AS27" s="24"/>
      <c r="AT27" s="24"/>
      <c r="AU27" s="24"/>
      <c r="AV27" s="24">
        <f t="shared" si="12"/>
        <v>0</v>
      </c>
      <c r="AW27" s="24"/>
      <c r="AX27" s="24"/>
      <c r="AY27" s="24"/>
      <c r="AZ27" s="24">
        <f t="shared" si="13"/>
        <v>0</v>
      </c>
      <c r="BA27" s="24"/>
      <c r="BB27" s="24"/>
      <c r="BC27" s="24"/>
      <c r="BD27" s="24">
        <f t="shared" si="14"/>
        <v>0</v>
      </c>
      <c r="BE27" s="24">
        <f t="shared" ref="BE27:BE38" si="64">SUM(AR27,AV27,AZ27,BD27)</f>
        <v>0</v>
      </c>
      <c r="BG27" s="24"/>
      <c r="BH27" s="24"/>
      <c r="BI27" s="24"/>
      <c r="BJ27" s="24">
        <f t="shared" si="15"/>
        <v>0</v>
      </c>
      <c r="BK27" s="24"/>
      <c r="BL27" s="24"/>
      <c r="BM27" s="24"/>
      <c r="BN27" s="24">
        <f t="shared" si="16"/>
        <v>0</v>
      </c>
      <c r="BO27" s="24"/>
      <c r="BP27" s="24"/>
      <c r="BQ27" s="24"/>
      <c r="BR27" s="24">
        <f t="shared" si="17"/>
        <v>0</v>
      </c>
      <c r="BS27" s="24"/>
      <c r="BT27" s="24"/>
      <c r="BU27" s="24"/>
      <c r="BV27" s="24">
        <f t="shared" si="18"/>
        <v>0</v>
      </c>
      <c r="BW27" s="24">
        <f t="shared" ref="BW27:BW38" si="65">SUM(BJ27,BN27,BR27,BV27)</f>
        <v>0</v>
      </c>
    </row>
    <row r="28" spans="1:75" x14ac:dyDescent="0.2">
      <c r="A28" s="11">
        <v>1</v>
      </c>
      <c r="B28" s="12" t="s">
        <v>29</v>
      </c>
      <c r="C28" s="43">
        <v>0</v>
      </c>
      <c r="D28" s="38">
        <v>0</v>
      </c>
      <c r="E28" s="38">
        <v>0</v>
      </c>
      <c r="F28" s="38">
        <v>0</v>
      </c>
      <c r="G28" s="43">
        <f t="shared" si="2"/>
        <v>0</v>
      </c>
      <c r="H28" s="38">
        <v>0</v>
      </c>
      <c r="I28" s="38">
        <v>0</v>
      </c>
      <c r="J28" s="38">
        <v>0</v>
      </c>
      <c r="K28" s="43">
        <f t="shared" si="3"/>
        <v>0</v>
      </c>
      <c r="L28" s="38">
        <v>0</v>
      </c>
      <c r="M28" s="38">
        <v>0</v>
      </c>
      <c r="N28" s="38">
        <v>0</v>
      </c>
      <c r="O28" s="43">
        <f t="shared" si="4"/>
        <v>0</v>
      </c>
      <c r="P28" s="38">
        <v>0</v>
      </c>
      <c r="Q28" s="38">
        <v>0</v>
      </c>
      <c r="R28" s="38">
        <v>0</v>
      </c>
      <c r="S28" s="43">
        <f t="shared" si="5"/>
        <v>0</v>
      </c>
      <c r="U28" s="24">
        <f t="shared" si="19"/>
        <v>0</v>
      </c>
      <c r="V28" s="24">
        <v>0</v>
      </c>
      <c r="W28" s="24">
        <v>0</v>
      </c>
      <c r="X28" s="24">
        <v>0</v>
      </c>
      <c r="Y28" s="24">
        <f t="shared" si="6"/>
        <v>0</v>
      </c>
      <c r="Z28" s="24">
        <v>0</v>
      </c>
      <c r="AA28" s="24">
        <v>0</v>
      </c>
      <c r="AB28" s="24">
        <v>0</v>
      </c>
      <c r="AC28" s="24">
        <f t="shared" si="7"/>
        <v>0</v>
      </c>
      <c r="AD28" s="24">
        <v>0</v>
      </c>
      <c r="AE28" s="24">
        <v>0</v>
      </c>
      <c r="AF28" s="24">
        <v>0</v>
      </c>
      <c r="AG28" s="24">
        <f t="shared" si="8"/>
        <v>0</v>
      </c>
      <c r="AH28" s="24">
        <v>0</v>
      </c>
      <c r="AI28" s="24">
        <v>0</v>
      </c>
      <c r="AJ28" s="24">
        <v>0</v>
      </c>
      <c r="AK28" s="24">
        <f t="shared" si="9"/>
        <v>0</v>
      </c>
      <c r="AM28" s="24">
        <f t="shared" si="10"/>
        <v>0</v>
      </c>
      <c r="AO28" s="24">
        <v>0</v>
      </c>
      <c r="AP28" s="24">
        <v>0</v>
      </c>
      <c r="AQ28" s="24">
        <v>0</v>
      </c>
      <c r="AR28" s="24">
        <f t="shared" si="11"/>
        <v>0</v>
      </c>
      <c r="AS28" s="24">
        <v>0</v>
      </c>
      <c r="AT28" s="24">
        <v>0</v>
      </c>
      <c r="AU28" s="24">
        <v>0</v>
      </c>
      <c r="AV28" s="24">
        <f t="shared" si="12"/>
        <v>0</v>
      </c>
      <c r="AW28" s="24">
        <v>0</v>
      </c>
      <c r="AX28" s="24">
        <v>0</v>
      </c>
      <c r="AY28" s="24">
        <v>0</v>
      </c>
      <c r="AZ28" s="24">
        <f t="shared" si="13"/>
        <v>0</v>
      </c>
      <c r="BA28" s="24">
        <v>0</v>
      </c>
      <c r="BB28" s="24">
        <v>0</v>
      </c>
      <c r="BC28" s="24">
        <v>0</v>
      </c>
      <c r="BD28" s="24">
        <f t="shared" si="14"/>
        <v>0</v>
      </c>
      <c r="BE28" s="24">
        <f t="shared" si="64"/>
        <v>0</v>
      </c>
      <c r="BG28" s="24">
        <v>0</v>
      </c>
      <c r="BH28" s="24">
        <v>0</v>
      </c>
      <c r="BI28" s="24">
        <v>0</v>
      </c>
      <c r="BJ28" s="24">
        <f t="shared" si="15"/>
        <v>0</v>
      </c>
      <c r="BK28" s="24">
        <v>0</v>
      </c>
      <c r="BL28" s="24">
        <v>0</v>
      </c>
      <c r="BM28" s="24">
        <v>0</v>
      </c>
      <c r="BN28" s="24">
        <f t="shared" si="16"/>
        <v>0</v>
      </c>
      <c r="BO28" s="24">
        <v>0</v>
      </c>
      <c r="BP28" s="24">
        <v>0</v>
      </c>
      <c r="BQ28" s="24">
        <v>0</v>
      </c>
      <c r="BR28" s="24">
        <f t="shared" si="17"/>
        <v>0</v>
      </c>
      <c r="BS28" s="24">
        <v>0</v>
      </c>
      <c r="BT28" s="24">
        <v>0</v>
      </c>
      <c r="BU28" s="24">
        <v>0</v>
      </c>
      <c r="BV28" s="24">
        <f t="shared" si="18"/>
        <v>0</v>
      </c>
      <c r="BW28" s="24">
        <f t="shared" si="65"/>
        <v>0</v>
      </c>
    </row>
    <row r="29" spans="1:75" x14ac:dyDescent="0.2">
      <c r="A29" s="11">
        <f>A28+1</f>
        <v>2</v>
      </c>
      <c r="B29" s="12" t="s">
        <v>30</v>
      </c>
      <c r="C29" s="43">
        <v>0</v>
      </c>
      <c r="D29" s="38">
        <v>0</v>
      </c>
      <c r="E29" s="38">
        <v>0</v>
      </c>
      <c r="F29" s="38">
        <v>0</v>
      </c>
      <c r="G29" s="43">
        <f t="shared" si="2"/>
        <v>0</v>
      </c>
      <c r="H29" s="38">
        <v>0</v>
      </c>
      <c r="I29" s="38">
        <v>0</v>
      </c>
      <c r="J29" s="38">
        <v>0</v>
      </c>
      <c r="K29" s="43">
        <f t="shared" si="3"/>
        <v>0</v>
      </c>
      <c r="L29" s="38">
        <v>0</v>
      </c>
      <c r="M29" s="38">
        <v>0</v>
      </c>
      <c r="N29" s="38">
        <v>0</v>
      </c>
      <c r="O29" s="43">
        <f t="shared" si="4"/>
        <v>0</v>
      </c>
      <c r="P29" s="38">
        <v>0</v>
      </c>
      <c r="Q29" s="38">
        <v>0</v>
      </c>
      <c r="R29" s="38">
        <v>0</v>
      </c>
      <c r="S29" s="43">
        <f t="shared" si="5"/>
        <v>0</v>
      </c>
      <c r="U29" s="24">
        <f t="shared" si="19"/>
        <v>0</v>
      </c>
      <c r="V29" s="24">
        <v>0</v>
      </c>
      <c r="W29" s="24">
        <v>0</v>
      </c>
      <c r="X29" s="24">
        <v>0</v>
      </c>
      <c r="Y29" s="24">
        <f t="shared" si="6"/>
        <v>0</v>
      </c>
      <c r="Z29" s="24">
        <v>0</v>
      </c>
      <c r="AA29" s="24">
        <v>0</v>
      </c>
      <c r="AB29" s="24">
        <v>0</v>
      </c>
      <c r="AC29" s="24">
        <f t="shared" si="7"/>
        <v>0</v>
      </c>
      <c r="AD29" s="24">
        <v>0</v>
      </c>
      <c r="AE29" s="24">
        <v>0</v>
      </c>
      <c r="AF29" s="24">
        <v>0</v>
      </c>
      <c r="AG29" s="24">
        <f t="shared" si="8"/>
        <v>0</v>
      </c>
      <c r="AH29" s="24">
        <v>0</v>
      </c>
      <c r="AI29" s="24">
        <v>0</v>
      </c>
      <c r="AJ29" s="24">
        <v>0</v>
      </c>
      <c r="AK29" s="24">
        <f t="shared" si="9"/>
        <v>0</v>
      </c>
      <c r="AM29" s="24">
        <f t="shared" si="10"/>
        <v>0</v>
      </c>
      <c r="AO29" s="24">
        <v>0</v>
      </c>
      <c r="AP29" s="24">
        <v>0</v>
      </c>
      <c r="AQ29" s="24">
        <v>0</v>
      </c>
      <c r="AR29" s="24">
        <f t="shared" si="11"/>
        <v>0</v>
      </c>
      <c r="AS29" s="24">
        <v>0</v>
      </c>
      <c r="AT29" s="24">
        <v>0</v>
      </c>
      <c r="AU29" s="24">
        <v>0</v>
      </c>
      <c r="AV29" s="24">
        <f t="shared" si="12"/>
        <v>0</v>
      </c>
      <c r="AW29" s="24">
        <v>0</v>
      </c>
      <c r="AX29" s="24">
        <v>0</v>
      </c>
      <c r="AY29" s="24">
        <v>0</v>
      </c>
      <c r="AZ29" s="24">
        <f t="shared" si="13"/>
        <v>0</v>
      </c>
      <c r="BA29" s="24">
        <v>0</v>
      </c>
      <c r="BB29" s="24">
        <v>0</v>
      </c>
      <c r="BC29" s="24">
        <v>0</v>
      </c>
      <c r="BD29" s="24">
        <f t="shared" si="14"/>
        <v>0</v>
      </c>
      <c r="BE29" s="24">
        <f t="shared" si="64"/>
        <v>0</v>
      </c>
      <c r="BG29" s="24">
        <v>0</v>
      </c>
      <c r="BH29" s="24">
        <v>0</v>
      </c>
      <c r="BI29" s="24">
        <v>0</v>
      </c>
      <c r="BJ29" s="24">
        <f t="shared" si="15"/>
        <v>0</v>
      </c>
      <c r="BK29" s="24">
        <v>0</v>
      </c>
      <c r="BL29" s="24">
        <v>0</v>
      </c>
      <c r="BM29" s="24">
        <v>0</v>
      </c>
      <c r="BN29" s="24">
        <f t="shared" si="16"/>
        <v>0</v>
      </c>
      <c r="BO29" s="24">
        <v>0</v>
      </c>
      <c r="BP29" s="24">
        <v>0</v>
      </c>
      <c r="BQ29" s="24">
        <v>0</v>
      </c>
      <c r="BR29" s="24">
        <f t="shared" si="17"/>
        <v>0</v>
      </c>
      <c r="BS29" s="24">
        <v>0</v>
      </c>
      <c r="BT29" s="24">
        <v>0</v>
      </c>
      <c r="BU29" s="24">
        <v>0</v>
      </c>
      <c r="BV29" s="24">
        <f t="shared" si="18"/>
        <v>0</v>
      </c>
      <c r="BW29" s="24">
        <f t="shared" si="65"/>
        <v>0</v>
      </c>
    </row>
    <row r="30" spans="1:75" x14ac:dyDescent="0.2">
      <c r="A30" s="11">
        <f t="shared" ref="A30:A38" si="66">A29+1</f>
        <v>3</v>
      </c>
      <c r="B30" s="12" t="s">
        <v>31</v>
      </c>
      <c r="C30" s="43">
        <v>0</v>
      </c>
      <c r="D30" s="38">
        <v>0</v>
      </c>
      <c r="E30" s="38">
        <v>0</v>
      </c>
      <c r="F30" s="38">
        <v>0</v>
      </c>
      <c r="G30" s="43">
        <f t="shared" si="2"/>
        <v>0</v>
      </c>
      <c r="H30" s="38">
        <v>0</v>
      </c>
      <c r="I30" s="38">
        <v>0</v>
      </c>
      <c r="J30" s="38">
        <v>0</v>
      </c>
      <c r="K30" s="43">
        <f t="shared" si="3"/>
        <v>0</v>
      </c>
      <c r="L30" s="38">
        <v>0</v>
      </c>
      <c r="M30" s="38">
        <v>0</v>
      </c>
      <c r="N30" s="38">
        <v>0</v>
      </c>
      <c r="O30" s="43">
        <f t="shared" si="4"/>
        <v>0</v>
      </c>
      <c r="P30" s="38">
        <v>0</v>
      </c>
      <c r="Q30" s="38">
        <v>0</v>
      </c>
      <c r="R30" s="38">
        <v>0</v>
      </c>
      <c r="S30" s="43">
        <f t="shared" si="5"/>
        <v>0</v>
      </c>
      <c r="U30" s="24">
        <f t="shared" si="19"/>
        <v>0</v>
      </c>
      <c r="V30" s="24">
        <v>0</v>
      </c>
      <c r="W30" s="24">
        <v>0</v>
      </c>
      <c r="X30" s="24">
        <v>0</v>
      </c>
      <c r="Y30" s="24">
        <f t="shared" si="6"/>
        <v>0</v>
      </c>
      <c r="Z30" s="24">
        <v>1</v>
      </c>
      <c r="AA30" s="24">
        <v>5.0397435897435887</v>
      </c>
      <c r="AB30" s="24">
        <v>0</v>
      </c>
      <c r="AC30" s="24">
        <f t="shared" si="7"/>
        <v>6.0397435897435887</v>
      </c>
      <c r="AD30" s="24">
        <v>0</v>
      </c>
      <c r="AE30" s="24">
        <v>0</v>
      </c>
      <c r="AF30" s="24">
        <v>4.5199999999999996</v>
      </c>
      <c r="AG30" s="24">
        <f t="shared" si="8"/>
        <v>4.5199999999999996</v>
      </c>
      <c r="AH30" s="24">
        <v>0</v>
      </c>
      <c r="AI30" s="24">
        <v>0</v>
      </c>
      <c r="AJ30" s="24">
        <v>0</v>
      </c>
      <c r="AK30" s="24">
        <f t="shared" si="9"/>
        <v>0</v>
      </c>
      <c r="AM30" s="24">
        <f t="shared" si="10"/>
        <v>10.559743589743588</v>
      </c>
      <c r="AO30" s="24">
        <v>0</v>
      </c>
      <c r="AP30" s="24">
        <v>2.6</v>
      </c>
      <c r="AQ30" s="24">
        <v>0</v>
      </c>
      <c r="AR30" s="24">
        <f t="shared" si="11"/>
        <v>2.6</v>
      </c>
      <c r="AS30" s="24">
        <v>0</v>
      </c>
      <c r="AT30" s="24">
        <v>0</v>
      </c>
      <c r="AU30" s="24">
        <v>0</v>
      </c>
      <c r="AV30" s="24">
        <f t="shared" si="12"/>
        <v>0</v>
      </c>
      <c r="AW30" s="24">
        <v>0</v>
      </c>
      <c r="AX30" s="24">
        <v>0</v>
      </c>
      <c r="AY30" s="24">
        <v>0</v>
      </c>
      <c r="AZ30" s="24">
        <f t="shared" si="13"/>
        <v>0</v>
      </c>
      <c r="BA30" s="24">
        <v>0</v>
      </c>
      <c r="BB30" s="24">
        <v>0</v>
      </c>
      <c r="BC30" s="24">
        <v>0</v>
      </c>
      <c r="BD30" s="24">
        <f t="shared" si="14"/>
        <v>0</v>
      </c>
      <c r="BE30" s="24">
        <f t="shared" si="64"/>
        <v>2.6</v>
      </c>
      <c r="BG30" s="24">
        <v>0</v>
      </c>
      <c r="BH30" s="24">
        <v>0</v>
      </c>
      <c r="BI30" s="24">
        <v>0</v>
      </c>
      <c r="BJ30" s="24">
        <f t="shared" si="15"/>
        <v>0</v>
      </c>
      <c r="BK30" s="24">
        <v>0</v>
      </c>
      <c r="BL30" s="24">
        <v>0</v>
      </c>
      <c r="BM30" s="24">
        <v>0</v>
      </c>
      <c r="BN30" s="24">
        <f t="shared" si="16"/>
        <v>0</v>
      </c>
      <c r="BO30" s="24">
        <v>0</v>
      </c>
      <c r="BP30" s="24">
        <v>0</v>
      </c>
      <c r="BQ30" s="24">
        <v>0</v>
      </c>
      <c r="BR30" s="24">
        <f t="shared" si="17"/>
        <v>0</v>
      </c>
      <c r="BS30" s="24">
        <v>0</v>
      </c>
      <c r="BT30" s="24">
        <v>0</v>
      </c>
      <c r="BU30" s="24">
        <v>0</v>
      </c>
      <c r="BV30" s="24">
        <f t="shared" si="18"/>
        <v>0</v>
      </c>
      <c r="BW30" s="24">
        <f t="shared" si="65"/>
        <v>0</v>
      </c>
    </row>
    <row r="31" spans="1:75" x14ac:dyDescent="0.2">
      <c r="A31" s="11">
        <f t="shared" si="66"/>
        <v>4</v>
      </c>
      <c r="B31" s="12" t="s">
        <v>32</v>
      </c>
      <c r="C31" s="43">
        <v>0</v>
      </c>
      <c r="D31" s="38">
        <v>0</v>
      </c>
      <c r="E31" s="38">
        <v>0</v>
      </c>
      <c r="F31" s="38">
        <v>7.34</v>
      </c>
      <c r="G31" s="43">
        <f t="shared" si="2"/>
        <v>7.34</v>
      </c>
      <c r="H31" s="38">
        <v>0</v>
      </c>
      <c r="I31" s="38">
        <v>0</v>
      </c>
      <c r="J31" s="38">
        <v>0</v>
      </c>
      <c r="K31" s="43">
        <f t="shared" si="3"/>
        <v>0</v>
      </c>
      <c r="L31" s="38">
        <v>0</v>
      </c>
      <c r="M31" s="38">
        <v>0</v>
      </c>
      <c r="N31" s="38">
        <v>0</v>
      </c>
      <c r="O31" s="43">
        <f t="shared" si="4"/>
        <v>0</v>
      </c>
      <c r="P31" s="38">
        <v>0</v>
      </c>
      <c r="Q31" s="38">
        <v>0</v>
      </c>
      <c r="R31" s="38">
        <v>0</v>
      </c>
      <c r="S31" s="43">
        <f t="shared" si="5"/>
        <v>0</v>
      </c>
      <c r="U31" s="24">
        <f t="shared" si="19"/>
        <v>7.34</v>
      </c>
      <c r="V31" s="24">
        <v>0</v>
      </c>
      <c r="W31" s="24">
        <v>0</v>
      </c>
      <c r="X31" s="24">
        <v>0</v>
      </c>
      <c r="Y31" s="24">
        <f t="shared" si="6"/>
        <v>0</v>
      </c>
      <c r="Z31" s="24">
        <v>0</v>
      </c>
      <c r="AA31" s="24">
        <v>3.88</v>
      </c>
      <c r="AB31" s="24">
        <v>0</v>
      </c>
      <c r="AC31" s="24">
        <f t="shared" si="7"/>
        <v>3.88</v>
      </c>
      <c r="AD31" s="24">
        <v>0</v>
      </c>
      <c r="AE31" s="24">
        <v>0</v>
      </c>
      <c r="AF31" s="24">
        <v>6.8</v>
      </c>
      <c r="AG31" s="24">
        <f t="shared" si="8"/>
        <v>6.8</v>
      </c>
      <c r="AH31" s="24">
        <v>0</v>
      </c>
      <c r="AI31" s="24">
        <v>0</v>
      </c>
      <c r="AJ31" s="24">
        <v>0</v>
      </c>
      <c r="AK31" s="24">
        <f t="shared" si="9"/>
        <v>0</v>
      </c>
      <c r="AM31" s="24">
        <f t="shared" si="10"/>
        <v>10.68</v>
      </c>
      <c r="AO31" s="24">
        <v>23.134756554307117</v>
      </c>
      <c r="AP31" s="24">
        <v>0</v>
      </c>
      <c r="AQ31" s="24">
        <v>0</v>
      </c>
      <c r="AR31" s="24">
        <f t="shared" si="11"/>
        <v>23.134756554307117</v>
      </c>
      <c r="AS31" s="24">
        <v>0</v>
      </c>
      <c r="AT31" s="24">
        <v>0</v>
      </c>
      <c r="AU31" s="24">
        <v>6.9399999999999995</v>
      </c>
      <c r="AV31" s="24">
        <f t="shared" si="12"/>
        <v>6.9399999999999995</v>
      </c>
      <c r="AW31" s="24">
        <v>0</v>
      </c>
      <c r="AX31" s="24">
        <v>0</v>
      </c>
      <c r="AY31" s="24">
        <v>0</v>
      </c>
      <c r="AZ31" s="24">
        <f t="shared" si="13"/>
        <v>0</v>
      </c>
      <c r="BA31" s="24">
        <v>0</v>
      </c>
      <c r="BB31" s="24">
        <v>0</v>
      </c>
      <c r="BC31" s="24">
        <v>0</v>
      </c>
      <c r="BD31" s="24">
        <f t="shared" si="14"/>
        <v>0</v>
      </c>
      <c r="BE31" s="24">
        <f t="shared" si="64"/>
        <v>30.074756554307115</v>
      </c>
      <c r="BG31" s="24">
        <v>0</v>
      </c>
      <c r="BH31" s="24">
        <v>0</v>
      </c>
      <c r="BI31" s="24">
        <v>0</v>
      </c>
      <c r="BJ31" s="24">
        <f t="shared" si="15"/>
        <v>0</v>
      </c>
      <c r="BK31" s="24">
        <v>0</v>
      </c>
      <c r="BL31" s="24">
        <v>0</v>
      </c>
      <c r="BM31" s="24">
        <v>0</v>
      </c>
      <c r="BN31" s="24">
        <f t="shared" si="16"/>
        <v>0</v>
      </c>
      <c r="BO31" s="24">
        <v>0</v>
      </c>
      <c r="BP31" s="24">
        <v>0</v>
      </c>
      <c r="BQ31" s="24">
        <v>0</v>
      </c>
      <c r="BR31" s="24">
        <f t="shared" si="17"/>
        <v>0</v>
      </c>
      <c r="BS31" s="24">
        <v>0</v>
      </c>
      <c r="BT31" s="24">
        <v>0</v>
      </c>
      <c r="BU31" s="24">
        <v>0</v>
      </c>
      <c r="BV31" s="24">
        <f t="shared" si="18"/>
        <v>0</v>
      </c>
      <c r="BW31" s="24">
        <f t="shared" si="65"/>
        <v>0</v>
      </c>
    </row>
    <row r="32" spans="1:75" x14ac:dyDescent="0.2">
      <c r="A32" s="11">
        <f t="shared" si="66"/>
        <v>5</v>
      </c>
      <c r="B32" s="12" t="s">
        <v>67</v>
      </c>
      <c r="C32" s="43">
        <v>0</v>
      </c>
      <c r="D32" s="38">
        <v>0</v>
      </c>
      <c r="E32" s="38">
        <v>0</v>
      </c>
      <c r="F32" s="38">
        <v>0</v>
      </c>
      <c r="G32" s="43">
        <f t="shared" si="2"/>
        <v>0</v>
      </c>
      <c r="H32" s="38">
        <v>0</v>
      </c>
      <c r="I32" s="38">
        <v>0</v>
      </c>
      <c r="J32" s="38">
        <v>0</v>
      </c>
      <c r="K32" s="43">
        <f t="shared" si="3"/>
        <v>0</v>
      </c>
      <c r="L32" s="38">
        <v>0</v>
      </c>
      <c r="M32" s="38">
        <v>0</v>
      </c>
      <c r="N32" s="38">
        <v>0</v>
      </c>
      <c r="O32" s="43">
        <f t="shared" si="4"/>
        <v>0</v>
      </c>
      <c r="P32" s="38">
        <v>0</v>
      </c>
      <c r="Q32" s="38">
        <v>0</v>
      </c>
      <c r="R32" s="38">
        <v>0</v>
      </c>
      <c r="S32" s="43">
        <f t="shared" si="5"/>
        <v>0</v>
      </c>
      <c r="U32" s="24">
        <f t="shared" si="19"/>
        <v>0</v>
      </c>
      <c r="V32" s="24">
        <v>0</v>
      </c>
      <c r="W32" s="24">
        <v>0</v>
      </c>
      <c r="X32" s="24">
        <v>0</v>
      </c>
      <c r="Y32" s="24">
        <f t="shared" si="6"/>
        <v>0</v>
      </c>
      <c r="Z32" s="24">
        <v>0</v>
      </c>
      <c r="AA32" s="24">
        <v>0</v>
      </c>
      <c r="AB32" s="24">
        <v>0</v>
      </c>
      <c r="AC32" s="24">
        <f t="shared" si="7"/>
        <v>0</v>
      </c>
      <c r="AD32" s="24">
        <v>0</v>
      </c>
      <c r="AE32" s="24">
        <v>0</v>
      </c>
      <c r="AF32" s="24">
        <v>0</v>
      </c>
      <c r="AG32" s="24">
        <f t="shared" si="8"/>
        <v>0</v>
      </c>
      <c r="AH32" s="24">
        <v>0</v>
      </c>
      <c r="AI32" s="24">
        <v>0</v>
      </c>
      <c r="AJ32" s="24">
        <v>0</v>
      </c>
      <c r="AK32" s="24">
        <f t="shared" si="9"/>
        <v>0</v>
      </c>
      <c r="AM32" s="24">
        <f t="shared" si="10"/>
        <v>0</v>
      </c>
      <c r="AO32" s="24">
        <v>0</v>
      </c>
      <c r="AP32" s="24">
        <v>0</v>
      </c>
      <c r="AQ32" s="24">
        <v>0</v>
      </c>
      <c r="AR32" s="24">
        <f t="shared" si="11"/>
        <v>0</v>
      </c>
      <c r="AS32" s="24">
        <v>0</v>
      </c>
      <c r="AT32" s="24">
        <v>0</v>
      </c>
      <c r="AU32" s="24">
        <v>0</v>
      </c>
      <c r="AV32" s="24">
        <f t="shared" si="12"/>
        <v>0</v>
      </c>
      <c r="AW32" s="24">
        <v>0</v>
      </c>
      <c r="AX32" s="24">
        <v>0</v>
      </c>
      <c r="AY32" s="24">
        <v>0</v>
      </c>
      <c r="AZ32" s="24">
        <f t="shared" si="13"/>
        <v>0</v>
      </c>
      <c r="BA32" s="24">
        <v>0</v>
      </c>
      <c r="BB32" s="24">
        <v>0</v>
      </c>
      <c r="BC32" s="24">
        <v>0</v>
      </c>
      <c r="BD32" s="24">
        <f t="shared" si="14"/>
        <v>0</v>
      </c>
      <c r="BE32" s="24">
        <f t="shared" si="64"/>
        <v>0</v>
      </c>
      <c r="BG32" s="24">
        <v>0</v>
      </c>
      <c r="BH32" s="24">
        <v>0</v>
      </c>
      <c r="BI32" s="24">
        <v>0</v>
      </c>
      <c r="BJ32" s="24">
        <f t="shared" si="15"/>
        <v>0</v>
      </c>
      <c r="BK32" s="24">
        <v>0</v>
      </c>
      <c r="BL32" s="24">
        <v>0</v>
      </c>
      <c r="BM32" s="24">
        <v>0</v>
      </c>
      <c r="BN32" s="24">
        <f t="shared" si="16"/>
        <v>0</v>
      </c>
      <c r="BO32" s="24">
        <v>0</v>
      </c>
      <c r="BP32" s="24">
        <v>0</v>
      </c>
      <c r="BQ32" s="24">
        <v>0</v>
      </c>
      <c r="BR32" s="24">
        <f t="shared" si="17"/>
        <v>0</v>
      </c>
      <c r="BS32" s="24">
        <v>0</v>
      </c>
      <c r="BT32" s="24">
        <v>0</v>
      </c>
      <c r="BU32" s="24">
        <v>0</v>
      </c>
      <c r="BV32" s="24">
        <f t="shared" si="18"/>
        <v>0</v>
      </c>
      <c r="BW32" s="24">
        <f t="shared" si="65"/>
        <v>0</v>
      </c>
    </row>
    <row r="33" spans="1:75" x14ac:dyDescent="0.2">
      <c r="A33" s="11">
        <f t="shared" si="66"/>
        <v>6</v>
      </c>
      <c r="B33" s="16" t="s">
        <v>34</v>
      </c>
      <c r="C33" s="43">
        <v>0</v>
      </c>
      <c r="D33" s="38">
        <v>0</v>
      </c>
      <c r="E33" s="38">
        <v>0</v>
      </c>
      <c r="F33" s="38">
        <v>0</v>
      </c>
      <c r="G33" s="43">
        <f t="shared" si="2"/>
        <v>0</v>
      </c>
      <c r="H33" s="38">
        <v>0</v>
      </c>
      <c r="I33" s="38">
        <v>0</v>
      </c>
      <c r="J33" s="38">
        <v>0</v>
      </c>
      <c r="K33" s="43">
        <f t="shared" si="3"/>
        <v>0</v>
      </c>
      <c r="L33" s="38">
        <v>0</v>
      </c>
      <c r="M33" s="38">
        <v>0</v>
      </c>
      <c r="N33" s="38">
        <v>0</v>
      </c>
      <c r="O33" s="43">
        <f t="shared" si="4"/>
        <v>0</v>
      </c>
      <c r="P33" s="38">
        <v>0</v>
      </c>
      <c r="Q33" s="38">
        <v>0</v>
      </c>
      <c r="R33" s="38">
        <v>0</v>
      </c>
      <c r="S33" s="43">
        <f t="shared" si="5"/>
        <v>0</v>
      </c>
      <c r="U33" s="24">
        <f t="shared" si="19"/>
        <v>0</v>
      </c>
      <c r="V33" s="24">
        <v>0</v>
      </c>
      <c r="W33" s="24">
        <v>0</v>
      </c>
      <c r="X33" s="24">
        <v>0</v>
      </c>
      <c r="Y33" s="24">
        <f t="shared" si="6"/>
        <v>0</v>
      </c>
      <c r="Z33" s="24">
        <v>0</v>
      </c>
      <c r="AA33" s="24">
        <v>0</v>
      </c>
      <c r="AB33" s="24">
        <v>0</v>
      </c>
      <c r="AC33" s="24">
        <f t="shared" si="7"/>
        <v>0</v>
      </c>
      <c r="AD33" s="24">
        <v>0</v>
      </c>
      <c r="AE33" s="24">
        <v>0</v>
      </c>
      <c r="AF33" s="24">
        <v>0</v>
      </c>
      <c r="AG33" s="24">
        <f t="shared" si="8"/>
        <v>0</v>
      </c>
      <c r="AH33" s="24">
        <v>0</v>
      </c>
      <c r="AI33" s="24">
        <v>0</v>
      </c>
      <c r="AJ33" s="24">
        <v>0</v>
      </c>
      <c r="AK33" s="24">
        <f t="shared" si="9"/>
        <v>0</v>
      </c>
      <c r="AM33" s="24">
        <f t="shared" si="10"/>
        <v>0</v>
      </c>
      <c r="AO33" s="24">
        <v>0</v>
      </c>
      <c r="AP33" s="24">
        <v>0</v>
      </c>
      <c r="AQ33" s="24">
        <v>0</v>
      </c>
      <c r="AR33" s="24">
        <f t="shared" si="11"/>
        <v>0</v>
      </c>
      <c r="AS33" s="24">
        <v>0</v>
      </c>
      <c r="AT33" s="24">
        <v>0</v>
      </c>
      <c r="AU33" s="24">
        <v>0</v>
      </c>
      <c r="AV33" s="24">
        <f t="shared" si="12"/>
        <v>0</v>
      </c>
      <c r="AW33" s="24">
        <v>0</v>
      </c>
      <c r="AX33" s="24">
        <v>0</v>
      </c>
      <c r="AY33" s="24">
        <v>0</v>
      </c>
      <c r="AZ33" s="24">
        <f t="shared" si="13"/>
        <v>0</v>
      </c>
      <c r="BA33" s="24">
        <v>0</v>
      </c>
      <c r="BB33" s="24">
        <v>0</v>
      </c>
      <c r="BC33" s="24">
        <v>0</v>
      </c>
      <c r="BD33" s="24">
        <f t="shared" si="14"/>
        <v>0</v>
      </c>
      <c r="BE33" s="24">
        <f t="shared" si="64"/>
        <v>0</v>
      </c>
      <c r="BG33" s="24">
        <v>0</v>
      </c>
      <c r="BH33" s="24">
        <v>0</v>
      </c>
      <c r="BI33" s="24">
        <v>0</v>
      </c>
      <c r="BJ33" s="24">
        <f t="shared" si="15"/>
        <v>0</v>
      </c>
      <c r="BK33" s="24">
        <v>0</v>
      </c>
      <c r="BL33" s="24">
        <v>0</v>
      </c>
      <c r="BM33" s="24">
        <v>0</v>
      </c>
      <c r="BN33" s="24">
        <f t="shared" si="16"/>
        <v>0</v>
      </c>
      <c r="BO33" s="24">
        <v>0</v>
      </c>
      <c r="BP33" s="24">
        <v>0</v>
      </c>
      <c r="BQ33" s="24">
        <v>0</v>
      </c>
      <c r="BR33" s="24">
        <f t="shared" si="17"/>
        <v>0</v>
      </c>
      <c r="BS33" s="24">
        <v>0</v>
      </c>
      <c r="BT33" s="24">
        <v>0</v>
      </c>
      <c r="BU33" s="24">
        <v>0</v>
      </c>
      <c r="BV33" s="24">
        <f t="shared" si="18"/>
        <v>0</v>
      </c>
      <c r="BW33" s="24">
        <f t="shared" si="65"/>
        <v>0</v>
      </c>
    </row>
    <row r="34" spans="1:75" x14ac:dyDescent="0.2">
      <c r="A34" s="11">
        <f t="shared" si="66"/>
        <v>7</v>
      </c>
      <c r="B34" s="16" t="s">
        <v>102</v>
      </c>
      <c r="C34" s="43">
        <v>0</v>
      </c>
      <c r="D34" s="38">
        <v>0</v>
      </c>
      <c r="E34" s="38">
        <v>0.6</v>
      </c>
      <c r="F34" s="38">
        <v>2.21</v>
      </c>
      <c r="G34" s="43">
        <f t="shared" si="2"/>
        <v>2.81</v>
      </c>
      <c r="H34" s="38">
        <v>0.49</v>
      </c>
      <c r="I34" s="38">
        <v>0</v>
      </c>
      <c r="J34" s="38">
        <v>0</v>
      </c>
      <c r="K34" s="43">
        <f t="shared" si="3"/>
        <v>0.49</v>
      </c>
      <c r="L34" s="38">
        <v>0</v>
      </c>
      <c r="M34" s="38">
        <v>7.2735064935064955</v>
      </c>
      <c r="N34" s="38">
        <v>1.5</v>
      </c>
      <c r="O34" s="43">
        <f t="shared" si="4"/>
        <v>8.7735064935064955</v>
      </c>
      <c r="P34" s="38">
        <v>0</v>
      </c>
      <c r="Q34" s="38">
        <v>2.2389610389610399</v>
      </c>
      <c r="R34" s="38">
        <v>0.62337662337662481</v>
      </c>
      <c r="S34" s="43">
        <f t="shared" si="5"/>
        <v>2.8623376623376648</v>
      </c>
      <c r="U34" s="24">
        <f t="shared" si="19"/>
        <v>14.935844155844162</v>
      </c>
      <c r="V34" s="24">
        <v>0.85454545454545616</v>
      </c>
      <c r="W34" s="24">
        <v>0</v>
      </c>
      <c r="X34" s="24">
        <v>0</v>
      </c>
      <c r="Y34" s="24">
        <f t="shared" si="6"/>
        <v>0.85454545454545616</v>
      </c>
      <c r="Z34" s="24">
        <v>1.9</v>
      </c>
      <c r="AA34" s="24">
        <v>2.4700000000000002</v>
      </c>
      <c r="AB34" s="24">
        <v>0</v>
      </c>
      <c r="AC34" s="24">
        <f t="shared" si="7"/>
        <v>4.37</v>
      </c>
      <c r="AD34" s="24">
        <v>3.94</v>
      </c>
      <c r="AE34" s="24">
        <v>13.79</v>
      </c>
      <c r="AF34" s="24">
        <v>0</v>
      </c>
      <c r="AG34" s="24">
        <f t="shared" si="8"/>
        <v>17.73</v>
      </c>
      <c r="AH34" s="24">
        <v>5</v>
      </c>
      <c r="AI34" s="24">
        <v>0</v>
      </c>
      <c r="AJ34" s="24">
        <v>0</v>
      </c>
      <c r="AK34" s="24">
        <f t="shared" si="9"/>
        <v>5</v>
      </c>
      <c r="AM34" s="24">
        <f t="shared" si="10"/>
        <v>27.954545454545457</v>
      </c>
      <c r="AO34" s="24">
        <v>7.5</v>
      </c>
      <c r="AP34" s="24">
        <v>0</v>
      </c>
      <c r="AQ34" s="24">
        <v>0</v>
      </c>
      <c r="AR34" s="24">
        <f t="shared" si="11"/>
        <v>7.5</v>
      </c>
      <c r="AS34" s="24">
        <v>2.59</v>
      </c>
      <c r="AT34" s="24">
        <v>0</v>
      </c>
      <c r="AU34" s="24">
        <v>6.6</v>
      </c>
      <c r="AV34" s="24">
        <f t="shared" si="12"/>
        <v>9.19</v>
      </c>
      <c r="AW34" s="24">
        <v>1.76</v>
      </c>
      <c r="AX34" s="24">
        <v>0</v>
      </c>
      <c r="AY34" s="24">
        <v>0</v>
      </c>
      <c r="AZ34" s="24">
        <f t="shared" si="13"/>
        <v>1.76</v>
      </c>
      <c r="BA34" s="24">
        <v>4.1529999999999996</v>
      </c>
      <c r="BB34" s="24">
        <v>0</v>
      </c>
      <c r="BC34" s="24">
        <v>0</v>
      </c>
      <c r="BD34" s="24">
        <f t="shared" si="14"/>
        <v>4.1529999999999996</v>
      </c>
      <c r="BE34" s="24">
        <f t="shared" si="64"/>
        <v>22.602999999999998</v>
      </c>
      <c r="BG34" s="24">
        <v>0</v>
      </c>
      <c r="BH34" s="24">
        <v>0</v>
      </c>
      <c r="BI34" s="24">
        <v>3.9</v>
      </c>
      <c r="BJ34" s="24">
        <f t="shared" si="15"/>
        <v>3.9</v>
      </c>
      <c r="BK34" s="24">
        <v>19.14</v>
      </c>
      <c r="BL34" s="24">
        <v>0</v>
      </c>
      <c r="BM34" s="24">
        <v>0</v>
      </c>
      <c r="BN34" s="24">
        <f t="shared" si="16"/>
        <v>19.14</v>
      </c>
      <c r="BO34" s="24">
        <v>0</v>
      </c>
      <c r="BP34" s="24">
        <v>0.55000000000000004</v>
      </c>
      <c r="BQ34" s="24">
        <v>0</v>
      </c>
      <c r="BR34" s="24">
        <f t="shared" si="17"/>
        <v>0.55000000000000004</v>
      </c>
      <c r="BS34" s="24">
        <v>1.1000000000000001</v>
      </c>
      <c r="BT34" s="24">
        <v>0</v>
      </c>
      <c r="BU34" s="24">
        <v>5.7279999999999998</v>
      </c>
      <c r="BV34" s="24">
        <f t="shared" si="18"/>
        <v>6.8279999999999994</v>
      </c>
      <c r="BW34" s="24">
        <f t="shared" si="65"/>
        <v>30.417999999999999</v>
      </c>
    </row>
    <row r="35" spans="1:75" x14ac:dyDescent="0.2">
      <c r="A35" s="11">
        <f t="shared" si="66"/>
        <v>8</v>
      </c>
      <c r="B35" s="16" t="s">
        <v>35</v>
      </c>
      <c r="C35" s="43">
        <v>0</v>
      </c>
      <c r="D35" s="38">
        <v>5.63</v>
      </c>
      <c r="E35" s="38">
        <v>0</v>
      </c>
      <c r="F35" s="38">
        <v>0</v>
      </c>
      <c r="G35" s="43">
        <f t="shared" si="2"/>
        <v>5.63</v>
      </c>
      <c r="H35" s="38">
        <v>0</v>
      </c>
      <c r="I35" s="38">
        <v>0</v>
      </c>
      <c r="J35" s="38">
        <v>0</v>
      </c>
      <c r="K35" s="43">
        <f t="shared" si="3"/>
        <v>0</v>
      </c>
      <c r="L35" s="38">
        <v>0</v>
      </c>
      <c r="M35" s="38">
        <v>0</v>
      </c>
      <c r="N35" s="38">
        <v>0</v>
      </c>
      <c r="O35" s="43">
        <f t="shared" si="4"/>
        <v>0</v>
      </c>
      <c r="P35" s="38">
        <v>0</v>
      </c>
      <c r="Q35" s="38">
        <v>0</v>
      </c>
      <c r="R35" s="38">
        <v>18.158441558441556</v>
      </c>
      <c r="S35" s="43">
        <f t="shared" si="5"/>
        <v>18.158441558441556</v>
      </c>
      <c r="U35" s="24">
        <f t="shared" si="19"/>
        <v>23.788441558441555</v>
      </c>
      <c r="V35" s="24">
        <v>0</v>
      </c>
      <c r="W35" s="24">
        <v>34.685162918922515</v>
      </c>
      <c r="X35" s="24">
        <v>0</v>
      </c>
      <c r="Y35" s="24">
        <f t="shared" si="6"/>
        <v>34.685162918922515</v>
      </c>
      <c r="Z35" s="24">
        <v>0</v>
      </c>
      <c r="AA35" s="24">
        <v>0</v>
      </c>
      <c r="AB35" s="24">
        <v>0</v>
      </c>
      <c r="AC35" s="24">
        <f t="shared" si="7"/>
        <v>0</v>
      </c>
      <c r="AD35" s="24">
        <v>0</v>
      </c>
      <c r="AE35" s="24">
        <v>0</v>
      </c>
      <c r="AF35" s="24">
        <v>0</v>
      </c>
      <c r="AG35" s="24">
        <f t="shared" si="8"/>
        <v>0</v>
      </c>
      <c r="AH35" s="24">
        <v>17.579999999999998</v>
      </c>
      <c r="AI35" s="24">
        <v>0</v>
      </c>
      <c r="AJ35" s="24">
        <v>0</v>
      </c>
      <c r="AK35" s="24">
        <f t="shared" si="9"/>
        <v>17.579999999999998</v>
      </c>
      <c r="AM35" s="24">
        <f t="shared" si="10"/>
        <v>52.265162918922513</v>
      </c>
      <c r="AO35" s="24">
        <v>0</v>
      </c>
      <c r="AP35" s="24">
        <v>0</v>
      </c>
      <c r="AQ35" s="24">
        <v>0</v>
      </c>
      <c r="AR35" s="24">
        <f t="shared" si="11"/>
        <v>0</v>
      </c>
      <c r="AS35" s="24">
        <v>0</v>
      </c>
      <c r="AT35" s="24">
        <v>0</v>
      </c>
      <c r="AU35" s="24">
        <v>0</v>
      </c>
      <c r="AV35" s="24">
        <f t="shared" si="12"/>
        <v>0</v>
      </c>
      <c r="AW35" s="24">
        <v>5.69</v>
      </c>
      <c r="AX35" s="24">
        <v>19.739999999999998</v>
      </c>
      <c r="AY35" s="24">
        <v>8.99</v>
      </c>
      <c r="AZ35" s="24">
        <f t="shared" si="13"/>
        <v>34.42</v>
      </c>
      <c r="BA35" s="24">
        <v>0</v>
      </c>
      <c r="BB35" s="24">
        <v>3.25</v>
      </c>
      <c r="BC35" s="24">
        <v>14</v>
      </c>
      <c r="BD35" s="24">
        <f t="shared" si="14"/>
        <v>17.25</v>
      </c>
      <c r="BE35" s="24">
        <f t="shared" si="64"/>
        <v>51.67</v>
      </c>
      <c r="BG35" s="24">
        <v>13.79</v>
      </c>
      <c r="BH35" s="24">
        <v>7.9</v>
      </c>
      <c r="BI35" s="24">
        <v>0</v>
      </c>
      <c r="BJ35" s="24">
        <f t="shared" si="15"/>
        <v>21.689999999999998</v>
      </c>
      <c r="BK35" s="24">
        <v>0</v>
      </c>
      <c r="BL35" s="24">
        <v>5.12</v>
      </c>
      <c r="BM35" s="24">
        <v>0</v>
      </c>
      <c r="BN35" s="24">
        <f t="shared" si="16"/>
        <v>5.12</v>
      </c>
      <c r="BO35" s="24">
        <v>0</v>
      </c>
      <c r="BP35" s="24">
        <v>0</v>
      </c>
      <c r="BQ35" s="24">
        <v>0</v>
      </c>
      <c r="BR35" s="24">
        <f t="shared" si="17"/>
        <v>0</v>
      </c>
      <c r="BS35" s="24">
        <v>0</v>
      </c>
      <c r="BT35" s="24">
        <v>14.21</v>
      </c>
      <c r="BU35" s="24">
        <v>0</v>
      </c>
      <c r="BV35" s="24">
        <f t="shared" si="18"/>
        <v>14.21</v>
      </c>
      <c r="BW35" s="24">
        <f t="shared" si="65"/>
        <v>41.019999999999996</v>
      </c>
    </row>
    <row r="36" spans="1:75" x14ac:dyDescent="0.2">
      <c r="A36" s="11">
        <f t="shared" si="66"/>
        <v>9</v>
      </c>
      <c r="B36" s="16" t="s">
        <v>72</v>
      </c>
      <c r="C36" s="43">
        <v>35.33</v>
      </c>
      <c r="D36" s="38">
        <v>17.68</v>
      </c>
      <c r="E36" s="38">
        <v>12.56</v>
      </c>
      <c r="F36" s="38">
        <v>0</v>
      </c>
      <c r="G36" s="43">
        <f t="shared" si="2"/>
        <v>30.240000000000002</v>
      </c>
      <c r="H36" s="38">
        <v>17.149999999999999</v>
      </c>
      <c r="I36" s="38">
        <v>10.32</v>
      </c>
      <c r="J36" s="38">
        <v>13.86</v>
      </c>
      <c r="K36" s="43">
        <f t="shared" si="3"/>
        <v>41.33</v>
      </c>
      <c r="L36" s="38">
        <v>0</v>
      </c>
      <c r="M36" s="38">
        <v>0</v>
      </c>
      <c r="N36" s="38">
        <v>0</v>
      </c>
      <c r="O36" s="43">
        <f t="shared" si="4"/>
        <v>0</v>
      </c>
      <c r="P36" s="38">
        <v>14.789610389610388</v>
      </c>
      <c r="Q36" s="38">
        <v>12.493506493506494</v>
      </c>
      <c r="R36" s="38">
        <v>12.462337662337664</v>
      </c>
      <c r="S36" s="43">
        <f t="shared" si="5"/>
        <v>39.74545454545455</v>
      </c>
      <c r="U36" s="24">
        <f t="shared" si="19"/>
        <v>111.31545454545454</v>
      </c>
      <c r="V36" s="24">
        <v>46.19555444555445</v>
      </c>
      <c r="W36" s="24">
        <v>29.475411033978808</v>
      </c>
      <c r="X36" s="24">
        <v>0</v>
      </c>
      <c r="Y36" s="24">
        <f t="shared" si="6"/>
        <v>75.670965479533265</v>
      </c>
      <c r="Z36" s="24">
        <v>23</v>
      </c>
      <c r="AA36" s="24">
        <v>42.41</v>
      </c>
      <c r="AB36" s="24">
        <v>0</v>
      </c>
      <c r="AC36" s="24">
        <f t="shared" si="7"/>
        <v>65.41</v>
      </c>
      <c r="AD36" s="24">
        <v>15.42</v>
      </c>
      <c r="AE36" s="24">
        <v>30</v>
      </c>
      <c r="AF36" s="24">
        <v>0</v>
      </c>
      <c r="AG36" s="24">
        <f t="shared" si="8"/>
        <v>45.42</v>
      </c>
      <c r="AH36" s="24">
        <v>39.46</v>
      </c>
      <c r="AI36" s="24">
        <v>0</v>
      </c>
      <c r="AJ36" s="24">
        <v>29.83</v>
      </c>
      <c r="AK36" s="24">
        <f t="shared" si="9"/>
        <v>69.289999999999992</v>
      </c>
      <c r="AM36" s="24">
        <f t="shared" si="10"/>
        <v>255.79096547953324</v>
      </c>
      <c r="AO36" s="24">
        <v>11.14</v>
      </c>
      <c r="AP36" s="24">
        <v>0</v>
      </c>
      <c r="AQ36" s="24">
        <v>17</v>
      </c>
      <c r="AR36" s="24">
        <f t="shared" si="11"/>
        <v>28.14</v>
      </c>
      <c r="AS36" s="24">
        <v>18.29</v>
      </c>
      <c r="AT36" s="24">
        <v>24.27</v>
      </c>
      <c r="AU36" s="24">
        <v>11.93</v>
      </c>
      <c r="AV36" s="24">
        <f t="shared" si="12"/>
        <v>54.49</v>
      </c>
      <c r="AW36" s="24">
        <v>34.659999999999997</v>
      </c>
      <c r="AX36" s="24">
        <v>0</v>
      </c>
      <c r="AY36" s="24">
        <v>0</v>
      </c>
      <c r="AZ36" s="24">
        <f t="shared" si="13"/>
        <v>34.659999999999997</v>
      </c>
      <c r="BA36" s="24">
        <v>11.03</v>
      </c>
      <c r="BB36" s="24">
        <v>0</v>
      </c>
      <c r="BC36" s="24">
        <v>0</v>
      </c>
      <c r="BD36" s="24">
        <f t="shared" si="14"/>
        <v>11.03</v>
      </c>
      <c r="BE36" s="24">
        <f t="shared" si="64"/>
        <v>128.32</v>
      </c>
      <c r="BG36" s="24">
        <v>13.12</v>
      </c>
      <c r="BH36" s="24">
        <v>19.809999999999999</v>
      </c>
      <c r="BI36" s="24">
        <v>21.240000000000002</v>
      </c>
      <c r="BJ36" s="24">
        <f t="shared" si="15"/>
        <v>54.17</v>
      </c>
      <c r="BK36" s="24">
        <v>0</v>
      </c>
      <c r="BL36" s="24">
        <v>16</v>
      </c>
      <c r="BM36" s="24">
        <v>4</v>
      </c>
      <c r="BN36" s="24">
        <f t="shared" si="16"/>
        <v>20</v>
      </c>
      <c r="BO36" s="24">
        <v>0</v>
      </c>
      <c r="BP36" s="24">
        <v>23.650000000000002</v>
      </c>
      <c r="BQ36" s="24">
        <v>0</v>
      </c>
      <c r="BR36" s="24">
        <f t="shared" si="17"/>
        <v>23.650000000000002</v>
      </c>
      <c r="BS36" s="24">
        <v>3.74</v>
      </c>
      <c r="BT36" s="24">
        <v>21.87</v>
      </c>
      <c r="BU36" s="24">
        <v>0</v>
      </c>
      <c r="BV36" s="24">
        <f t="shared" si="18"/>
        <v>25.61</v>
      </c>
      <c r="BW36" s="24">
        <f t="shared" si="65"/>
        <v>123.43</v>
      </c>
    </row>
    <row r="37" spans="1:75" x14ac:dyDescent="0.2">
      <c r="A37" s="11">
        <f t="shared" si="66"/>
        <v>10</v>
      </c>
      <c r="B37" s="16" t="s">
        <v>43</v>
      </c>
      <c r="C37" s="43">
        <v>24.689999999999998</v>
      </c>
      <c r="D37" s="38">
        <v>0</v>
      </c>
      <c r="E37" s="38">
        <v>0</v>
      </c>
      <c r="F37" s="38">
        <v>4.53</v>
      </c>
      <c r="G37" s="43">
        <f t="shared" si="2"/>
        <v>4.53</v>
      </c>
      <c r="H37" s="38">
        <v>15.33</v>
      </c>
      <c r="I37" s="38">
        <v>0</v>
      </c>
      <c r="J37" s="38">
        <v>0</v>
      </c>
      <c r="K37" s="43">
        <f t="shared" si="3"/>
        <v>15.33</v>
      </c>
      <c r="L37" s="38">
        <v>0</v>
      </c>
      <c r="M37" s="38">
        <v>17.596846011131724</v>
      </c>
      <c r="N37" s="38">
        <v>8.2152133580705069</v>
      </c>
      <c r="O37" s="43">
        <f t="shared" si="4"/>
        <v>25.812059369202231</v>
      </c>
      <c r="P37" s="38">
        <v>0</v>
      </c>
      <c r="Q37" s="38">
        <v>0</v>
      </c>
      <c r="R37" s="38">
        <v>17.202597402597402</v>
      </c>
      <c r="S37" s="43">
        <f t="shared" si="5"/>
        <v>17.202597402597402</v>
      </c>
      <c r="U37" s="24">
        <f t="shared" si="19"/>
        <v>62.874656771799636</v>
      </c>
      <c r="V37" s="24">
        <v>0</v>
      </c>
      <c r="W37" s="24">
        <v>0</v>
      </c>
      <c r="X37" s="24">
        <v>0</v>
      </c>
      <c r="Y37" s="24">
        <f t="shared" si="6"/>
        <v>0</v>
      </c>
      <c r="Z37" s="24">
        <v>0</v>
      </c>
      <c r="AA37" s="24">
        <v>6.9</v>
      </c>
      <c r="AB37" s="24">
        <v>0</v>
      </c>
      <c r="AC37" s="24">
        <f t="shared" si="7"/>
        <v>6.9</v>
      </c>
      <c r="AD37" s="24">
        <v>0</v>
      </c>
      <c r="AE37" s="24">
        <v>7.36</v>
      </c>
      <c r="AF37" s="24">
        <v>0</v>
      </c>
      <c r="AG37" s="24">
        <f t="shared" si="8"/>
        <v>7.36</v>
      </c>
      <c r="AH37" s="24">
        <v>0</v>
      </c>
      <c r="AI37" s="24">
        <v>0</v>
      </c>
      <c r="AJ37" s="24">
        <v>0</v>
      </c>
      <c r="AK37" s="24">
        <f t="shared" si="9"/>
        <v>0</v>
      </c>
      <c r="AM37" s="24">
        <f t="shared" si="10"/>
        <v>14.260000000000002</v>
      </c>
      <c r="AO37" s="24">
        <v>6.6</v>
      </c>
      <c r="AP37" s="24">
        <v>0</v>
      </c>
      <c r="AQ37" s="24">
        <v>0</v>
      </c>
      <c r="AR37" s="24">
        <f t="shared" si="11"/>
        <v>6.6</v>
      </c>
      <c r="AS37" s="24">
        <v>0</v>
      </c>
      <c r="AT37" s="24">
        <v>0</v>
      </c>
      <c r="AU37" s="24">
        <v>29.16</v>
      </c>
      <c r="AV37" s="24">
        <f t="shared" si="12"/>
        <v>29.16</v>
      </c>
      <c r="AW37" s="24">
        <v>4.1959999999999997</v>
      </c>
      <c r="AX37" s="24">
        <v>0</v>
      </c>
      <c r="AY37" s="24">
        <v>1.57</v>
      </c>
      <c r="AZ37" s="24">
        <f t="shared" si="13"/>
        <v>5.766</v>
      </c>
      <c r="BA37" s="24">
        <v>0</v>
      </c>
      <c r="BB37" s="24">
        <v>0</v>
      </c>
      <c r="BC37" s="24">
        <v>0</v>
      </c>
      <c r="BD37" s="24">
        <f t="shared" si="14"/>
        <v>0</v>
      </c>
      <c r="BE37" s="24">
        <f t="shared" si="64"/>
        <v>41.525999999999996</v>
      </c>
      <c r="BG37" s="24">
        <v>0</v>
      </c>
      <c r="BH37" s="24">
        <v>0</v>
      </c>
      <c r="BI37" s="24">
        <v>0</v>
      </c>
      <c r="BJ37" s="24">
        <f t="shared" si="15"/>
        <v>0</v>
      </c>
      <c r="BK37" s="24">
        <v>7.45</v>
      </c>
      <c r="BL37" s="24">
        <v>0</v>
      </c>
      <c r="BM37" s="24">
        <v>0</v>
      </c>
      <c r="BN37" s="24">
        <f t="shared" si="16"/>
        <v>7.45</v>
      </c>
      <c r="BO37" s="24">
        <v>0</v>
      </c>
      <c r="BP37" s="24">
        <v>6.35</v>
      </c>
      <c r="BQ37" s="24">
        <v>3.79</v>
      </c>
      <c r="BR37" s="24">
        <f t="shared" si="17"/>
        <v>10.14</v>
      </c>
      <c r="BS37" s="24">
        <v>0</v>
      </c>
      <c r="BT37" s="24">
        <v>15.54</v>
      </c>
      <c r="BU37" s="24">
        <v>4.3919999999999995</v>
      </c>
      <c r="BV37" s="24">
        <f t="shared" si="18"/>
        <v>19.931999999999999</v>
      </c>
      <c r="BW37" s="24">
        <f t="shared" si="65"/>
        <v>37.521999999999998</v>
      </c>
    </row>
    <row r="38" spans="1:75" ht="15.75" thickBot="1" x14ac:dyDescent="0.25">
      <c r="A38" s="11">
        <f t="shared" si="66"/>
        <v>11</v>
      </c>
      <c r="B38" s="16" t="s">
        <v>45</v>
      </c>
      <c r="C38" s="43">
        <v>0</v>
      </c>
      <c r="D38" s="38">
        <v>0</v>
      </c>
      <c r="E38" s="38">
        <v>48</v>
      </c>
      <c r="F38" s="38">
        <v>0</v>
      </c>
      <c r="G38" s="43">
        <f t="shared" si="2"/>
        <v>48</v>
      </c>
      <c r="H38" s="38">
        <v>0</v>
      </c>
      <c r="I38" s="38">
        <v>0</v>
      </c>
      <c r="J38" s="38">
        <v>0</v>
      </c>
      <c r="K38" s="43">
        <f t="shared" si="3"/>
        <v>0</v>
      </c>
      <c r="L38" s="38">
        <v>0</v>
      </c>
      <c r="M38" s="38">
        <v>12.951948051948055</v>
      </c>
      <c r="N38" s="38">
        <v>0</v>
      </c>
      <c r="O38" s="43">
        <f t="shared" si="4"/>
        <v>12.951948051948055</v>
      </c>
      <c r="P38" s="38">
        <v>4.9532467532467548</v>
      </c>
      <c r="Q38" s="38">
        <v>0</v>
      </c>
      <c r="R38" s="38">
        <v>0</v>
      </c>
      <c r="S38" s="43">
        <f t="shared" si="5"/>
        <v>4.9532467532467548</v>
      </c>
      <c r="U38" s="24">
        <f t="shared" si="19"/>
        <v>65.90519480519481</v>
      </c>
      <c r="V38" s="24">
        <v>0</v>
      </c>
      <c r="W38" s="24">
        <v>0</v>
      </c>
      <c r="X38" s="24">
        <v>0</v>
      </c>
      <c r="Y38" s="24">
        <f t="shared" si="6"/>
        <v>0</v>
      </c>
      <c r="Z38" s="24">
        <v>0</v>
      </c>
      <c r="AA38" s="24">
        <v>0</v>
      </c>
      <c r="AB38" s="24">
        <v>0</v>
      </c>
      <c r="AC38" s="24">
        <f t="shared" si="7"/>
        <v>0</v>
      </c>
      <c r="AD38" s="24">
        <v>0</v>
      </c>
      <c r="AE38" s="24">
        <v>13.79</v>
      </c>
      <c r="AF38" s="24">
        <v>0</v>
      </c>
      <c r="AG38" s="24">
        <f t="shared" si="8"/>
        <v>13.79</v>
      </c>
      <c r="AH38" s="24">
        <v>0</v>
      </c>
      <c r="AI38" s="24">
        <v>0</v>
      </c>
      <c r="AJ38" s="24">
        <v>0</v>
      </c>
      <c r="AK38" s="24">
        <f t="shared" si="9"/>
        <v>0</v>
      </c>
      <c r="AM38" s="24">
        <f t="shared" si="10"/>
        <v>13.79</v>
      </c>
      <c r="AO38" s="24">
        <v>42.75</v>
      </c>
      <c r="AP38" s="24">
        <v>0</v>
      </c>
      <c r="AQ38" s="24">
        <v>0</v>
      </c>
      <c r="AR38" s="24">
        <f t="shared" si="11"/>
        <v>42.75</v>
      </c>
      <c r="AS38" s="24">
        <v>0</v>
      </c>
      <c r="AT38" s="24">
        <v>0</v>
      </c>
      <c r="AU38" s="24">
        <v>0</v>
      </c>
      <c r="AV38" s="24">
        <f t="shared" si="12"/>
        <v>0</v>
      </c>
      <c r="AW38" s="24">
        <v>0</v>
      </c>
      <c r="AX38" s="24">
        <v>0</v>
      </c>
      <c r="AY38" s="24">
        <v>0</v>
      </c>
      <c r="AZ38" s="24">
        <f t="shared" si="13"/>
        <v>0</v>
      </c>
      <c r="BA38" s="24">
        <v>0</v>
      </c>
      <c r="BB38" s="24">
        <v>0</v>
      </c>
      <c r="BC38" s="24">
        <v>0</v>
      </c>
      <c r="BD38" s="24">
        <f t="shared" si="14"/>
        <v>0</v>
      </c>
      <c r="BE38" s="24">
        <f t="shared" si="64"/>
        <v>42.75</v>
      </c>
      <c r="BG38" s="24">
        <v>0</v>
      </c>
      <c r="BH38" s="24">
        <v>0</v>
      </c>
      <c r="BI38" s="24">
        <v>0</v>
      </c>
      <c r="BJ38" s="24">
        <f t="shared" si="15"/>
        <v>0</v>
      </c>
      <c r="BK38" s="24">
        <v>0</v>
      </c>
      <c r="BL38" s="24">
        <v>0</v>
      </c>
      <c r="BM38" s="24">
        <v>0</v>
      </c>
      <c r="BN38" s="24">
        <f t="shared" si="16"/>
        <v>0</v>
      </c>
      <c r="BO38" s="24">
        <v>0</v>
      </c>
      <c r="BP38" s="24">
        <v>0</v>
      </c>
      <c r="BQ38" s="24">
        <v>0</v>
      </c>
      <c r="BR38" s="24">
        <f t="shared" si="17"/>
        <v>0</v>
      </c>
      <c r="BS38" s="24">
        <v>0</v>
      </c>
      <c r="BT38" s="24">
        <v>20.7</v>
      </c>
      <c r="BU38" s="24">
        <v>0</v>
      </c>
      <c r="BV38" s="24">
        <f t="shared" si="18"/>
        <v>20.7</v>
      </c>
      <c r="BW38" s="24">
        <f t="shared" si="65"/>
        <v>20.7</v>
      </c>
    </row>
    <row r="39" spans="1:75" ht="15.75" thickBot="1" x14ac:dyDescent="0.25">
      <c r="A39" s="27" t="s">
        <v>20</v>
      </c>
      <c r="B39" s="18" t="s">
        <v>21</v>
      </c>
      <c r="C39" s="19">
        <f>SUM(C28:C38)</f>
        <v>60.019999999999996</v>
      </c>
      <c r="D39" s="19">
        <f t="shared" ref="D39:X39" si="67">SUM(D28:D38)</f>
        <v>23.31</v>
      </c>
      <c r="E39" s="19">
        <f t="shared" si="67"/>
        <v>61.16</v>
      </c>
      <c r="F39" s="19">
        <f t="shared" si="67"/>
        <v>14.080000000000002</v>
      </c>
      <c r="G39" s="19">
        <f t="shared" si="67"/>
        <v>98.550000000000011</v>
      </c>
      <c r="H39" s="19">
        <f t="shared" si="67"/>
        <v>32.97</v>
      </c>
      <c r="I39" s="19">
        <f t="shared" si="67"/>
        <v>10.32</v>
      </c>
      <c r="J39" s="19">
        <f t="shared" si="67"/>
        <v>13.86</v>
      </c>
      <c r="K39" s="19">
        <f t="shared" si="67"/>
        <v>57.15</v>
      </c>
      <c r="L39" s="19">
        <f t="shared" si="67"/>
        <v>0</v>
      </c>
      <c r="M39" s="19">
        <f t="shared" si="67"/>
        <v>37.822300556586271</v>
      </c>
      <c r="N39" s="19">
        <f t="shared" si="67"/>
        <v>9.7152133580705069</v>
      </c>
      <c r="O39" s="19">
        <f t="shared" si="67"/>
        <v>47.537513914656785</v>
      </c>
      <c r="P39" s="19">
        <f t="shared" si="67"/>
        <v>19.742857142857144</v>
      </c>
      <c r="Q39" s="19">
        <f t="shared" si="67"/>
        <v>14.732467532467535</v>
      </c>
      <c r="R39" s="19">
        <f t="shared" si="67"/>
        <v>48.446753246753246</v>
      </c>
      <c r="S39" s="19">
        <f t="shared" si="67"/>
        <v>82.922077922077932</v>
      </c>
      <c r="T39" s="19">
        <f t="shared" si="67"/>
        <v>0</v>
      </c>
      <c r="U39" s="19">
        <f t="shared" si="67"/>
        <v>286.15959183673471</v>
      </c>
      <c r="V39" s="19">
        <f t="shared" si="67"/>
        <v>47.050099900099909</v>
      </c>
      <c r="W39" s="19">
        <f t="shared" si="67"/>
        <v>64.160573952901331</v>
      </c>
      <c r="X39" s="19">
        <f t="shared" si="67"/>
        <v>0</v>
      </c>
      <c r="Y39" s="19">
        <f t="shared" si="6"/>
        <v>111.21067385300124</v>
      </c>
      <c r="Z39" s="19">
        <f t="shared" ref="Z39:AA39" si="68">SUM(Z28:Z38)</f>
        <v>25.9</v>
      </c>
      <c r="AA39" s="19">
        <f t="shared" si="68"/>
        <v>60.699743589743584</v>
      </c>
      <c r="AB39" s="19">
        <f t="shared" ref="AB39:AD39" si="69">SUM(AB28:AB38)</f>
        <v>0</v>
      </c>
      <c r="AC39" s="19">
        <f t="shared" si="7"/>
        <v>86.599743589743582</v>
      </c>
      <c r="AD39" s="19">
        <f t="shared" si="69"/>
        <v>19.36</v>
      </c>
      <c r="AE39" s="19">
        <f t="shared" ref="AE39:AF39" si="70">SUM(AE28:AE38)</f>
        <v>64.94</v>
      </c>
      <c r="AF39" s="19">
        <f t="shared" si="70"/>
        <v>11.32</v>
      </c>
      <c r="AG39" s="19">
        <f t="shared" si="8"/>
        <v>95.62</v>
      </c>
      <c r="AH39" s="19">
        <f t="shared" ref="AH39:AI39" si="71">SUM(AH28:AH38)</f>
        <v>62.04</v>
      </c>
      <c r="AI39" s="19">
        <f t="shared" si="71"/>
        <v>0</v>
      </c>
      <c r="AJ39" s="19">
        <f t="shared" ref="AJ39" si="72">SUM(AJ28:AJ38)</f>
        <v>29.83</v>
      </c>
      <c r="AK39" s="19">
        <f t="shared" si="9"/>
        <v>91.87</v>
      </c>
      <c r="AM39" s="19">
        <f>SUM(AM28:AM38)</f>
        <v>385.30041744274484</v>
      </c>
      <c r="AO39" s="19">
        <f t="shared" ref="AO39:AP39" si="73">SUM(AO28:AO38)</f>
        <v>91.124756554307112</v>
      </c>
      <c r="AP39" s="19">
        <f t="shared" si="73"/>
        <v>2.6</v>
      </c>
      <c r="AQ39" s="19">
        <f t="shared" ref="AQ39" si="74">SUM(AQ28:AQ38)</f>
        <v>17</v>
      </c>
      <c r="AR39" s="19">
        <f t="shared" si="11"/>
        <v>110.72475655430711</v>
      </c>
      <c r="AS39" s="19">
        <f t="shared" ref="AS39:AU39" si="75">SUM(AS28:AS38)</f>
        <v>20.88</v>
      </c>
      <c r="AT39" s="19">
        <f t="shared" si="75"/>
        <v>24.27</v>
      </c>
      <c r="AU39" s="19">
        <f t="shared" si="75"/>
        <v>54.629999999999995</v>
      </c>
      <c r="AV39" s="19">
        <f t="shared" si="12"/>
        <v>99.78</v>
      </c>
      <c r="AW39" s="19">
        <f t="shared" ref="AW39:AX39" si="76">SUM(AW28:AW38)</f>
        <v>46.305999999999997</v>
      </c>
      <c r="AX39" s="19">
        <f t="shared" si="76"/>
        <v>19.739999999999998</v>
      </c>
      <c r="AY39" s="19">
        <f t="shared" ref="AY39:BA39" si="77">SUM(AY28:AY38)</f>
        <v>10.56</v>
      </c>
      <c r="AZ39" s="19">
        <f t="shared" si="13"/>
        <v>76.605999999999995</v>
      </c>
      <c r="BA39" s="19">
        <f t="shared" si="77"/>
        <v>15.183</v>
      </c>
      <c r="BB39" s="19">
        <f t="shared" ref="BB39:BC39" si="78">SUM(BB28:BB38)</f>
        <v>3.25</v>
      </c>
      <c r="BC39" s="19">
        <f t="shared" si="78"/>
        <v>14</v>
      </c>
      <c r="BD39" s="19">
        <f t="shared" si="14"/>
        <v>32.433</v>
      </c>
      <c r="BE39" s="19">
        <f>SUM(BE28:BE38)</f>
        <v>319.54375655430709</v>
      </c>
      <c r="BG39" s="19">
        <f t="shared" ref="BG39:BH39" si="79">SUM(BG28:BG38)</f>
        <v>26.909999999999997</v>
      </c>
      <c r="BH39" s="19">
        <f t="shared" si="79"/>
        <v>27.71</v>
      </c>
      <c r="BI39" s="19">
        <f t="shared" ref="BI39" si="80">SUM(BI28:BI38)</f>
        <v>25.14</v>
      </c>
      <c r="BJ39" s="19">
        <f t="shared" si="15"/>
        <v>79.759999999999991</v>
      </c>
      <c r="BK39" s="19">
        <f t="shared" ref="BK39:BL39" si="81">SUM(BK28:BK38)</f>
        <v>26.59</v>
      </c>
      <c r="BL39" s="19">
        <f t="shared" si="81"/>
        <v>21.12</v>
      </c>
      <c r="BM39" s="19">
        <f t="shared" ref="BM39" si="82">SUM(BM28:BM38)</f>
        <v>4</v>
      </c>
      <c r="BN39" s="19">
        <f t="shared" si="16"/>
        <v>51.71</v>
      </c>
      <c r="BO39" s="19">
        <f t="shared" ref="BO39:BP39" si="83">SUM(BO28:BO38)</f>
        <v>0</v>
      </c>
      <c r="BP39" s="19">
        <f t="shared" si="83"/>
        <v>30.550000000000004</v>
      </c>
      <c r="BQ39" s="19">
        <f t="shared" ref="BQ39:BS39" si="84">SUM(BQ28:BQ38)</f>
        <v>3.79</v>
      </c>
      <c r="BR39" s="19">
        <f t="shared" si="17"/>
        <v>34.340000000000003</v>
      </c>
      <c r="BS39" s="19">
        <f t="shared" si="84"/>
        <v>4.84</v>
      </c>
      <c r="BT39" s="19">
        <f t="shared" ref="BT39:BU39" si="85">SUM(BT28:BT38)</f>
        <v>72.319999999999993</v>
      </c>
      <c r="BU39" s="19">
        <f t="shared" si="85"/>
        <v>10.119999999999999</v>
      </c>
      <c r="BV39" s="19">
        <f t="shared" si="18"/>
        <v>87.28</v>
      </c>
      <c r="BW39" s="19">
        <f>SUM(BW28:BW38)</f>
        <v>253.08999999999997</v>
      </c>
    </row>
    <row r="40" spans="1:75" x14ac:dyDescent="0.2">
      <c r="A40" s="133" t="s">
        <v>22</v>
      </c>
      <c r="B40" s="134"/>
      <c r="C40" s="13"/>
      <c r="D40" s="24"/>
      <c r="E40" s="24"/>
      <c r="F40" s="24"/>
      <c r="G40" s="13"/>
      <c r="H40" s="24"/>
      <c r="I40" s="24"/>
      <c r="J40" s="24"/>
      <c r="K40" s="13"/>
      <c r="L40" s="24"/>
      <c r="M40" s="24"/>
      <c r="N40" s="24">
        <v>0</v>
      </c>
      <c r="O40" s="13">
        <f t="shared" si="4"/>
        <v>0</v>
      </c>
      <c r="P40" s="24"/>
      <c r="Q40" s="24"/>
      <c r="R40" s="24"/>
      <c r="S40" s="13">
        <f t="shared" si="5"/>
        <v>0</v>
      </c>
      <c r="U40" s="24">
        <f t="shared" si="19"/>
        <v>0</v>
      </c>
      <c r="V40" s="24"/>
      <c r="W40" s="24"/>
      <c r="X40" s="24"/>
      <c r="Y40" s="24">
        <f t="shared" si="6"/>
        <v>0</v>
      </c>
      <c r="Z40" s="24"/>
      <c r="AA40" s="24"/>
      <c r="AB40" s="24"/>
      <c r="AC40" s="24">
        <f t="shared" si="7"/>
        <v>0</v>
      </c>
      <c r="AD40" s="24"/>
      <c r="AE40" s="24"/>
      <c r="AF40" s="24"/>
      <c r="AG40" s="24"/>
      <c r="AH40" s="24"/>
      <c r="AI40" s="24"/>
      <c r="AJ40" s="24"/>
      <c r="AK40" s="24"/>
      <c r="AM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</row>
    <row r="41" spans="1:75" x14ac:dyDescent="0.2">
      <c r="A41" s="11">
        <v>1</v>
      </c>
      <c r="B41" s="12" t="s">
        <v>63</v>
      </c>
      <c r="C41" s="43">
        <v>0</v>
      </c>
      <c r="D41" s="38">
        <v>0</v>
      </c>
      <c r="E41" s="38">
        <v>0</v>
      </c>
      <c r="F41" s="38">
        <v>0</v>
      </c>
      <c r="G41" s="43">
        <f t="shared" si="2"/>
        <v>0</v>
      </c>
      <c r="H41" s="38">
        <v>0</v>
      </c>
      <c r="I41" s="38">
        <v>0</v>
      </c>
      <c r="J41" s="38">
        <v>0</v>
      </c>
      <c r="K41" s="43">
        <f t="shared" si="3"/>
        <v>0</v>
      </c>
      <c r="L41" s="38">
        <v>0</v>
      </c>
      <c r="M41" s="38">
        <v>0</v>
      </c>
      <c r="N41" s="38">
        <v>0</v>
      </c>
      <c r="O41" s="43">
        <f t="shared" si="4"/>
        <v>0</v>
      </c>
      <c r="P41" s="38">
        <v>0</v>
      </c>
      <c r="Q41" s="38">
        <v>0</v>
      </c>
      <c r="R41" s="38">
        <v>0</v>
      </c>
      <c r="S41" s="43">
        <f t="shared" si="5"/>
        <v>0</v>
      </c>
      <c r="U41" s="24">
        <f t="shared" si="19"/>
        <v>0</v>
      </c>
      <c r="V41" s="24">
        <v>0</v>
      </c>
      <c r="W41" s="24">
        <v>0</v>
      </c>
      <c r="X41" s="24">
        <v>0</v>
      </c>
      <c r="Y41" s="24">
        <f t="shared" si="6"/>
        <v>0</v>
      </c>
      <c r="Z41" s="24">
        <v>0</v>
      </c>
      <c r="AA41" s="24">
        <v>0</v>
      </c>
      <c r="AB41" s="24">
        <v>0</v>
      </c>
      <c r="AC41" s="24">
        <f t="shared" si="7"/>
        <v>0</v>
      </c>
      <c r="AD41" s="24">
        <v>0</v>
      </c>
      <c r="AE41" s="24">
        <v>0</v>
      </c>
      <c r="AF41" s="24">
        <v>0</v>
      </c>
      <c r="AG41" s="24">
        <f t="shared" si="8"/>
        <v>0</v>
      </c>
      <c r="AH41" s="24">
        <v>0</v>
      </c>
      <c r="AI41" s="24">
        <v>0</v>
      </c>
      <c r="AJ41" s="24">
        <v>0</v>
      </c>
      <c r="AK41" s="24">
        <f t="shared" si="9"/>
        <v>0</v>
      </c>
      <c r="AM41" s="24">
        <f t="shared" si="10"/>
        <v>0</v>
      </c>
      <c r="AO41" s="24">
        <v>0</v>
      </c>
      <c r="AP41" s="24">
        <v>0</v>
      </c>
      <c r="AQ41" s="24">
        <v>0</v>
      </c>
      <c r="AR41" s="24">
        <f t="shared" si="11"/>
        <v>0</v>
      </c>
      <c r="AS41" s="24">
        <v>0</v>
      </c>
      <c r="AT41" s="24">
        <v>0</v>
      </c>
      <c r="AU41" s="24">
        <v>0</v>
      </c>
      <c r="AV41" s="24">
        <f t="shared" si="12"/>
        <v>0</v>
      </c>
      <c r="AW41" s="24">
        <v>0</v>
      </c>
      <c r="AX41" s="24">
        <v>0</v>
      </c>
      <c r="AY41" s="24">
        <v>0</v>
      </c>
      <c r="AZ41" s="24">
        <f t="shared" si="13"/>
        <v>0</v>
      </c>
      <c r="BA41" s="24">
        <v>0</v>
      </c>
      <c r="BB41" s="24">
        <v>0</v>
      </c>
      <c r="BC41" s="24">
        <v>0</v>
      </c>
      <c r="BD41" s="24">
        <f t="shared" si="14"/>
        <v>0</v>
      </c>
      <c r="BE41" s="24">
        <f t="shared" ref="BE41:BE48" si="86">SUM(AR41,AV41,AZ41,BD41)</f>
        <v>0</v>
      </c>
      <c r="BG41" s="24">
        <v>0</v>
      </c>
      <c r="BH41" s="24">
        <v>0</v>
      </c>
      <c r="BI41" s="24">
        <v>0</v>
      </c>
      <c r="BJ41" s="24">
        <f t="shared" si="15"/>
        <v>0</v>
      </c>
      <c r="BK41" s="24">
        <v>0</v>
      </c>
      <c r="BL41" s="24">
        <v>0</v>
      </c>
      <c r="BM41" s="24">
        <v>0</v>
      </c>
      <c r="BN41" s="24">
        <f t="shared" si="16"/>
        <v>0</v>
      </c>
      <c r="BO41" s="24">
        <v>0</v>
      </c>
      <c r="BP41" s="24">
        <v>0</v>
      </c>
      <c r="BQ41" s="24">
        <v>0</v>
      </c>
      <c r="BR41" s="24">
        <f t="shared" si="17"/>
        <v>0</v>
      </c>
      <c r="BS41" s="24">
        <v>0</v>
      </c>
      <c r="BT41" s="24">
        <v>0</v>
      </c>
      <c r="BU41" s="24">
        <v>0</v>
      </c>
      <c r="BV41" s="24">
        <f t="shared" si="18"/>
        <v>0</v>
      </c>
      <c r="BW41" s="24">
        <f t="shared" ref="BW41:BW48" si="87">SUM(BJ41,BN41,BR41,BV41)</f>
        <v>0</v>
      </c>
    </row>
    <row r="42" spans="1:75" x14ac:dyDescent="0.2">
      <c r="A42" s="11">
        <f t="shared" ref="A42:A48" si="88">A41+1</f>
        <v>2</v>
      </c>
      <c r="B42" s="12" t="s">
        <v>78</v>
      </c>
      <c r="C42" s="43">
        <v>0</v>
      </c>
      <c r="D42" s="38">
        <v>0</v>
      </c>
      <c r="E42" s="38">
        <v>0</v>
      </c>
      <c r="F42" s="38">
        <v>0</v>
      </c>
      <c r="G42" s="43">
        <f t="shared" si="2"/>
        <v>0</v>
      </c>
      <c r="H42" s="38">
        <v>0</v>
      </c>
      <c r="I42" s="38">
        <v>0</v>
      </c>
      <c r="J42" s="38">
        <v>0</v>
      </c>
      <c r="K42" s="43">
        <f t="shared" si="3"/>
        <v>0</v>
      </c>
      <c r="L42" s="38">
        <v>0</v>
      </c>
      <c r="M42" s="38">
        <v>0</v>
      </c>
      <c r="N42" s="38">
        <v>0</v>
      </c>
      <c r="O42" s="43">
        <f t="shared" si="4"/>
        <v>0</v>
      </c>
      <c r="P42" s="38">
        <v>0</v>
      </c>
      <c r="Q42" s="38">
        <v>0</v>
      </c>
      <c r="R42" s="38">
        <v>0</v>
      </c>
      <c r="S42" s="43">
        <f t="shared" si="5"/>
        <v>0</v>
      </c>
      <c r="U42" s="24">
        <f t="shared" si="19"/>
        <v>0</v>
      </c>
      <c r="V42" s="24">
        <v>0</v>
      </c>
      <c r="W42" s="24">
        <v>0</v>
      </c>
      <c r="X42" s="24">
        <v>0</v>
      </c>
      <c r="Y42" s="24">
        <f t="shared" si="6"/>
        <v>0</v>
      </c>
      <c r="Z42" s="24">
        <v>0</v>
      </c>
      <c r="AA42" s="24">
        <v>0</v>
      </c>
      <c r="AB42" s="24">
        <v>0</v>
      </c>
      <c r="AC42" s="24">
        <f t="shared" si="7"/>
        <v>0</v>
      </c>
      <c r="AD42" s="24">
        <v>0</v>
      </c>
      <c r="AE42" s="24">
        <v>0</v>
      </c>
      <c r="AF42" s="24">
        <v>0</v>
      </c>
      <c r="AG42" s="24">
        <f t="shared" si="8"/>
        <v>0</v>
      </c>
      <c r="AH42" s="24">
        <v>0</v>
      </c>
      <c r="AI42" s="24">
        <v>0</v>
      </c>
      <c r="AJ42" s="24">
        <v>0</v>
      </c>
      <c r="AK42" s="24">
        <f t="shared" si="9"/>
        <v>0</v>
      </c>
      <c r="AM42" s="24">
        <f t="shared" si="10"/>
        <v>0</v>
      </c>
      <c r="AO42" s="24">
        <v>0</v>
      </c>
      <c r="AP42" s="24">
        <v>0</v>
      </c>
      <c r="AQ42" s="24">
        <v>0</v>
      </c>
      <c r="AR42" s="24">
        <f t="shared" si="11"/>
        <v>0</v>
      </c>
      <c r="AS42" s="24">
        <v>0</v>
      </c>
      <c r="AT42" s="24">
        <v>0</v>
      </c>
      <c r="AU42" s="24">
        <v>0</v>
      </c>
      <c r="AV42" s="24">
        <f t="shared" si="12"/>
        <v>0</v>
      </c>
      <c r="AW42" s="24">
        <v>0</v>
      </c>
      <c r="AX42" s="24">
        <v>0</v>
      </c>
      <c r="AY42" s="24">
        <v>0</v>
      </c>
      <c r="AZ42" s="24">
        <f t="shared" si="13"/>
        <v>0</v>
      </c>
      <c r="BA42" s="24">
        <v>0</v>
      </c>
      <c r="BB42" s="24">
        <v>0</v>
      </c>
      <c r="BC42" s="24">
        <v>0</v>
      </c>
      <c r="BD42" s="24">
        <f t="shared" si="14"/>
        <v>0</v>
      </c>
      <c r="BE42" s="24">
        <f t="shared" si="86"/>
        <v>0</v>
      </c>
      <c r="BG42" s="24">
        <v>0</v>
      </c>
      <c r="BH42" s="24">
        <v>0</v>
      </c>
      <c r="BI42" s="24">
        <v>0</v>
      </c>
      <c r="BJ42" s="24">
        <f t="shared" si="15"/>
        <v>0</v>
      </c>
      <c r="BK42" s="24">
        <v>0</v>
      </c>
      <c r="BL42" s="24">
        <v>0</v>
      </c>
      <c r="BM42" s="24">
        <v>0</v>
      </c>
      <c r="BN42" s="24">
        <f t="shared" si="16"/>
        <v>0</v>
      </c>
      <c r="BO42" s="24">
        <v>0</v>
      </c>
      <c r="BP42" s="24">
        <v>0</v>
      </c>
      <c r="BQ42" s="24">
        <v>0</v>
      </c>
      <c r="BR42" s="24">
        <f t="shared" si="17"/>
        <v>0</v>
      </c>
      <c r="BS42" s="24">
        <v>0</v>
      </c>
      <c r="BT42" s="24">
        <v>0</v>
      </c>
      <c r="BU42" s="24">
        <v>0</v>
      </c>
      <c r="BV42" s="24">
        <f t="shared" si="18"/>
        <v>0</v>
      </c>
      <c r="BW42" s="24">
        <f t="shared" si="87"/>
        <v>0</v>
      </c>
    </row>
    <row r="43" spans="1:75" x14ac:dyDescent="0.2">
      <c r="A43" s="11">
        <f t="shared" si="88"/>
        <v>3</v>
      </c>
      <c r="B43" s="12" t="s">
        <v>38</v>
      </c>
      <c r="C43" s="43">
        <v>0</v>
      </c>
      <c r="D43" s="38">
        <v>0</v>
      </c>
      <c r="E43" s="38">
        <v>0</v>
      </c>
      <c r="F43" s="38">
        <v>0</v>
      </c>
      <c r="G43" s="43">
        <f t="shared" si="2"/>
        <v>0</v>
      </c>
      <c r="H43" s="38">
        <v>0</v>
      </c>
      <c r="I43" s="38">
        <v>0</v>
      </c>
      <c r="J43" s="38">
        <v>0</v>
      </c>
      <c r="K43" s="43">
        <f t="shared" si="3"/>
        <v>0</v>
      </c>
      <c r="L43" s="38">
        <v>0</v>
      </c>
      <c r="M43" s="38">
        <v>0</v>
      </c>
      <c r="N43" s="38">
        <v>0</v>
      </c>
      <c r="O43" s="43">
        <f t="shared" si="4"/>
        <v>0</v>
      </c>
      <c r="P43" s="38">
        <v>0</v>
      </c>
      <c r="Q43" s="38">
        <v>0</v>
      </c>
      <c r="R43" s="38">
        <v>0</v>
      </c>
      <c r="S43" s="43">
        <f t="shared" si="5"/>
        <v>0</v>
      </c>
      <c r="U43" s="24">
        <f t="shared" si="19"/>
        <v>0</v>
      </c>
      <c r="V43" s="24">
        <v>0</v>
      </c>
      <c r="W43" s="24">
        <v>0</v>
      </c>
      <c r="X43" s="24">
        <v>0</v>
      </c>
      <c r="Y43" s="24">
        <f t="shared" si="6"/>
        <v>0</v>
      </c>
      <c r="Z43" s="24">
        <v>0</v>
      </c>
      <c r="AA43" s="24">
        <v>0</v>
      </c>
      <c r="AB43" s="24">
        <v>0</v>
      </c>
      <c r="AC43" s="24">
        <f t="shared" si="7"/>
        <v>0</v>
      </c>
      <c r="AD43" s="24">
        <v>0</v>
      </c>
      <c r="AE43" s="24">
        <v>0</v>
      </c>
      <c r="AF43" s="24">
        <v>0</v>
      </c>
      <c r="AG43" s="24">
        <f t="shared" si="8"/>
        <v>0</v>
      </c>
      <c r="AH43" s="24">
        <v>0</v>
      </c>
      <c r="AI43" s="24">
        <v>0</v>
      </c>
      <c r="AJ43" s="24">
        <v>0</v>
      </c>
      <c r="AK43" s="24">
        <f t="shared" si="9"/>
        <v>0</v>
      </c>
      <c r="AM43" s="24">
        <f t="shared" si="10"/>
        <v>0</v>
      </c>
      <c r="AO43" s="24">
        <v>0</v>
      </c>
      <c r="AP43" s="24">
        <v>0</v>
      </c>
      <c r="AQ43" s="24">
        <v>0</v>
      </c>
      <c r="AR43" s="24">
        <f t="shared" si="11"/>
        <v>0</v>
      </c>
      <c r="AS43" s="24">
        <v>0</v>
      </c>
      <c r="AT43" s="24">
        <v>0</v>
      </c>
      <c r="AU43" s="24">
        <v>0</v>
      </c>
      <c r="AV43" s="24">
        <f t="shared" si="12"/>
        <v>0</v>
      </c>
      <c r="AW43" s="24">
        <v>0</v>
      </c>
      <c r="AX43" s="24">
        <v>0</v>
      </c>
      <c r="AY43" s="24">
        <v>0</v>
      </c>
      <c r="AZ43" s="24">
        <f t="shared" si="13"/>
        <v>0</v>
      </c>
      <c r="BA43" s="24">
        <v>0</v>
      </c>
      <c r="BB43" s="24">
        <v>0</v>
      </c>
      <c r="BC43" s="24">
        <v>0</v>
      </c>
      <c r="BD43" s="24">
        <f t="shared" si="14"/>
        <v>0</v>
      </c>
      <c r="BE43" s="24">
        <f t="shared" si="86"/>
        <v>0</v>
      </c>
      <c r="BG43" s="24">
        <v>0</v>
      </c>
      <c r="BH43" s="24">
        <v>0</v>
      </c>
      <c r="BI43" s="24">
        <v>0</v>
      </c>
      <c r="BJ43" s="24">
        <f t="shared" si="15"/>
        <v>0</v>
      </c>
      <c r="BK43" s="24">
        <v>0</v>
      </c>
      <c r="BL43" s="24">
        <v>0</v>
      </c>
      <c r="BM43" s="24">
        <v>0</v>
      </c>
      <c r="BN43" s="24">
        <f t="shared" si="16"/>
        <v>0</v>
      </c>
      <c r="BO43" s="24">
        <v>0</v>
      </c>
      <c r="BP43" s="24">
        <v>0</v>
      </c>
      <c r="BQ43" s="24">
        <v>0</v>
      </c>
      <c r="BR43" s="24">
        <f t="shared" si="17"/>
        <v>0</v>
      </c>
      <c r="BS43" s="24">
        <v>0</v>
      </c>
      <c r="BT43" s="24">
        <v>0</v>
      </c>
      <c r="BU43" s="24">
        <v>0</v>
      </c>
      <c r="BV43" s="24">
        <f t="shared" si="18"/>
        <v>0</v>
      </c>
      <c r="BW43" s="24">
        <f t="shared" si="87"/>
        <v>0</v>
      </c>
    </row>
    <row r="44" spans="1:75" x14ac:dyDescent="0.2">
      <c r="A44" s="11">
        <f t="shared" si="88"/>
        <v>4</v>
      </c>
      <c r="B44" s="12" t="s">
        <v>180</v>
      </c>
      <c r="C44" s="43">
        <v>0</v>
      </c>
      <c r="D44" s="38">
        <v>0</v>
      </c>
      <c r="E44" s="38">
        <v>0</v>
      </c>
      <c r="F44" s="38">
        <v>0</v>
      </c>
      <c r="G44" s="43">
        <f t="shared" si="2"/>
        <v>0</v>
      </c>
      <c r="H44" s="38">
        <v>0</v>
      </c>
      <c r="I44" s="38">
        <v>0</v>
      </c>
      <c r="J44" s="38">
        <v>0</v>
      </c>
      <c r="K44" s="43">
        <f t="shared" si="3"/>
        <v>0</v>
      </c>
      <c r="L44" s="38">
        <v>0</v>
      </c>
      <c r="M44" s="38">
        <v>0</v>
      </c>
      <c r="N44" s="38">
        <v>0</v>
      </c>
      <c r="O44" s="43">
        <f t="shared" si="4"/>
        <v>0</v>
      </c>
      <c r="P44" s="38">
        <v>0</v>
      </c>
      <c r="Q44" s="38">
        <v>0</v>
      </c>
      <c r="R44" s="38">
        <v>0</v>
      </c>
      <c r="S44" s="43">
        <f t="shared" si="5"/>
        <v>0</v>
      </c>
      <c r="U44" s="24">
        <f t="shared" si="19"/>
        <v>0</v>
      </c>
      <c r="V44" s="24">
        <v>0</v>
      </c>
      <c r="W44" s="24">
        <v>0</v>
      </c>
      <c r="X44" s="24">
        <v>0</v>
      </c>
      <c r="Y44" s="24">
        <f t="shared" si="6"/>
        <v>0</v>
      </c>
      <c r="Z44" s="24">
        <v>0</v>
      </c>
      <c r="AA44" s="24">
        <v>0</v>
      </c>
      <c r="AB44" s="24">
        <v>0</v>
      </c>
      <c r="AC44" s="24">
        <f t="shared" si="7"/>
        <v>0</v>
      </c>
      <c r="AD44" s="24">
        <v>0</v>
      </c>
      <c r="AE44" s="24">
        <v>0</v>
      </c>
      <c r="AF44" s="24">
        <v>0</v>
      </c>
      <c r="AG44" s="24">
        <f t="shared" si="8"/>
        <v>0</v>
      </c>
      <c r="AH44" s="24">
        <v>0</v>
      </c>
      <c r="AI44" s="24">
        <v>0</v>
      </c>
      <c r="AJ44" s="24">
        <v>0</v>
      </c>
      <c r="AK44" s="24">
        <f t="shared" si="9"/>
        <v>0</v>
      </c>
      <c r="AM44" s="24">
        <f t="shared" si="10"/>
        <v>0</v>
      </c>
      <c r="AO44" s="24">
        <v>0</v>
      </c>
      <c r="AP44" s="24">
        <v>0</v>
      </c>
      <c r="AQ44" s="24">
        <v>0</v>
      </c>
      <c r="AR44" s="24">
        <f t="shared" si="11"/>
        <v>0</v>
      </c>
      <c r="AS44" s="24">
        <v>0</v>
      </c>
      <c r="AT44" s="24">
        <v>0</v>
      </c>
      <c r="AU44" s="24">
        <v>0</v>
      </c>
      <c r="AV44" s="24">
        <f t="shared" si="12"/>
        <v>0</v>
      </c>
      <c r="AW44" s="24">
        <v>0</v>
      </c>
      <c r="AX44" s="24">
        <v>0</v>
      </c>
      <c r="AY44" s="24">
        <v>0</v>
      </c>
      <c r="AZ44" s="24">
        <f t="shared" si="13"/>
        <v>0</v>
      </c>
      <c r="BA44" s="24">
        <v>0</v>
      </c>
      <c r="BB44" s="24">
        <v>0</v>
      </c>
      <c r="BC44" s="24">
        <v>0</v>
      </c>
      <c r="BD44" s="24">
        <f t="shared" si="14"/>
        <v>0</v>
      </c>
      <c r="BE44" s="24">
        <f t="shared" si="86"/>
        <v>0</v>
      </c>
      <c r="BG44" s="24">
        <v>0</v>
      </c>
      <c r="BH44" s="24">
        <v>0</v>
      </c>
      <c r="BI44" s="24">
        <v>0</v>
      </c>
      <c r="BJ44" s="24">
        <f t="shared" si="15"/>
        <v>0</v>
      </c>
      <c r="BK44" s="24">
        <v>0</v>
      </c>
      <c r="BL44" s="24">
        <v>0</v>
      </c>
      <c r="BM44" s="24">
        <v>0</v>
      </c>
      <c r="BN44" s="24">
        <f t="shared" si="16"/>
        <v>0</v>
      </c>
      <c r="BO44" s="24">
        <v>0</v>
      </c>
      <c r="BP44" s="24">
        <v>0</v>
      </c>
      <c r="BQ44" s="24">
        <v>0</v>
      </c>
      <c r="BR44" s="24">
        <f t="shared" si="17"/>
        <v>0</v>
      </c>
      <c r="BS44" s="24">
        <v>0</v>
      </c>
      <c r="BT44" s="24">
        <v>0</v>
      </c>
      <c r="BU44" s="24">
        <v>0</v>
      </c>
      <c r="BV44" s="24">
        <f t="shared" si="18"/>
        <v>0</v>
      </c>
      <c r="BW44" s="24">
        <f t="shared" si="87"/>
        <v>0</v>
      </c>
    </row>
    <row r="45" spans="1:75" x14ac:dyDescent="0.2">
      <c r="A45" s="11">
        <f t="shared" si="88"/>
        <v>5</v>
      </c>
      <c r="B45" s="12" t="s">
        <v>40</v>
      </c>
      <c r="C45" s="44">
        <v>0</v>
      </c>
      <c r="D45" s="39">
        <v>0</v>
      </c>
      <c r="E45" s="39">
        <v>0</v>
      </c>
      <c r="F45" s="39">
        <v>0</v>
      </c>
      <c r="G45" s="44">
        <f t="shared" si="2"/>
        <v>0</v>
      </c>
      <c r="H45" s="39">
        <v>0</v>
      </c>
      <c r="I45" s="39">
        <v>0</v>
      </c>
      <c r="J45" s="39">
        <v>0</v>
      </c>
      <c r="K45" s="44">
        <f t="shared" si="3"/>
        <v>0</v>
      </c>
      <c r="L45" s="39">
        <v>0</v>
      </c>
      <c r="M45" s="39">
        <v>0</v>
      </c>
      <c r="N45" s="39">
        <v>0</v>
      </c>
      <c r="O45" s="44">
        <f t="shared" si="4"/>
        <v>0</v>
      </c>
      <c r="P45" s="39">
        <v>0</v>
      </c>
      <c r="Q45" s="39">
        <v>0</v>
      </c>
      <c r="R45" s="39">
        <v>0</v>
      </c>
      <c r="S45" s="44">
        <f t="shared" si="5"/>
        <v>0</v>
      </c>
      <c r="U45" s="24">
        <f t="shared" si="19"/>
        <v>0</v>
      </c>
      <c r="V45" s="24">
        <v>0</v>
      </c>
      <c r="W45" s="24">
        <v>0</v>
      </c>
      <c r="X45" s="24">
        <v>0</v>
      </c>
      <c r="Y45" s="24">
        <f t="shared" si="6"/>
        <v>0</v>
      </c>
      <c r="Z45" s="24">
        <v>0</v>
      </c>
      <c r="AA45" s="24">
        <v>0</v>
      </c>
      <c r="AB45" s="24">
        <v>0</v>
      </c>
      <c r="AC45" s="24">
        <f t="shared" si="7"/>
        <v>0</v>
      </c>
      <c r="AD45" s="24">
        <v>0</v>
      </c>
      <c r="AE45" s="24">
        <v>0</v>
      </c>
      <c r="AF45" s="24">
        <v>0</v>
      </c>
      <c r="AG45" s="24">
        <f t="shared" si="8"/>
        <v>0</v>
      </c>
      <c r="AH45" s="24">
        <v>0</v>
      </c>
      <c r="AI45" s="24">
        <v>0</v>
      </c>
      <c r="AJ45" s="24">
        <v>0</v>
      </c>
      <c r="AK45" s="24">
        <f t="shared" si="9"/>
        <v>0</v>
      </c>
      <c r="AM45" s="24">
        <f t="shared" si="10"/>
        <v>0</v>
      </c>
      <c r="AO45" s="24">
        <v>0</v>
      </c>
      <c r="AP45" s="24">
        <v>0</v>
      </c>
      <c r="AQ45" s="24">
        <v>0</v>
      </c>
      <c r="AR45" s="24">
        <f t="shared" si="11"/>
        <v>0</v>
      </c>
      <c r="AS45" s="24">
        <v>0</v>
      </c>
      <c r="AT45" s="24">
        <v>0</v>
      </c>
      <c r="AU45" s="24">
        <v>0</v>
      </c>
      <c r="AV45" s="24">
        <f t="shared" si="12"/>
        <v>0</v>
      </c>
      <c r="AW45" s="24">
        <v>0</v>
      </c>
      <c r="AX45" s="24">
        <v>0</v>
      </c>
      <c r="AY45" s="24">
        <v>0</v>
      </c>
      <c r="AZ45" s="24">
        <f t="shared" si="13"/>
        <v>0</v>
      </c>
      <c r="BA45" s="24">
        <v>0</v>
      </c>
      <c r="BB45" s="24">
        <v>0</v>
      </c>
      <c r="BC45" s="24">
        <v>0</v>
      </c>
      <c r="BD45" s="24">
        <f t="shared" si="14"/>
        <v>0</v>
      </c>
      <c r="BE45" s="24">
        <f t="shared" si="86"/>
        <v>0</v>
      </c>
      <c r="BG45" s="24">
        <v>0</v>
      </c>
      <c r="BH45" s="24">
        <v>0</v>
      </c>
      <c r="BI45" s="24">
        <v>0</v>
      </c>
      <c r="BJ45" s="24">
        <f t="shared" si="15"/>
        <v>0</v>
      </c>
      <c r="BK45" s="24">
        <v>0</v>
      </c>
      <c r="BL45" s="24">
        <v>0</v>
      </c>
      <c r="BM45" s="24">
        <v>0</v>
      </c>
      <c r="BN45" s="24">
        <f t="shared" si="16"/>
        <v>0</v>
      </c>
      <c r="BO45" s="24">
        <v>0</v>
      </c>
      <c r="BP45" s="24">
        <v>0</v>
      </c>
      <c r="BQ45" s="24">
        <v>0</v>
      </c>
      <c r="BR45" s="24">
        <f t="shared" si="17"/>
        <v>0</v>
      </c>
      <c r="BS45" s="24">
        <v>0</v>
      </c>
      <c r="BT45" s="24">
        <v>0</v>
      </c>
      <c r="BU45" s="24">
        <v>0</v>
      </c>
      <c r="BV45" s="24">
        <f t="shared" si="18"/>
        <v>0</v>
      </c>
      <c r="BW45" s="24">
        <f t="shared" si="87"/>
        <v>0</v>
      </c>
    </row>
    <row r="46" spans="1:75" x14ac:dyDescent="0.2">
      <c r="A46" s="11">
        <f t="shared" si="88"/>
        <v>6</v>
      </c>
      <c r="B46" s="12" t="s">
        <v>41</v>
      </c>
      <c r="C46" s="44">
        <v>0</v>
      </c>
      <c r="D46" s="39">
        <v>0</v>
      </c>
      <c r="E46" s="39">
        <v>0</v>
      </c>
      <c r="F46" s="39">
        <v>0</v>
      </c>
      <c r="G46" s="44">
        <f t="shared" si="2"/>
        <v>0</v>
      </c>
      <c r="H46" s="39">
        <v>0</v>
      </c>
      <c r="I46" s="39">
        <v>0</v>
      </c>
      <c r="J46" s="39">
        <v>0</v>
      </c>
      <c r="K46" s="44">
        <f t="shared" si="3"/>
        <v>0</v>
      </c>
      <c r="L46" s="39">
        <v>0</v>
      </c>
      <c r="M46" s="39">
        <v>0</v>
      </c>
      <c r="N46" s="39">
        <v>0</v>
      </c>
      <c r="O46" s="44">
        <f t="shared" si="4"/>
        <v>0</v>
      </c>
      <c r="P46" s="39">
        <v>0</v>
      </c>
      <c r="Q46" s="39">
        <v>0</v>
      </c>
      <c r="R46" s="39">
        <v>0</v>
      </c>
      <c r="S46" s="44">
        <f t="shared" si="5"/>
        <v>0</v>
      </c>
      <c r="U46" s="24">
        <f t="shared" si="19"/>
        <v>0</v>
      </c>
      <c r="V46" s="24">
        <v>0</v>
      </c>
      <c r="W46" s="24">
        <v>0</v>
      </c>
      <c r="X46" s="24">
        <v>0</v>
      </c>
      <c r="Y46" s="24">
        <f t="shared" si="6"/>
        <v>0</v>
      </c>
      <c r="Z46" s="24">
        <v>0</v>
      </c>
      <c r="AA46" s="24">
        <v>0</v>
      </c>
      <c r="AB46" s="24">
        <v>0</v>
      </c>
      <c r="AC46" s="24">
        <f t="shared" si="7"/>
        <v>0</v>
      </c>
      <c r="AD46" s="24">
        <v>0</v>
      </c>
      <c r="AE46" s="24">
        <v>0</v>
      </c>
      <c r="AF46" s="24">
        <v>0</v>
      </c>
      <c r="AG46" s="24">
        <f t="shared" si="8"/>
        <v>0</v>
      </c>
      <c r="AH46" s="24">
        <v>0</v>
      </c>
      <c r="AI46" s="24">
        <v>0</v>
      </c>
      <c r="AJ46" s="24">
        <v>0</v>
      </c>
      <c r="AK46" s="24">
        <f t="shared" si="9"/>
        <v>0</v>
      </c>
      <c r="AM46" s="24">
        <f t="shared" si="10"/>
        <v>0</v>
      </c>
      <c r="AO46" s="24">
        <v>0</v>
      </c>
      <c r="AP46" s="24">
        <v>0</v>
      </c>
      <c r="AQ46" s="24">
        <v>0</v>
      </c>
      <c r="AR46" s="24">
        <f t="shared" si="11"/>
        <v>0</v>
      </c>
      <c r="AS46" s="24">
        <v>0</v>
      </c>
      <c r="AT46" s="24">
        <v>0</v>
      </c>
      <c r="AU46" s="24">
        <v>0</v>
      </c>
      <c r="AV46" s="24">
        <f t="shared" si="12"/>
        <v>0</v>
      </c>
      <c r="AW46" s="24">
        <v>0</v>
      </c>
      <c r="AX46" s="24">
        <v>0</v>
      </c>
      <c r="AY46" s="24">
        <v>0</v>
      </c>
      <c r="AZ46" s="24">
        <f t="shared" si="13"/>
        <v>0</v>
      </c>
      <c r="BA46" s="24">
        <v>0</v>
      </c>
      <c r="BB46" s="24">
        <v>0</v>
      </c>
      <c r="BC46" s="24">
        <v>0</v>
      </c>
      <c r="BD46" s="24">
        <f t="shared" si="14"/>
        <v>0</v>
      </c>
      <c r="BE46" s="24">
        <f t="shared" si="86"/>
        <v>0</v>
      </c>
      <c r="BG46" s="24">
        <v>0</v>
      </c>
      <c r="BH46" s="24">
        <v>0</v>
      </c>
      <c r="BI46" s="24">
        <v>0</v>
      </c>
      <c r="BJ46" s="24">
        <f t="shared" si="15"/>
        <v>0</v>
      </c>
      <c r="BK46" s="24">
        <v>0</v>
      </c>
      <c r="BL46" s="24">
        <v>0</v>
      </c>
      <c r="BM46" s="24">
        <v>0</v>
      </c>
      <c r="BN46" s="24">
        <f t="shared" si="16"/>
        <v>0</v>
      </c>
      <c r="BO46" s="24">
        <v>0</v>
      </c>
      <c r="BP46" s="24">
        <v>0</v>
      </c>
      <c r="BQ46" s="24">
        <v>0</v>
      </c>
      <c r="BR46" s="24">
        <f t="shared" si="17"/>
        <v>0</v>
      </c>
      <c r="BS46" s="24">
        <v>0</v>
      </c>
      <c r="BT46" s="24">
        <v>0</v>
      </c>
      <c r="BU46" s="24">
        <v>0</v>
      </c>
      <c r="BV46" s="24">
        <f t="shared" si="18"/>
        <v>0</v>
      </c>
      <c r="BW46" s="24">
        <f t="shared" si="87"/>
        <v>0</v>
      </c>
    </row>
    <row r="47" spans="1:75" x14ac:dyDescent="0.2">
      <c r="A47" s="11">
        <f t="shared" si="88"/>
        <v>7</v>
      </c>
      <c r="B47" s="12" t="s">
        <v>103</v>
      </c>
      <c r="C47" s="43">
        <v>0</v>
      </c>
      <c r="D47" s="40">
        <v>0</v>
      </c>
      <c r="E47" s="40">
        <v>138.69</v>
      </c>
      <c r="F47" s="40">
        <v>11.36</v>
      </c>
      <c r="G47" s="43">
        <f t="shared" si="2"/>
        <v>150.05000000000001</v>
      </c>
      <c r="H47" s="40">
        <v>0</v>
      </c>
      <c r="I47" s="40">
        <v>0</v>
      </c>
      <c r="J47" s="40">
        <v>0</v>
      </c>
      <c r="K47" s="43">
        <f t="shared" si="3"/>
        <v>0</v>
      </c>
      <c r="L47" s="40">
        <v>0</v>
      </c>
      <c r="M47" s="40">
        <v>0</v>
      </c>
      <c r="N47" s="40">
        <v>0</v>
      </c>
      <c r="O47" s="43">
        <f t="shared" si="4"/>
        <v>0</v>
      </c>
      <c r="P47" s="40">
        <v>0</v>
      </c>
      <c r="Q47" s="40">
        <v>0</v>
      </c>
      <c r="R47" s="40">
        <v>0</v>
      </c>
      <c r="S47" s="43">
        <f t="shared" si="5"/>
        <v>0</v>
      </c>
      <c r="U47" s="24">
        <f t="shared" si="19"/>
        <v>150.05000000000001</v>
      </c>
      <c r="V47" s="24">
        <v>0</v>
      </c>
      <c r="W47" s="24">
        <v>0</v>
      </c>
      <c r="X47" s="24">
        <v>0</v>
      </c>
      <c r="Y47" s="24">
        <f t="shared" si="6"/>
        <v>0</v>
      </c>
      <c r="Z47" s="24">
        <v>0</v>
      </c>
      <c r="AA47" s="24">
        <v>0</v>
      </c>
      <c r="AB47" s="24">
        <v>0</v>
      </c>
      <c r="AC47" s="24">
        <f t="shared" si="7"/>
        <v>0</v>
      </c>
      <c r="AD47" s="24">
        <v>0</v>
      </c>
      <c r="AE47" s="24">
        <v>0</v>
      </c>
      <c r="AF47" s="24">
        <v>0</v>
      </c>
      <c r="AG47" s="24">
        <f t="shared" si="8"/>
        <v>0</v>
      </c>
      <c r="AH47" s="24">
        <v>0</v>
      </c>
      <c r="AI47" s="24">
        <v>0</v>
      </c>
      <c r="AJ47" s="24">
        <v>0</v>
      </c>
      <c r="AK47" s="24">
        <f t="shared" si="9"/>
        <v>0</v>
      </c>
      <c r="AM47" s="24">
        <f t="shared" si="10"/>
        <v>0</v>
      </c>
      <c r="AO47" s="24">
        <v>0</v>
      </c>
      <c r="AP47" s="24">
        <v>0</v>
      </c>
      <c r="AQ47" s="24">
        <v>0</v>
      </c>
      <c r="AR47" s="24">
        <f t="shared" si="11"/>
        <v>0</v>
      </c>
      <c r="AS47" s="24">
        <v>0</v>
      </c>
      <c r="AT47" s="24">
        <v>0</v>
      </c>
      <c r="AU47" s="24">
        <v>0</v>
      </c>
      <c r="AV47" s="24">
        <f t="shared" si="12"/>
        <v>0</v>
      </c>
      <c r="AW47" s="24">
        <v>0</v>
      </c>
      <c r="AX47" s="24">
        <v>0</v>
      </c>
      <c r="AY47" s="24">
        <v>0</v>
      </c>
      <c r="AZ47" s="24">
        <f t="shared" si="13"/>
        <v>0</v>
      </c>
      <c r="BA47" s="24">
        <v>0</v>
      </c>
      <c r="BB47" s="24">
        <v>0</v>
      </c>
      <c r="BC47" s="24">
        <v>0</v>
      </c>
      <c r="BD47" s="24">
        <f t="shared" si="14"/>
        <v>0</v>
      </c>
      <c r="BE47" s="24">
        <f t="shared" si="86"/>
        <v>0</v>
      </c>
      <c r="BG47" s="24">
        <v>0</v>
      </c>
      <c r="BH47" s="24">
        <v>0</v>
      </c>
      <c r="BI47" s="24">
        <v>0</v>
      </c>
      <c r="BJ47" s="24">
        <f t="shared" si="15"/>
        <v>0</v>
      </c>
      <c r="BK47" s="24">
        <v>0</v>
      </c>
      <c r="BL47" s="24">
        <v>0</v>
      </c>
      <c r="BM47" s="24">
        <v>0</v>
      </c>
      <c r="BN47" s="24">
        <f t="shared" si="16"/>
        <v>0</v>
      </c>
      <c r="BO47" s="24">
        <v>0</v>
      </c>
      <c r="BP47" s="24">
        <v>0</v>
      </c>
      <c r="BQ47" s="24">
        <v>0</v>
      </c>
      <c r="BR47" s="24">
        <f t="shared" si="17"/>
        <v>0</v>
      </c>
      <c r="BS47" s="24">
        <v>0</v>
      </c>
      <c r="BT47" s="24">
        <v>0</v>
      </c>
      <c r="BU47" s="24">
        <v>0</v>
      </c>
      <c r="BV47" s="24">
        <f t="shared" si="18"/>
        <v>0</v>
      </c>
      <c r="BW47" s="24">
        <f t="shared" si="87"/>
        <v>0</v>
      </c>
    </row>
    <row r="48" spans="1:75" ht="15.75" thickBot="1" x14ac:dyDescent="0.25">
      <c r="A48" s="11">
        <f t="shared" si="88"/>
        <v>8</v>
      </c>
      <c r="B48" s="28" t="s">
        <v>45</v>
      </c>
      <c r="C48" s="45">
        <v>0</v>
      </c>
      <c r="D48" s="46">
        <v>0</v>
      </c>
      <c r="E48" s="46">
        <v>0</v>
      </c>
      <c r="F48" s="46">
        <v>0</v>
      </c>
      <c r="G48" s="45">
        <f t="shared" si="2"/>
        <v>0</v>
      </c>
      <c r="H48" s="46">
        <v>0</v>
      </c>
      <c r="I48" s="46">
        <v>0</v>
      </c>
      <c r="J48" s="46">
        <v>0</v>
      </c>
      <c r="K48" s="45">
        <f t="shared" si="3"/>
        <v>0</v>
      </c>
      <c r="L48" s="46">
        <v>0</v>
      </c>
      <c r="M48" s="46">
        <v>0</v>
      </c>
      <c r="N48" s="46">
        <v>0</v>
      </c>
      <c r="O48" s="45">
        <f t="shared" si="4"/>
        <v>0</v>
      </c>
      <c r="P48" s="46">
        <v>0</v>
      </c>
      <c r="Q48" s="46">
        <v>0</v>
      </c>
      <c r="R48" s="46">
        <v>0</v>
      </c>
      <c r="S48" s="45">
        <f t="shared" si="5"/>
        <v>0</v>
      </c>
      <c r="U48" s="24">
        <f t="shared" si="19"/>
        <v>0</v>
      </c>
      <c r="V48" s="24">
        <v>0</v>
      </c>
      <c r="W48" s="24">
        <v>0</v>
      </c>
      <c r="X48" s="24">
        <v>0</v>
      </c>
      <c r="Y48" s="24">
        <f t="shared" si="6"/>
        <v>0</v>
      </c>
      <c r="Z48" s="24">
        <v>0</v>
      </c>
      <c r="AA48" s="24">
        <v>0</v>
      </c>
      <c r="AB48" s="24">
        <v>0</v>
      </c>
      <c r="AC48" s="24">
        <f t="shared" si="7"/>
        <v>0</v>
      </c>
      <c r="AD48" s="24">
        <v>0</v>
      </c>
      <c r="AE48" s="24">
        <v>0</v>
      </c>
      <c r="AF48" s="24">
        <v>0</v>
      </c>
      <c r="AG48" s="24">
        <f t="shared" si="8"/>
        <v>0</v>
      </c>
      <c r="AH48" s="24">
        <v>0</v>
      </c>
      <c r="AI48" s="24">
        <v>0</v>
      </c>
      <c r="AJ48" s="24">
        <v>0</v>
      </c>
      <c r="AK48" s="24">
        <f t="shared" si="9"/>
        <v>0</v>
      </c>
      <c r="AM48" s="24">
        <f t="shared" si="10"/>
        <v>0</v>
      </c>
      <c r="AO48" s="24">
        <v>0</v>
      </c>
      <c r="AP48" s="24">
        <v>0</v>
      </c>
      <c r="AQ48" s="24">
        <v>0</v>
      </c>
      <c r="AR48" s="24">
        <f t="shared" si="11"/>
        <v>0</v>
      </c>
      <c r="AS48" s="24">
        <v>0</v>
      </c>
      <c r="AT48" s="24">
        <v>0</v>
      </c>
      <c r="AU48" s="24">
        <v>0</v>
      </c>
      <c r="AV48" s="24">
        <f t="shared" si="12"/>
        <v>0</v>
      </c>
      <c r="AW48" s="24">
        <v>0</v>
      </c>
      <c r="AX48" s="24">
        <v>0</v>
      </c>
      <c r="AY48" s="24">
        <v>0</v>
      </c>
      <c r="AZ48" s="24">
        <f t="shared" si="13"/>
        <v>0</v>
      </c>
      <c r="BA48" s="24">
        <v>0</v>
      </c>
      <c r="BB48" s="24">
        <v>0</v>
      </c>
      <c r="BC48" s="24">
        <v>0</v>
      </c>
      <c r="BD48" s="24">
        <f t="shared" si="14"/>
        <v>0</v>
      </c>
      <c r="BE48" s="24">
        <f t="shared" si="86"/>
        <v>0</v>
      </c>
      <c r="BG48" s="24">
        <v>0</v>
      </c>
      <c r="BH48" s="24">
        <v>0</v>
      </c>
      <c r="BI48" s="24">
        <v>0</v>
      </c>
      <c r="BJ48" s="24">
        <f t="shared" si="15"/>
        <v>0</v>
      </c>
      <c r="BK48" s="24">
        <v>0</v>
      </c>
      <c r="BL48" s="24">
        <v>0</v>
      </c>
      <c r="BM48" s="24">
        <v>0</v>
      </c>
      <c r="BN48" s="24">
        <f t="shared" si="16"/>
        <v>0</v>
      </c>
      <c r="BO48" s="24">
        <v>0</v>
      </c>
      <c r="BP48" s="24">
        <v>0</v>
      </c>
      <c r="BQ48" s="24">
        <v>0</v>
      </c>
      <c r="BR48" s="24">
        <f t="shared" si="17"/>
        <v>0</v>
      </c>
      <c r="BS48" s="24">
        <v>0</v>
      </c>
      <c r="BT48" s="24">
        <v>0</v>
      </c>
      <c r="BU48" s="24">
        <v>0</v>
      </c>
      <c r="BV48" s="24">
        <f t="shared" si="18"/>
        <v>0</v>
      </c>
      <c r="BW48" s="24">
        <f t="shared" si="87"/>
        <v>0</v>
      </c>
    </row>
    <row r="49" spans="1:75" ht="15.75" thickBot="1" x14ac:dyDescent="0.25">
      <c r="A49" s="27" t="s">
        <v>20</v>
      </c>
      <c r="B49" s="48" t="s">
        <v>23</v>
      </c>
      <c r="C49" s="30">
        <f>SUM(C41:C48)</f>
        <v>0</v>
      </c>
      <c r="D49" s="30">
        <f t="shared" ref="D49:V49" si="89">SUM(D41:D48)</f>
        <v>0</v>
      </c>
      <c r="E49" s="30">
        <f t="shared" si="89"/>
        <v>138.69</v>
      </c>
      <c r="F49" s="30">
        <f t="shared" si="89"/>
        <v>11.36</v>
      </c>
      <c r="G49" s="30">
        <f t="shared" si="89"/>
        <v>150.05000000000001</v>
      </c>
      <c r="H49" s="30">
        <f t="shared" si="89"/>
        <v>0</v>
      </c>
      <c r="I49" s="30">
        <f t="shared" si="89"/>
        <v>0</v>
      </c>
      <c r="J49" s="30">
        <f t="shared" si="89"/>
        <v>0</v>
      </c>
      <c r="K49" s="30">
        <f t="shared" si="89"/>
        <v>0</v>
      </c>
      <c r="L49" s="30">
        <f t="shared" si="89"/>
        <v>0</v>
      </c>
      <c r="M49" s="30">
        <f t="shared" si="89"/>
        <v>0</v>
      </c>
      <c r="N49" s="30">
        <f t="shared" si="89"/>
        <v>0</v>
      </c>
      <c r="O49" s="30">
        <f t="shared" si="89"/>
        <v>0</v>
      </c>
      <c r="P49" s="30">
        <f t="shared" si="89"/>
        <v>0</v>
      </c>
      <c r="Q49" s="30">
        <f t="shared" si="89"/>
        <v>0</v>
      </c>
      <c r="R49" s="30">
        <f t="shared" si="89"/>
        <v>0</v>
      </c>
      <c r="S49" s="30">
        <f t="shared" si="89"/>
        <v>0</v>
      </c>
      <c r="T49" s="30">
        <f t="shared" si="89"/>
        <v>0</v>
      </c>
      <c r="U49" s="30">
        <f t="shared" si="89"/>
        <v>150.05000000000001</v>
      </c>
      <c r="V49" s="30">
        <f t="shared" si="89"/>
        <v>0</v>
      </c>
      <c r="W49" s="30">
        <f t="shared" ref="W49:X49" si="90">SUM(W41:W48)</f>
        <v>0</v>
      </c>
      <c r="X49" s="30">
        <f t="shared" si="90"/>
        <v>0</v>
      </c>
      <c r="Y49" s="30">
        <f t="shared" si="6"/>
        <v>0</v>
      </c>
      <c r="Z49" s="30">
        <f t="shared" ref="Z49:AA49" si="91">SUM(Z41:Z48)</f>
        <v>0</v>
      </c>
      <c r="AA49" s="30">
        <f t="shared" si="91"/>
        <v>0</v>
      </c>
      <c r="AB49" s="30">
        <f t="shared" ref="AB49:AD49" si="92">SUM(AB41:AB48)</f>
        <v>0</v>
      </c>
      <c r="AC49" s="30">
        <f t="shared" si="7"/>
        <v>0</v>
      </c>
      <c r="AD49" s="30">
        <f t="shared" si="92"/>
        <v>0</v>
      </c>
      <c r="AE49" s="30">
        <f t="shared" ref="AE49:AF49" si="93">SUM(AE41:AE48)</f>
        <v>0</v>
      </c>
      <c r="AF49" s="30">
        <f t="shared" si="93"/>
        <v>0</v>
      </c>
      <c r="AG49" s="30">
        <f t="shared" si="8"/>
        <v>0</v>
      </c>
      <c r="AH49" s="30">
        <f t="shared" ref="AH49:AI49" si="94">SUM(AH41:AH48)</f>
        <v>0</v>
      </c>
      <c r="AI49" s="30">
        <f t="shared" si="94"/>
        <v>0</v>
      </c>
      <c r="AJ49" s="30">
        <f t="shared" ref="AJ49" si="95">SUM(AJ41:AJ48)</f>
        <v>0</v>
      </c>
      <c r="AK49" s="30">
        <f t="shared" si="9"/>
        <v>0</v>
      </c>
      <c r="AM49" s="30">
        <f>SUM(AM41:AM48)</f>
        <v>0</v>
      </c>
      <c r="AO49" s="30">
        <f t="shared" ref="AO49:AP49" si="96">SUM(AO41:AO48)</f>
        <v>0</v>
      </c>
      <c r="AP49" s="30">
        <f t="shared" si="96"/>
        <v>0</v>
      </c>
      <c r="AQ49" s="30">
        <f t="shared" ref="AQ49" si="97">SUM(AQ41:AQ48)</f>
        <v>0</v>
      </c>
      <c r="AR49" s="30">
        <f t="shared" si="11"/>
        <v>0</v>
      </c>
      <c r="AS49" s="30">
        <f t="shared" ref="AS49:AU49" si="98">SUM(AS41:AS48)</f>
        <v>0</v>
      </c>
      <c r="AT49" s="30">
        <f t="shared" si="98"/>
        <v>0</v>
      </c>
      <c r="AU49" s="30">
        <f t="shared" si="98"/>
        <v>0</v>
      </c>
      <c r="AV49" s="30">
        <f t="shared" si="12"/>
        <v>0</v>
      </c>
      <c r="AW49" s="30">
        <f t="shared" ref="AW49:AX49" si="99">SUM(AW41:AW48)</f>
        <v>0</v>
      </c>
      <c r="AX49" s="30">
        <f t="shared" si="99"/>
        <v>0</v>
      </c>
      <c r="AY49" s="30">
        <f t="shared" ref="AY49:BA49" si="100">SUM(AY41:AY48)</f>
        <v>0</v>
      </c>
      <c r="AZ49" s="30">
        <f t="shared" si="13"/>
        <v>0</v>
      </c>
      <c r="BA49" s="30">
        <f t="shared" si="100"/>
        <v>0</v>
      </c>
      <c r="BB49" s="30">
        <f t="shared" ref="BB49:BC49" si="101">SUM(BB41:BB48)</f>
        <v>0</v>
      </c>
      <c r="BC49" s="30">
        <f t="shared" si="101"/>
        <v>0</v>
      </c>
      <c r="BD49" s="30">
        <f t="shared" si="14"/>
        <v>0</v>
      </c>
      <c r="BE49" s="30">
        <f>SUM(BE41:BE48)</f>
        <v>0</v>
      </c>
      <c r="BG49" s="30">
        <f t="shared" ref="BG49:BH49" si="102">SUM(BG41:BG48)</f>
        <v>0</v>
      </c>
      <c r="BH49" s="30">
        <f t="shared" si="102"/>
        <v>0</v>
      </c>
      <c r="BI49" s="30">
        <f t="shared" ref="BI49" si="103">SUM(BI41:BI48)</f>
        <v>0</v>
      </c>
      <c r="BJ49" s="30">
        <f t="shared" si="15"/>
        <v>0</v>
      </c>
      <c r="BK49" s="30">
        <f t="shared" ref="BK49:BL49" si="104">SUM(BK41:BK48)</f>
        <v>0</v>
      </c>
      <c r="BL49" s="30">
        <f t="shared" si="104"/>
        <v>0</v>
      </c>
      <c r="BM49" s="30">
        <f t="shared" ref="BM49" si="105">SUM(BM41:BM48)</f>
        <v>0</v>
      </c>
      <c r="BN49" s="30">
        <f t="shared" si="16"/>
        <v>0</v>
      </c>
      <c r="BO49" s="30">
        <f t="shared" ref="BO49:BP49" si="106">SUM(BO41:BO48)</f>
        <v>0</v>
      </c>
      <c r="BP49" s="30">
        <f t="shared" si="106"/>
        <v>0</v>
      </c>
      <c r="BQ49" s="30">
        <f t="shared" ref="BQ49:BS49" si="107">SUM(BQ41:BQ48)</f>
        <v>0</v>
      </c>
      <c r="BR49" s="30">
        <f t="shared" si="17"/>
        <v>0</v>
      </c>
      <c r="BS49" s="30">
        <f t="shared" si="107"/>
        <v>0</v>
      </c>
      <c r="BT49" s="30">
        <f t="shared" ref="BT49:BU49" si="108">SUM(BT41:BT48)</f>
        <v>0</v>
      </c>
      <c r="BU49" s="30">
        <f t="shared" si="108"/>
        <v>0</v>
      </c>
      <c r="BV49" s="30">
        <f t="shared" si="18"/>
        <v>0</v>
      </c>
      <c r="BW49" s="30">
        <f>SUM(BW41:BW48)</f>
        <v>0</v>
      </c>
    </row>
    <row r="50" spans="1:75" ht="15.75" thickBot="1" x14ac:dyDescent="0.25">
      <c r="A50" s="47"/>
      <c r="B50" s="29" t="s">
        <v>24</v>
      </c>
      <c r="C50" s="30">
        <f>SUM(C49,C39,C26,C20)</f>
        <v>2336.0299999999997</v>
      </c>
      <c r="D50" s="30">
        <f t="shared" ref="D50:V50" si="109">SUM(D49,D39,D26,D20)</f>
        <v>650.92299999999989</v>
      </c>
      <c r="E50" s="30">
        <f t="shared" si="109"/>
        <v>328.95</v>
      </c>
      <c r="F50" s="30">
        <f t="shared" si="109"/>
        <v>618.61000000000013</v>
      </c>
      <c r="G50" s="30">
        <f t="shared" si="109"/>
        <v>1598.4830000000002</v>
      </c>
      <c r="H50" s="30">
        <f t="shared" si="109"/>
        <v>465.87361111111113</v>
      </c>
      <c r="I50" s="30">
        <f t="shared" si="109"/>
        <v>614.19748301358914</v>
      </c>
      <c r="J50" s="30">
        <f t="shared" si="109"/>
        <v>368.95722222222224</v>
      </c>
      <c r="K50" s="30">
        <f t="shared" si="109"/>
        <v>1449.0283163469221</v>
      </c>
      <c r="L50" s="30">
        <f t="shared" si="109"/>
        <v>478.76736111111109</v>
      </c>
      <c r="M50" s="30">
        <f t="shared" si="109"/>
        <v>280.57191094619668</v>
      </c>
      <c r="N50" s="30">
        <f t="shared" si="109"/>
        <v>633.71521335807051</v>
      </c>
      <c r="O50" s="30">
        <f t="shared" si="109"/>
        <v>1393.0544854153782</v>
      </c>
      <c r="P50" s="30">
        <f t="shared" si="109"/>
        <v>592.58298701298702</v>
      </c>
      <c r="Q50" s="30">
        <f t="shared" si="109"/>
        <v>549.87792207792222</v>
      </c>
      <c r="R50" s="30">
        <f t="shared" si="109"/>
        <v>618.00103896103894</v>
      </c>
      <c r="S50" s="30">
        <f t="shared" si="109"/>
        <v>1760.461948051948</v>
      </c>
      <c r="T50" s="30">
        <f t="shared" si="109"/>
        <v>0</v>
      </c>
      <c r="U50" s="30">
        <f t="shared" si="109"/>
        <v>6201.68554202204</v>
      </c>
      <c r="V50" s="30">
        <f t="shared" si="109"/>
        <v>563.13009990009994</v>
      </c>
      <c r="W50" s="30">
        <f t="shared" ref="W50:X50" si="110">SUM(W49,W39,W26,W20)</f>
        <v>524.44408044640784</v>
      </c>
      <c r="X50" s="30">
        <f t="shared" si="110"/>
        <v>720</v>
      </c>
      <c r="Y50" s="30">
        <f t="shared" si="6"/>
        <v>1807.5741803465078</v>
      </c>
      <c r="Z50" s="30">
        <f t="shared" ref="Z50:AA50" si="111">SUM(Z49,Z39,Z26,Z20)</f>
        <v>578.62053708439896</v>
      </c>
      <c r="AA50" s="30">
        <f t="shared" si="111"/>
        <v>445.64974358974359</v>
      </c>
      <c r="AB50" s="30">
        <f t="shared" ref="AB50:AD50" si="112">SUM(AB49,AB39,AB26,AB20)</f>
        <v>720</v>
      </c>
      <c r="AC50" s="30">
        <f t="shared" si="7"/>
        <v>1744.2702806741427</v>
      </c>
      <c r="AD50" s="30">
        <f t="shared" si="112"/>
        <v>565.14</v>
      </c>
      <c r="AE50" s="30">
        <f t="shared" ref="AE50:AF50" si="113">SUM(AE49,AE39,AE26,AE20)</f>
        <v>572.02</v>
      </c>
      <c r="AF50" s="30">
        <f t="shared" si="113"/>
        <v>441.96999999999997</v>
      </c>
      <c r="AG50" s="30">
        <f t="shared" si="8"/>
        <v>1579.1299999999999</v>
      </c>
      <c r="AH50" s="30">
        <f t="shared" ref="AH50:AI50" si="114">SUM(AH49,AH39,AH26,AH20)</f>
        <v>492.15000000000003</v>
      </c>
      <c r="AI50" s="30">
        <f t="shared" si="114"/>
        <v>672</v>
      </c>
      <c r="AJ50" s="30">
        <f t="shared" ref="AJ50" si="115">SUM(AJ49,AJ39,AJ26,AJ20)</f>
        <v>437.83</v>
      </c>
      <c r="AK50" s="30">
        <f t="shared" si="9"/>
        <v>1601.98</v>
      </c>
      <c r="AM50" s="30">
        <f t="shared" ref="AM50" si="116">SUM(AM49,AM39,AM26,AM20)</f>
        <v>6731.9544610206503</v>
      </c>
      <c r="AO50" s="30">
        <f t="shared" ref="AO50:AP50" si="117">SUM(AO49,AO39,AO26,AO20)</f>
        <v>431.61475655430706</v>
      </c>
      <c r="AP50" s="30">
        <f t="shared" si="117"/>
        <v>682.41</v>
      </c>
      <c r="AQ50" s="30">
        <f t="shared" ref="AQ50" si="118">SUM(AQ49,AQ39,AQ26,AQ20)</f>
        <v>555.79999999999995</v>
      </c>
      <c r="AR50" s="30">
        <f t="shared" si="11"/>
        <v>1669.824756554307</v>
      </c>
      <c r="AS50" s="30">
        <f t="shared" ref="AS50:AU50" si="119">SUM(AS49,AS39,AS26,AS20)</f>
        <v>716.88</v>
      </c>
      <c r="AT50" s="30">
        <f t="shared" si="119"/>
        <v>424.9</v>
      </c>
      <c r="AU50" s="30">
        <f t="shared" si="119"/>
        <v>119.99</v>
      </c>
      <c r="AV50" s="30">
        <f t="shared" si="12"/>
        <v>1261.77</v>
      </c>
      <c r="AW50" s="30">
        <f t="shared" ref="AW50:AX50" si="120">SUM(AW49,AW39,AW26,AW20)</f>
        <v>458.51</v>
      </c>
      <c r="AX50" s="30">
        <f t="shared" si="120"/>
        <v>530.14</v>
      </c>
      <c r="AY50" s="30">
        <f t="shared" ref="AY50:BA50" si="121">SUM(AY49,AY39,AY26,AY20)</f>
        <v>511.16</v>
      </c>
      <c r="AZ50" s="30">
        <f t="shared" si="13"/>
        <v>1499.81</v>
      </c>
      <c r="BA50" s="30">
        <f t="shared" si="121"/>
        <v>615.18299999999999</v>
      </c>
      <c r="BB50" s="30">
        <f t="shared" ref="BB50:BC50" si="122">SUM(BB49,BB39,BB26,BB20)</f>
        <v>651.25</v>
      </c>
      <c r="BC50" s="30">
        <f t="shared" si="122"/>
        <v>638</v>
      </c>
      <c r="BD50" s="30">
        <f t="shared" si="14"/>
        <v>1904.433</v>
      </c>
      <c r="BE50" s="30">
        <f t="shared" ref="BE50" si="123">SUM(BE49,BE39,BE26,BE20)</f>
        <v>6335.8377565543078</v>
      </c>
      <c r="BG50" s="30">
        <f t="shared" ref="BG50:BH50" si="124">SUM(BG49,BG39,BG26,BG20)</f>
        <v>650.91</v>
      </c>
      <c r="BH50" s="30">
        <f t="shared" si="124"/>
        <v>559.01</v>
      </c>
      <c r="BI50" s="30">
        <f t="shared" ref="BI50" si="125">SUM(BI49,BI39,BI26,BI20)</f>
        <v>478.33</v>
      </c>
      <c r="BJ50" s="30">
        <f t="shared" si="15"/>
        <v>1688.25</v>
      </c>
      <c r="BK50" s="30">
        <f t="shared" ref="BK50:BL50" si="126">SUM(BK49,BK39,BK26,BK20)</f>
        <v>528.88</v>
      </c>
      <c r="BL50" s="30">
        <f t="shared" si="126"/>
        <v>679.12</v>
      </c>
      <c r="BM50" s="30">
        <f t="shared" ref="BM50" si="127">SUM(BM49,BM39,BM26,BM20)</f>
        <v>554.42999999999995</v>
      </c>
      <c r="BN50" s="30">
        <f t="shared" si="16"/>
        <v>1762.4299999999998</v>
      </c>
      <c r="BO50" s="30">
        <f t="shared" ref="BO50:BP50" si="128">SUM(BO49,BO39,BO26,BO20)</f>
        <v>744</v>
      </c>
      <c r="BP50" s="30">
        <f t="shared" si="128"/>
        <v>378.51799999999997</v>
      </c>
      <c r="BQ50" s="30">
        <f t="shared" ref="BQ50:BS50" si="129">SUM(BQ49,BQ39,BQ26,BQ20)</f>
        <v>555.79</v>
      </c>
      <c r="BR50" s="30">
        <f t="shared" si="17"/>
        <v>1678.308</v>
      </c>
      <c r="BS50" s="30">
        <f t="shared" si="129"/>
        <v>624.11</v>
      </c>
      <c r="BT50" s="30">
        <f t="shared" ref="BT50:BU50" si="130">SUM(BT49,BT39,BT26,BT20)</f>
        <v>500.32</v>
      </c>
      <c r="BU50" s="30">
        <f t="shared" si="130"/>
        <v>443.96</v>
      </c>
      <c r="BV50" s="30">
        <f t="shared" si="18"/>
        <v>1568.39</v>
      </c>
      <c r="BW50" s="30">
        <f t="shared" ref="BW50" si="131">SUM(BW49,BW39,BW26,BW20)</f>
        <v>6697.3780000000006</v>
      </c>
    </row>
    <row r="51" spans="1:75" ht="15.75" thickBot="1" x14ac:dyDescent="0.25">
      <c r="Y51" s="4">
        <f t="shared" si="6"/>
        <v>0</v>
      </c>
      <c r="AC51" s="4">
        <f t="shared" si="7"/>
        <v>0</v>
      </c>
      <c r="AG51" s="4">
        <f t="shared" si="8"/>
        <v>0</v>
      </c>
      <c r="AK51" s="4">
        <f t="shared" si="9"/>
        <v>0</v>
      </c>
      <c r="AR51" s="4">
        <f t="shared" si="11"/>
        <v>0</v>
      </c>
      <c r="AV51" s="4">
        <f t="shared" si="12"/>
        <v>0</v>
      </c>
      <c r="AZ51" s="4">
        <f t="shared" si="13"/>
        <v>0</v>
      </c>
      <c r="BD51" s="4">
        <f t="shared" si="14"/>
        <v>0</v>
      </c>
      <c r="BJ51" s="4">
        <f t="shared" si="15"/>
        <v>0</v>
      </c>
      <c r="BN51" s="4">
        <f t="shared" si="16"/>
        <v>0</v>
      </c>
      <c r="BR51" s="4">
        <f t="shared" si="17"/>
        <v>0</v>
      </c>
      <c r="BV51" s="4">
        <f t="shared" si="18"/>
        <v>0</v>
      </c>
    </row>
    <row r="52" spans="1:75" ht="15.75" thickBot="1" x14ac:dyDescent="0.25">
      <c r="C52" s="6" t="str">
        <f>C4</f>
        <v>2012-2013</v>
      </c>
      <c r="D52" s="6">
        <f t="shared" ref="D52:W52" si="132">D4</f>
        <v>41365</v>
      </c>
      <c r="E52" s="6">
        <f t="shared" si="132"/>
        <v>41395</v>
      </c>
      <c r="F52" s="6">
        <f t="shared" si="132"/>
        <v>41426</v>
      </c>
      <c r="G52" s="6" t="str">
        <f t="shared" si="132"/>
        <v>Quarter-1</v>
      </c>
      <c r="H52" s="6">
        <f t="shared" si="132"/>
        <v>41456</v>
      </c>
      <c r="I52" s="6">
        <f t="shared" si="132"/>
        <v>41487</v>
      </c>
      <c r="J52" s="6">
        <f t="shared" si="132"/>
        <v>41518</v>
      </c>
      <c r="K52" s="6" t="str">
        <f t="shared" si="132"/>
        <v>Quarter-2</v>
      </c>
      <c r="L52" s="6">
        <f t="shared" si="132"/>
        <v>41548</v>
      </c>
      <c r="M52" s="6">
        <f t="shared" si="132"/>
        <v>41579</v>
      </c>
      <c r="N52" s="6">
        <f t="shared" si="132"/>
        <v>41609</v>
      </c>
      <c r="O52" s="6" t="str">
        <f t="shared" si="132"/>
        <v>Quarter-3</v>
      </c>
      <c r="P52" s="6">
        <f t="shared" si="132"/>
        <v>41640</v>
      </c>
      <c r="Q52" s="6">
        <f t="shared" si="132"/>
        <v>41671</v>
      </c>
      <c r="R52" s="6">
        <f t="shared" si="132"/>
        <v>41699</v>
      </c>
      <c r="S52" s="6" t="str">
        <f t="shared" si="132"/>
        <v>Quarter-4</v>
      </c>
      <c r="T52" s="6">
        <f t="shared" si="132"/>
        <v>0</v>
      </c>
      <c r="U52" s="6" t="str">
        <f t="shared" si="132"/>
        <v>2013-2014</v>
      </c>
      <c r="V52" s="6">
        <f t="shared" si="132"/>
        <v>41730</v>
      </c>
      <c r="W52" s="6">
        <f t="shared" si="132"/>
        <v>41760</v>
      </c>
      <c r="X52" s="6">
        <f t="shared" ref="X52:AC52" si="133">X4</f>
        <v>41791</v>
      </c>
      <c r="Y52" s="6" t="str">
        <f t="shared" si="133"/>
        <v>Quarter 1</v>
      </c>
      <c r="Z52" s="6">
        <f t="shared" si="133"/>
        <v>41821</v>
      </c>
      <c r="AA52" s="6">
        <f t="shared" si="133"/>
        <v>41852</v>
      </c>
      <c r="AB52" s="6">
        <f t="shared" si="133"/>
        <v>41883</v>
      </c>
      <c r="AC52" s="6" t="str">
        <f t="shared" si="133"/>
        <v>Quarter 2</v>
      </c>
      <c r="AD52" s="6">
        <f t="shared" ref="AD52:AE52" si="134">AD4</f>
        <v>41913</v>
      </c>
      <c r="AE52" s="6">
        <f t="shared" si="134"/>
        <v>41944</v>
      </c>
      <c r="AF52" s="6">
        <f t="shared" ref="AF52:AG52" si="135">AF4</f>
        <v>41974</v>
      </c>
      <c r="AG52" s="6" t="str">
        <f t="shared" si="135"/>
        <v>Quarter 3</v>
      </c>
      <c r="AH52" s="6">
        <f t="shared" ref="AH52:AI52" si="136">AH4</f>
        <v>42005</v>
      </c>
      <c r="AI52" s="6">
        <f t="shared" si="136"/>
        <v>42036</v>
      </c>
      <c r="AJ52" s="6">
        <f t="shared" ref="AJ52:AK52" si="137">AJ4</f>
        <v>42064</v>
      </c>
      <c r="AK52" s="6" t="str">
        <f t="shared" si="137"/>
        <v>Quarter 4</v>
      </c>
      <c r="AM52" s="6" t="str">
        <f t="shared" ref="AM52" si="138">AM4</f>
        <v>2014-2015</v>
      </c>
      <c r="AO52" s="6">
        <f t="shared" ref="AO52:AP52" si="139">AO4</f>
        <v>42095</v>
      </c>
      <c r="AP52" s="6">
        <f t="shared" si="139"/>
        <v>42125</v>
      </c>
      <c r="AQ52" s="6">
        <f t="shared" ref="AQ52:AS52" si="140">AQ4</f>
        <v>42156</v>
      </c>
      <c r="AR52" s="6" t="str">
        <f t="shared" si="140"/>
        <v>Quarter 1</v>
      </c>
      <c r="AS52" s="6">
        <f t="shared" si="140"/>
        <v>42186</v>
      </c>
      <c r="AT52" s="6">
        <f t="shared" ref="AT52:AV52" si="141">AT4</f>
        <v>42217</v>
      </c>
      <c r="AU52" s="6">
        <f t="shared" si="141"/>
        <v>42248</v>
      </c>
      <c r="AV52" s="6" t="str">
        <f t="shared" si="141"/>
        <v>Quarter 2</v>
      </c>
      <c r="AW52" s="6">
        <f t="shared" ref="AW52:AX52" si="142">AW4</f>
        <v>42278</v>
      </c>
      <c r="AX52" s="6">
        <f t="shared" si="142"/>
        <v>42309</v>
      </c>
      <c r="AY52" s="6">
        <f t="shared" ref="AY52:AZ52" si="143">AY4</f>
        <v>42339</v>
      </c>
      <c r="AZ52" s="6" t="str">
        <f t="shared" si="143"/>
        <v>Quarter 3</v>
      </c>
      <c r="BA52" s="6">
        <f t="shared" ref="BA52:BB52" si="144">BA4</f>
        <v>42385</v>
      </c>
      <c r="BB52" s="6">
        <f t="shared" si="144"/>
        <v>42416</v>
      </c>
      <c r="BC52" s="6">
        <f t="shared" ref="BC52:BD52" si="145">BC4</f>
        <v>42445</v>
      </c>
      <c r="BD52" s="6" t="str">
        <f t="shared" si="145"/>
        <v>Quarter 4</v>
      </c>
      <c r="BE52" s="6" t="str">
        <f t="shared" ref="BE52" si="146">BE4</f>
        <v>2015-2016</v>
      </c>
      <c r="BG52" s="6">
        <f t="shared" ref="BG52:BH52" si="147">BG4</f>
        <v>42476</v>
      </c>
      <c r="BH52" s="6">
        <f t="shared" si="147"/>
        <v>42506</v>
      </c>
      <c r="BI52" s="6">
        <f t="shared" ref="BI52:BK52" si="148">BI4</f>
        <v>42537</v>
      </c>
      <c r="BJ52" s="6" t="str">
        <f t="shared" si="148"/>
        <v>Quarter 1</v>
      </c>
      <c r="BK52" s="6">
        <f t="shared" si="148"/>
        <v>42567</v>
      </c>
      <c r="BL52" s="6">
        <f t="shared" ref="BL52:BN52" si="149">BL4</f>
        <v>42598</v>
      </c>
      <c r="BM52" s="6">
        <f t="shared" si="149"/>
        <v>42629</v>
      </c>
      <c r="BN52" s="6" t="str">
        <f t="shared" si="149"/>
        <v>Quarter 2</v>
      </c>
      <c r="BO52" s="6">
        <f t="shared" ref="BO52:BP52" si="150">BO4</f>
        <v>42659</v>
      </c>
      <c r="BP52" s="6">
        <f t="shared" si="150"/>
        <v>42690</v>
      </c>
      <c r="BQ52" s="6">
        <f t="shared" ref="BQ52:BR52" si="151">BQ4</f>
        <v>42720</v>
      </c>
      <c r="BR52" s="6" t="str">
        <f t="shared" si="151"/>
        <v>Quarter 3</v>
      </c>
      <c r="BS52" s="6">
        <f t="shared" ref="BS52:BT52" si="152">BS4</f>
        <v>42751</v>
      </c>
      <c r="BT52" s="6">
        <f t="shared" si="152"/>
        <v>42782</v>
      </c>
      <c r="BU52" s="6">
        <f t="shared" ref="BU52:BW52" si="153">BU4</f>
        <v>42810</v>
      </c>
      <c r="BV52" s="6" t="str">
        <f t="shared" si="153"/>
        <v>Quarter 4</v>
      </c>
      <c r="BW52" s="6" t="str">
        <f t="shared" si="153"/>
        <v>2016-2017</v>
      </c>
    </row>
    <row r="53" spans="1:75" x14ac:dyDescent="0.2">
      <c r="B53" s="4" t="s">
        <v>4</v>
      </c>
      <c r="C53" s="34">
        <f>SUM(C6:C6)</f>
        <v>0</v>
      </c>
      <c r="D53" s="34">
        <f t="shared" ref="D53:V53" si="154">SUM(D6:D6)</f>
        <v>0</v>
      </c>
      <c r="E53" s="34">
        <f t="shared" si="154"/>
        <v>0</v>
      </c>
      <c r="F53" s="34">
        <f t="shared" si="154"/>
        <v>569.17000000000007</v>
      </c>
      <c r="G53" s="34">
        <f t="shared" si="154"/>
        <v>569.17000000000007</v>
      </c>
      <c r="H53" s="34">
        <f t="shared" si="154"/>
        <v>384</v>
      </c>
      <c r="I53" s="34">
        <f t="shared" si="154"/>
        <v>0</v>
      </c>
      <c r="J53" s="34">
        <f t="shared" si="154"/>
        <v>0</v>
      </c>
      <c r="K53" s="34">
        <f t="shared" si="154"/>
        <v>384</v>
      </c>
      <c r="L53" s="34">
        <f t="shared" si="154"/>
        <v>0</v>
      </c>
      <c r="M53" s="34">
        <f t="shared" si="154"/>
        <v>0</v>
      </c>
      <c r="N53" s="34">
        <f t="shared" si="154"/>
        <v>0</v>
      </c>
      <c r="O53" s="34">
        <f t="shared" si="154"/>
        <v>0</v>
      </c>
      <c r="P53" s="34">
        <f t="shared" si="154"/>
        <v>0</v>
      </c>
      <c r="Q53" s="34">
        <f t="shared" si="154"/>
        <v>0</v>
      </c>
      <c r="R53" s="34">
        <f t="shared" si="154"/>
        <v>0</v>
      </c>
      <c r="S53" s="34">
        <f t="shared" si="154"/>
        <v>0</v>
      </c>
      <c r="T53" s="34">
        <f t="shared" si="154"/>
        <v>0</v>
      </c>
      <c r="U53" s="34">
        <f t="shared" si="154"/>
        <v>953.17000000000007</v>
      </c>
      <c r="V53" s="34">
        <f t="shared" si="154"/>
        <v>0</v>
      </c>
      <c r="W53" s="34">
        <f t="shared" ref="W53:X53" si="155">SUM(W6:W6)</f>
        <v>0</v>
      </c>
      <c r="X53" s="34">
        <f t="shared" si="155"/>
        <v>0</v>
      </c>
      <c r="Y53" s="34">
        <f t="shared" si="6"/>
        <v>0</v>
      </c>
      <c r="Z53" s="34">
        <f t="shared" ref="Z53:AA53" si="156">SUM(Z6:Z6)</f>
        <v>0</v>
      </c>
      <c r="AA53" s="34">
        <f t="shared" si="156"/>
        <v>0</v>
      </c>
      <c r="AB53" s="34">
        <f t="shared" ref="AB53:AD53" si="157">SUM(AB6:AB6)</f>
        <v>0</v>
      </c>
      <c r="AC53" s="34">
        <f t="shared" si="7"/>
        <v>0</v>
      </c>
      <c r="AD53" s="34">
        <f t="shared" si="157"/>
        <v>0</v>
      </c>
      <c r="AE53" s="34">
        <f t="shared" ref="AE53:AF53" si="158">SUM(AE6:AE6)</f>
        <v>142.74</v>
      </c>
      <c r="AF53" s="34">
        <f t="shared" si="158"/>
        <v>0</v>
      </c>
      <c r="AG53" s="34">
        <f t="shared" si="8"/>
        <v>142.74</v>
      </c>
      <c r="AH53" s="34">
        <f t="shared" ref="AH53:AI53" si="159">SUM(AH6:AH6)</f>
        <v>0</v>
      </c>
      <c r="AI53" s="34">
        <f t="shared" si="159"/>
        <v>0</v>
      </c>
      <c r="AJ53" s="34">
        <f t="shared" ref="AJ53" si="160">SUM(AJ6:AJ6)</f>
        <v>0</v>
      </c>
      <c r="AK53" s="34">
        <f t="shared" si="9"/>
        <v>0</v>
      </c>
      <c r="AM53" s="34">
        <f t="shared" ref="AM53" si="161">SUM(AM6:AM6)</f>
        <v>142.74</v>
      </c>
      <c r="AO53" s="34">
        <f t="shared" ref="AO53:AP56" si="162">SUM(AO6:AO6)</f>
        <v>0</v>
      </c>
      <c r="AP53" s="34">
        <f t="shared" si="162"/>
        <v>0</v>
      </c>
      <c r="AQ53" s="34">
        <f t="shared" ref="AQ53" si="163">SUM(AQ6:AQ6)</f>
        <v>0</v>
      </c>
      <c r="AR53" s="34">
        <f t="shared" si="11"/>
        <v>0</v>
      </c>
      <c r="AS53" s="34">
        <f t="shared" ref="AS53:AU56" si="164">SUM(AS6:AS6)</f>
        <v>0</v>
      </c>
      <c r="AT53" s="34">
        <f t="shared" si="164"/>
        <v>0</v>
      </c>
      <c r="AU53" s="34">
        <f t="shared" si="164"/>
        <v>0</v>
      </c>
      <c r="AV53" s="34">
        <f t="shared" si="12"/>
        <v>0</v>
      </c>
      <c r="AW53" s="34">
        <f t="shared" ref="AW53:AX53" si="165">SUM(AW6:AW6)</f>
        <v>0</v>
      </c>
      <c r="AX53" s="34">
        <f t="shared" si="165"/>
        <v>0</v>
      </c>
      <c r="AY53" s="34">
        <f t="shared" ref="AY53:BA53" si="166">SUM(AY6:AY6)</f>
        <v>0</v>
      </c>
      <c r="AZ53" s="34">
        <f t="shared" si="13"/>
        <v>0</v>
      </c>
      <c r="BA53" s="34">
        <f t="shared" si="166"/>
        <v>0</v>
      </c>
      <c r="BB53" s="34">
        <f t="shared" ref="BB53:BC53" si="167">SUM(BB6:BB6)</f>
        <v>0</v>
      </c>
      <c r="BC53" s="34">
        <f t="shared" si="167"/>
        <v>0</v>
      </c>
      <c r="BD53" s="34">
        <f t="shared" si="14"/>
        <v>0</v>
      </c>
      <c r="BE53" s="34">
        <f t="shared" ref="BE53:BE56" si="168">SUM(BE6:BE6)</f>
        <v>0</v>
      </c>
      <c r="BG53" s="34">
        <f t="shared" ref="BG53:BH53" si="169">SUM(BG6:BG6)</f>
        <v>0</v>
      </c>
      <c r="BH53" s="34">
        <f t="shared" si="169"/>
        <v>0</v>
      </c>
      <c r="BI53" s="34">
        <f t="shared" ref="BI53" si="170">SUM(BI6:BI6)</f>
        <v>0</v>
      </c>
      <c r="BJ53" s="34">
        <f t="shared" si="15"/>
        <v>0</v>
      </c>
      <c r="BK53" s="34">
        <f t="shared" ref="BK53:BL53" si="171">SUM(BK6:BK6)</f>
        <v>0</v>
      </c>
      <c r="BL53" s="34">
        <f t="shared" si="171"/>
        <v>0</v>
      </c>
      <c r="BM53" s="34">
        <f t="shared" ref="BM53" si="172">SUM(BM6:BM6)</f>
        <v>0</v>
      </c>
      <c r="BN53" s="34">
        <f t="shared" si="16"/>
        <v>0</v>
      </c>
      <c r="BO53" s="34">
        <f t="shared" ref="BO53:BP56" si="173">SUM(BO6:BO6)</f>
        <v>0</v>
      </c>
      <c r="BP53" s="34">
        <f t="shared" si="173"/>
        <v>0</v>
      </c>
      <c r="BQ53" s="34">
        <f t="shared" ref="BQ53:BS53" si="174">SUM(BQ6:BQ6)</f>
        <v>0</v>
      </c>
      <c r="BR53" s="34">
        <f t="shared" si="17"/>
        <v>0</v>
      </c>
      <c r="BS53" s="34">
        <f t="shared" si="174"/>
        <v>0</v>
      </c>
      <c r="BT53" s="34">
        <f t="shared" ref="BT53:BU53" si="175">SUM(BT6:BT6)</f>
        <v>0</v>
      </c>
      <c r="BU53" s="34">
        <f t="shared" si="175"/>
        <v>0</v>
      </c>
      <c r="BV53" s="34">
        <f t="shared" si="18"/>
        <v>0</v>
      </c>
      <c r="BW53" s="34">
        <f t="shared" ref="BW53:BW56" si="176">SUM(BW6:BW6)</f>
        <v>0</v>
      </c>
    </row>
    <row r="54" spans="1:75" x14ac:dyDescent="0.2">
      <c r="B54" s="4" t="s">
        <v>5</v>
      </c>
      <c r="C54" s="34">
        <f>SUM(C7:C7)</f>
        <v>34.57</v>
      </c>
      <c r="D54" s="34">
        <f t="shared" ref="D54:V54" si="177">SUM(D7:D7)</f>
        <v>0</v>
      </c>
      <c r="E54" s="34">
        <f t="shared" si="177"/>
        <v>124.91</v>
      </c>
      <c r="F54" s="34">
        <f t="shared" si="177"/>
        <v>0</v>
      </c>
      <c r="G54" s="34">
        <f t="shared" si="177"/>
        <v>124.91</v>
      </c>
      <c r="H54" s="34">
        <f t="shared" si="177"/>
        <v>3.65</v>
      </c>
      <c r="I54" s="34">
        <f t="shared" si="177"/>
        <v>6.69</v>
      </c>
      <c r="J54" s="34">
        <f t="shared" si="177"/>
        <v>0</v>
      </c>
      <c r="K54" s="34">
        <f t="shared" si="177"/>
        <v>10.34</v>
      </c>
      <c r="L54" s="34">
        <f t="shared" si="177"/>
        <v>0</v>
      </c>
      <c r="M54" s="34">
        <f t="shared" si="177"/>
        <v>37.649610389610388</v>
      </c>
      <c r="N54" s="34">
        <f t="shared" si="177"/>
        <v>0</v>
      </c>
      <c r="O54" s="34">
        <f t="shared" si="177"/>
        <v>37.649610389610388</v>
      </c>
      <c r="P54" s="34">
        <f t="shared" si="177"/>
        <v>9.7101298701298688</v>
      </c>
      <c r="Q54" s="34">
        <f t="shared" si="177"/>
        <v>0.73246753246753438</v>
      </c>
      <c r="R54" s="34">
        <f t="shared" si="177"/>
        <v>0</v>
      </c>
      <c r="S54" s="34">
        <f t="shared" si="177"/>
        <v>10.442597402597404</v>
      </c>
      <c r="T54" s="34">
        <f t="shared" si="177"/>
        <v>0</v>
      </c>
      <c r="U54" s="34">
        <f t="shared" si="177"/>
        <v>184</v>
      </c>
      <c r="V54" s="34">
        <f t="shared" si="177"/>
        <v>60.08</v>
      </c>
      <c r="W54" s="34">
        <f t="shared" ref="W54:X54" si="178">SUM(W7:W7)</f>
        <v>1.59</v>
      </c>
      <c r="X54" s="34">
        <f t="shared" si="178"/>
        <v>0</v>
      </c>
      <c r="Y54" s="34">
        <f t="shared" si="6"/>
        <v>61.67</v>
      </c>
      <c r="Z54" s="34">
        <f t="shared" ref="Z54:AA54" si="179">SUM(Z7:Z7)</f>
        <v>1.46</v>
      </c>
      <c r="AA54" s="34">
        <f t="shared" si="179"/>
        <v>10.420000000000002</v>
      </c>
      <c r="AB54" s="34">
        <f t="shared" ref="AB54:AD54" si="180">SUM(AB7:AB7)</f>
        <v>0</v>
      </c>
      <c r="AC54" s="34">
        <f t="shared" si="7"/>
        <v>11.880000000000003</v>
      </c>
      <c r="AD54" s="34">
        <f t="shared" si="180"/>
        <v>45.28</v>
      </c>
      <c r="AE54" s="34">
        <f t="shared" ref="AE54:AF54" si="181">SUM(AE7:AE7)</f>
        <v>4.34</v>
      </c>
      <c r="AF54" s="34">
        <f t="shared" si="181"/>
        <v>0</v>
      </c>
      <c r="AG54" s="34">
        <f t="shared" si="8"/>
        <v>49.620000000000005</v>
      </c>
      <c r="AH54" s="34">
        <f t="shared" ref="AH54:AI54" si="182">SUM(AH7:AH7)</f>
        <v>0</v>
      </c>
      <c r="AI54" s="34">
        <f t="shared" si="182"/>
        <v>0</v>
      </c>
      <c r="AJ54" s="34">
        <f t="shared" ref="AJ54" si="183">SUM(AJ7:AJ7)</f>
        <v>0</v>
      </c>
      <c r="AK54" s="34">
        <f t="shared" si="9"/>
        <v>0</v>
      </c>
      <c r="AM54" s="34">
        <f t="shared" ref="AM54" si="184">SUM(AM7:AM7)</f>
        <v>123.17000000000002</v>
      </c>
      <c r="AO54" s="34">
        <f t="shared" si="162"/>
        <v>8</v>
      </c>
      <c r="AP54" s="34">
        <f t="shared" si="162"/>
        <v>0</v>
      </c>
      <c r="AQ54" s="34">
        <f t="shared" ref="AQ54" si="185">SUM(AQ7:AQ7)</f>
        <v>0</v>
      </c>
      <c r="AR54" s="34">
        <f t="shared" si="11"/>
        <v>8</v>
      </c>
      <c r="AS54" s="34">
        <f t="shared" ref="AS54:AT54" si="186">SUM(AS7:AS7)</f>
        <v>0</v>
      </c>
      <c r="AT54" s="34">
        <f t="shared" si="186"/>
        <v>0</v>
      </c>
      <c r="AU54" s="34">
        <f t="shared" si="164"/>
        <v>9.61</v>
      </c>
      <c r="AV54" s="34">
        <f t="shared" si="12"/>
        <v>9.61</v>
      </c>
      <c r="AW54" s="34">
        <f t="shared" ref="AW54:AX54" si="187">SUM(AW7:AW7)</f>
        <v>0</v>
      </c>
      <c r="AX54" s="34">
        <f t="shared" si="187"/>
        <v>6.4</v>
      </c>
      <c r="AY54" s="34">
        <f t="shared" ref="AY54:BA54" si="188">SUM(AY7:AY7)</f>
        <v>0</v>
      </c>
      <c r="AZ54" s="34">
        <f t="shared" si="13"/>
        <v>6.4</v>
      </c>
      <c r="BA54" s="34">
        <f t="shared" si="188"/>
        <v>0</v>
      </c>
      <c r="BB54" s="34">
        <f t="shared" ref="BB54:BC54" si="189">SUM(BB7:BB7)</f>
        <v>0</v>
      </c>
      <c r="BC54" s="34">
        <f t="shared" si="189"/>
        <v>0</v>
      </c>
      <c r="BD54" s="34">
        <f t="shared" si="14"/>
        <v>0</v>
      </c>
      <c r="BE54" s="34">
        <f t="shared" si="168"/>
        <v>24.009999999999998</v>
      </c>
      <c r="BG54" s="34">
        <f t="shared" ref="BG54:BH54" si="190">SUM(BG7:BG7)</f>
        <v>0</v>
      </c>
      <c r="BH54" s="34">
        <f t="shared" si="190"/>
        <v>0</v>
      </c>
      <c r="BI54" s="34">
        <f t="shared" ref="BI54" si="191">SUM(BI7:BI7)</f>
        <v>0</v>
      </c>
      <c r="BJ54" s="34">
        <f t="shared" si="15"/>
        <v>0</v>
      </c>
      <c r="BK54" s="34">
        <f t="shared" ref="BK54:BL54" si="192">SUM(BK7:BK7)</f>
        <v>0</v>
      </c>
      <c r="BL54" s="34">
        <f t="shared" si="192"/>
        <v>0</v>
      </c>
      <c r="BM54" s="34">
        <f t="shared" ref="BM54" si="193">SUM(BM7:BM7)</f>
        <v>0</v>
      </c>
      <c r="BN54" s="34">
        <f t="shared" si="16"/>
        <v>0</v>
      </c>
      <c r="BO54" s="34">
        <f t="shared" ref="BO54:BQ54" si="194">SUM(BO7:BO7)</f>
        <v>0</v>
      </c>
      <c r="BP54" s="34">
        <f t="shared" si="173"/>
        <v>0</v>
      </c>
      <c r="BQ54" s="34">
        <f t="shared" si="194"/>
        <v>0</v>
      </c>
      <c r="BR54" s="34">
        <f t="shared" si="17"/>
        <v>0</v>
      </c>
      <c r="BS54" s="34">
        <f t="shared" ref="BS54:BT54" si="195">SUM(BS7:BS7)</f>
        <v>0</v>
      </c>
      <c r="BT54" s="34">
        <f t="shared" si="195"/>
        <v>0</v>
      </c>
      <c r="BU54" s="34">
        <f t="shared" ref="BU54" si="196">SUM(BU7:BU7)</f>
        <v>0</v>
      </c>
      <c r="BV54" s="34">
        <f t="shared" si="18"/>
        <v>0</v>
      </c>
      <c r="BW54" s="34">
        <f t="shared" si="176"/>
        <v>0</v>
      </c>
    </row>
    <row r="55" spans="1:75" x14ac:dyDescent="0.2">
      <c r="B55" s="4" t="s">
        <v>161</v>
      </c>
      <c r="C55" s="34">
        <f>SUM(C8:C8)</f>
        <v>0</v>
      </c>
      <c r="D55" s="34">
        <f t="shared" ref="D55:V55" si="197">SUM(D8:D8)</f>
        <v>1.8</v>
      </c>
      <c r="E55" s="34">
        <f t="shared" si="197"/>
        <v>0</v>
      </c>
      <c r="F55" s="34">
        <f t="shared" si="197"/>
        <v>0</v>
      </c>
      <c r="G55" s="34">
        <f t="shared" si="197"/>
        <v>1.8</v>
      </c>
      <c r="H55" s="34">
        <f t="shared" si="197"/>
        <v>0</v>
      </c>
      <c r="I55" s="34">
        <f t="shared" si="197"/>
        <v>0</v>
      </c>
      <c r="J55" s="34">
        <f t="shared" si="197"/>
        <v>0</v>
      </c>
      <c r="K55" s="34">
        <f t="shared" si="197"/>
        <v>0</v>
      </c>
      <c r="L55" s="34">
        <f t="shared" si="197"/>
        <v>0</v>
      </c>
      <c r="M55" s="34">
        <f t="shared" si="197"/>
        <v>0</v>
      </c>
      <c r="N55" s="34">
        <f t="shared" si="197"/>
        <v>0</v>
      </c>
      <c r="O55" s="34">
        <f t="shared" si="197"/>
        <v>0</v>
      </c>
      <c r="P55" s="34">
        <f t="shared" si="197"/>
        <v>0</v>
      </c>
      <c r="Q55" s="34">
        <f t="shared" si="197"/>
        <v>0</v>
      </c>
      <c r="R55" s="34">
        <f t="shared" si="197"/>
        <v>0</v>
      </c>
      <c r="S55" s="34">
        <f t="shared" si="197"/>
        <v>0</v>
      </c>
      <c r="T55" s="34">
        <f t="shared" si="197"/>
        <v>0</v>
      </c>
      <c r="U55" s="34">
        <f t="shared" si="197"/>
        <v>1.8</v>
      </c>
      <c r="V55" s="34">
        <f t="shared" si="197"/>
        <v>0</v>
      </c>
      <c r="W55" s="34">
        <f t="shared" ref="W55:X55" si="198">SUM(W8:W8)</f>
        <v>0</v>
      </c>
      <c r="X55" s="34">
        <f t="shared" si="198"/>
        <v>0</v>
      </c>
      <c r="Y55" s="34">
        <f t="shared" si="6"/>
        <v>0</v>
      </c>
      <c r="Z55" s="34">
        <f t="shared" ref="Z55:AA55" si="199">SUM(Z8:Z8)</f>
        <v>0</v>
      </c>
      <c r="AA55" s="34">
        <f t="shared" si="199"/>
        <v>12.73</v>
      </c>
      <c r="AB55" s="34">
        <f t="shared" ref="AB55:AD55" si="200">SUM(AB8:AB8)</f>
        <v>0</v>
      </c>
      <c r="AC55" s="34">
        <f t="shared" si="7"/>
        <v>12.73</v>
      </c>
      <c r="AD55" s="34">
        <f t="shared" si="200"/>
        <v>0</v>
      </c>
      <c r="AE55" s="34">
        <f t="shared" ref="AE55:AF55" si="201">SUM(AE8:AE8)</f>
        <v>0</v>
      </c>
      <c r="AF55" s="34">
        <f t="shared" si="201"/>
        <v>0</v>
      </c>
      <c r="AG55" s="34">
        <f t="shared" si="8"/>
        <v>0</v>
      </c>
      <c r="AH55" s="34">
        <f t="shared" ref="AH55:AI55" si="202">SUM(AH8:AH8)</f>
        <v>0</v>
      </c>
      <c r="AI55" s="34">
        <f t="shared" si="202"/>
        <v>0</v>
      </c>
      <c r="AJ55" s="34">
        <f t="shared" ref="AJ55" si="203">SUM(AJ8:AJ8)</f>
        <v>0</v>
      </c>
      <c r="AK55" s="34">
        <f t="shared" si="9"/>
        <v>0</v>
      </c>
      <c r="AM55" s="34">
        <f t="shared" ref="AM55" si="204">SUM(AM8:AM8)</f>
        <v>12.73</v>
      </c>
      <c r="AO55" s="34">
        <f t="shared" si="162"/>
        <v>0</v>
      </c>
      <c r="AP55" s="34">
        <f t="shared" si="162"/>
        <v>0</v>
      </c>
      <c r="AQ55" s="34">
        <f t="shared" ref="AQ55" si="205">SUM(AQ8:AQ8)</f>
        <v>0</v>
      </c>
      <c r="AR55" s="34">
        <f t="shared" si="11"/>
        <v>0</v>
      </c>
      <c r="AS55" s="34">
        <f t="shared" ref="AS55:AT55" si="206">SUM(AS8:AS8)</f>
        <v>0</v>
      </c>
      <c r="AT55" s="34">
        <f t="shared" si="206"/>
        <v>0</v>
      </c>
      <c r="AU55" s="34">
        <f t="shared" si="164"/>
        <v>0</v>
      </c>
      <c r="AV55" s="34">
        <f t="shared" si="12"/>
        <v>0</v>
      </c>
      <c r="AW55" s="34">
        <f t="shared" ref="AW55:AX55" si="207">SUM(AW8:AW8)</f>
        <v>0</v>
      </c>
      <c r="AX55" s="34">
        <f t="shared" si="207"/>
        <v>0</v>
      </c>
      <c r="AY55" s="34">
        <f t="shared" ref="AY55:BA55" si="208">SUM(AY8:AY8)</f>
        <v>0</v>
      </c>
      <c r="AZ55" s="34">
        <f t="shared" si="13"/>
        <v>0</v>
      </c>
      <c r="BA55" s="34">
        <f t="shared" si="208"/>
        <v>0</v>
      </c>
      <c r="BB55" s="34">
        <f t="shared" ref="BB55:BC55" si="209">SUM(BB8:BB8)</f>
        <v>0</v>
      </c>
      <c r="BC55" s="34">
        <f t="shared" si="209"/>
        <v>0</v>
      </c>
      <c r="BD55" s="34">
        <f t="shared" si="14"/>
        <v>0</v>
      </c>
      <c r="BE55" s="34">
        <f t="shared" si="168"/>
        <v>0</v>
      </c>
      <c r="BG55" s="34">
        <f t="shared" ref="BG55:BH55" si="210">SUM(BG8:BG8)</f>
        <v>0</v>
      </c>
      <c r="BH55" s="34">
        <f t="shared" si="210"/>
        <v>0</v>
      </c>
      <c r="BI55" s="34">
        <f t="shared" ref="BI55" si="211">SUM(BI8:BI8)</f>
        <v>0</v>
      </c>
      <c r="BJ55" s="34">
        <f t="shared" si="15"/>
        <v>0</v>
      </c>
      <c r="BK55" s="34">
        <f t="shared" ref="BK55:BL55" si="212">SUM(BK8:BK8)</f>
        <v>0</v>
      </c>
      <c r="BL55" s="34">
        <f t="shared" si="212"/>
        <v>0</v>
      </c>
      <c r="BM55" s="34">
        <f t="shared" ref="BM55" si="213">SUM(BM8:BM8)</f>
        <v>2.4300000000000002</v>
      </c>
      <c r="BN55" s="34">
        <f t="shared" si="16"/>
        <v>2.4300000000000002</v>
      </c>
      <c r="BO55" s="34">
        <f t="shared" ref="BO55:BQ55" si="214">SUM(BO8:BO8)</f>
        <v>0</v>
      </c>
      <c r="BP55" s="34">
        <f t="shared" si="173"/>
        <v>0</v>
      </c>
      <c r="BQ55" s="34">
        <f t="shared" si="214"/>
        <v>0</v>
      </c>
      <c r="BR55" s="34">
        <f t="shared" si="17"/>
        <v>0</v>
      </c>
      <c r="BS55" s="34">
        <f t="shared" ref="BS55:BT55" si="215">SUM(BS8:BS8)</f>
        <v>0</v>
      </c>
      <c r="BT55" s="34">
        <f t="shared" si="215"/>
        <v>0</v>
      </c>
      <c r="BU55" s="34">
        <f t="shared" ref="BU55" si="216">SUM(BU8:BU8)</f>
        <v>16.248000000000001</v>
      </c>
      <c r="BV55" s="34">
        <f t="shared" si="18"/>
        <v>16.248000000000001</v>
      </c>
      <c r="BW55" s="34">
        <f t="shared" si="176"/>
        <v>18.678000000000001</v>
      </c>
    </row>
    <row r="56" spans="1:75" x14ac:dyDescent="0.2">
      <c r="B56" s="4" t="s">
        <v>6</v>
      </c>
      <c r="C56" s="34">
        <f>SUM(C9:C9)</f>
        <v>0</v>
      </c>
      <c r="D56" s="34">
        <f t="shared" ref="D56:V56" si="217">SUM(D9:D9)</f>
        <v>0</v>
      </c>
      <c r="E56" s="34">
        <f t="shared" si="217"/>
        <v>0</v>
      </c>
      <c r="F56" s="34">
        <f t="shared" si="217"/>
        <v>0</v>
      </c>
      <c r="G56" s="34">
        <f t="shared" si="217"/>
        <v>0</v>
      </c>
      <c r="H56" s="34">
        <f t="shared" si="217"/>
        <v>0</v>
      </c>
      <c r="I56" s="34">
        <f t="shared" si="217"/>
        <v>0</v>
      </c>
      <c r="J56" s="34">
        <f t="shared" si="217"/>
        <v>0</v>
      </c>
      <c r="K56" s="34">
        <f t="shared" si="217"/>
        <v>0</v>
      </c>
      <c r="L56" s="34">
        <f t="shared" si="217"/>
        <v>0</v>
      </c>
      <c r="M56" s="34">
        <f t="shared" si="217"/>
        <v>0</v>
      </c>
      <c r="N56" s="34">
        <f t="shared" si="217"/>
        <v>0</v>
      </c>
      <c r="O56" s="34">
        <f t="shared" si="217"/>
        <v>0</v>
      </c>
      <c r="P56" s="34">
        <f t="shared" si="217"/>
        <v>0</v>
      </c>
      <c r="Q56" s="34">
        <f t="shared" si="217"/>
        <v>0</v>
      </c>
      <c r="R56" s="34">
        <f t="shared" si="217"/>
        <v>0</v>
      </c>
      <c r="S56" s="34">
        <f t="shared" si="217"/>
        <v>0</v>
      </c>
      <c r="T56" s="34">
        <f t="shared" si="217"/>
        <v>0</v>
      </c>
      <c r="U56" s="34">
        <f t="shared" si="217"/>
        <v>0</v>
      </c>
      <c r="V56" s="34">
        <f t="shared" si="217"/>
        <v>0</v>
      </c>
      <c r="W56" s="34">
        <f t="shared" ref="W56:X56" si="218">SUM(W9:W9)</f>
        <v>0</v>
      </c>
      <c r="X56" s="34">
        <f t="shared" si="218"/>
        <v>0</v>
      </c>
      <c r="Y56" s="34">
        <f t="shared" si="6"/>
        <v>0</v>
      </c>
      <c r="Z56" s="34">
        <f t="shared" ref="Z56:AA56" si="219">SUM(Z9:Z9)</f>
        <v>0</v>
      </c>
      <c r="AA56" s="34">
        <f t="shared" si="219"/>
        <v>0</v>
      </c>
      <c r="AB56" s="34">
        <f t="shared" ref="AB56:AD56" si="220">SUM(AB9:AB9)</f>
        <v>0</v>
      </c>
      <c r="AC56" s="34">
        <f t="shared" si="7"/>
        <v>0</v>
      </c>
      <c r="AD56" s="34">
        <f t="shared" si="220"/>
        <v>0</v>
      </c>
      <c r="AE56" s="34">
        <f t="shared" ref="AE56:AF56" si="221">SUM(AE9:AE9)</f>
        <v>0</v>
      </c>
      <c r="AF56" s="34">
        <f t="shared" si="221"/>
        <v>0</v>
      </c>
      <c r="AG56" s="34">
        <f t="shared" si="8"/>
        <v>0</v>
      </c>
      <c r="AH56" s="34">
        <f t="shared" ref="AH56:AI56" si="222">SUM(AH9:AH9)</f>
        <v>0</v>
      </c>
      <c r="AI56" s="34">
        <f t="shared" si="222"/>
        <v>0</v>
      </c>
      <c r="AJ56" s="34">
        <f t="shared" ref="AJ56" si="223">SUM(AJ9:AJ9)</f>
        <v>0</v>
      </c>
      <c r="AK56" s="34">
        <f t="shared" si="9"/>
        <v>0</v>
      </c>
      <c r="AM56" s="34">
        <f t="shared" ref="AM56" si="224">SUM(AM9:AM9)</f>
        <v>0</v>
      </c>
      <c r="AO56" s="34">
        <f t="shared" si="162"/>
        <v>0</v>
      </c>
      <c r="AP56" s="34">
        <f t="shared" si="162"/>
        <v>0</v>
      </c>
      <c r="AQ56" s="34">
        <f t="shared" ref="AQ56" si="225">SUM(AQ9:AQ9)</f>
        <v>0</v>
      </c>
      <c r="AR56" s="34">
        <f t="shared" si="11"/>
        <v>0</v>
      </c>
      <c r="AS56" s="34">
        <f t="shared" ref="AS56:AT56" si="226">SUM(AS9:AS9)</f>
        <v>0</v>
      </c>
      <c r="AT56" s="34">
        <f t="shared" si="226"/>
        <v>0</v>
      </c>
      <c r="AU56" s="34">
        <f t="shared" si="164"/>
        <v>0</v>
      </c>
      <c r="AV56" s="34">
        <f t="shared" si="12"/>
        <v>0</v>
      </c>
      <c r="AW56" s="34">
        <f t="shared" ref="AW56:AX56" si="227">SUM(AW9:AW9)</f>
        <v>0</v>
      </c>
      <c r="AX56" s="34">
        <f t="shared" si="227"/>
        <v>0</v>
      </c>
      <c r="AY56" s="34">
        <f t="shared" ref="AY56:BA56" si="228">SUM(AY9:AY9)</f>
        <v>0</v>
      </c>
      <c r="AZ56" s="34">
        <f t="shared" si="13"/>
        <v>0</v>
      </c>
      <c r="BA56" s="34">
        <f t="shared" si="228"/>
        <v>0</v>
      </c>
      <c r="BB56" s="34">
        <f t="shared" ref="BB56:BC56" si="229">SUM(BB9:BB9)</f>
        <v>0</v>
      </c>
      <c r="BC56" s="34">
        <f t="shared" si="229"/>
        <v>0</v>
      </c>
      <c r="BD56" s="34">
        <f t="shared" si="14"/>
        <v>0</v>
      </c>
      <c r="BE56" s="34">
        <f t="shared" si="168"/>
        <v>0</v>
      </c>
      <c r="BG56" s="34">
        <f t="shared" ref="BG56:BH56" si="230">SUM(BG9:BG9)</f>
        <v>0</v>
      </c>
      <c r="BH56" s="34">
        <f t="shared" si="230"/>
        <v>0</v>
      </c>
      <c r="BI56" s="34">
        <f t="shared" ref="BI56" si="231">SUM(BI9:BI9)</f>
        <v>0</v>
      </c>
      <c r="BJ56" s="34">
        <f t="shared" si="15"/>
        <v>0</v>
      </c>
      <c r="BK56" s="34">
        <f t="shared" ref="BK56:BL56" si="232">SUM(BK9:BK9)</f>
        <v>0</v>
      </c>
      <c r="BL56" s="34">
        <f t="shared" si="232"/>
        <v>0</v>
      </c>
      <c r="BM56" s="34">
        <f t="shared" ref="BM56" si="233">SUM(BM9:BM9)</f>
        <v>0</v>
      </c>
      <c r="BN56" s="34">
        <f t="shared" si="16"/>
        <v>0</v>
      </c>
      <c r="BO56" s="34">
        <f t="shared" ref="BO56:BQ56" si="234">SUM(BO9:BO9)</f>
        <v>0</v>
      </c>
      <c r="BP56" s="34">
        <f t="shared" si="173"/>
        <v>0</v>
      </c>
      <c r="BQ56" s="34">
        <f t="shared" si="234"/>
        <v>0</v>
      </c>
      <c r="BR56" s="34">
        <f t="shared" si="17"/>
        <v>0</v>
      </c>
      <c r="BS56" s="34">
        <f t="shared" ref="BS56:BT56" si="235">SUM(BS9:BS9)</f>
        <v>0</v>
      </c>
      <c r="BT56" s="34">
        <f t="shared" si="235"/>
        <v>0</v>
      </c>
      <c r="BU56" s="34">
        <f t="shared" ref="BU56" si="236">SUM(BU9:BU9)</f>
        <v>0</v>
      </c>
      <c r="BV56" s="34">
        <f t="shared" si="18"/>
        <v>0</v>
      </c>
      <c r="BW56" s="34">
        <f t="shared" si="176"/>
        <v>0</v>
      </c>
    </row>
    <row r="57" spans="1:75" x14ac:dyDescent="0.2">
      <c r="B57" s="4" t="s">
        <v>8</v>
      </c>
      <c r="C57" s="34">
        <f>SUM(C10:C19)</f>
        <v>103.3</v>
      </c>
      <c r="D57" s="34">
        <f t="shared" ref="D57:V57" si="237">SUM(D10:D19)</f>
        <v>3.63</v>
      </c>
      <c r="E57" s="34">
        <f t="shared" si="237"/>
        <v>4.1900000000000004</v>
      </c>
      <c r="F57" s="34">
        <f t="shared" si="237"/>
        <v>0</v>
      </c>
      <c r="G57" s="34">
        <f t="shared" si="237"/>
        <v>7.82</v>
      </c>
      <c r="H57" s="34">
        <f t="shared" si="237"/>
        <v>45.25361111111112</v>
      </c>
      <c r="I57" s="34">
        <f t="shared" si="237"/>
        <v>198.62887190247801</v>
      </c>
      <c r="J57" s="34">
        <f t="shared" si="237"/>
        <v>72</v>
      </c>
      <c r="K57" s="34">
        <f t="shared" si="237"/>
        <v>315.88248301358914</v>
      </c>
      <c r="L57" s="34">
        <f t="shared" si="237"/>
        <v>0</v>
      </c>
      <c r="M57" s="34">
        <f t="shared" si="237"/>
        <v>0</v>
      </c>
      <c r="N57" s="34">
        <f t="shared" si="237"/>
        <v>0</v>
      </c>
      <c r="O57" s="34">
        <f t="shared" si="237"/>
        <v>0</v>
      </c>
      <c r="P57" s="34">
        <f t="shared" si="237"/>
        <v>4.7300000000000004</v>
      </c>
      <c r="Q57" s="34">
        <f t="shared" si="237"/>
        <v>0</v>
      </c>
      <c r="R57" s="34">
        <f t="shared" si="237"/>
        <v>0</v>
      </c>
      <c r="S57" s="34">
        <f t="shared" si="237"/>
        <v>4.7300000000000004</v>
      </c>
      <c r="T57" s="34">
        <f t="shared" si="237"/>
        <v>0</v>
      </c>
      <c r="U57" s="34">
        <f t="shared" si="237"/>
        <v>328.43248301358915</v>
      </c>
      <c r="V57" s="34">
        <f t="shared" si="237"/>
        <v>0</v>
      </c>
      <c r="W57" s="34">
        <f t="shared" ref="W57:X57" si="238">SUM(W10:W19)</f>
        <v>2.6935064935064945</v>
      </c>
      <c r="X57" s="34">
        <f t="shared" si="238"/>
        <v>0</v>
      </c>
      <c r="Y57" s="34">
        <f t="shared" si="6"/>
        <v>2.6935064935064945</v>
      </c>
      <c r="Z57" s="34">
        <f t="shared" ref="Z57:AA57" si="239">SUM(Z10:Z19)</f>
        <v>5.2905370843989763</v>
      </c>
      <c r="AA57" s="34">
        <f t="shared" si="239"/>
        <v>121.8</v>
      </c>
      <c r="AB57" s="34">
        <f t="shared" ref="AB57:AD57" si="240">SUM(AB10:AB19)</f>
        <v>0</v>
      </c>
      <c r="AC57" s="34">
        <f t="shared" si="7"/>
        <v>127.09053708439897</v>
      </c>
      <c r="AD57" s="34">
        <f t="shared" si="240"/>
        <v>0</v>
      </c>
      <c r="AE57" s="34">
        <f t="shared" ref="AE57:AF57" si="241">SUM(AE10:AE19)</f>
        <v>0</v>
      </c>
      <c r="AF57" s="34">
        <f t="shared" si="241"/>
        <v>0</v>
      </c>
      <c r="AG57" s="34">
        <f t="shared" si="8"/>
        <v>0</v>
      </c>
      <c r="AH57" s="34">
        <f t="shared" ref="AH57:AI57" si="242">SUM(AH10:AH19)</f>
        <v>0</v>
      </c>
      <c r="AI57" s="34">
        <f t="shared" si="242"/>
        <v>0</v>
      </c>
      <c r="AJ57" s="34">
        <f t="shared" ref="AJ57" si="243">SUM(AJ10:AJ19)</f>
        <v>0</v>
      </c>
      <c r="AK57" s="34">
        <f t="shared" si="9"/>
        <v>0</v>
      </c>
      <c r="AM57" s="34">
        <f t="shared" ref="AM57" si="244">SUM(AM10:AM19)</f>
        <v>128.78404357790546</v>
      </c>
      <c r="AO57" s="34">
        <f t="shared" ref="AO57:AP57" si="245">SUM(AO10:AO19)</f>
        <v>25.090000000000003</v>
      </c>
      <c r="AP57" s="34">
        <f t="shared" si="245"/>
        <v>0</v>
      </c>
      <c r="AQ57" s="34">
        <f t="shared" ref="AQ57" si="246">SUM(AQ10:AQ19)</f>
        <v>0</v>
      </c>
      <c r="AR57" s="34">
        <f t="shared" si="11"/>
        <v>25.090000000000003</v>
      </c>
      <c r="AS57" s="34">
        <f t="shared" ref="AS57:AU57" si="247">SUM(AS10:AS19)</f>
        <v>0</v>
      </c>
      <c r="AT57" s="34">
        <f t="shared" si="247"/>
        <v>0</v>
      </c>
      <c r="AU57" s="34">
        <f t="shared" si="247"/>
        <v>7.75</v>
      </c>
      <c r="AV57" s="34">
        <f t="shared" si="12"/>
        <v>7.75</v>
      </c>
      <c r="AW57" s="34">
        <f t="shared" ref="AW57:AX57" si="248">SUM(AW10:AW19)</f>
        <v>4.2039999999999997</v>
      </c>
      <c r="AX57" s="34">
        <f t="shared" si="248"/>
        <v>0</v>
      </c>
      <c r="AY57" s="34">
        <f t="shared" ref="AY57:BA57" si="249">SUM(AY10:AY19)</f>
        <v>0</v>
      </c>
      <c r="AZ57" s="34">
        <f t="shared" si="13"/>
        <v>4.2039999999999997</v>
      </c>
      <c r="BA57" s="34">
        <f t="shared" si="249"/>
        <v>0</v>
      </c>
      <c r="BB57" s="34">
        <f t="shared" ref="BB57:BC57" si="250">SUM(BB10:BB19)</f>
        <v>0</v>
      </c>
      <c r="BC57" s="34">
        <f t="shared" si="250"/>
        <v>0</v>
      </c>
      <c r="BD57" s="34">
        <f t="shared" si="14"/>
        <v>0</v>
      </c>
      <c r="BE57" s="34">
        <f t="shared" ref="BE57" si="251">SUM(BE10:BE19)</f>
        <v>37.044000000000004</v>
      </c>
      <c r="BG57" s="34">
        <f t="shared" ref="BG57:BH57" si="252">SUM(BG10:BG19)</f>
        <v>0</v>
      </c>
      <c r="BH57" s="34">
        <f t="shared" si="252"/>
        <v>0</v>
      </c>
      <c r="BI57" s="34">
        <f t="shared" ref="BI57" si="253">SUM(BI10:BI19)</f>
        <v>7.1899999999999995</v>
      </c>
      <c r="BJ57" s="34">
        <f t="shared" si="15"/>
        <v>7.1899999999999995</v>
      </c>
      <c r="BK57" s="34">
        <f t="shared" ref="BK57:BL57" si="254">SUM(BK10:BK19)</f>
        <v>0</v>
      </c>
      <c r="BL57" s="34">
        <f t="shared" si="254"/>
        <v>0</v>
      </c>
      <c r="BM57" s="34">
        <f t="shared" ref="BM57" si="255">SUM(BM10:BM19)</f>
        <v>0</v>
      </c>
      <c r="BN57" s="34">
        <f t="shared" si="16"/>
        <v>0</v>
      </c>
      <c r="BO57" s="34">
        <f t="shared" ref="BO57:BP57" si="256">SUM(BO10:BO19)</f>
        <v>0</v>
      </c>
      <c r="BP57" s="34">
        <f t="shared" si="256"/>
        <v>0</v>
      </c>
      <c r="BQ57" s="34">
        <f t="shared" ref="BQ57:BS57" si="257">SUM(BQ10:BQ19)</f>
        <v>0</v>
      </c>
      <c r="BR57" s="34">
        <f t="shared" si="17"/>
        <v>0</v>
      </c>
      <c r="BS57" s="34">
        <f t="shared" si="257"/>
        <v>0</v>
      </c>
      <c r="BT57" s="34">
        <f t="shared" ref="BT57:BU57" si="258">SUM(BT10:BT19)</f>
        <v>0</v>
      </c>
      <c r="BU57" s="34">
        <f t="shared" si="258"/>
        <v>4.1280000000000001</v>
      </c>
      <c r="BV57" s="34">
        <f t="shared" si="18"/>
        <v>4.1280000000000001</v>
      </c>
      <c r="BW57" s="34">
        <f t="shared" ref="BW57" si="259">SUM(BW10:BW19)</f>
        <v>11.318</v>
      </c>
    </row>
    <row r="58" spans="1:75" x14ac:dyDescent="0.2">
      <c r="B58" s="4" t="s">
        <v>162</v>
      </c>
      <c r="C58" s="34">
        <f>SUM(C22:C25)</f>
        <v>2138.14</v>
      </c>
      <c r="D58" s="34">
        <f t="shared" ref="D58:V58" si="260">SUM(D22:D25)</f>
        <v>622.18299999999999</v>
      </c>
      <c r="E58" s="34">
        <f t="shared" si="260"/>
        <v>0</v>
      </c>
      <c r="F58" s="34">
        <f t="shared" si="260"/>
        <v>24</v>
      </c>
      <c r="G58" s="34">
        <f t="shared" si="260"/>
        <v>646.18299999999999</v>
      </c>
      <c r="H58" s="34">
        <f t="shared" si="260"/>
        <v>0</v>
      </c>
      <c r="I58" s="34">
        <f t="shared" si="260"/>
        <v>398.55861111111108</v>
      </c>
      <c r="J58" s="34">
        <f t="shared" si="260"/>
        <v>283.09722222222223</v>
      </c>
      <c r="K58" s="34">
        <f t="shared" si="260"/>
        <v>681.65583333333325</v>
      </c>
      <c r="L58" s="34">
        <f t="shared" si="260"/>
        <v>478.76736111111109</v>
      </c>
      <c r="M58" s="34">
        <f t="shared" si="260"/>
        <v>205.1</v>
      </c>
      <c r="N58" s="34">
        <f t="shared" si="260"/>
        <v>624</v>
      </c>
      <c r="O58" s="34">
        <f t="shared" si="260"/>
        <v>1307.867361111111</v>
      </c>
      <c r="P58" s="34">
        <f t="shared" si="260"/>
        <v>558.4</v>
      </c>
      <c r="Q58" s="34">
        <f t="shared" si="260"/>
        <v>534.41298701298706</v>
      </c>
      <c r="R58" s="34">
        <f t="shared" si="260"/>
        <v>569.5542857142857</v>
      </c>
      <c r="S58" s="34">
        <f t="shared" si="260"/>
        <v>1662.3672727272726</v>
      </c>
      <c r="T58" s="34">
        <f t="shared" si="260"/>
        <v>0</v>
      </c>
      <c r="U58" s="34">
        <f t="shared" si="260"/>
        <v>4298.0734671717164</v>
      </c>
      <c r="V58" s="34">
        <f t="shared" si="260"/>
        <v>456</v>
      </c>
      <c r="W58" s="34">
        <f t="shared" ref="W58:X58" si="261">SUM(W22:W25)</f>
        <v>456</v>
      </c>
      <c r="X58" s="34">
        <f t="shared" si="261"/>
        <v>720</v>
      </c>
      <c r="Y58" s="34">
        <f t="shared" si="6"/>
        <v>1632</v>
      </c>
      <c r="Z58" s="34">
        <f t="shared" ref="Z58:AA58" si="262">SUM(Z22:Z25)</f>
        <v>545.97</v>
      </c>
      <c r="AA58" s="34">
        <f t="shared" si="262"/>
        <v>240</v>
      </c>
      <c r="AB58" s="34">
        <f t="shared" ref="AB58:AD58" si="263">SUM(AB22:AB25)</f>
        <v>720</v>
      </c>
      <c r="AC58" s="34">
        <f t="shared" si="7"/>
        <v>1505.97</v>
      </c>
      <c r="AD58" s="34">
        <f t="shared" si="263"/>
        <v>500.5</v>
      </c>
      <c r="AE58" s="34">
        <f t="shared" ref="AE58:AF58" si="264">SUM(AE22:AE25)</f>
        <v>360</v>
      </c>
      <c r="AF58" s="34">
        <f t="shared" si="264"/>
        <v>430.65</v>
      </c>
      <c r="AG58" s="34">
        <f t="shared" si="8"/>
        <v>1291.1500000000001</v>
      </c>
      <c r="AH58" s="34">
        <f t="shared" ref="AH58:AI58" si="265">SUM(AH22:AH25)</f>
        <v>430.11</v>
      </c>
      <c r="AI58" s="34">
        <f t="shared" si="265"/>
        <v>672</v>
      </c>
      <c r="AJ58" s="34">
        <f t="shared" ref="AJ58" si="266">SUM(AJ22:AJ25)</f>
        <v>408</v>
      </c>
      <c r="AK58" s="34">
        <f t="shared" si="9"/>
        <v>1510.1100000000001</v>
      </c>
      <c r="AM58" s="34">
        <f t="shared" ref="AM58" si="267">SUM(AM22:AM25)</f>
        <v>5939.23</v>
      </c>
      <c r="AO58" s="34">
        <f t="shared" ref="AO58:AP58" si="268">SUM(AO22:AO25)</f>
        <v>307.39999999999998</v>
      </c>
      <c r="AP58" s="34">
        <f t="shared" si="268"/>
        <v>679.81</v>
      </c>
      <c r="AQ58" s="34">
        <f t="shared" ref="AQ58" si="269">SUM(AQ22:AQ25)</f>
        <v>538.79999999999995</v>
      </c>
      <c r="AR58" s="34">
        <f t="shared" si="11"/>
        <v>1526.0099999999998</v>
      </c>
      <c r="AS58" s="34">
        <f t="shared" ref="AS58:AU58" si="270">SUM(AS22:AS25)</f>
        <v>696</v>
      </c>
      <c r="AT58" s="34">
        <f t="shared" si="270"/>
        <v>400.63</v>
      </c>
      <c r="AU58" s="34">
        <f t="shared" si="270"/>
        <v>48</v>
      </c>
      <c r="AV58" s="34">
        <f t="shared" si="12"/>
        <v>1144.6300000000001</v>
      </c>
      <c r="AW58" s="34">
        <f t="shared" ref="AW58:AX58" si="271">SUM(AW22:AW25)</f>
        <v>408</v>
      </c>
      <c r="AX58" s="34">
        <f t="shared" si="271"/>
        <v>504</v>
      </c>
      <c r="AY58" s="34">
        <f t="shared" ref="AY58:BA58" si="272">SUM(AY22:AY25)</f>
        <v>500.6</v>
      </c>
      <c r="AZ58" s="34">
        <f t="shared" si="13"/>
        <v>1412.6</v>
      </c>
      <c r="BA58" s="34">
        <f t="shared" si="272"/>
        <v>600</v>
      </c>
      <c r="BB58" s="34">
        <f t="shared" ref="BB58:BC58" si="273">SUM(BB22:BB25)</f>
        <v>648</v>
      </c>
      <c r="BC58" s="34">
        <f t="shared" si="273"/>
        <v>624</v>
      </c>
      <c r="BD58" s="34">
        <f t="shared" si="14"/>
        <v>1872</v>
      </c>
      <c r="BE58" s="34">
        <f t="shared" ref="BE58" si="274">SUM(BE22:BE25)</f>
        <v>5955.2400000000007</v>
      </c>
      <c r="BG58" s="34">
        <f t="shared" ref="BG58:BH58" si="275">SUM(BG22:BG25)</f>
        <v>624</v>
      </c>
      <c r="BH58" s="34">
        <f t="shared" si="275"/>
        <v>531.29999999999995</v>
      </c>
      <c r="BI58" s="34">
        <f t="shared" ref="BI58" si="276">SUM(BI22:BI25)</f>
        <v>446</v>
      </c>
      <c r="BJ58" s="34">
        <f t="shared" si="15"/>
        <v>1601.3</v>
      </c>
      <c r="BK58" s="34">
        <f t="shared" ref="BK58:BL58" si="277">SUM(BK22:BK25)</f>
        <v>502.28999999999996</v>
      </c>
      <c r="BL58" s="34">
        <f t="shared" si="277"/>
        <v>658</v>
      </c>
      <c r="BM58" s="34">
        <f t="shared" ref="BM58" si="278">SUM(BM22:BM25)</f>
        <v>548</v>
      </c>
      <c r="BN58" s="34">
        <f t="shared" si="16"/>
        <v>1708.29</v>
      </c>
      <c r="BO58" s="34">
        <f t="shared" ref="BO58:BP58" si="279">SUM(BO22:BO25)</f>
        <v>744</v>
      </c>
      <c r="BP58" s="34">
        <f t="shared" si="279"/>
        <v>347.96799999999996</v>
      </c>
      <c r="BQ58" s="34">
        <f t="shared" ref="BQ58:BS58" si="280">SUM(BQ22:BQ25)</f>
        <v>552</v>
      </c>
      <c r="BR58" s="34">
        <f t="shared" si="17"/>
        <v>1643.9679999999998</v>
      </c>
      <c r="BS58" s="34">
        <f t="shared" si="280"/>
        <v>619.27</v>
      </c>
      <c r="BT58" s="34">
        <f t="shared" ref="BT58:BU58" si="281">SUM(BT22:BT25)</f>
        <v>428</v>
      </c>
      <c r="BU58" s="34">
        <f t="shared" si="281"/>
        <v>413.464</v>
      </c>
      <c r="BV58" s="34">
        <f t="shared" si="18"/>
        <v>1460.7339999999999</v>
      </c>
      <c r="BW58" s="34">
        <f t="shared" ref="BW58" si="282">SUM(BW22:BW25)</f>
        <v>6414.2920000000004</v>
      </c>
    </row>
    <row r="59" spans="1:75" x14ac:dyDescent="0.2">
      <c r="B59" s="4" t="s">
        <v>135</v>
      </c>
      <c r="C59" s="34">
        <f>SUM(C28:C38)</f>
        <v>60.019999999999996</v>
      </c>
      <c r="D59" s="34">
        <f t="shared" ref="D59:V59" si="283">SUM(D28:D38)</f>
        <v>23.31</v>
      </c>
      <c r="E59" s="34">
        <f t="shared" si="283"/>
        <v>61.16</v>
      </c>
      <c r="F59" s="34">
        <f t="shared" si="283"/>
        <v>14.080000000000002</v>
      </c>
      <c r="G59" s="34">
        <f t="shared" si="283"/>
        <v>98.550000000000011</v>
      </c>
      <c r="H59" s="34">
        <f t="shared" si="283"/>
        <v>32.97</v>
      </c>
      <c r="I59" s="34">
        <f t="shared" si="283"/>
        <v>10.32</v>
      </c>
      <c r="J59" s="34">
        <f t="shared" si="283"/>
        <v>13.86</v>
      </c>
      <c r="K59" s="34">
        <f t="shared" si="283"/>
        <v>57.15</v>
      </c>
      <c r="L59" s="34">
        <f t="shared" si="283"/>
        <v>0</v>
      </c>
      <c r="M59" s="34">
        <f t="shared" si="283"/>
        <v>37.822300556586271</v>
      </c>
      <c r="N59" s="34">
        <f t="shared" si="283"/>
        <v>9.7152133580705069</v>
      </c>
      <c r="O59" s="34">
        <f t="shared" si="283"/>
        <v>47.537513914656785</v>
      </c>
      <c r="P59" s="34">
        <f t="shared" si="283"/>
        <v>19.742857142857144</v>
      </c>
      <c r="Q59" s="34">
        <f t="shared" si="283"/>
        <v>14.732467532467535</v>
      </c>
      <c r="R59" s="34">
        <f t="shared" si="283"/>
        <v>48.446753246753246</v>
      </c>
      <c r="S59" s="34">
        <f t="shared" si="283"/>
        <v>82.922077922077932</v>
      </c>
      <c r="T59" s="34">
        <f t="shared" si="283"/>
        <v>0</v>
      </c>
      <c r="U59" s="34">
        <f t="shared" si="283"/>
        <v>286.15959183673471</v>
      </c>
      <c r="V59" s="34">
        <f t="shared" si="283"/>
        <v>47.050099900099909</v>
      </c>
      <c r="W59" s="34">
        <f t="shared" ref="W59:X59" si="284">SUM(W28:W38)</f>
        <v>64.160573952901331</v>
      </c>
      <c r="X59" s="34">
        <f t="shared" si="284"/>
        <v>0</v>
      </c>
      <c r="Y59" s="34">
        <f t="shared" si="6"/>
        <v>111.21067385300124</v>
      </c>
      <c r="Z59" s="34">
        <f t="shared" ref="Z59:AA59" si="285">SUM(Z28:Z38)</f>
        <v>25.9</v>
      </c>
      <c r="AA59" s="34">
        <f t="shared" si="285"/>
        <v>60.699743589743584</v>
      </c>
      <c r="AB59" s="34">
        <f t="shared" ref="AB59:AD59" si="286">SUM(AB28:AB38)</f>
        <v>0</v>
      </c>
      <c r="AC59" s="34">
        <f t="shared" si="7"/>
        <v>86.599743589743582</v>
      </c>
      <c r="AD59" s="34">
        <f t="shared" si="286"/>
        <v>19.36</v>
      </c>
      <c r="AE59" s="34">
        <f t="shared" ref="AE59:AF59" si="287">SUM(AE28:AE38)</f>
        <v>64.94</v>
      </c>
      <c r="AF59" s="34">
        <f t="shared" si="287"/>
        <v>11.32</v>
      </c>
      <c r="AG59" s="34">
        <f t="shared" si="8"/>
        <v>95.62</v>
      </c>
      <c r="AH59" s="34">
        <f t="shared" ref="AH59:AI59" si="288">SUM(AH28:AH38)</f>
        <v>62.04</v>
      </c>
      <c r="AI59" s="34">
        <f t="shared" si="288"/>
        <v>0</v>
      </c>
      <c r="AJ59" s="34">
        <f t="shared" ref="AJ59" si="289">SUM(AJ28:AJ38)</f>
        <v>29.83</v>
      </c>
      <c r="AK59" s="34">
        <f t="shared" si="9"/>
        <v>91.87</v>
      </c>
      <c r="AM59" s="34">
        <f t="shared" ref="AM59" si="290">SUM(AM28:AM38)</f>
        <v>385.30041744274484</v>
      </c>
      <c r="AO59" s="34">
        <f t="shared" ref="AO59:AP59" si="291">SUM(AO28:AO38)</f>
        <v>91.124756554307112</v>
      </c>
      <c r="AP59" s="34">
        <f t="shared" si="291"/>
        <v>2.6</v>
      </c>
      <c r="AQ59" s="34">
        <f t="shared" ref="AQ59" si="292">SUM(AQ28:AQ38)</f>
        <v>17</v>
      </c>
      <c r="AR59" s="34">
        <f t="shared" si="11"/>
        <v>110.72475655430711</v>
      </c>
      <c r="AS59" s="34">
        <f t="shared" ref="AS59:AU59" si="293">SUM(AS28:AS38)</f>
        <v>20.88</v>
      </c>
      <c r="AT59" s="34">
        <f t="shared" si="293"/>
        <v>24.27</v>
      </c>
      <c r="AU59" s="34">
        <f t="shared" si="293"/>
        <v>54.629999999999995</v>
      </c>
      <c r="AV59" s="34">
        <f t="shared" si="12"/>
        <v>99.78</v>
      </c>
      <c r="AW59" s="34">
        <f t="shared" ref="AW59:AX59" si="294">SUM(AW28:AW38)</f>
        <v>46.305999999999997</v>
      </c>
      <c r="AX59" s="34">
        <f t="shared" si="294"/>
        <v>19.739999999999998</v>
      </c>
      <c r="AY59" s="34">
        <f t="shared" ref="AY59:BA59" si="295">SUM(AY28:AY38)</f>
        <v>10.56</v>
      </c>
      <c r="AZ59" s="34">
        <f t="shared" si="13"/>
        <v>76.605999999999995</v>
      </c>
      <c r="BA59" s="34">
        <f t="shared" si="295"/>
        <v>15.183</v>
      </c>
      <c r="BB59" s="34">
        <f t="shared" ref="BB59:BC59" si="296">SUM(BB28:BB38)</f>
        <v>3.25</v>
      </c>
      <c r="BC59" s="34">
        <f t="shared" si="296"/>
        <v>14</v>
      </c>
      <c r="BD59" s="34">
        <f t="shared" si="14"/>
        <v>32.433</v>
      </c>
      <c r="BE59" s="34">
        <f t="shared" ref="BE59" si="297">SUM(BE28:BE38)</f>
        <v>319.54375655430709</v>
      </c>
      <c r="BG59" s="34">
        <f t="shared" ref="BG59:BH59" si="298">SUM(BG28:BG38)</f>
        <v>26.909999999999997</v>
      </c>
      <c r="BH59" s="34">
        <f t="shared" si="298"/>
        <v>27.71</v>
      </c>
      <c r="BI59" s="34">
        <f t="shared" ref="BI59" si="299">SUM(BI28:BI38)</f>
        <v>25.14</v>
      </c>
      <c r="BJ59" s="34">
        <f t="shared" si="15"/>
        <v>79.759999999999991</v>
      </c>
      <c r="BK59" s="34">
        <f t="shared" ref="BK59:BL59" si="300">SUM(BK28:BK38)</f>
        <v>26.59</v>
      </c>
      <c r="BL59" s="34">
        <f t="shared" si="300"/>
        <v>21.12</v>
      </c>
      <c r="BM59" s="34">
        <f t="shared" ref="BM59" si="301">SUM(BM28:BM38)</f>
        <v>4</v>
      </c>
      <c r="BN59" s="34">
        <f t="shared" si="16"/>
        <v>51.71</v>
      </c>
      <c r="BO59" s="34">
        <f t="shared" ref="BO59:BP59" si="302">SUM(BO28:BO38)</f>
        <v>0</v>
      </c>
      <c r="BP59" s="34">
        <f t="shared" si="302"/>
        <v>30.550000000000004</v>
      </c>
      <c r="BQ59" s="34">
        <f t="shared" ref="BQ59:BS59" si="303">SUM(BQ28:BQ38)</f>
        <v>3.79</v>
      </c>
      <c r="BR59" s="34">
        <f t="shared" si="17"/>
        <v>34.340000000000003</v>
      </c>
      <c r="BS59" s="34">
        <f t="shared" si="303"/>
        <v>4.84</v>
      </c>
      <c r="BT59" s="34">
        <f t="shared" ref="BT59:BU59" si="304">SUM(BT28:BT38)</f>
        <v>72.319999999999993</v>
      </c>
      <c r="BU59" s="34">
        <f t="shared" si="304"/>
        <v>10.119999999999999</v>
      </c>
      <c r="BV59" s="34">
        <f t="shared" si="18"/>
        <v>87.28</v>
      </c>
      <c r="BW59" s="34">
        <f t="shared" ref="BW59" si="305">SUM(BW28:BW38)</f>
        <v>253.08999999999997</v>
      </c>
    </row>
    <row r="60" spans="1:75" x14ac:dyDescent="0.2">
      <c r="B60" s="4" t="s">
        <v>163</v>
      </c>
      <c r="C60" s="34">
        <f>SUM(C41:C48)</f>
        <v>0</v>
      </c>
      <c r="D60" s="34">
        <f t="shared" ref="D60:V60" si="306">SUM(D41:D48)</f>
        <v>0</v>
      </c>
      <c r="E60" s="34">
        <f t="shared" si="306"/>
        <v>138.69</v>
      </c>
      <c r="F60" s="34">
        <f t="shared" si="306"/>
        <v>11.36</v>
      </c>
      <c r="G60" s="34">
        <f t="shared" si="306"/>
        <v>150.05000000000001</v>
      </c>
      <c r="H60" s="34">
        <f t="shared" si="306"/>
        <v>0</v>
      </c>
      <c r="I60" s="34">
        <f t="shared" si="306"/>
        <v>0</v>
      </c>
      <c r="J60" s="34">
        <f t="shared" si="306"/>
        <v>0</v>
      </c>
      <c r="K60" s="34">
        <f t="shared" si="306"/>
        <v>0</v>
      </c>
      <c r="L60" s="34">
        <f t="shared" si="306"/>
        <v>0</v>
      </c>
      <c r="M60" s="34">
        <f t="shared" si="306"/>
        <v>0</v>
      </c>
      <c r="N60" s="34">
        <f t="shared" si="306"/>
        <v>0</v>
      </c>
      <c r="O60" s="34">
        <f t="shared" si="306"/>
        <v>0</v>
      </c>
      <c r="P60" s="34">
        <f t="shared" si="306"/>
        <v>0</v>
      </c>
      <c r="Q60" s="34">
        <f t="shared" si="306"/>
        <v>0</v>
      </c>
      <c r="R60" s="34">
        <f t="shared" si="306"/>
        <v>0</v>
      </c>
      <c r="S60" s="34">
        <f t="shared" si="306"/>
        <v>0</v>
      </c>
      <c r="T60" s="34">
        <f t="shared" si="306"/>
        <v>0</v>
      </c>
      <c r="U60" s="34">
        <f t="shared" si="306"/>
        <v>150.05000000000001</v>
      </c>
      <c r="V60" s="34">
        <f t="shared" si="306"/>
        <v>0</v>
      </c>
      <c r="W60" s="34">
        <f t="shared" ref="W60:X60" si="307">SUM(W41:W48)</f>
        <v>0</v>
      </c>
      <c r="X60" s="34">
        <f t="shared" si="307"/>
        <v>0</v>
      </c>
      <c r="Y60" s="34">
        <f t="shared" si="6"/>
        <v>0</v>
      </c>
      <c r="Z60" s="34">
        <f t="shared" ref="Z60:AA60" si="308">SUM(Z41:Z48)</f>
        <v>0</v>
      </c>
      <c r="AA60" s="34">
        <f t="shared" si="308"/>
        <v>0</v>
      </c>
      <c r="AB60" s="34">
        <f t="shared" ref="AB60:AD60" si="309">SUM(AB41:AB48)</f>
        <v>0</v>
      </c>
      <c r="AC60" s="34">
        <f t="shared" si="7"/>
        <v>0</v>
      </c>
      <c r="AD60" s="34">
        <f t="shared" si="309"/>
        <v>0</v>
      </c>
      <c r="AE60" s="34">
        <f t="shared" ref="AE60:AF60" si="310">SUM(AE41:AE48)</f>
        <v>0</v>
      </c>
      <c r="AF60" s="34">
        <f t="shared" si="310"/>
        <v>0</v>
      </c>
      <c r="AG60" s="34">
        <f t="shared" si="8"/>
        <v>0</v>
      </c>
      <c r="AH60" s="34">
        <f t="shared" ref="AH60:AI60" si="311">SUM(AH41:AH48)</f>
        <v>0</v>
      </c>
      <c r="AI60" s="34">
        <f t="shared" si="311"/>
        <v>0</v>
      </c>
      <c r="AJ60" s="34">
        <f t="shared" ref="AJ60" si="312">SUM(AJ41:AJ48)</f>
        <v>0</v>
      </c>
      <c r="AK60" s="34">
        <f t="shared" si="9"/>
        <v>0</v>
      </c>
      <c r="AM60" s="34">
        <f t="shared" ref="AM60" si="313">SUM(AM41:AM48)</f>
        <v>0</v>
      </c>
      <c r="AO60" s="34">
        <f t="shared" ref="AO60:AP60" si="314">SUM(AO41:AO48)</f>
        <v>0</v>
      </c>
      <c r="AP60" s="34">
        <f t="shared" si="314"/>
        <v>0</v>
      </c>
      <c r="AQ60" s="34">
        <f t="shared" ref="AQ60" si="315">SUM(AQ41:AQ48)</f>
        <v>0</v>
      </c>
      <c r="AR60" s="34">
        <f t="shared" si="11"/>
        <v>0</v>
      </c>
      <c r="AS60" s="34">
        <f t="shared" ref="AS60:AU60" si="316">SUM(AS41:AS48)</f>
        <v>0</v>
      </c>
      <c r="AT60" s="34">
        <f t="shared" si="316"/>
        <v>0</v>
      </c>
      <c r="AU60" s="34">
        <f t="shared" si="316"/>
        <v>0</v>
      </c>
      <c r="AV60" s="34">
        <f t="shared" si="12"/>
        <v>0</v>
      </c>
      <c r="AW60" s="34">
        <f t="shared" ref="AW60:AX60" si="317">SUM(AW41:AW48)</f>
        <v>0</v>
      </c>
      <c r="AX60" s="34">
        <f t="shared" si="317"/>
        <v>0</v>
      </c>
      <c r="AY60" s="34">
        <f t="shared" ref="AY60:BA60" si="318">SUM(AY41:AY48)</f>
        <v>0</v>
      </c>
      <c r="AZ60" s="34">
        <f t="shared" si="13"/>
        <v>0</v>
      </c>
      <c r="BA60" s="34">
        <f t="shared" si="318"/>
        <v>0</v>
      </c>
      <c r="BB60" s="34">
        <f t="shared" ref="BB60:BC60" si="319">SUM(BB41:BB48)</f>
        <v>0</v>
      </c>
      <c r="BC60" s="34">
        <f t="shared" si="319"/>
        <v>0</v>
      </c>
      <c r="BD60" s="34">
        <f t="shared" si="14"/>
        <v>0</v>
      </c>
      <c r="BE60" s="34">
        <f t="shared" ref="BE60" si="320">SUM(BE41:BE48)</f>
        <v>0</v>
      </c>
      <c r="BG60" s="34">
        <f t="shared" ref="BG60:BH60" si="321">SUM(BG41:BG48)</f>
        <v>0</v>
      </c>
      <c r="BH60" s="34">
        <f t="shared" si="321"/>
        <v>0</v>
      </c>
      <c r="BI60" s="34">
        <f t="shared" ref="BI60" si="322">SUM(BI41:BI48)</f>
        <v>0</v>
      </c>
      <c r="BJ60" s="34">
        <f t="shared" si="15"/>
        <v>0</v>
      </c>
      <c r="BK60" s="34">
        <f t="shared" ref="BK60:BL60" si="323">SUM(BK41:BK48)</f>
        <v>0</v>
      </c>
      <c r="BL60" s="34">
        <f t="shared" si="323"/>
        <v>0</v>
      </c>
      <c r="BM60" s="34">
        <f t="shared" ref="BM60" si="324">SUM(BM41:BM48)</f>
        <v>0</v>
      </c>
      <c r="BN60" s="34">
        <f t="shared" si="16"/>
        <v>0</v>
      </c>
      <c r="BO60" s="34">
        <f t="shared" ref="BO60:BP60" si="325">SUM(BO41:BO48)</f>
        <v>0</v>
      </c>
      <c r="BP60" s="34">
        <f t="shared" si="325"/>
        <v>0</v>
      </c>
      <c r="BQ60" s="34">
        <f t="shared" ref="BQ60:BS60" si="326">SUM(BQ41:BQ48)</f>
        <v>0</v>
      </c>
      <c r="BR60" s="34">
        <f t="shared" si="17"/>
        <v>0</v>
      </c>
      <c r="BS60" s="34">
        <f t="shared" si="326"/>
        <v>0</v>
      </c>
      <c r="BT60" s="34">
        <f t="shared" ref="BT60:BU60" si="327">SUM(BT41:BT48)</f>
        <v>0</v>
      </c>
      <c r="BU60" s="34">
        <f t="shared" si="327"/>
        <v>0</v>
      </c>
      <c r="BV60" s="34">
        <f t="shared" si="18"/>
        <v>0</v>
      </c>
      <c r="BW60" s="34">
        <f t="shared" ref="BW60" si="328">SUM(BW41:BW48)</f>
        <v>0</v>
      </c>
    </row>
    <row r="61" spans="1:75" x14ac:dyDescent="0.2">
      <c r="Y61" s="4">
        <f t="shared" si="6"/>
        <v>0</v>
      </c>
      <c r="AC61" s="4">
        <f t="shared" si="7"/>
        <v>0</v>
      </c>
      <c r="AG61" s="4">
        <f t="shared" si="8"/>
        <v>0</v>
      </c>
      <c r="AK61" s="4">
        <f t="shared" si="9"/>
        <v>0</v>
      </c>
      <c r="AR61" s="4">
        <f t="shared" si="11"/>
        <v>0</v>
      </c>
      <c r="AV61" s="4">
        <f t="shared" si="12"/>
        <v>0</v>
      </c>
      <c r="AZ61" s="4">
        <f t="shared" si="13"/>
        <v>0</v>
      </c>
      <c r="BD61" s="4">
        <f t="shared" si="14"/>
        <v>0</v>
      </c>
      <c r="BJ61" s="4">
        <f t="shared" si="15"/>
        <v>0</v>
      </c>
      <c r="BN61" s="4">
        <f t="shared" si="16"/>
        <v>0</v>
      </c>
      <c r="BR61" s="4">
        <f t="shared" si="17"/>
        <v>0</v>
      </c>
      <c r="BV61" s="4">
        <f t="shared" si="18"/>
        <v>0</v>
      </c>
    </row>
  </sheetData>
  <mergeCells count="5">
    <mergeCell ref="A4:B4"/>
    <mergeCell ref="A5:B5"/>
    <mergeCell ref="A21:B21"/>
    <mergeCell ref="A27:B27"/>
    <mergeCell ref="A40:B40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85"/>
  <sheetViews>
    <sheetView topLeftCell="E25" workbookViewId="0">
      <selection activeCell="R53" sqref="R53"/>
    </sheetView>
  </sheetViews>
  <sheetFormatPr defaultRowHeight="15" x14ac:dyDescent="0.2"/>
  <cols>
    <col min="1" max="1" width="7" style="4" customWidth="1"/>
    <col min="2" max="2" width="32.7109375" style="4" customWidth="1"/>
    <col min="3" max="3" width="9.7109375" style="4" bestFit="1" customWidth="1"/>
    <col min="4" max="4" width="7.5703125" style="4" bestFit="1" customWidth="1"/>
    <col min="5" max="5" width="8.140625" style="4" bestFit="1" customWidth="1"/>
    <col min="6" max="6" width="7" style="4" bestFit="1" customWidth="1"/>
    <col min="7" max="7" width="9.7109375" style="4" bestFit="1" customWidth="1"/>
    <col min="8" max="8" width="7.28515625" style="4" bestFit="1" customWidth="1"/>
    <col min="9" max="9" width="7.7109375" style="4" bestFit="1" customWidth="1"/>
    <col min="10" max="10" width="7.5703125" style="4" bestFit="1" customWidth="1"/>
    <col min="11" max="11" width="9.7109375" style="4" bestFit="1" customWidth="1"/>
    <col min="12" max="12" width="7.42578125" style="4" bestFit="1" customWidth="1"/>
    <col min="13" max="13" width="8" style="4" bestFit="1" customWidth="1"/>
    <col min="14" max="14" width="7.7109375" style="4" bestFit="1" customWidth="1"/>
    <col min="15" max="15" width="9.7109375" style="4" bestFit="1" customWidth="1"/>
    <col min="16" max="16" width="7" style="4" bestFit="1" customWidth="1"/>
    <col min="17" max="17" width="7.5703125" style="4" bestFit="1" customWidth="1"/>
    <col min="18" max="18" width="7.85546875" style="4" bestFit="1" customWidth="1"/>
    <col min="19" max="19" width="9.7109375" style="4" bestFit="1" customWidth="1"/>
    <col min="20" max="16384" width="9.140625" style="4"/>
  </cols>
  <sheetData>
    <row r="1" spans="1:21" x14ac:dyDescent="0.2">
      <c r="A1" s="5" t="s">
        <v>0</v>
      </c>
      <c r="B1" s="2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21" x14ac:dyDescent="0.2">
      <c r="A2" s="5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15.75" thickBot="1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1" ht="15.75" thickBot="1" x14ac:dyDescent="0.25">
      <c r="A4" s="135" t="s">
        <v>66</v>
      </c>
      <c r="B4" s="136"/>
      <c r="C4" s="51" t="s">
        <v>159</v>
      </c>
      <c r="D4" s="42">
        <v>41365</v>
      </c>
      <c r="E4" s="42">
        <v>41395</v>
      </c>
      <c r="F4" s="42">
        <v>41426</v>
      </c>
      <c r="G4" s="51" t="s">
        <v>104</v>
      </c>
      <c r="H4" s="42">
        <v>41456</v>
      </c>
      <c r="I4" s="42">
        <v>41487</v>
      </c>
      <c r="J4" s="42">
        <v>41518</v>
      </c>
      <c r="K4" s="51" t="s">
        <v>105</v>
      </c>
      <c r="L4" s="42">
        <v>41548</v>
      </c>
      <c r="M4" s="42">
        <v>41579</v>
      </c>
      <c r="N4" s="42">
        <v>41609</v>
      </c>
      <c r="O4" s="51" t="s">
        <v>106</v>
      </c>
      <c r="P4" s="42">
        <v>41640</v>
      </c>
      <c r="Q4" s="42">
        <v>41671</v>
      </c>
      <c r="R4" s="42">
        <v>41699</v>
      </c>
      <c r="S4" s="51" t="s">
        <v>107</v>
      </c>
      <c r="U4" s="6" t="s">
        <v>160</v>
      </c>
    </row>
    <row r="5" spans="1:21" x14ac:dyDescent="0.2">
      <c r="A5" s="133" t="s">
        <v>3</v>
      </c>
      <c r="B5" s="137"/>
      <c r="C5" s="9"/>
      <c r="D5" s="10"/>
      <c r="E5" s="10"/>
      <c r="F5" s="10"/>
      <c r="G5" s="9"/>
      <c r="H5" s="10"/>
      <c r="I5" s="10"/>
      <c r="J5" s="10"/>
      <c r="K5" s="9"/>
      <c r="L5" s="10"/>
      <c r="M5" s="10"/>
      <c r="N5" s="10"/>
      <c r="O5" s="9"/>
      <c r="P5" s="10"/>
      <c r="Q5" s="10"/>
      <c r="R5" s="10"/>
      <c r="S5" s="9"/>
      <c r="U5" s="10"/>
    </row>
    <row r="6" spans="1:21" x14ac:dyDescent="0.2">
      <c r="A6" s="11">
        <v>1</v>
      </c>
      <c r="B6" s="12" t="s">
        <v>4</v>
      </c>
      <c r="C6" s="13">
        <v>0</v>
      </c>
      <c r="D6" s="24">
        <v>0</v>
      </c>
      <c r="E6" s="24">
        <v>0</v>
      </c>
      <c r="F6" s="24">
        <v>0</v>
      </c>
      <c r="G6" s="13">
        <f>SUM(D6:F6)</f>
        <v>0</v>
      </c>
      <c r="H6" s="24">
        <v>0</v>
      </c>
      <c r="I6" s="24">
        <v>0</v>
      </c>
      <c r="J6" s="24">
        <v>0</v>
      </c>
      <c r="K6" s="13">
        <f>SUM(H6:J6)</f>
        <v>0</v>
      </c>
      <c r="L6" s="24">
        <v>0</v>
      </c>
      <c r="M6" s="24">
        <v>0</v>
      </c>
      <c r="N6" s="24">
        <v>0</v>
      </c>
      <c r="O6" s="13">
        <f>SUM(L6:N6)</f>
        <v>0</v>
      </c>
      <c r="P6" s="24">
        <v>0</v>
      </c>
      <c r="Q6" s="24">
        <v>0</v>
      </c>
      <c r="R6" s="24">
        <v>0</v>
      </c>
      <c r="S6" s="13">
        <f>SUM(P6:R6)</f>
        <v>0</v>
      </c>
      <c r="U6" s="24">
        <f>SUM(G6,K6,O6,S6)</f>
        <v>0</v>
      </c>
    </row>
    <row r="7" spans="1:21" x14ac:dyDescent="0.2">
      <c r="A7" s="11" t="s">
        <v>46</v>
      </c>
      <c r="B7" s="12" t="s">
        <v>47</v>
      </c>
      <c r="C7" s="13">
        <v>0</v>
      </c>
      <c r="D7" s="24">
        <v>0</v>
      </c>
      <c r="E7" s="24">
        <v>0</v>
      </c>
      <c r="F7" s="24">
        <v>0</v>
      </c>
      <c r="G7" s="13">
        <f t="shared" ref="G7:G53" si="0">SUM(D7:F7)</f>
        <v>0</v>
      </c>
      <c r="H7" s="24">
        <v>0</v>
      </c>
      <c r="I7" s="24">
        <v>0</v>
      </c>
      <c r="J7" s="24">
        <v>0</v>
      </c>
      <c r="K7" s="13">
        <f t="shared" ref="K7:K53" si="1">SUM(H7:J7)</f>
        <v>0</v>
      </c>
      <c r="L7" s="24">
        <v>0</v>
      </c>
      <c r="M7" s="24">
        <v>0</v>
      </c>
      <c r="N7" s="24">
        <v>0</v>
      </c>
      <c r="O7" s="13">
        <f t="shared" ref="O7:O53" si="2">SUM(L7:N7)</f>
        <v>0</v>
      </c>
      <c r="P7" s="24">
        <v>0</v>
      </c>
      <c r="Q7" s="24">
        <v>0</v>
      </c>
      <c r="R7" s="24">
        <v>0</v>
      </c>
      <c r="S7" s="13">
        <f t="shared" ref="S7:S53" si="3">SUM(P7:R7)</f>
        <v>0</v>
      </c>
      <c r="U7" s="24">
        <f t="shared" ref="U7:U53" si="4">SUM(G7,K7,O7,S7)</f>
        <v>0</v>
      </c>
    </row>
    <row r="8" spans="1:21" x14ac:dyDescent="0.2">
      <c r="A8" s="11">
        <v>2</v>
      </c>
      <c r="B8" s="12" t="s">
        <v>5</v>
      </c>
      <c r="C8" s="43">
        <v>408</v>
      </c>
      <c r="D8" s="38">
        <v>0</v>
      </c>
      <c r="E8" s="38">
        <v>24</v>
      </c>
      <c r="F8" s="38">
        <v>0</v>
      </c>
      <c r="G8" s="43">
        <f t="shared" si="0"/>
        <v>24</v>
      </c>
      <c r="H8" s="38">
        <v>0</v>
      </c>
      <c r="I8" s="38">
        <v>0</v>
      </c>
      <c r="J8" s="38">
        <v>0</v>
      </c>
      <c r="K8" s="43">
        <f t="shared" si="1"/>
        <v>0</v>
      </c>
      <c r="L8" s="38">
        <v>0</v>
      </c>
      <c r="M8" s="38">
        <v>0</v>
      </c>
      <c r="N8" s="38">
        <v>0</v>
      </c>
      <c r="O8" s="43">
        <f t="shared" si="2"/>
        <v>0</v>
      </c>
      <c r="P8" s="38">
        <v>0</v>
      </c>
      <c r="Q8" s="38">
        <v>0</v>
      </c>
      <c r="R8" s="38">
        <v>12</v>
      </c>
      <c r="S8" s="43">
        <f t="shared" si="3"/>
        <v>12</v>
      </c>
      <c r="U8" s="24">
        <f t="shared" si="4"/>
        <v>36</v>
      </c>
    </row>
    <row r="9" spans="1:21" x14ac:dyDescent="0.2">
      <c r="A9" s="11" t="s">
        <v>48</v>
      </c>
      <c r="B9" s="12" t="s">
        <v>49</v>
      </c>
      <c r="C9" s="43">
        <v>0</v>
      </c>
      <c r="D9" s="38">
        <v>0</v>
      </c>
      <c r="E9" s="38">
        <v>0</v>
      </c>
      <c r="F9" s="38">
        <v>0</v>
      </c>
      <c r="G9" s="43">
        <f t="shared" si="0"/>
        <v>0</v>
      </c>
      <c r="H9" s="38">
        <v>0</v>
      </c>
      <c r="I9" s="38">
        <v>0</v>
      </c>
      <c r="J9" s="38">
        <v>0</v>
      </c>
      <c r="K9" s="43">
        <f t="shared" si="1"/>
        <v>0</v>
      </c>
      <c r="L9" s="38">
        <v>0</v>
      </c>
      <c r="M9" s="38">
        <v>0</v>
      </c>
      <c r="N9" s="38">
        <v>0</v>
      </c>
      <c r="O9" s="43">
        <f t="shared" si="2"/>
        <v>0</v>
      </c>
      <c r="P9" s="38">
        <v>0</v>
      </c>
      <c r="Q9" s="38">
        <v>0</v>
      </c>
      <c r="R9" s="24">
        <v>0</v>
      </c>
      <c r="S9" s="43">
        <f t="shared" si="3"/>
        <v>0</v>
      </c>
      <c r="U9" s="24">
        <f t="shared" si="4"/>
        <v>0</v>
      </c>
    </row>
    <row r="10" spans="1:21" x14ac:dyDescent="0.2">
      <c r="A10" s="11">
        <v>3</v>
      </c>
      <c r="B10" s="12" t="s">
        <v>70</v>
      </c>
      <c r="C10" s="43">
        <v>0</v>
      </c>
      <c r="D10" s="38">
        <v>0</v>
      </c>
      <c r="E10" s="38">
        <v>0</v>
      </c>
      <c r="F10" s="38">
        <v>0</v>
      </c>
      <c r="G10" s="43">
        <f t="shared" si="0"/>
        <v>0</v>
      </c>
      <c r="H10" s="38">
        <v>0</v>
      </c>
      <c r="I10" s="38">
        <v>0</v>
      </c>
      <c r="J10" s="38">
        <v>0</v>
      </c>
      <c r="K10" s="43">
        <f t="shared" si="1"/>
        <v>0</v>
      </c>
      <c r="L10" s="38">
        <v>0</v>
      </c>
      <c r="M10" s="38">
        <v>0</v>
      </c>
      <c r="N10" s="38">
        <v>0</v>
      </c>
      <c r="O10" s="43">
        <f t="shared" si="2"/>
        <v>0</v>
      </c>
      <c r="P10" s="38">
        <v>0</v>
      </c>
      <c r="Q10" s="38">
        <v>0</v>
      </c>
      <c r="R10" s="24">
        <v>0</v>
      </c>
      <c r="S10" s="43">
        <f t="shared" si="3"/>
        <v>0</v>
      </c>
      <c r="U10" s="24">
        <f t="shared" si="4"/>
        <v>0</v>
      </c>
    </row>
    <row r="11" spans="1:21" x14ac:dyDescent="0.2">
      <c r="A11" s="11" t="s">
        <v>50</v>
      </c>
      <c r="B11" s="12" t="s">
        <v>51</v>
      </c>
      <c r="C11" s="43">
        <v>0</v>
      </c>
      <c r="D11" s="38">
        <v>0</v>
      </c>
      <c r="E11" s="38">
        <v>0</v>
      </c>
      <c r="F11" s="38">
        <v>0</v>
      </c>
      <c r="G11" s="43">
        <f t="shared" si="0"/>
        <v>0</v>
      </c>
      <c r="H11" s="38">
        <v>0</v>
      </c>
      <c r="I11" s="38">
        <v>0</v>
      </c>
      <c r="J11" s="38">
        <v>0</v>
      </c>
      <c r="K11" s="43">
        <f t="shared" si="1"/>
        <v>0</v>
      </c>
      <c r="L11" s="38">
        <v>0</v>
      </c>
      <c r="M11" s="38">
        <v>0</v>
      </c>
      <c r="N11" s="38">
        <v>0</v>
      </c>
      <c r="O11" s="43">
        <f t="shared" si="2"/>
        <v>0</v>
      </c>
      <c r="P11" s="38">
        <v>0</v>
      </c>
      <c r="Q11" s="38">
        <v>0</v>
      </c>
      <c r="R11" s="24">
        <v>0</v>
      </c>
      <c r="S11" s="43">
        <f t="shared" si="3"/>
        <v>0</v>
      </c>
      <c r="U11" s="24">
        <f t="shared" si="4"/>
        <v>0</v>
      </c>
    </row>
    <row r="12" spans="1:21" x14ac:dyDescent="0.2">
      <c r="A12" s="11">
        <v>4</v>
      </c>
      <c r="B12" s="12" t="s">
        <v>6</v>
      </c>
      <c r="C12" s="43">
        <v>0</v>
      </c>
      <c r="D12" s="38">
        <v>0</v>
      </c>
      <c r="E12" s="38">
        <v>0</v>
      </c>
      <c r="F12" s="38">
        <v>0</v>
      </c>
      <c r="G12" s="43">
        <f t="shared" si="0"/>
        <v>0</v>
      </c>
      <c r="H12" s="38">
        <v>0</v>
      </c>
      <c r="I12" s="38">
        <v>0</v>
      </c>
      <c r="J12" s="38">
        <v>0</v>
      </c>
      <c r="K12" s="43">
        <f t="shared" si="1"/>
        <v>0</v>
      </c>
      <c r="L12" s="38">
        <v>0</v>
      </c>
      <c r="M12" s="38">
        <v>0</v>
      </c>
      <c r="N12" s="38">
        <v>0</v>
      </c>
      <c r="O12" s="43">
        <f t="shared" si="2"/>
        <v>0</v>
      </c>
      <c r="P12" s="38">
        <v>0</v>
      </c>
      <c r="Q12" s="38">
        <v>0</v>
      </c>
      <c r="R12" s="24">
        <v>0</v>
      </c>
      <c r="S12" s="43">
        <f t="shared" si="3"/>
        <v>0</v>
      </c>
      <c r="U12" s="24">
        <f t="shared" si="4"/>
        <v>0</v>
      </c>
    </row>
    <row r="13" spans="1:21" x14ac:dyDescent="0.2">
      <c r="A13" s="11" t="s">
        <v>53</v>
      </c>
      <c r="B13" s="12" t="s">
        <v>52</v>
      </c>
      <c r="C13" s="43">
        <v>0</v>
      </c>
      <c r="D13" s="38">
        <v>0</v>
      </c>
      <c r="E13" s="38">
        <v>0</v>
      </c>
      <c r="F13" s="38">
        <v>0</v>
      </c>
      <c r="G13" s="43">
        <f t="shared" si="0"/>
        <v>0</v>
      </c>
      <c r="H13" s="38">
        <v>0</v>
      </c>
      <c r="I13" s="38">
        <v>0</v>
      </c>
      <c r="J13" s="38">
        <v>0</v>
      </c>
      <c r="K13" s="43">
        <f t="shared" si="1"/>
        <v>0</v>
      </c>
      <c r="L13" s="38">
        <v>0</v>
      </c>
      <c r="M13" s="38">
        <v>0</v>
      </c>
      <c r="N13" s="38">
        <v>0</v>
      </c>
      <c r="O13" s="43">
        <f t="shared" si="2"/>
        <v>0</v>
      </c>
      <c r="P13" s="38">
        <v>0</v>
      </c>
      <c r="Q13" s="38">
        <v>0</v>
      </c>
      <c r="R13" s="24">
        <v>0</v>
      </c>
      <c r="S13" s="43">
        <f t="shared" si="3"/>
        <v>0</v>
      </c>
      <c r="U13" s="24">
        <f t="shared" si="4"/>
        <v>0</v>
      </c>
    </row>
    <row r="14" spans="1:21" x14ac:dyDescent="0.2">
      <c r="A14" s="11">
        <v>5</v>
      </c>
      <c r="B14" s="12" t="s">
        <v>8</v>
      </c>
      <c r="C14" s="43">
        <v>0</v>
      </c>
      <c r="D14" s="38">
        <v>0</v>
      </c>
      <c r="E14" s="38">
        <v>0</v>
      </c>
      <c r="F14" s="38">
        <v>0</v>
      </c>
      <c r="G14" s="43">
        <f t="shared" si="0"/>
        <v>0</v>
      </c>
      <c r="H14" s="38">
        <v>0</v>
      </c>
      <c r="I14" s="38">
        <v>0</v>
      </c>
      <c r="J14" s="38">
        <v>0</v>
      </c>
      <c r="K14" s="43">
        <f t="shared" si="1"/>
        <v>0</v>
      </c>
      <c r="L14" s="38">
        <v>0</v>
      </c>
      <c r="M14" s="38">
        <v>0</v>
      </c>
      <c r="N14" s="38">
        <v>0</v>
      </c>
      <c r="O14" s="43">
        <f t="shared" si="2"/>
        <v>0</v>
      </c>
      <c r="P14" s="38">
        <v>0</v>
      </c>
      <c r="Q14" s="38">
        <v>0</v>
      </c>
      <c r="R14" s="24">
        <v>0</v>
      </c>
      <c r="S14" s="43">
        <f t="shared" si="3"/>
        <v>0</v>
      </c>
      <c r="U14" s="24">
        <f t="shared" si="4"/>
        <v>0</v>
      </c>
    </row>
    <row r="15" spans="1:21" x14ac:dyDescent="0.2">
      <c r="A15" s="11" t="s">
        <v>54</v>
      </c>
      <c r="B15" s="12" t="s">
        <v>69</v>
      </c>
      <c r="C15" s="43">
        <v>0</v>
      </c>
      <c r="D15" s="38">
        <v>0</v>
      </c>
      <c r="E15" s="38">
        <v>0</v>
      </c>
      <c r="F15" s="38">
        <v>0</v>
      </c>
      <c r="G15" s="43">
        <f t="shared" si="0"/>
        <v>0</v>
      </c>
      <c r="H15" s="38">
        <v>0</v>
      </c>
      <c r="I15" s="38">
        <v>0</v>
      </c>
      <c r="J15" s="38">
        <v>0</v>
      </c>
      <c r="K15" s="43">
        <f t="shared" si="1"/>
        <v>0</v>
      </c>
      <c r="L15" s="38">
        <v>0</v>
      </c>
      <c r="M15" s="38">
        <v>0</v>
      </c>
      <c r="N15" s="38">
        <v>0</v>
      </c>
      <c r="O15" s="43">
        <f t="shared" si="2"/>
        <v>0</v>
      </c>
      <c r="P15" s="38">
        <v>0</v>
      </c>
      <c r="Q15" s="38">
        <v>0</v>
      </c>
      <c r="R15" s="24">
        <v>0</v>
      </c>
      <c r="S15" s="43">
        <f t="shared" si="3"/>
        <v>0</v>
      </c>
      <c r="U15" s="24">
        <f t="shared" si="4"/>
        <v>0</v>
      </c>
    </row>
    <row r="16" spans="1:21" x14ac:dyDescent="0.2">
      <c r="A16" s="11" t="s">
        <v>55</v>
      </c>
      <c r="B16" s="12" t="s">
        <v>9</v>
      </c>
      <c r="C16" s="43">
        <v>0</v>
      </c>
      <c r="D16" s="38">
        <v>0</v>
      </c>
      <c r="E16" s="38">
        <v>0</v>
      </c>
      <c r="F16" s="38">
        <v>0</v>
      </c>
      <c r="G16" s="43">
        <f t="shared" si="0"/>
        <v>0</v>
      </c>
      <c r="H16" s="38">
        <v>0</v>
      </c>
      <c r="I16" s="38">
        <v>0</v>
      </c>
      <c r="J16" s="38">
        <v>0</v>
      </c>
      <c r="K16" s="43">
        <f t="shared" si="1"/>
        <v>0</v>
      </c>
      <c r="L16" s="38">
        <v>0</v>
      </c>
      <c r="M16" s="38">
        <v>0</v>
      </c>
      <c r="N16" s="38">
        <v>0</v>
      </c>
      <c r="O16" s="43">
        <f t="shared" si="2"/>
        <v>0</v>
      </c>
      <c r="P16" s="38">
        <v>0</v>
      </c>
      <c r="Q16" s="38">
        <v>0</v>
      </c>
      <c r="R16" s="24">
        <v>0</v>
      </c>
      <c r="S16" s="43">
        <f t="shared" si="3"/>
        <v>0</v>
      </c>
      <c r="U16" s="24">
        <f t="shared" si="4"/>
        <v>0</v>
      </c>
    </row>
    <row r="17" spans="1:21" x14ac:dyDescent="0.2">
      <c r="A17" s="11" t="s">
        <v>56</v>
      </c>
      <c r="B17" s="12" t="s">
        <v>65</v>
      </c>
      <c r="C17" s="43">
        <f>504+72</f>
        <v>576</v>
      </c>
      <c r="D17" s="38">
        <v>0</v>
      </c>
      <c r="E17" s="38">
        <v>0</v>
      </c>
      <c r="F17" s="38">
        <v>0</v>
      </c>
      <c r="G17" s="43">
        <f t="shared" si="0"/>
        <v>0</v>
      </c>
      <c r="H17" s="38">
        <v>0</v>
      </c>
      <c r="I17" s="38">
        <v>0</v>
      </c>
      <c r="J17" s="38">
        <v>0</v>
      </c>
      <c r="K17" s="43">
        <f t="shared" si="1"/>
        <v>0</v>
      </c>
      <c r="L17" s="38">
        <v>0</v>
      </c>
      <c r="M17" s="38">
        <v>0</v>
      </c>
      <c r="N17" s="38">
        <v>0</v>
      </c>
      <c r="O17" s="43">
        <f t="shared" si="2"/>
        <v>0</v>
      </c>
      <c r="P17" s="38">
        <v>0</v>
      </c>
      <c r="Q17" s="38">
        <v>0</v>
      </c>
      <c r="R17" s="24">
        <v>0</v>
      </c>
      <c r="S17" s="43">
        <f t="shared" si="3"/>
        <v>0</v>
      </c>
      <c r="U17" s="24">
        <f t="shared" si="4"/>
        <v>0</v>
      </c>
    </row>
    <row r="18" spans="1:21" x14ac:dyDescent="0.2">
      <c r="A18" s="11" t="s">
        <v>57</v>
      </c>
      <c r="B18" s="12" t="s">
        <v>10</v>
      </c>
      <c r="C18" s="44">
        <v>0</v>
      </c>
      <c r="D18" s="39">
        <v>0</v>
      </c>
      <c r="E18" s="39">
        <v>0</v>
      </c>
      <c r="F18" s="39">
        <v>0</v>
      </c>
      <c r="G18" s="44">
        <f t="shared" si="0"/>
        <v>0</v>
      </c>
      <c r="H18" s="39">
        <v>0</v>
      </c>
      <c r="I18" s="39">
        <v>0</v>
      </c>
      <c r="J18" s="39">
        <v>0</v>
      </c>
      <c r="K18" s="44">
        <f t="shared" si="1"/>
        <v>0</v>
      </c>
      <c r="L18" s="39">
        <v>0</v>
      </c>
      <c r="M18" s="39">
        <v>0</v>
      </c>
      <c r="N18" s="39">
        <v>0</v>
      </c>
      <c r="O18" s="44">
        <f t="shared" si="2"/>
        <v>0</v>
      </c>
      <c r="P18" s="39">
        <v>0</v>
      </c>
      <c r="Q18" s="39">
        <v>0</v>
      </c>
      <c r="R18" s="24">
        <v>0</v>
      </c>
      <c r="S18" s="44">
        <f t="shared" si="3"/>
        <v>0</v>
      </c>
      <c r="U18" s="24">
        <f t="shared" si="4"/>
        <v>0</v>
      </c>
    </row>
    <row r="19" spans="1:21" ht="18" x14ac:dyDescent="0.2">
      <c r="A19" s="11" t="s">
        <v>58</v>
      </c>
      <c r="B19" s="12" t="s">
        <v>164</v>
      </c>
      <c r="C19" s="44">
        <v>0</v>
      </c>
      <c r="D19" s="39">
        <v>0</v>
      </c>
      <c r="E19" s="39">
        <v>0</v>
      </c>
      <c r="F19" s="39">
        <v>0</v>
      </c>
      <c r="G19" s="44">
        <f t="shared" si="0"/>
        <v>0</v>
      </c>
      <c r="H19" s="39">
        <v>0</v>
      </c>
      <c r="I19" s="39">
        <v>0</v>
      </c>
      <c r="J19" s="39">
        <v>0</v>
      </c>
      <c r="K19" s="44">
        <f t="shared" si="1"/>
        <v>0</v>
      </c>
      <c r="L19" s="39">
        <v>0</v>
      </c>
      <c r="M19" s="39">
        <v>0</v>
      </c>
      <c r="N19" s="39">
        <v>0</v>
      </c>
      <c r="O19" s="44">
        <f t="shared" si="2"/>
        <v>0</v>
      </c>
      <c r="P19" s="39">
        <v>0</v>
      </c>
      <c r="Q19" s="39">
        <v>0</v>
      </c>
      <c r="R19" s="24">
        <v>0</v>
      </c>
      <c r="S19" s="44">
        <f t="shared" si="3"/>
        <v>0</v>
      </c>
      <c r="U19" s="24">
        <f t="shared" si="4"/>
        <v>0</v>
      </c>
    </row>
    <row r="20" spans="1:21" x14ac:dyDescent="0.2">
      <c r="A20" s="11" t="s">
        <v>59</v>
      </c>
      <c r="B20" s="12" t="s">
        <v>11</v>
      </c>
      <c r="C20" s="44">
        <v>0</v>
      </c>
      <c r="D20" s="39">
        <v>0</v>
      </c>
      <c r="E20" s="39">
        <v>0</v>
      </c>
      <c r="F20" s="39">
        <v>0</v>
      </c>
      <c r="G20" s="44">
        <f t="shared" si="0"/>
        <v>0</v>
      </c>
      <c r="H20" s="39">
        <v>0</v>
      </c>
      <c r="I20" s="39">
        <v>0</v>
      </c>
      <c r="J20" s="39">
        <v>0</v>
      </c>
      <c r="K20" s="44">
        <f t="shared" si="1"/>
        <v>0</v>
      </c>
      <c r="L20" s="39">
        <v>0</v>
      </c>
      <c r="M20" s="39">
        <v>0</v>
      </c>
      <c r="N20" s="39">
        <v>0</v>
      </c>
      <c r="O20" s="44">
        <f t="shared" si="2"/>
        <v>0</v>
      </c>
      <c r="P20" s="39">
        <v>0</v>
      </c>
      <c r="Q20" s="39">
        <v>0</v>
      </c>
      <c r="R20" s="24">
        <v>0</v>
      </c>
      <c r="S20" s="44">
        <f t="shared" si="3"/>
        <v>0</v>
      </c>
      <c r="U20" s="24">
        <f t="shared" si="4"/>
        <v>0</v>
      </c>
    </row>
    <row r="21" spans="1:21" x14ac:dyDescent="0.2">
      <c r="A21" s="15">
        <v>6</v>
      </c>
      <c r="B21" s="10" t="s">
        <v>12</v>
      </c>
      <c r="C21" s="44">
        <v>0</v>
      </c>
      <c r="D21" s="39">
        <v>0</v>
      </c>
      <c r="E21" s="39">
        <v>0</v>
      </c>
      <c r="F21" s="39">
        <v>0</v>
      </c>
      <c r="G21" s="44">
        <f t="shared" si="0"/>
        <v>0</v>
      </c>
      <c r="H21" s="39">
        <v>0</v>
      </c>
      <c r="I21" s="39">
        <v>0</v>
      </c>
      <c r="J21" s="39">
        <v>0</v>
      </c>
      <c r="K21" s="44">
        <f t="shared" si="1"/>
        <v>0</v>
      </c>
      <c r="L21" s="39">
        <v>0</v>
      </c>
      <c r="M21" s="39">
        <v>0</v>
      </c>
      <c r="N21" s="39">
        <v>0</v>
      </c>
      <c r="O21" s="44">
        <f t="shared" si="2"/>
        <v>0</v>
      </c>
      <c r="P21" s="39">
        <v>0</v>
      </c>
      <c r="Q21" s="39">
        <v>0</v>
      </c>
      <c r="R21" s="24">
        <v>0</v>
      </c>
      <c r="S21" s="44">
        <f t="shared" si="3"/>
        <v>0</v>
      </c>
      <c r="U21" s="24">
        <f t="shared" si="4"/>
        <v>0</v>
      </c>
    </row>
    <row r="22" spans="1:21" ht="15.75" thickBot="1" x14ac:dyDescent="0.25">
      <c r="A22" s="15">
        <v>7</v>
      </c>
      <c r="B22" s="16" t="s">
        <v>13</v>
      </c>
      <c r="C22" s="44">
        <v>0</v>
      </c>
      <c r="D22" s="39">
        <v>0</v>
      </c>
      <c r="E22" s="39">
        <v>0</v>
      </c>
      <c r="F22" s="39">
        <v>0</v>
      </c>
      <c r="G22" s="44">
        <f t="shared" si="0"/>
        <v>0</v>
      </c>
      <c r="H22" s="39">
        <v>0</v>
      </c>
      <c r="I22" s="39">
        <v>0</v>
      </c>
      <c r="J22" s="39">
        <v>0</v>
      </c>
      <c r="K22" s="44">
        <f t="shared" si="1"/>
        <v>0</v>
      </c>
      <c r="L22" s="39">
        <v>0</v>
      </c>
      <c r="M22" s="39">
        <v>0</v>
      </c>
      <c r="N22" s="39">
        <v>0</v>
      </c>
      <c r="O22" s="44">
        <f t="shared" si="2"/>
        <v>0</v>
      </c>
      <c r="P22" s="39">
        <v>0</v>
      </c>
      <c r="Q22" s="39">
        <v>0</v>
      </c>
      <c r="R22" s="24">
        <v>0</v>
      </c>
      <c r="S22" s="44">
        <f t="shared" si="3"/>
        <v>0</v>
      </c>
      <c r="U22" s="24">
        <f t="shared" si="4"/>
        <v>0</v>
      </c>
    </row>
    <row r="23" spans="1:21" ht="15.75" thickBot="1" x14ac:dyDescent="0.25">
      <c r="A23" s="23"/>
      <c r="B23" s="18" t="s">
        <v>14</v>
      </c>
      <c r="C23" s="21">
        <f>SUM(C6:C22)</f>
        <v>984</v>
      </c>
      <c r="D23" s="22">
        <f>SUM(D6:D22)</f>
        <v>0</v>
      </c>
      <c r="E23" s="22">
        <f t="shared" ref="E23:N23" si="5">SUM(E6:E22)</f>
        <v>24</v>
      </c>
      <c r="F23" s="22">
        <f t="shared" si="5"/>
        <v>0</v>
      </c>
      <c r="G23" s="21">
        <f t="shared" si="0"/>
        <v>24</v>
      </c>
      <c r="H23" s="22">
        <f t="shared" si="5"/>
        <v>0</v>
      </c>
      <c r="I23" s="22">
        <f t="shared" si="5"/>
        <v>0</v>
      </c>
      <c r="J23" s="22">
        <f t="shared" si="5"/>
        <v>0</v>
      </c>
      <c r="K23" s="21">
        <f t="shared" si="1"/>
        <v>0</v>
      </c>
      <c r="L23" s="22">
        <f t="shared" si="5"/>
        <v>0</v>
      </c>
      <c r="M23" s="22">
        <f t="shared" si="5"/>
        <v>0</v>
      </c>
      <c r="N23" s="22">
        <f t="shared" si="5"/>
        <v>0</v>
      </c>
      <c r="O23" s="21">
        <f t="shared" si="2"/>
        <v>0</v>
      </c>
      <c r="P23" s="22">
        <v>0</v>
      </c>
      <c r="Q23" s="22">
        <v>0</v>
      </c>
      <c r="R23" s="22">
        <f>SUM(R6:R22)</f>
        <v>12</v>
      </c>
      <c r="S23" s="21">
        <f t="shared" si="3"/>
        <v>12</v>
      </c>
      <c r="U23" s="19">
        <f t="shared" si="4"/>
        <v>36</v>
      </c>
    </row>
    <row r="24" spans="1:21" x14ac:dyDescent="0.2">
      <c r="A24" s="133" t="s">
        <v>15</v>
      </c>
      <c r="B24" s="137"/>
      <c r="C24" s="21"/>
      <c r="D24" s="22"/>
      <c r="E24" s="22"/>
      <c r="F24" s="22"/>
      <c r="G24" s="21">
        <f t="shared" si="0"/>
        <v>0</v>
      </c>
      <c r="H24" s="22"/>
      <c r="I24" s="22"/>
      <c r="J24" s="22"/>
      <c r="K24" s="21">
        <f t="shared" si="1"/>
        <v>0</v>
      </c>
      <c r="L24" s="22"/>
      <c r="M24" s="22"/>
      <c r="N24" s="22">
        <v>0</v>
      </c>
      <c r="O24" s="21">
        <f t="shared" si="2"/>
        <v>0</v>
      </c>
      <c r="P24" s="22">
        <v>0</v>
      </c>
      <c r="Q24" s="22">
        <v>0</v>
      </c>
      <c r="R24" s="22"/>
      <c r="S24" s="21">
        <f t="shared" si="3"/>
        <v>0</v>
      </c>
      <c r="U24" s="22">
        <f t="shared" si="4"/>
        <v>0</v>
      </c>
    </row>
    <row r="25" spans="1:21" x14ac:dyDescent="0.2">
      <c r="A25" s="11">
        <v>1</v>
      </c>
      <c r="B25" s="10" t="s">
        <v>16</v>
      </c>
      <c r="C25" s="43">
        <v>0</v>
      </c>
      <c r="D25" s="38">
        <v>0</v>
      </c>
      <c r="E25" s="38">
        <v>24</v>
      </c>
      <c r="F25" s="38">
        <v>0</v>
      </c>
      <c r="G25" s="43">
        <f t="shared" si="0"/>
        <v>24</v>
      </c>
      <c r="H25" s="38">
        <v>0</v>
      </c>
      <c r="I25" s="38">
        <v>0</v>
      </c>
      <c r="J25" s="38">
        <v>0</v>
      </c>
      <c r="K25" s="43">
        <f t="shared" si="1"/>
        <v>0</v>
      </c>
      <c r="L25" s="38">
        <v>0</v>
      </c>
      <c r="M25" s="38">
        <v>0</v>
      </c>
      <c r="N25" s="38">
        <v>0</v>
      </c>
      <c r="O25" s="43">
        <f t="shared" si="2"/>
        <v>0</v>
      </c>
      <c r="P25" s="38">
        <v>0</v>
      </c>
      <c r="Q25" s="38">
        <v>0</v>
      </c>
      <c r="R25" s="38">
        <v>0</v>
      </c>
      <c r="S25" s="43">
        <f t="shared" si="3"/>
        <v>0</v>
      </c>
      <c r="U25" s="24">
        <f t="shared" si="4"/>
        <v>24</v>
      </c>
    </row>
    <row r="26" spans="1:21" x14ac:dyDescent="0.2">
      <c r="A26" s="11">
        <v>2</v>
      </c>
      <c r="B26" s="10" t="s">
        <v>28</v>
      </c>
      <c r="C26" s="43">
        <v>1344</v>
      </c>
      <c r="D26" s="38">
        <v>0</v>
      </c>
      <c r="E26" s="38">
        <v>0</v>
      </c>
      <c r="F26" s="38">
        <v>0</v>
      </c>
      <c r="G26" s="43">
        <f t="shared" si="0"/>
        <v>0</v>
      </c>
      <c r="H26" s="38">
        <v>0</v>
      </c>
      <c r="I26" s="38">
        <v>0</v>
      </c>
      <c r="J26" s="38">
        <v>0</v>
      </c>
      <c r="K26" s="43">
        <f t="shared" si="1"/>
        <v>0</v>
      </c>
      <c r="L26" s="38">
        <v>0</v>
      </c>
      <c r="M26" s="38">
        <v>0</v>
      </c>
      <c r="N26" s="38">
        <v>0</v>
      </c>
      <c r="O26" s="43">
        <f t="shared" si="2"/>
        <v>0</v>
      </c>
      <c r="P26" s="38">
        <v>0</v>
      </c>
      <c r="Q26" s="38">
        <v>0</v>
      </c>
      <c r="R26" s="38">
        <v>0</v>
      </c>
      <c r="S26" s="43">
        <f t="shared" si="3"/>
        <v>0</v>
      </c>
      <c r="U26" s="24">
        <f t="shared" si="4"/>
        <v>0</v>
      </c>
    </row>
    <row r="27" spans="1:21" x14ac:dyDescent="0.2">
      <c r="A27" s="11">
        <v>3</v>
      </c>
      <c r="B27" s="10" t="s">
        <v>85</v>
      </c>
      <c r="C27" s="43">
        <v>2832</v>
      </c>
      <c r="D27" s="38">
        <v>696</v>
      </c>
      <c r="E27" s="38">
        <v>72</v>
      </c>
      <c r="F27" s="38">
        <v>720</v>
      </c>
      <c r="G27" s="43">
        <f t="shared" si="0"/>
        <v>1488</v>
      </c>
      <c r="H27" s="38">
        <v>744</v>
      </c>
      <c r="I27" s="38">
        <v>744</v>
      </c>
      <c r="J27" s="38">
        <v>720</v>
      </c>
      <c r="K27" s="43">
        <f t="shared" si="1"/>
        <v>2208</v>
      </c>
      <c r="L27" s="38">
        <v>528</v>
      </c>
      <c r="M27" s="38">
        <v>312</v>
      </c>
      <c r="N27" s="38">
        <v>744</v>
      </c>
      <c r="O27" s="43">
        <f t="shared" si="2"/>
        <v>1584</v>
      </c>
      <c r="P27" s="38">
        <v>744</v>
      </c>
      <c r="Q27" s="38">
        <v>672</v>
      </c>
      <c r="R27" s="38">
        <v>432</v>
      </c>
      <c r="S27" s="43">
        <f t="shared" si="3"/>
        <v>1848</v>
      </c>
      <c r="U27" s="24">
        <f t="shared" si="4"/>
        <v>7128</v>
      </c>
    </row>
    <row r="28" spans="1:21" ht="15.75" thickBot="1" x14ac:dyDescent="0.25">
      <c r="A28" s="11">
        <v>4</v>
      </c>
      <c r="B28" s="12" t="s">
        <v>17</v>
      </c>
      <c r="C28" s="43">
        <v>0</v>
      </c>
      <c r="D28" s="38">
        <v>0</v>
      </c>
      <c r="E28" s="38">
        <v>0</v>
      </c>
      <c r="F28" s="38">
        <v>0</v>
      </c>
      <c r="G28" s="43">
        <f t="shared" si="0"/>
        <v>0</v>
      </c>
      <c r="H28" s="38">
        <v>0</v>
      </c>
      <c r="I28" s="38">
        <v>0</v>
      </c>
      <c r="J28" s="38">
        <v>0</v>
      </c>
      <c r="K28" s="43">
        <f t="shared" si="1"/>
        <v>0</v>
      </c>
      <c r="L28" s="38">
        <v>0</v>
      </c>
      <c r="M28" s="38">
        <v>0</v>
      </c>
      <c r="N28" s="38">
        <v>0</v>
      </c>
      <c r="O28" s="43">
        <f t="shared" si="2"/>
        <v>0</v>
      </c>
      <c r="P28" s="38">
        <v>0</v>
      </c>
      <c r="Q28" s="38">
        <v>0</v>
      </c>
      <c r="R28" s="38">
        <v>0</v>
      </c>
      <c r="S28" s="43">
        <f t="shared" si="3"/>
        <v>0</v>
      </c>
      <c r="U28" s="24">
        <f t="shared" si="4"/>
        <v>0</v>
      </c>
    </row>
    <row r="29" spans="1:21" ht="15.75" thickBot="1" x14ac:dyDescent="0.25">
      <c r="A29" s="23"/>
      <c r="B29" s="18" t="s">
        <v>18</v>
      </c>
      <c r="C29" s="19">
        <f>SUM(C25:C28)</f>
        <v>4176</v>
      </c>
      <c r="D29" s="20">
        <f>SUM(D25:D28)</f>
        <v>696</v>
      </c>
      <c r="E29" s="20">
        <f t="shared" ref="E29:P29" si="6">SUM(E25:E28)</f>
        <v>96</v>
      </c>
      <c r="F29" s="20">
        <f t="shared" si="6"/>
        <v>720</v>
      </c>
      <c r="G29" s="19">
        <f t="shared" si="0"/>
        <v>1512</v>
      </c>
      <c r="H29" s="20">
        <f t="shared" si="6"/>
        <v>744</v>
      </c>
      <c r="I29" s="20">
        <f t="shared" si="6"/>
        <v>744</v>
      </c>
      <c r="J29" s="20">
        <f t="shared" si="6"/>
        <v>720</v>
      </c>
      <c r="K29" s="19">
        <f t="shared" si="1"/>
        <v>2208</v>
      </c>
      <c r="L29" s="20">
        <f t="shared" si="6"/>
        <v>528</v>
      </c>
      <c r="M29" s="20">
        <f t="shared" si="6"/>
        <v>312</v>
      </c>
      <c r="N29" s="20">
        <f t="shared" si="6"/>
        <v>744</v>
      </c>
      <c r="O29" s="19">
        <f t="shared" si="2"/>
        <v>1584</v>
      </c>
      <c r="P29" s="20">
        <f t="shared" si="6"/>
        <v>744</v>
      </c>
      <c r="Q29" s="20">
        <f t="shared" ref="Q29:R29" si="7">SUM(Q25:Q28)</f>
        <v>672</v>
      </c>
      <c r="R29" s="20">
        <f t="shared" si="7"/>
        <v>432</v>
      </c>
      <c r="S29" s="19">
        <f t="shared" si="3"/>
        <v>1848</v>
      </c>
      <c r="U29" s="19">
        <f t="shared" si="4"/>
        <v>7152</v>
      </c>
    </row>
    <row r="30" spans="1:21" x14ac:dyDescent="0.2">
      <c r="A30" s="133" t="s">
        <v>19</v>
      </c>
      <c r="B30" s="137"/>
      <c r="C30" s="13"/>
      <c r="D30" s="24"/>
      <c r="E30" s="24"/>
      <c r="F30" s="24"/>
      <c r="G30" s="13">
        <f t="shared" si="0"/>
        <v>0</v>
      </c>
      <c r="H30" s="24"/>
      <c r="I30" s="24"/>
      <c r="J30" s="24"/>
      <c r="K30" s="13">
        <f t="shared" si="1"/>
        <v>0</v>
      </c>
      <c r="L30" s="24"/>
      <c r="M30" s="24"/>
      <c r="N30" s="24">
        <v>0</v>
      </c>
      <c r="O30" s="13">
        <f t="shared" si="2"/>
        <v>0</v>
      </c>
      <c r="P30" s="24">
        <v>0</v>
      </c>
      <c r="Q30" s="24">
        <v>0</v>
      </c>
      <c r="R30" s="24"/>
      <c r="S30" s="13">
        <f t="shared" si="3"/>
        <v>0</v>
      </c>
      <c r="U30" s="24">
        <f t="shared" si="4"/>
        <v>0</v>
      </c>
    </row>
    <row r="31" spans="1:21" x14ac:dyDescent="0.2">
      <c r="A31" s="11">
        <v>1</v>
      </c>
      <c r="B31" s="12" t="s">
        <v>29</v>
      </c>
      <c r="C31" s="43">
        <v>48</v>
      </c>
      <c r="D31" s="38">
        <v>0</v>
      </c>
      <c r="E31" s="38">
        <v>0</v>
      </c>
      <c r="F31" s="38">
        <v>0</v>
      </c>
      <c r="G31" s="43">
        <f t="shared" si="0"/>
        <v>0</v>
      </c>
      <c r="H31" s="38">
        <v>0</v>
      </c>
      <c r="I31" s="38">
        <v>0</v>
      </c>
      <c r="J31" s="38">
        <v>0</v>
      </c>
      <c r="K31" s="43">
        <f t="shared" si="1"/>
        <v>0</v>
      </c>
      <c r="L31" s="38">
        <v>0</v>
      </c>
      <c r="M31" s="38">
        <v>0</v>
      </c>
      <c r="N31" s="38">
        <v>0</v>
      </c>
      <c r="O31" s="43">
        <f t="shared" si="2"/>
        <v>0</v>
      </c>
      <c r="P31" s="38">
        <v>0</v>
      </c>
      <c r="Q31" s="38">
        <v>0</v>
      </c>
      <c r="R31" s="38">
        <v>0</v>
      </c>
      <c r="S31" s="43">
        <f t="shared" si="3"/>
        <v>0</v>
      </c>
      <c r="U31" s="24">
        <f t="shared" si="4"/>
        <v>0</v>
      </c>
    </row>
    <row r="32" spans="1:21" x14ac:dyDescent="0.2">
      <c r="A32" s="11">
        <v>3</v>
      </c>
      <c r="B32" s="12" t="s">
        <v>42</v>
      </c>
      <c r="C32" s="43">
        <v>0</v>
      </c>
      <c r="D32" s="38">
        <v>0</v>
      </c>
      <c r="E32" s="38">
        <v>0</v>
      </c>
      <c r="F32" s="38">
        <v>0</v>
      </c>
      <c r="G32" s="43">
        <f t="shared" si="0"/>
        <v>0</v>
      </c>
      <c r="H32" s="38">
        <v>0</v>
      </c>
      <c r="I32" s="38">
        <v>0</v>
      </c>
      <c r="J32" s="38">
        <v>0</v>
      </c>
      <c r="K32" s="43">
        <f t="shared" si="1"/>
        <v>0</v>
      </c>
      <c r="L32" s="38">
        <v>0</v>
      </c>
      <c r="M32" s="38">
        <v>0</v>
      </c>
      <c r="N32" s="38">
        <v>0</v>
      </c>
      <c r="O32" s="43">
        <f t="shared" si="2"/>
        <v>0</v>
      </c>
      <c r="P32" s="38">
        <v>0</v>
      </c>
      <c r="Q32" s="38">
        <v>0</v>
      </c>
      <c r="R32" s="38">
        <v>0</v>
      </c>
      <c r="S32" s="43">
        <f t="shared" si="3"/>
        <v>0</v>
      </c>
      <c r="U32" s="24">
        <f t="shared" si="4"/>
        <v>0</v>
      </c>
    </row>
    <row r="33" spans="1:21" x14ac:dyDescent="0.2">
      <c r="A33" s="11">
        <f>A32+1</f>
        <v>4</v>
      </c>
      <c r="B33" s="12" t="s">
        <v>64</v>
      </c>
      <c r="C33" s="43">
        <v>24</v>
      </c>
      <c r="D33" s="38">
        <v>0</v>
      </c>
      <c r="E33" s="38">
        <v>0</v>
      </c>
      <c r="F33" s="38">
        <v>0</v>
      </c>
      <c r="G33" s="43">
        <f t="shared" si="0"/>
        <v>0</v>
      </c>
      <c r="H33" s="38">
        <v>0</v>
      </c>
      <c r="I33" s="38">
        <v>0</v>
      </c>
      <c r="J33" s="38">
        <v>0</v>
      </c>
      <c r="K33" s="43">
        <f t="shared" si="1"/>
        <v>0</v>
      </c>
      <c r="L33" s="38">
        <v>0</v>
      </c>
      <c r="M33" s="38">
        <v>0</v>
      </c>
      <c r="N33" s="38">
        <v>0</v>
      </c>
      <c r="O33" s="43">
        <f t="shared" si="2"/>
        <v>0</v>
      </c>
      <c r="P33" s="38">
        <v>0</v>
      </c>
      <c r="Q33" s="38">
        <v>0</v>
      </c>
      <c r="R33" s="38">
        <v>0</v>
      </c>
      <c r="S33" s="43">
        <f t="shared" si="3"/>
        <v>0</v>
      </c>
      <c r="U33" s="24">
        <f t="shared" si="4"/>
        <v>0</v>
      </c>
    </row>
    <row r="34" spans="1:21" x14ac:dyDescent="0.2">
      <c r="A34" s="11">
        <f t="shared" ref="A34:A41" si="8">A33+1</f>
        <v>5</v>
      </c>
      <c r="B34" s="12" t="s">
        <v>31</v>
      </c>
      <c r="C34" s="43">
        <v>0</v>
      </c>
      <c r="D34" s="38">
        <v>0</v>
      </c>
      <c r="E34" s="38">
        <v>0</v>
      </c>
      <c r="F34" s="38">
        <v>0</v>
      </c>
      <c r="G34" s="43">
        <f t="shared" si="0"/>
        <v>0</v>
      </c>
      <c r="H34" s="38">
        <v>0</v>
      </c>
      <c r="I34" s="38">
        <v>0</v>
      </c>
      <c r="J34" s="38">
        <v>0</v>
      </c>
      <c r="K34" s="43">
        <f t="shared" si="1"/>
        <v>0</v>
      </c>
      <c r="L34" s="38">
        <v>0</v>
      </c>
      <c r="M34" s="38">
        <v>0</v>
      </c>
      <c r="N34" s="38">
        <v>0</v>
      </c>
      <c r="O34" s="43">
        <f t="shared" si="2"/>
        <v>0</v>
      </c>
      <c r="P34" s="38">
        <v>0</v>
      </c>
      <c r="Q34" s="38">
        <v>0</v>
      </c>
      <c r="R34" s="38">
        <v>12</v>
      </c>
      <c r="S34" s="43">
        <f t="shared" si="3"/>
        <v>12</v>
      </c>
      <c r="U34" s="24">
        <f t="shared" si="4"/>
        <v>12</v>
      </c>
    </row>
    <row r="35" spans="1:21" x14ac:dyDescent="0.2">
      <c r="A35" s="11">
        <f t="shared" si="8"/>
        <v>6</v>
      </c>
      <c r="B35" s="12" t="s">
        <v>32</v>
      </c>
      <c r="C35" s="43">
        <v>0</v>
      </c>
      <c r="D35" s="38">
        <v>0</v>
      </c>
      <c r="E35" s="38">
        <v>0</v>
      </c>
      <c r="F35" s="38">
        <v>0</v>
      </c>
      <c r="G35" s="43">
        <f t="shared" si="0"/>
        <v>0</v>
      </c>
      <c r="H35" s="38">
        <v>0</v>
      </c>
      <c r="I35" s="38">
        <v>0</v>
      </c>
      <c r="J35" s="38">
        <v>0</v>
      </c>
      <c r="K35" s="43">
        <f t="shared" si="1"/>
        <v>0</v>
      </c>
      <c r="L35" s="38">
        <v>0</v>
      </c>
      <c r="M35" s="38">
        <v>0</v>
      </c>
      <c r="N35" s="38">
        <v>0</v>
      </c>
      <c r="O35" s="43">
        <f t="shared" si="2"/>
        <v>0</v>
      </c>
      <c r="P35" s="38">
        <v>0</v>
      </c>
      <c r="Q35" s="38">
        <v>0</v>
      </c>
      <c r="R35" s="38">
        <v>0</v>
      </c>
      <c r="S35" s="43">
        <f t="shared" si="3"/>
        <v>0</v>
      </c>
      <c r="U35" s="24">
        <f t="shared" si="4"/>
        <v>0</v>
      </c>
    </row>
    <row r="36" spans="1:21" x14ac:dyDescent="0.2">
      <c r="A36" s="11">
        <f t="shared" si="8"/>
        <v>7</v>
      </c>
      <c r="B36" s="12" t="s">
        <v>79</v>
      </c>
      <c r="C36" s="43">
        <v>0</v>
      </c>
      <c r="D36" s="38">
        <v>0</v>
      </c>
      <c r="E36" s="38">
        <v>0</v>
      </c>
      <c r="F36" s="38">
        <v>0</v>
      </c>
      <c r="G36" s="43">
        <f t="shared" si="0"/>
        <v>0</v>
      </c>
      <c r="H36" s="38">
        <v>0</v>
      </c>
      <c r="I36" s="38">
        <v>0</v>
      </c>
      <c r="J36" s="38">
        <v>0</v>
      </c>
      <c r="K36" s="43">
        <f t="shared" si="1"/>
        <v>0</v>
      </c>
      <c r="L36" s="38">
        <v>0</v>
      </c>
      <c r="M36" s="38">
        <v>0</v>
      </c>
      <c r="N36" s="38">
        <v>0</v>
      </c>
      <c r="O36" s="43">
        <f t="shared" si="2"/>
        <v>0</v>
      </c>
      <c r="P36" s="38">
        <v>0</v>
      </c>
      <c r="Q36" s="38">
        <v>0</v>
      </c>
      <c r="R36" s="38">
        <v>0</v>
      </c>
      <c r="S36" s="43">
        <f t="shared" si="3"/>
        <v>0</v>
      </c>
      <c r="U36" s="24">
        <f t="shared" si="4"/>
        <v>0</v>
      </c>
    </row>
    <row r="37" spans="1:21" x14ac:dyDescent="0.2">
      <c r="A37" s="11">
        <f t="shared" si="8"/>
        <v>8</v>
      </c>
      <c r="B37" s="16" t="s">
        <v>44</v>
      </c>
      <c r="C37" s="43">
        <v>24</v>
      </c>
      <c r="D37" s="38">
        <v>0</v>
      </c>
      <c r="E37" s="38">
        <v>0</v>
      </c>
      <c r="F37" s="38">
        <v>0</v>
      </c>
      <c r="G37" s="43">
        <f t="shared" si="0"/>
        <v>0</v>
      </c>
      <c r="H37" s="38">
        <v>0</v>
      </c>
      <c r="I37" s="38">
        <v>0</v>
      </c>
      <c r="J37" s="38">
        <v>0</v>
      </c>
      <c r="K37" s="43">
        <f t="shared" si="1"/>
        <v>0</v>
      </c>
      <c r="L37" s="38">
        <v>0</v>
      </c>
      <c r="M37" s="38">
        <v>0</v>
      </c>
      <c r="N37" s="38">
        <v>0</v>
      </c>
      <c r="O37" s="43">
        <f t="shared" si="2"/>
        <v>0</v>
      </c>
      <c r="P37" s="38">
        <v>0</v>
      </c>
      <c r="Q37" s="38">
        <v>0</v>
      </c>
      <c r="R37" s="38">
        <v>0</v>
      </c>
      <c r="S37" s="43">
        <f t="shared" si="3"/>
        <v>0</v>
      </c>
      <c r="U37" s="24">
        <f t="shared" si="4"/>
        <v>0</v>
      </c>
    </row>
    <row r="38" spans="1:21" x14ac:dyDescent="0.2">
      <c r="A38" s="11">
        <f t="shared" si="8"/>
        <v>9</v>
      </c>
      <c r="B38" s="16" t="s">
        <v>33</v>
      </c>
      <c r="C38" s="43">
        <v>0</v>
      </c>
      <c r="D38" s="38">
        <v>0</v>
      </c>
      <c r="E38" s="38">
        <v>0</v>
      </c>
      <c r="F38" s="38">
        <v>0</v>
      </c>
      <c r="G38" s="43">
        <f t="shared" si="0"/>
        <v>0</v>
      </c>
      <c r="H38" s="38">
        <v>0</v>
      </c>
      <c r="I38" s="38">
        <v>0</v>
      </c>
      <c r="J38" s="38">
        <v>0</v>
      </c>
      <c r="K38" s="43">
        <f t="shared" si="1"/>
        <v>0</v>
      </c>
      <c r="L38" s="38">
        <v>0</v>
      </c>
      <c r="M38" s="38">
        <v>0</v>
      </c>
      <c r="N38" s="38">
        <v>0</v>
      </c>
      <c r="O38" s="43">
        <f t="shared" si="2"/>
        <v>0</v>
      </c>
      <c r="P38" s="38">
        <v>0</v>
      </c>
      <c r="Q38" s="38">
        <v>0</v>
      </c>
      <c r="R38" s="38">
        <v>0</v>
      </c>
      <c r="S38" s="43">
        <f t="shared" si="3"/>
        <v>0</v>
      </c>
      <c r="U38" s="24">
        <f t="shared" si="4"/>
        <v>0</v>
      </c>
    </row>
    <row r="39" spans="1:21" x14ac:dyDescent="0.2">
      <c r="A39" s="11">
        <f t="shared" si="8"/>
        <v>10</v>
      </c>
      <c r="B39" s="16" t="s">
        <v>35</v>
      </c>
      <c r="C39" s="43">
        <v>0</v>
      </c>
      <c r="D39" s="38">
        <v>0</v>
      </c>
      <c r="E39" s="38">
        <v>0</v>
      </c>
      <c r="F39" s="38">
        <v>0</v>
      </c>
      <c r="G39" s="43">
        <f t="shared" si="0"/>
        <v>0</v>
      </c>
      <c r="H39" s="38">
        <v>0</v>
      </c>
      <c r="I39" s="38">
        <v>0</v>
      </c>
      <c r="J39" s="38">
        <v>0</v>
      </c>
      <c r="K39" s="43">
        <f t="shared" si="1"/>
        <v>0</v>
      </c>
      <c r="L39" s="38">
        <v>0</v>
      </c>
      <c r="M39" s="38">
        <v>0</v>
      </c>
      <c r="N39" s="38">
        <v>0</v>
      </c>
      <c r="O39" s="43">
        <f t="shared" si="2"/>
        <v>0</v>
      </c>
      <c r="P39" s="38">
        <v>0</v>
      </c>
      <c r="Q39" s="38">
        <v>0</v>
      </c>
      <c r="R39" s="38">
        <v>0</v>
      </c>
      <c r="S39" s="43">
        <f t="shared" si="3"/>
        <v>0</v>
      </c>
      <c r="U39" s="24">
        <f t="shared" si="4"/>
        <v>0</v>
      </c>
    </row>
    <row r="40" spans="1:21" x14ac:dyDescent="0.2">
      <c r="A40" s="11">
        <f t="shared" si="8"/>
        <v>11</v>
      </c>
      <c r="B40" s="16" t="s">
        <v>43</v>
      </c>
      <c r="C40" s="43">
        <v>0</v>
      </c>
      <c r="D40" s="38">
        <v>0</v>
      </c>
      <c r="E40" s="38">
        <v>0</v>
      </c>
      <c r="F40" s="38">
        <v>0</v>
      </c>
      <c r="G40" s="43">
        <f t="shared" si="0"/>
        <v>0</v>
      </c>
      <c r="H40" s="38">
        <v>0</v>
      </c>
      <c r="I40" s="38">
        <v>0</v>
      </c>
      <c r="J40" s="38">
        <v>0</v>
      </c>
      <c r="K40" s="43">
        <f t="shared" si="1"/>
        <v>0</v>
      </c>
      <c r="L40" s="38">
        <v>0</v>
      </c>
      <c r="M40" s="38">
        <v>0</v>
      </c>
      <c r="N40" s="38">
        <v>0</v>
      </c>
      <c r="O40" s="43">
        <f t="shared" si="2"/>
        <v>0</v>
      </c>
      <c r="P40" s="38">
        <v>0</v>
      </c>
      <c r="Q40" s="38">
        <v>0</v>
      </c>
      <c r="R40" s="38">
        <v>0</v>
      </c>
      <c r="S40" s="43">
        <f t="shared" si="3"/>
        <v>0</v>
      </c>
      <c r="U40" s="24">
        <f t="shared" si="4"/>
        <v>0</v>
      </c>
    </row>
    <row r="41" spans="1:21" ht="15.75" thickBot="1" x14ac:dyDescent="0.25">
      <c r="A41" s="11">
        <f t="shared" si="8"/>
        <v>12</v>
      </c>
      <c r="B41" s="16" t="s">
        <v>45</v>
      </c>
      <c r="C41" s="43">
        <v>0</v>
      </c>
      <c r="D41" s="38">
        <v>0</v>
      </c>
      <c r="E41" s="38">
        <v>0</v>
      </c>
      <c r="F41" s="38">
        <v>0</v>
      </c>
      <c r="G41" s="43">
        <f t="shared" si="0"/>
        <v>0</v>
      </c>
      <c r="H41" s="38">
        <v>0</v>
      </c>
      <c r="I41" s="38">
        <v>0</v>
      </c>
      <c r="J41" s="38">
        <v>0</v>
      </c>
      <c r="K41" s="43">
        <f t="shared" si="1"/>
        <v>0</v>
      </c>
      <c r="L41" s="38">
        <v>0</v>
      </c>
      <c r="M41" s="38">
        <v>0</v>
      </c>
      <c r="N41" s="38">
        <v>0</v>
      </c>
      <c r="O41" s="43">
        <f t="shared" si="2"/>
        <v>0</v>
      </c>
      <c r="P41" s="38">
        <v>0</v>
      </c>
      <c r="Q41" s="38">
        <v>0</v>
      </c>
      <c r="R41" s="38">
        <v>12</v>
      </c>
      <c r="S41" s="43">
        <f t="shared" si="3"/>
        <v>12</v>
      </c>
      <c r="U41" s="24">
        <f t="shared" si="4"/>
        <v>12</v>
      </c>
    </row>
    <row r="42" spans="1:21" ht="15.75" thickBot="1" x14ac:dyDescent="0.25">
      <c r="A42" s="27" t="s">
        <v>20</v>
      </c>
      <c r="B42" s="18" t="s">
        <v>21</v>
      </c>
      <c r="C42" s="19">
        <f>SUM(C31:C41)</f>
        <v>96</v>
      </c>
      <c r="D42" s="20">
        <f>SUM(D31:D41)</f>
        <v>0</v>
      </c>
      <c r="E42" s="20">
        <f t="shared" ref="E42:N42" si="9">SUM(E31:E41)</f>
        <v>0</v>
      </c>
      <c r="F42" s="20">
        <f t="shared" si="9"/>
        <v>0</v>
      </c>
      <c r="G42" s="19">
        <f t="shared" si="0"/>
        <v>0</v>
      </c>
      <c r="H42" s="20">
        <f t="shared" si="9"/>
        <v>0</v>
      </c>
      <c r="I42" s="20">
        <f t="shared" si="9"/>
        <v>0</v>
      </c>
      <c r="J42" s="20">
        <f t="shared" si="9"/>
        <v>0</v>
      </c>
      <c r="K42" s="19">
        <f t="shared" si="1"/>
        <v>0</v>
      </c>
      <c r="L42" s="20">
        <f t="shared" si="9"/>
        <v>0</v>
      </c>
      <c r="M42" s="20">
        <f t="shared" si="9"/>
        <v>0</v>
      </c>
      <c r="N42" s="20">
        <f t="shared" si="9"/>
        <v>0</v>
      </c>
      <c r="O42" s="19">
        <f t="shared" si="2"/>
        <v>0</v>
      </c>
      <c r="P42" s="20">
        <v>0</v>
      </c>
      <c r="Q42" s="20">
        <v>0</v>
      </c>
      <c r="R42" s="20">
        <f>SUM(R31:R41)</f>
        <v>24</v>
      </c>
      <c r="S42" s="19">
        <f t="shared" si="3"/>
        <v>24</v>
      </c>
      <c r="U42" s="19">
        <f t="shared" si="4"/>
        <v>24</v>
      </c>
    </row>
    <row r="43" spans="1:21" x14ac:dyDescent="0.2">
      <c r="A43" s="133" t="s">
        <v>22</v>
      </c>
      <c r="B43" s="134"/>
      <c r="C43" s="13"/>
      <c r="D43" s="24"/>
      <c r="E43" s="24"/>
      <c r="F43" s="24"/>
      <c r="G43" s="13">
        <f t="shared" si="0"/>
        <v>0</v>
      </c>
      <c r="H43" s="24"/>
      <c r="I43" s="24"/>
      <c r="J43" s="24"/>
      <c r="K43" s="13">
        <f t="shared" si="1"/>
        <v>0</v>
      </c>
      <c r="L43" s="24"/>
      <c r="M43" s="24"/>
      <c r="N43" s="24">
        <v>0</v>
      </c>
      <c r="O43" s="13">
        <f t="shared" si="2"/>
        <v>0</v>
      </c>
      <c r="P43" s="24">
        <v>0</v>
      </c>
      <c r="Q43" s="24">
        <v>0</v>
      </c>
      <c r="R43" s="24"/>
      <c r="S43" s="13">
        <f t="shared" si="3"/>
        <v>0</v>
      </c>
      <c r="U43" s="24">
        <f t="shared" si="4"/>
        <v>0</v>
      </c>
    </row>
    <row r="44" spans="1:21" x14ac:dyDescent="0.2">
      <c r="A44" s="11">
        <v>1</v>
      </c>
      <c r="B44" s="12" t="s">
        <v>63</v>
      </c>
      <c r="C44" s="43">
        <v>480</v>
      </c>
      <c r="D44" s="38">
        <v>0</v>
      </c>
      <c r="E44" s="38">
        <v>0</v>
      </c>
      <c r="F44" s="38">
        <v>0</v>
      </c>
      <c r="G44" s="43">
        <f t="shared" si="0"/>
        <v>0</v>
      </c>
      <c r="H44" s="38">
        <v>0</v>
      </c>
      <c r="I44" s="38">
        <v>0</v>
      </c>
      <c r="J44" s="38">
        <v>0</v>
      </c>
      <c r="K44" s="43">
        <f t="shared" si="1"/>
        <v>0</v>
      </c>
      <c r="L44" s="38">
        <v>0</v>
      </c>
      <c r="M44" s="38">
        <v>0</v>
      </c>
      <c r="N44" s="38">
        <v>0</v>
      </c>
      <c r="O44" s="43">
        <f t="shared" si="2"/>
        <v>0</v>
      </c>
      <c r="P44" s="38">
        <v>0</v>
      </c>
      <c r="Q44" s="38">
        <v>0</v>
      </c>
      <c r="R44" s="38">
        <v>0</v>
      </c>
      <c r="S44" s="43">
        <f t="shared" si="3"/>
        <v>0</v>
      </c>
      <c r="U44" s="24">
        <f t="shared" si="4"/>
        <v>0</v>
      </c>
    </row>
    <row r="45" spans="1:21" x14ac:dyDescent="0.2">
      <c r="A45" s="11">
        <f t="shared" ref="A45:A51" si="10">A44+1</f>
        <v>2</v>
      </c>
      <c r="B45" s="12" t="s">
        <v>89</v>
      </c>
      <c r="C45" s="43">
        <v>96</v>
      </c>
      <c r="D45" s="38">
        <v>0</v>
      </c>
      <c r="E45" s="38">
        <v>0</v>
      </c>
      <c r="F45" s="38">
        <v>0</v>
      </c>
      <c r="G45" s="43">
        <f t="shared" si="0"/>
        <v>0</v>
      </c>
      <c r="H45" s="38">
        <v>0</v>
      </c>
      <c r="I45" s="38">
        <v>0</v>
      </c>
      <c r="J45" s="38">
        <v>0</v>
      </c>
      <c r="K45" s="43">
        <f t="shared" si="1"/>
        <v>0</v>
      </c>
      <c r="L45" s="38">
        <v>0</v>
      </c>
      <c r="M45" s="38">
        <v>0</v>
      </c>
      <c r="N45" s="38">
        <v>0</v>
      </c>
      <c r="O45" s="43">
        <f t="shared" si="2"/>
        <v>0</v>
      </c>
      <c r="P45" s="38">
        <v>0</v>
      </c>
      <c r="Q45" s="38">
        <v>0</v>
      </c>
      <c r="R45" s="38">
        <v>0</v>
      </c>
      <c r="S45" s="43">
        <f t="shared" si="3"/>
        <v>0</v>
      </c>
      <c r="U45" s="24">
        <f t="shared" si="4"/>
        <v>0</v>
      </c>
    </row>
    <row r="46" spans="1:21" x14ac:dyDescent="0.2">
      <c r="A46" s="11">
        <f t="shared" si="10"/>
        <v>3</v>
      </c>
      <c r="B46" s="12" t="s">
        <v>78</v>
      </c>
      <c r="C46" s="43">
        <v>48</v>
      </c>
      <c r="D46" s="38">
        <v>0</v>
      </c>
      <c r="E46" s="38">
        <v>0</v>
      </c>
      <c r="F46" s="38">
        <v>0</v>
      </c>
      <c r="G46" s="43">
        <f t="shared" si="0"/>
        <v>0</v>
      </c>
      <c r="H46" s="38">
        <v>0</v>
      </c>
      <c r="I46" s="38">
        <v>0</v>
      </c>
      <c r="J46" s="38">
        <v>0</v>
      </c>
      <c r="K46" s="43">
        <f t="shared" si="1"/>
        <v>0</v>
      </c>
      <c r="L46" s="38">
        <v>0</v>
      </c>
      <c r="M46" s="38">
        <v>0</v>
      </c>
      <c r="N46" s="38">
        <v>0</v>
      </c>
      <c r="O46" s="43">
        <f t="shared" si="2"/>
        <v>0</v>
      </c>
      <c r="P46" s="38">
        <v>0</v>
      </c>
      <c r="Q46" s="38">
        <v>0</v>
      </c>
      <c r="R46" s="38">
        <v>0</v>
      </c>
      <c r="S46" s="43">
        <f t="shared" si="3"/>
        <v>0</v>
      </c>
      <c r="U46" s="24">
        <f t="shared" si="4"/>
        <v>0</v>
      </c>
    </row>
    <row r="47" spans="1:21" x14ac:dyDescent="0.2">
      <c r="A47" s="11">
        <f t="shared" si="10"/>
        <v>4</v>
      </c>
      <c r="B47" s="12" t="s">
        <v>38</v>
      </c>
      <c r="C47" s="43">
        <v>0</v>
      </c>
      <c r="D47" s="38">
        <v>0</v>
      </c>
      <c r="E47" s="38">
        <v>0</v>
      </c>
      <c r="F47" s="38">
        <v>0</v>
      </c>
      <c r="G47" s="43">
        <f t="shared" si="0"/>
        <v>0</v>
      </c>
      <c r="H47" s="38">
        <v>0</v>
      </c>
      <c r="I47" s="38">
        <v>0</v>
      </c>
      <c r="J47" s="38">
        <v>0</v>
      </c>
      <c r="K47" s="43">
        <f t="shared" si="1"/>
        <v>0</v>
      </c>
      <c r="L47" s="38">
        <v>0</v>
      </c>
      <c r="M47" s="38">
        <v>0</v>
      </c>
      <c r="N47" s="38">
        <v>0</v>
      </c>
      <c r="O47" s="43">
        <f t="shared" si="2"/>
        <v>0</v>
      </c>
      <c r="P47" s="38">
        <v>0</v>
      </c>
      <c r="Q47" s="38">
        <v>0</v>
      </c>
      <c r="R47" s="38">
        <v>0</v>
      </c>
      <c r="S47" s="43">
        <f t="shared" si="3"/>
        <v>0</v>
      </c>
      <c r="U47" s="24">
        <f t="shared" si="4"/>
        <v>0</v>
      </c>
    </row>
    <row r="48" spans="1:21" x14ac:dyDescent="0.2">
      <c r="A48" s="11">
        <f t="shared" si="10"/>
        <v>5</v>
      </c>
      <c r="B48" s="12" t="s">
        <v>39</v>
      </c>
      <c r="C48" s="43">
        <v>0</v>
      </c>
      <c r="D48" s="38">
        <v>0</v>
      </c>
      <c r="E48" s="38">
        <v>0</v>
      </c>
      <c r="F48" s="38">
        <v>0</v>
      </c>
      <c r="G48" s="43">
        <f t="shared" si="0"/>
        <v>0</v>
      </c>
      <c r="H48" s="38">
        <v>0</v>
      </c>
      <c r="I48" s="38">
        <v>0</v>
      </c>
      <c r="J48" s="38">
        <v>0</v>
      </c>
      <c r="K48" s="43">
        <f t="shared" si="1"/>
        <v>0</v>
      </c>
      <c r="L48" s="38">
        <v>0</v>
      </c>
      <c r="M48" s="38">
        <v>0</v>
      </c>
      <c r="N48" s="38">
        <v>0</v>
      </c>
      <c r="O48" s="43">
        <f t="shared" si="2"/>
        <v>0</v>
      </c>
      <c r="P48" s="38">
        <v>0</v>
      </c>
      <c r="Q48" s="38">
        <v>0</v>
      </c>
      <c r="R48" s="38">
        <v>0</v>
      </c>
      <c r="S48" s="43">
        <f t="shared" si="3"/>
        <v>0</v>
      </c>
      <c r="U48" s="24">
        <f t="shared" si="4"/>
        <v>0</v>
      </c>
    </row>
    <row r="49" spans="1:21" x14ac:dyDescent="0.2">
      <c r="A49" s="11">
        <f t="shared" si="10"/>
        <v>6</v>
      </c>
      <c r="B49" s="12" t="s">
        <v>40</v>
      </c>
      <c r="C49" s="44">
        <v>0</v>
      </c>
      <c r="D49" s="39">
        <v>0</v>
      </c>
      <c r="E49" s="39">
        <v>0</v>
      </c>
      <c r="F49" s="39">
        <v>0</v>
      </c>
      <c r="G49" s="44">
        <f t="shared" si="0"/>
        <v>0</v>
      </c>
      <c r="H49" s="39">
        <v>0</v>
      </c>
      <c r="I49" s="39">
        <v>0</v>
      </c>
      <c r="J49" s="39">
        <v>0</v>
      </c>
      <c r="K49" s="44">
        <f t="shared" si="1"/>
        <v>0</v>
      </c>
      <c r="L49" s="39">
        <v>0</v>
      </c>
      <c r="M49" s="39">
        <v>0</v>
      </c>
      <c r="N49" s="39">
        <v>0</v>
      </c>
      <c r="O49" s="44">
        <f t="shared" si="2"/>
        <v>0</v>
      </c>
      <c r="P49" s="39">
        <v>0</v>
      </c>
      <c r="Q49" s="39">
        <v>0</v>
      </c>
      <c r="R49" s="39">
        <v>0</v>
      </c>
      <c r="S49" s="44">
        <f t="shared" si="3"/>
        <v>0</v>
      </c>
      <c r="U49" s="24">
        <f t="shared" si="4"/>
        <v>0</v>
      </c>
    </row>
    <row r="50" spans="1:21" x14ac:dyDescent="0.2">
      <c r="A50" s="11">
        <f t="shared" si="10"/>
        <v>7</v>
      </c>
      <c r="B50" s="12" t="s">
        <v>41</v>
      </c>
      <c r="C50" s="44">
        <v>0</v>
      </c>
      <c r="D50" s="39">
        <v>0</v>
      </c>
      <c r="E50" s="39">
        <v>0</v>
      </c>
      <c r="F50" s="39">
        <v>0</v>
      </c>
      <c r="G50" s="44">
        <f t="shared" si="0"/>
        <v>0</v>
      </c>
      <c r="H50" s="39">
        <v>0</v>
      </c>
      <c r="I50" s="39">
        <v>0</v>
      </c>
      <c r="J50" s="39">
        <v>0</v>
      </c>
      <c r="K50" s="44">
        <f t="shared" si="1"/>
        <v>0</v>
      </c>
      <c r="L50" s="39">
        <v>0</v>
      </c>
      <c r="M50" s="39">
        <v>0</v>
      </c>
      <c r="N50" s="39">
        <v>0</v>
      </c>
      <c r="O50" s="44">
        <f t="shared" si="2"/>
        <v>0</v>
      </c>
      <c r="P50" s="39">
        <v>0</v>
      </c>
      <c r="Q50" s="39">
        <v>0</v>
      </c>
      <c r="R50" s="39">
        <v>0</v>
      </c>
      <c r="S50" s="44">
        <f t="shared" si="3"/>
        <v>0</v>
      </c>
      <c r="U50" s="24">
        <f t="shared" si="4"/>
        <v>0</v>
      </c>
    </row>
    <row r="51" spans="1:21" ht="15.75" thickBot="1" x14ac:dyDescent="0.25">
      <c r="A51" s="11">
        <f t="shared" si="10"/>
        <v>8</v>
      </c>
      <c r="B51" s="28" t="s">
        <v>45</v>
      </c>
      <c r="C51" s="45">
        <v>408</v>
      </c>
      <c r="D51" s="46">
        <v>0</v>
      </c>
      <c r="E51" s="46">
        <v>0</v>
      </c>
      <c r="F51" s="46">
        <v>0</v>
      </c>
      <c r="G51" s="45">
        <f t="shared" si="0"/>
        <v>0</v>
      </c>
      <c r="H51" s="46">
        <v>0</v>
      </c>
      <c r="I51" s="46">
        <v>0</v>
      </c>
      <c r="J51" s="46">
        <v>0</v>
      </c>
      <c r="K51" s="45">
        <f t="shared" si="1"/>
        <v>0</v>
      </c>
      <c r="L51" s="46">
        <v>0</v>
      </c>
      <c r="M51" s="46">
        <v>0</v>
      </c>
      <c r="N51" s="46">
        <v>0</v>
      </c>
      <c r="O51" s="45">
        <f t="shared" si="2"/>
        <v>0</v>
      </c>
      <c r="P51" s="46">
        <v>0</v>
      </c>
      <c r="Q51" s="46">
        <v>0</v>
      </c>
      <c r="R51" s="46">
        <v>36</v>
      </c>
      <c r="S51" s="45">
        <f t="shared" si="3"/>
        <v>36</v>
      </c>
      <c r="U51" s="24">
        <f t="shared" si="4"/>
        <v>36</v>
      </c>
    </row>
    <row r="52" spans="1:21" ht="15.75" thickBot="1" x14ac:dyDescent="0.25">
      <c r="A52" s="27" t="s">
        <v>20</v>
      </c>
      <c r="B52" s="28" t="s">
        <v>23</v>
      </c>
      <c r="C52" s="30">
        <f>SUM(C44:C51)</f>
        <v>1032</v>
      </c>
      <c r="D52" s="31">
        <f>SUM(D44:D51)</f>
        <v>0</v>
      </c>
      <c r="E52" s="31">
        <f t="shared" ref="E52:H52" si="11">SUM(E44:E51)</f>
        <v>0</v>
      </c>
      <c r="F52" s="31">
        <f t="shared" si="11"/>
        <v>0</v>
      </c>
      <c r="G52" s="30">
        <f t="shared" si="0"/>
        <v>0</v>
      </c>
      <c r="H52" s="31">
        <f t="shared" si="11"/>
        <v>0</v>
      </c>
      <c r="I52" s="31">
        <f t="shared" ref="I52:N52" si="12">SUM(I44:I51)</f>
        <v>0</v>
      </c>
      <c r="J52" s="31">
        <f t="shared" si="12"/>
        <v>0</v>
      </c>
      <c r="K52" s="30">
        <f t="shared" si="1"/>
        <v>0</v>
      </c>
      <c r="L52" s="31">
        <f t="shared" si="12"/>
        <v>0</v>
      </c>
      <c r="M52" s="31">
        <f t="shared" si="12"/>
        <v>0</v>
      </c>
      <c r="N52" s="31">
        <f t="shared" si="12"/>
        <v>0</v>
      </c>
      <c r="O52" s="30">
        <f t="shared" si="2"/>
        <v>0</v>
      </c>
      <c r="P52" s="31">
        <v>0</v>
      </c>
      <c r="Q52" s="31">
        <v>0</v>
      </c>
      <c r="R52" s="31">
        <v>36</v>
      </c>
      <c r="S52" s="30">
        <f t="shared" si="3"/>
        <v>36</v>
      </c>
      <c r="U52" s="19">
        <f t="shared" si="4"/>
        <v>36</v>
      </c>
    </row>
    <row r="53" spans="1:21" ht="15.75" thickBot="1" x14ac:dyDescent="0.25">
      <c r="A53" s="47"/>
      <c r="B53" s="29" t="s">
        <v>24</v>
      </c>
      <c r="C53" s="30">
        <f>SUM(C52,C42,C29,C23)</f>
        <v>6288</v>
      </c>
      <c r="D53" s="31">
        <f>SUM(D52,D42,D29,D23)</f>
        <v>696</v>
      </c>
      <c r="E53" s="31">
        <f t="shared" ref="E53:H53" si="13">SUM(E52,E42,E29,E23)</f>
        <v>120</v>
      </c>
      <c r="F53" s="31">
        <f t="shared" si="13"/>
        <v>720</v>
      </c>
      <c r="G53" s="30">
        <f t="shared" si="0"/>
        <v>1536</v>
      </c>
      <c r="H53" s="31">
        <f t="shared" si="13"/>
        <v>744</v>
      </c>
      <c r="I53" s="31">
        <f t="shared" ref="I53:P53" si="14">SUM(I52,I42,I29,I23)</f>
        <v>744</v>
      </c>
      <c r="J53" s="31">
        <f t="shared" si="14"/>
        <v>720</v>
      </c>
      <c r="K53" s="30">
        <f t="shared" si="1"/>
        <v>2208</v>
      </c>
      <c r="L53" s="31">
        <f t="shared" si="14"/>
        <v>528</v>
      </c>
      <c r="M53" s="31">
        <f t="shared" si="14"/>
        <v>312</v>
      </c>
      <c r="N53" s="31">
        <f t="shared" si="14"/>
        <v>744</v>
      </c>
      <c r="O53" s="30">
        <f t="shared" si="2"/>
        <v>1584</v>
      </c>
      <c r="P53" s="31">
        <f t="shared" si="14"/>
        <v>744</v>
      </c>
      <c r="Q53" s="31">
        <f t="shared" ref="Q53:R53" si="15">SUM(Q52,Q42,Q29,Q23)</f>
        <v>672</v>
      </c>
      <c r="R53" s="31">
        <f t="shared" si="15"/>
        <v>504</v>
      </c>
      <c r="S53" s="30">
        <f t="shared" si="3"/>
        <v>1920</v>
      </c>
      <c r="U53" s="89">
        <f t="shared" si="4"/>
        <v>7248</v>
      </c>
    </row>
    <row r="55" spans="1:21" ht="15.75" thickBot="1" x14ac:dyDescent="0.25"/>
    <row r="56" spans="1:21" ht="15.75" thickBot="1" x14ac:dyDescent="0.25">
      <c r="C56" s="6" t="s">
        <v>159</v>
      </c>
      <c r="D56" s="7">
        <v>41365</v>
      </c>
      <c r="E56" s="7">
        <v>41395</v>
      </c>
      <c r="F56" s="7">
        <v>41426</v>
      </c>
      <c r="G56" s="6" t="s">
        <v>104</v>
      </c>
      <c r="H56" s="7">
        <v>41456</v>
      </c>
      <c r="I56" s="7">
        <v>41487</v>
      </c>
      <c r="J56" s="7">
        <v>41518</v>
      </c>
      <c r="K56" s="6" t="s">
        <v>105</v>
      </c>
      <c r="L56" s="7">
        <v>41548</v>
      </c>
      <c r="M56" s="7">
        <v>41579</v>
      </c>
      <c r="N56" s="7">
        <v>41609</v>
      </c>
      <c r="O56" s="6" t="s">
        <v>106</v>
      </c>
      <c r="P56" s="7">
        <v>41640</v>
      </c>
      <c r="Q56" s="7">
        <v>41671</v>
      </c>
      <c r="R56" s="8">
        <v>41699</v>
      </c>
      <c r="S56" s="6" t="s">
        <v>107</v>
      </c>
    </row>
    <row r="57" spans="1:21" x14ac:dyDescent="0.2">
      <c r="B57" s="4" t="s">
        <v>4</v>
      </c>
      <c r="C57" s="34">
        <f>SUM(C6:C7)</f>
        <v>0</v>
      </c>
      <c r="D57" s="35">
        <f t="shared" ref="D57:S57" si="16">SUM(D6:D7)</f>
        <v>0</v>
      </c>
      <c r="E57" s="35">
        <f t="shared" si="16"/>
        <v>0</v>
      </c>
      <c r="F57" s="35">
        <f t="shared" si="16"/>
        <v>0</v>
      </c>
      <c r="G57" s="34">
        <f t="shared" si="16"/>
        <v>0</v>
      </c>
      <c r="H57" s="35">
        <f t="shared" si="16"/>
        <v>0</v>
      </c>
      <c r="I57" s="35">
        <f t="shared" si="16"/>
        <v>0</v>
      </c>
      <c r="J57" s="35">
        <f t="shared" si="16"/>
        <v>0</v>
      </c>
      <c r="K57" s="34">
        <f t="shared" si="16"/>
        <v>0</v>
      </c>
      <c r="L57" s="35">
        <f t="shared" si="16"/>
        <v>0</v>
      </c>
      <c r="M57" s="35">
        <f t="shared" si="16"/>
        <v>0</v>
      </c>
      <c r="N57" s="35">
        <f t="shared" si="16"/>
        <v>0</v>
      </c>
      <c r="O57" s="34">
        <f t="shared" si="16"/>
        <v>0</v>
      </c>
      <c r="P57" s="35">
        <f t="shared" si="16"/>
        <v>0</v>
      </c>
      <c r="Q57" s="35">
        <f t="shared" si="16"/>
        <v>0</v>
      </c>
      <c r="R57" s="35">
        <f t="shared" si="16"/>
        <v>0</v>
      </c>
      <c r="S57" s="34">
        <f t="shared" si="16"/>
        <v>0</v>
      </c>
    </row>
    <row r="58" spans="1:21" x14ac:dyDescent="0.2">
      <c r="B58" s="4" t="s">
        <v>5</v>
      </c>
      <c r="C58" s="34">
        <f>SUM(C8:C9)</f>
        <v>408</v>
      </c>
      <c r="D58" s="35">
        <f t="shared" ref="D58:S58" si="17">SUM(D8:D9)</f>
        <v>0</v>
      </c>
      <c r="E58" s="35">
        <f t="shared" si="17"/>
        <v>24</v>
      </c>
      <c r="F58" s="35">
        <f t="shared" si="17"/>
        <v>0</v>
      </c>
      <c r="G58" s="34">
        <f t="shared" si="17"/>
        <v>24</v>
      </c>
      <c r="H58" s="35">
        <f t="shared" si="17"/>
        <v>0</v>
      </c>
      <c r="I58" s="35">
        <f t="shared" si="17"/>
        <v>0</v>
      </c>
      <c r="J58" s="35">
        <f t="shared" si="17"/>
        <v>0</v>
      </c>
      <c r="K58" s="34">
        <f t="shared" si="17"/>
        <v>0</v>
      </c>
      <c r="L58" s="35">
        <f t="shared" si="17"/>
        <v>0</v>
      </c>
      <c r="M58" s="35">
        <f t="shared" si="17"/>
        <v>0</v>
      </c>
      <c r="N58" s="35">
        <f t="shared" si="17"/>
        <v>0</v>
      </c>
      <c r="O58" s="34">
        <f t="shared" si="17"/>
        <v>0</v>
      </c>
      <c r="P58" s="35">
        <f t="shared" si="17"/>
        <v>0</v>
      </c>
      <c r="Q58" s="35">
        <f t="shared" si="17"/>
        <v>0</v>
      </c>
      <c r="R58" s="35">
        <f t="shared" si="17"/>
        <v>12</v>
      </c>
      <c r="S58" s="34">
        <f t="shared" si="17"/>
        <v>12</v>
      </c>
    </row>
    <row r="59" spans="1:21" x14ac:dyDescent="0.2">
      <c r="B59" s="4" t="s">
        <v>161</v>
      </c>
      <c r="C59" s="34">
        <f>SUM(C10:C11)</f>
        <v>0</v>
      </c>
      <c r="D59" s="35">
        <f t="shared" ref="D59:S59" si="18">SUM(D10:D11)</f>
        <v>0</v>
      </c>
      <c r="E59" s="35">
        <f t="shared" si="18"/>
        <v>0</v>
      </c>
      <c r="F59" s="35">
        <f t="shared" si="18"/>
        <v>0</v>
      </c>
      <c r="G59" s="34">
        <f t="shared" si="18"/>
        <v>0</v>
      </c>
      <c r="H59" s="35">
        <f t="shared" si="18"/>
        <v>0</v>
      </c>
      <c r="I59" s="35">
        <f t="shared" si="18"/>
        <v>0</v>
      </c>
      <c r="J59" s="35">
        <f t="shared" si="18"/>
        <v>0</v>
      </c>
      <c r="K59" s="34">
        <f t="shared" si="18"/>
        <v>0</v>
      </c>
      <c r="L59" s="35">
        <f t="shared" si="18"/>
        <v>0</v>
      </c>
      <c r="M59" s="35">
        <f t="shared" si="18"/>
        <v>0</v>
      </c>
      <c r="N59" s="35">
        <f t="shared" si="18"/>
        <v>0</v>
      </c>
      <c r="O59" s="34">
        <f t="shared" si="18"/>
        <v>0</v>
      </c>
      <c r="P59" s="35">
        <f t="shared" si="18"/>
        <v>0</v>
      </c>
      <c r="Q59" s="35">
        <f t="shared" si="18"/>
        <v>0</v>
      </c>
      <c r="R59" s="35">
        <f t="shared" si="18"/>
        <v>0</v>
      </c>
      <c r="S59" s="34">
        <f t="shared" si="18"/>
        <v>0</v>
      </c>
    </row>
    <row r="60" spans="1:21" x14ac:dyDescent="0.2">
      <c r="B60" s="4" t="s">
        <v>6</v>
      </c>
      <c r="C60" s="34">
        <f>SUM(C12:C13)</f>
        <v>0</v>
      </c>
      <c r="D60" s="35">
        <f t="shared" ref="D60:S60" si="19">SUM(D12:D13)</f>
        <v>0</v>
      </c>
      <c r="E60" s="35">
        <f t="shared" si="19"/>
        <v>0</v>
      </c>
      <c r="F60" s="35">
        <f t="shared" si="19"/>
        <v>0</v>
      </c>
      <c r="G60" s="34">
        <f t="shared" si="19"/>
        <v>0</v>
      </c>
      <c r="H60" s="35">
        <f t="shared" si="19"/>
        <v>0</v>
      </c>
      <c r="I60" s="35">
        <f t="shared" si="19"/>
        <v>0</v>
      </c>
      <c r="J60" s="35">
        <f t="shared" si="19"/>
        <v>0</v>
      </c>
      <c r="K60" s="34">
        <f t="shared" si="19"/>
        <v>0</v>
      </c>
      <c r="L60" s="35">
        <f t="shared" si="19"/>
        <v>0</v>
      </c>
      <c r="M60" s="35">
        <f t="shared" si="19"/>
        <v>0</v>
      </c>
      <c r="N60" s="35">
        <f t="shared" si="19"/>
        <v>0</v>
      </c>
      <c r="O60" s="34">
        <f t="shared" si="19"/>
        <v>0</v>
      </c>
      <c r="P60" s="35">
        <f t="shared" si="19"/>
        <v>0</v>
      </c>
      <c r="Q60" s="35">
        <f t="shared" si="19"/>
        <v>0</v>
      </c>
      <c r="R60" s="35">
        <f t="shared" si="19"/>
        <v>0</v>
      </c>
      <c r="S60" s="34">
        <f t="shared" si="19"/>
        <v>0</v>
      </c>
    </row>
    <row r="61" spans="1:21" x14ac:dyDescent="0.2">
      <c r="B61" s="4" t="s">
        <v>8</v>
      </c>
      <c r="C61" s="34">
        <f>SUM(C14:C22)</f>
        <v>576</v>
      </c>
      <c r="D61" s="35">
        <f t="shared" ref="D61:S61" si="20">SUM(D14:D22)</f>
        <v>0</v>
      </c>
      <c r="E61" s="35">
        <f t="shared" si="20"/>
        <v>0</v>
      </c>
      <c r="F61" s="35">
        <f t="shared" si="20"/>
        <v>0</v>
      </c>
      <c r="G61" s="34">
        <f t="shared" si="20"/>
        <v>0</v>
      </c>
      <c r="H61" s="35">
        <f t="shared" si="20"/>
        <v>0</v>
      </c>
      <c r="I61" s="35">
        <f t="shared" si="20"/>
        <v>0</v>
      </c>
      <c r="J61" s="35">
        <f t="shared" si="20"/>
        <v>0</v>
      </c>
      <c r="K61" s="34">
        <f t="shared" si="20"/>
        <v>0</v>
      </c>
      <c r="L61" s="35">
        <f t="shared" si="20"/>
        <v>0</v>
      </c>
      <c r="M61" s="35">
        <f t="shared" si="20"/>
        <v>0</v>
      </c>
      <c r="N61" s="35">
        <f t="shared" si="20"/>
        <v>0</v>
      </c>
      <c r="O61" s="34">
        <f t="shared" si="20"/>
        <v>0</v>
      </c>
      <c r="P61" s="35">
        <f t="shared" si="20"/>
        <v>0</v>
      </c>
      <c r="Q61" s="35">
        <f t="shared" si="20"/>
        <v>0</v>
      </c>
      <c r="R61" s="35">
        <f t="shared" si="20"/>
        <v>0</v>
      </c>
      <c r="S61" s="34">
        <f t="shared" si="20"/>
        <v>0</v>
      </c>
    </row>
    <row r="62" spans="1:21" x14ac:dyDescent="0.2">
      <c r="B62" s="4" t="s">
        <v>162</v>
      </c>
      <c r="C62" s="34">
        <f>SUM(C25:C28)</f>
        <v>4176</v>
      </c>
      <c r="D62" s="35">
        <f t="shared" ref="D62:S62" si="21">SUM(D25:D28)</f>
        <v>696</v>
      </c>
      <c r="E62" s="35">
        <f t="shared" si="21"/>
        <v>96</v>
      </c>
      <c r="F62" s="35">
        <f t="shared" si="21"/>
        <v>720</v>
      </c>
      <c r="G62" s="34">
        <f t="shared" si="21"/>
        <v>1512</v>
      </c>
      <c r="H62" s="35">
        <f t="shared" si="21"/>
        <v>744</v>
      </c>
      <c r="I62" s="35">
        <f t="shared" si="21"/>
        <v>744</v>
      </c>
      <c r="J62" s="35">
        <f t="shared" si="21"/>
        <v>720</v>
      </c>
      <c r="K62" s="34">
        <f t="shared" si="21"/>
        <v>2208</v>
      </c>
      <c r="L62" s="35">
        <f t="shared" si="21"/>
        <v>528</v>
      </c>
      <c r="M62" s="35">
        <f t="shared" si="21"/>
        <v>312</v>
      </c>
      <c r="N62" s="35">
        <f t="shared" si="21"/>
        <v>744</v>
      </c>
      <c r="O62" s="34">
        <f t="shared" si="21"/>
        <v>1584</v>
      </c>
      <c r="P62" s="35">
        <f t="shared" si="21"/>
        <v>744</v>
      </c>
      <c r="Q62" s="35">
        <f t="shared" si="21"/>
        <v>672</v>
      </c>
      <c r="R62" s="35">
        <f t="shared" si="21"/>
        <v>432</v>
      </c>
      <c r="S62" s="34">
        <f t="shared" si="21"/>
        <v>1848</v>
      </c>
    </row>
    <row r="63" spans="1:21" x14ac:dyDescent="0.2">
      <c r="B63" s="4" t="s">
        <v>135</v>
      </c>
      <c r="C63" s="34">
        <f>SUM(C31:C41)</f>
        <v>96</v>
      </c>
      <c r="D63" s="35">
        <f t="shared" ref="D63:S63" si="22">SUM(D31:D41)</f>
        <v>0</v>
      </c>
      <c r="E63" s="35">
        <f t="shared" si="22"/>
        <v>0</v>
      </c>
      <c r="F63" s="35">
        <f t="shared" si="22"/>
        <v>0</v>
      </c>
      <c r="G63" s="34">
        <f t="shared" si="22"/>
        <v>0</v>
      </c>
      <c r="H63" s="35">
        <f t="shared" si="22"/>
        <v>0</v>
      </c>
      <c r="I63" s="35">
        <f t="shared" si="22"/>
        <v>0</v>
      </c>
      <c r="J63" s="35">
        <f t="shared" si="22"/>
        <v>0</v>
      </c>
      <c r="K63" s="34">
        <f t="shared" si="22"/>
        <v>0</v>
      </c>
      <c r="L63" s="35">
        <f t="shared" si="22"/>
        <v>0</v>
      </c>
      <c r="M63" s="35">
        <f t="shared" si="22"/>
        <v>0</v>
      </c>
      <c r="N63" s="35">
        <f t="shared" si="22"/>
        <v>0</v>
      </c>
      <c r="O63" s="34">
        <f t="shared" si="22"/>
        <v>0</v>
      </c>
      <c r="P63" s="35">
        <f t="shared" si="22"/>
        <v>0</v>
      </c>
      <c r="Q63" s="35">
        <f t="shared" si="22"/>
        <v>0</v>
      </c>
      <c r="R63" s="35">
        <f t="shared" si="22"/>
        <v>24</v>
      </c>
      <c r="S63" s="34">
        <f t="shared" si="22"/>
        <v>24</v>
      </c>
    </row>
    <row r="64" spans="1:21" x14ac:dyDescent="0.2">
      <c r="B64" s="4" t="s">
        <v>163</v>
      </c>
      <c r="C64" s="34">
        <f>SUM(C44:C51)</f>
        <v>1032</v>
      </c>
      <c r="D64" s="35">
        <f t="shared" ref="D64:S64" si="23">SUM(D44:D51)</f>
        <v>0</v>
      </c>
      <c r="E64" s="35">
        <f t="shared" si="23"/>
        <v>0</v>
      </c>
      <c r="F64" s="35">
        <f t="shared" si="23"/>
        <v>0</v>
      </c>
      <c r="G64" s="34">
        <f t="shared" si="23"/>
        <v>0</v>
      </c>
      <c r="H64" s="35">
        <f t="shared" si="23"/>
        <v>0</v>
      </c>
      <c r="I64" s="35">
        <f t="shared" si="23"/>
        <v>0</v>
      </c>
      <c r="J64" s="35">
        <f t="shared" si="23"/>
        <v>0</v>
      </c>
      <c r="K64" s="34">
        <f t="shared" si="23"/>
        <v>0</v>
      </c>
      <c r="L64" s="35">
        <f t="shared" si="23"/>
        <v>0</v>
      </c>
      <c r="M64" s="35">
        <f t="shared" si="23"/>
        <v>0</v>
      </c>
      <c r="N64" s="35">
        <f t="shared" si="23"/>
        <v>0</v>
      </c>
      <c r="O64" s="34">
        <f t="shared" si="23"/>
        <v>0</v>
      </c>
      <c r="P64" s="35">
        <f t="shared" si="23"/>
        <v>0</v>
      </c>
      <c r="Q64" s="35">
        <f t="shared" si="23"/>
        <v>0</v>
      </c>
      <c r="R64" s="35">
        <f t="shared" si="23"/>
        <v>36</v>
      </c>
      <c r="S64" s="34">
        <f t="shared" si="23"/>
        <v>36</v>
      </c>
    </row>
    <row r="65" spans="2:19" ht="15.75" thickBot="1" x14ac:dyDescent="0.25"/>
    <row r="66" spans="2:19" ht="15.75" thickBot="1" x14ac:dyDescent="0.25">
      <c r="B66" s="4" t="s">
        <v>165</v>
      </c>
      <c r="C66" s="6" t="s">
        <v>159</v>
      </c>
      <c r="D66" s="7">
        <v>41365</v>
      </c>
      <c r="E66" s="7">
        <v>41395</v>
      </c>
      <c r="F66" s="7">
        <v>41426</v>
      </c>
      <c r="G66" s="6" t="s">
        <v>104</v>
      </c>
      <c r="H66" s="7">
        <v>41456</v>
      </c>
      <c r="I66" s="7">
        <v>41487</v>
      </c>
      <c r="J66" s="7">
        <v>41518</v>
      </c>
      <c r="K66" s="6" t="s">
        <v>105</v>
      </c>
      <c r="L66" s="7">
        <v>41548</v>
      </c>
      <c r="M66" s="7">
        <v>41579</v>
      </c>
      <c r="N66" s="7">
        <v>41609</v>
      </c>
      <c r="O66" s="6" t="s">
        <v>106</v>
      </c>
      <c r="P66" s="7">
        <v>41640</v>
      </c>
      <c r="Q66" s="7">
        <v>41671</v>
      </c>
      <c r="R66" s="8">
        <v>41699</v>
      </c>
      <c r="S66" s="6" t="s">
        <v>107</v>
      </c>
    </row>
    <row r="67" spans="2:19" x14ac:dyDescent="0.2">
      <c r="B67" s="4" t="s">
        <v>4</v>
      </c>
      <c r="C67" s="34">
        <f>C57/C$53*100</f>
        <v>0</v>
      </c>
      <c r="D67" s="35">
        <f t="shared" ref="D67:K74" si="24">D57/D$53*100</f>
        <v>0</v>
      </c>
      <c r="E67" s="35">
        <f t="shared" si="24"/>
        <v>0</v>
      </c>
      <c r="F67" s="35">
        <f t="shared" si="24"/>
        <v>0</v>
      </c>
      <c r="G67" s="34">
        <f t="shared" si="24"/>
        <v>0</v>
      </c>
      <c r="H67" s="35">
        <f t="shared" si="24"/>
        <v>0</v>
      </c>
      <c r="I67" s="35">
        <f t="shared" si="24"/>
        <v>0</v>
      </c>
      <c r="J67" s="35">
        <f t="shared" si="24"/>
        <v>0</v>
      </c>
      <c r="K67" s="34">
        <f t="shared" si="24"/>
        <v>0</v>
      </c>
      <c r="L67" s="35">
        <f t="shared" ref="L67:S67" si="25">L57/L$53*100</f>
        <v>0</v>
      </c>
      <c r="M67" s="35">
        <f t="shared" si="25"/>
        <v>0</v>
      </c>
      <c r="N67" s="35">
        <f t="shared" si="25"/>
        <v>0</v>
      </c>
      <c r="O67" s="34">
        <f t="shared" si="25"/>
        <v>0</v>
      </c>
      <c r="P67" s="35">
        <f t="shared" si="25"/>
        <v>0</v>
      </c>
      <c r="Q67" s="35">
        <f t="shared" si="25"/>
        <v>0</v>
      </c>
      <c r="R67" s="35">
        <f t="shared" si="25"/>
        <v>0</v>
      </c>
      <c r="S67" s="34">
        <f t="shared" si="25"/>
        <v>0</v>
      </c>
    </row>
    <row r="68" spans="2:19" x14ac:dyDescent="0.2">
      <c r="B68" s="4" t="s">
        <v>5</v>
      </c>
      <c r="C68" s="34">
        <f t="shared" ref="C68:C74" si="26">C58/C$53*100</f>
        <v>6.4885496183206106</v>
      </c>
      <c r="D68" s="35">
        <f t="shared" si="24"/>
        <v>0</v>
      </c>
      <c r="E68" s="35">
        <f t="shared" si="24"/>
        <v>20</v>
      </c>
      <c r="F68" s="35">
        <f t="shared" si="24"/>
        <v>0</v>
      </c>
      <c r="G68" s="34">
        <f t="shared" si="24"/>
        <v>1.5625</v>
      </c>
      <c r="H68" s="35">
        <f t="shared" si="24"/>
        <v>0</v>
      </c>
      <c r="I68" s="35">
        <f t="shared" si="24"/>
        <v>0</v>
      </c>
      <c r="J68" s="35">
        <f t="shared" si="24"/>
        <v>0</v>
      </c>
      <c r="K68" s="34">
        <f t="shared" si="24"/>
        <v>0</v>
      </c>
      <c r="L68" s="35">
        <f t="shared" ref="L68:S68" si="27">L58/L$53*100</f>
        <v>0</v>
      </c>
      <c r="M68" s="35">
        <f t="shared" si="27"/>
        <v>0</v>
      </c>
      <c r="N68" s="35">
        <f t="shared" si="27"/>
        <v>0</v>
      </c>
      <c r="O68" s="34">
        <f t="shared" si="27"/>
        <v>0</v>
      </c>
      <c r="P68" s="35">
        <f t="shared" si="27"/>
        <v>0</v>
      </c>
      <c r="Q68" s="35">
        <f t="shared" si="27"/>
        <v>0</v>
      </c>
      <c r="R68" s="35">
        <f t="shared" si="27"/>
        <v>2.3809523809523809</v>
      </c>
      <c r="S68" s="34">
        <f t="shared" si="27"/>
        <v>0.625</v>
      </c>
    </row>
    <row r="69" spans="2:19" x14ac:dyDescent="0.2">
      <c r="B69" s="4" t="s">
        <v>161</v>
      </c>
      <c r="C69" s="34">
        <f t="shared" si="26"/>
        <v>0</v>
      </c>
      <c r="D69" s="35">
        <f t="shared" si="24"/>
        <v>0</v>
      </c>
      <c r="E69" s="35">
        <f t="shared" si="24"/>
        <v>0</v>
      </c>
      <c r="F69" s="35">
        <f t="shared" si="24"/>
        <v>0</v>
      </c>
      <c r="G69" s="34">
        <f t="shared" si="24"/>
        <v>0</v>
      </c>
      <c r="H69" s="35">
        <f t="shared" si="24"/>
        <v>0</v>
      </c>
      <c r="I69" s="35">
        <f t="shared" si="24"/>
        <v>0</v>
      </c>
      <c r="J69" s="35">
        <f t="shared" si="24"/>
        <v>0</v>
      </c>
      <c r="K69" s="34">
        <f t="shared" si="24"/>
        <v>0</v>
      </c>
      <c r="L69" s="35">
        <f t="shared" ref="L69:S69" si="28">L59/L$53*100</f>
        <v>0</v>
      </c>
      <c r="M69" s="35">
        <f t="shared" si="28"/>
        <v>0</v>
      </c>
      <c r="N69" s="35">
        <f t="shared" si="28"/>
        <v>0</v>
      </c>
      <c r="O69" s="34">
        <f t="shared" si="28"/>
        <v>0</v>
      </c>
      <c r="P69" s="35">
        <f t="shared" si="28"/>
        <v>0</v>
      </c>
      <c r="Q69" s="35">
        <f t="shared" si="28"/>
        <v>0</v>
      </c>
      <c r="R69" s="35">
        <f t="shared" si="28"/>
        <v>0</v>
      </c>
      <c r="S69" s="34">
        <f t="shared" si="28"/>
        <v>0</v>
      </c>
    </row>
    <row r="70" spans="2:19" x14ac:dyDescent="0.2">
      <c r="B70" s="4" t="s">
        <v>6</v>
      </c>
      <c r="C70" s="34">
        <f t="shared" si="26"/>
        <v>0</v>
      </c>
      <c r="D70" s="35">
        <f t="shared" si="24"/>
        <v>0</v>
      </c>
      <c r="E70" s="35">
        <f t="shared" si="24"/>
        <v>0</v>
      </c>
      <c r="F70" s="35">
        <f t="shared" si="24"/>
        <v>0</v>
      </c>
      <c r="G70" s="34">
        <f t="shared" si="24"/>
        <v>0</v>
      </c>
      <c r="H70" s="35">
        <f t="shared" si="24"/>
        <v>0</v>
      </c>
      <c r="I70" s="35">
        <f t="shared" si="24"/>
        <v>0</v>
      </c>
      <c r="J70" s="35">
        <f t="shared" si="24"/>
        <v>0</v>
      </c>
      <c r="K70" s="34">
        <f t="shared" si="24"/>
        <v>0</v>
      </c>
      <c r="L70" s="35">
        <f t="shared" ref="L70:S70" si="29">L60/L$53*100</f>
        <v>0</v>
      </c>
      <c r="M70" s="35">
        <f t="shared" si="29"/>
        <v>0</v>
      </c>
      <c r="N70" s="35">
        <f t="shared" si="29"/>
        <v>0</v>
      </c>
      <c r="O70" s="34">
        <f t="shared" si="29"/>
        <v>0</v>
      </c>
      <c r="P70" s="35">
        <f t="shared" si="29"/>
        <v>0</v>
      </c>
      <c r="Q70" s="35">
        <f t="shared" si="29"/>
        <v>0</v>
      </c>
      <c r="R70" s="35">
        <f t="shared" si="29"/>
        <v>0</v>
      </c>
      <c r="S70" s="34">
        <f t="shared" si="29"/>
        <v>0</v>
      </c>
    </row>
    <row r="71" spans="2:19" x14ac:dyDescent="0.2">
      <c r="B71" s="4" t="s">
        <v>8</v>
      </c>
      <c r="C71" s="34">
        <f t="shared" si="26"/>
        <v>9.1603053435114496</v>
      </c>
      <c r="D71" s="35">
        <f t="shared" si="24"/>
        <v>0</v>
      </c>
      <c r="E71" s="35">
        <f t="shared" si="24"/>
        <v>0</v>
      </c>
      <c r="F71" s="35">
        <f t="shared" si="24"/>
        <v>0</v>
      </c>
      <c r="G71" s="34">
        <f t="shared" si="24"/>
        <v>0</v>
      </c>
      <c r="H71" s="35">
        <f t="shared" si="24"/>
        <v>0</v>
      </c>
      <c r="I71" s="35">
        <f t="shared" si="24"/>
        <v>0</v>
      </c>
      <c r="J71" s="35">
        <f t="shared" si="24"/>
        <v>0</v>
      </c>
      <c r="K71" s="34">
        <f t="shared" si="24"/>
        <v>0</v>
      </c>
      <c r="L71" s="35">
        <f t="shared" ref="L71:S71" si="30">L61/L$53*100</f>
        <v>0</v>
      </c>
      <c r="M71" s="35">
        <f t="shared" si="30"/>
        <v>0</v>
      </c>
      <c r="N71" s="35">
        <f t="shared" si="30"/>
        <v>0</v>
      </c>
      <c r="O71" s="34">
        <f t="shared" si="30"/>
        <v>0</v>
      </c>
      <c r="P71" s="35">
        <f t="shared" si="30"/>
        <v>0</v>
      </c>
      <c r="Q71" s="35">
        <f t="shared" si="30"/>
        <v>0</v>
      </c>
      <c r="R71" s="35">
        <f t="shared" si="30"/>
        <v>0</v>
      </c>
      <c r="S71" s="34">
        <f t="shared" si="30"/>
        <v>0</v>
      </c>
    </row>
    <row r="72" spans="2:19" x14ac:dyDescent="0.2">
      <c r="B72" s="4" t="s">
        <v>162</v>
      </c>
      <c r="C72" s="34">
        <f t="shared" si="26"/>
        <v>66.412213740458014</v>
      </c>
      <c r="D72" s="35">
        <f t="shared" si="24"/>
        <v>100</v>
      </c>
      <c r="E72" s="35">
        <f t="shared" si="24"/>
        <v>80</v>
      </c>
      <c r="F72" s="35">
        <f t="shared" si="24"/>
        <v>100</v>
      </c>
      <c r="G72" s="34">
        <f t="shared" si="24"/>
        <v>98.4375</v>
      </c>
      <c r="H72" s="35">
        <f t="shared" si="24"/>
        <v>100</v>
      </c>
      <c r="I72" s="35">
        <f t="shared" si="24"/>
        <v>100</v>
      </c>
      <c r="J72" s="35">
        <f t="shared" si="24"/>
        <v>100</v>
      </c>
      <c r="K72" s="34">
        <f t="shared" si="24"/>
        <v>100</v>
      </c>
      <c r="L72" s="35">
        <f t="shared" ref="L72:S72" si="31">L62/L$53*100</f>
        <v>100</v>
      </c>
      <c r="M72" s="35">
        <f t="shared" si="31"/>
        <v>100</v>
      </c>
      <c r="N72" s="35">
        <f t="shared" si="31"/>
        <v>100</v>
      </c>
      <c r="O72" s="34">
        <f t="shared" si="31"/>
        <v>100</v>
      </c>
      <c r="P72" s="35">
        <f t="shared" si="31"/>
        <v>100</v>
      </c>
      <c r="Q72" s="35">
        <f t="shared" si="31"/>
        <v>100</v>
      </c>
      <c r="R72" s="35">
        <f t="shared" si="31"/>
        <v>85.714285714285708</v>
      </c>
      <c r="S72" s="34">
        <f t="shared" si="31"/>
        <v>96.25</v>
      </c>
    </row>
    <row r="73" spans="2:19" x14ac:dyDescent="0.2">
      <c r="B73" s="4" t="s">
        <v>135</v>
      </c>
      <c r="C73" s="34">
        <f t="shared" si="26"/>
        <v>1.5267175572519083</v>
      </c>
      <c r="D73" s="35">
        <f t="shared" si="24"/>
        <v>0</v>
      </c>
      <c r="E73" s="35">
        <f t="shared" si="24"/>
        <v>0</v>
      </c>
      <c r="F73" s="35">
        <f t="shared" si="24"/>
        <v>0</v>
      </c>
      <c r="G73" s="34">
        <f t="shared" si="24"/>
        <v>0</v>
      </c>
      <c r="H73" s="35">
        <f t="shared" si="24"/>
        <v>0</v>
      </c>
      <c r="I73" s="35">
        <f t="shared" si="24"/>
        <v>0</v>
      </c>
      <c r="J73" s="35">
        <f t="shared" si="24"/>
        <v>0</v>
      </c>
      <c r="K73" s="34">
        <f t="shared" si="24"/>
        <v>0</v>
      </c>
      <c r="L73" s="35">
        <f t="shared" ref="L73:S73" si="32">L63/L$53*100</f>
        <v>0</v>
      </c>
      <c r="M73" s="35">
        <f t="shared" si="32"/>
        <v>0</v>
      </c>
      <c r="N73" s="35">
        <f t="shared" si="32"/>
        <v>0</v>
      </c>
      <c r="O73" s="34">
        <f t="shared" si="32"/>
        <v>0</v>
      </c>
      <c r="P73" s="35">
        <f t="shared" si="32"/>
        <v>0</v>
      </c>
      <c r="Q73" s="35">
        <f t="shared" si="32"/>
        <v>0</v>
      </c>
      <c r="R73" s="35">
        <f t="shared" si="32"/>
        <v>4.7619047619047619</v>
      </c>
      <c r="S73" s="34">
        <f t="shared" si="32"/>
        <v>1.25</v>
      </c>
    </row>
    <row r="74" spans="2:19" x14ac:dyDescent="0.2">
      <c r="B74" s="4" t="s">
        <v>163</v>
      </c>
      <c r="C74" s="34">
        <f t="shared" si="26"/>
        <v>16.412213740458014</v>
      </c>
      <c r="D74" s="35">
        <f t="shared" si="24"/>
        <v>0</v>
      </c>
      <c r="E74" s="35">
        <f t="shared" si="24"/>
        <v>0</v>
      </c>
      <c r="F74" s="35">
        <f t="shared" si="24"/>
        <v>0</v>
      </c>
      <c r="G74" s="34">
        <f t="shared" si="24"/>
        <v>0</v>
      </c>
      <c r="H74" s="35">
        <f t="shared" si="24"/>
        <v>0</v>
      </c>
      <c r="I74" s="35">
        <f t="shared" si="24"/>
        <v>0</v>
      </c>
      <c r="J74" s="35">
        <f t="shared" si="24"/>
        <v>0</v>
      </c>
      <c r="K74" s="34">
        <f t="shared" si="24"/>
        <v>0</v>
      </c>
      <c r="L74" s="35">
        <f t="shared" ref="L74:S74" si="33">L64/L$53*100</f>
        <v>0</v>
      </c>
      <c r="M74" s="35">
        <f t="shared" si="33"/>
        <v>0</v>
      </c>
      <c r="N74" s="35">
        <f t="shared" si="33"/>
        <v>0</v>
      </c>
      <c r="O74" s="34">
        <f t="shared" si="33"/>
        <v>0</v>
      </c>
      <c r="P74" s="35">
        <f t="shared" si="33"/>
        <v>0</v>
      </c>
      <c r="Q74" s="35">
        <f t="shared" si="33"/>
        <v>0</v>
      </c>
      <c r="R74" s="35">
        <f t="shared" si="33"/>
        <v>7.1428571428571423</v>
      </c>
      <c r="S74" s="34">
        <f t="shared" si="33"/>
        <v>1.875</v>
      </c>
    </row>
    <row r="75" spans="2:19" x14ac:dyDescent="0.2">
      <c r="C75" s="33"/>
      <c r="D75" s="33"/>
      <c r="E75" s="33"/>
      <c r="F75" s="33"/>
      <c r="G75" s="33"/>
      <c r="H75" s="33"/>
      <c r="I75" s="33"/>
      <c r="J75" s="33"/>
      <c r="K75" s="33"/>
    </row>
    <row r="76" spans="2:19" ht="15.75" thickBot="1" x14ac:dyDescent="0.25">
      <c r="B76" s="4" t="s">
        <v>167</v>
      </c>
      <c r="C76" s="32">
        <f>365*24</f>
        <v>8760</v>
      </c>
      <c r="D76" s="33"/>
      <c r="E76" s="33"/>
      <c r="F76" s="33"/>
      <c r="G76" s="33"/>
      <c r="H76" s="33"/>
      <c r="I76" s="33"/>
      <c r="J76" s="33"/>
      <c r="K76" s="33"/>
    </row>
    <row r="77" spans="2:19" ht="15.75" thickBot="1" x14ac:dyDescent="0.25">
      <c r="B77" s="4" t="s">
        <v>166</v>
      </c>
      <c r="C77" s="6" t="s">
        <v>159</v>
      </c>
      <c r="D77" s="7">
        <v>41365</v>
      </c>
      <c r="E77" s="7">
        <v>41395</v>
      </c>
      <c r="F77" s="7">
        <v>41426</v>
      </c>
      <c r="G77" s="6" t="s">
        <v>104</v>
      </c>
      <c r="H77" s="7">
        <v>41456</v>
      </c>
      <c r="I77" s="7">
        <v>41487</v>
      </c>
      <c r="J77" s="7">
        <v>41518</v>
      </c>
      <c r="K77" s="6" t="s">
        <v>105</v>
      </c>
      <c r="L77" s="7">
        <v>41548</v>
      </c>
      <c r="M77" s="7">
        <v>41579</v>
      </c>
      <c r="N77" s="7">
        <v>41609</v>
      </c>
      <c r="O77" s="6" t="s">
        <v>106</v>
      </c>
      <c r="P77" s="7">
        <v>41640</v>
      </c>
      <c r="Q77" s="7">
        <v>41671</v>
      </c>
      <c r="R77" s="8">
        <v>41699</v>
      </c>
      <c r="S77" s="6" t="s">
        <v>107</v>
      </c>
    </row>
    <row r="78" spans="2:19" x14ac:dyDescent="0.2">
      <c r="B78" s="4" t="s">
        <v>4</v>
      </c>
      <c r="C78" s="34">
        <f>C57/$C$76*100</f>
        <v>0</v>
      </c>
      <c r="D78" s="35">
        <f t="shared" ref="D78:K78" si="34">D57/$C$76*100</f>
        <v>0</v>
      </c>
      <c r="E78" s="35">
        <f t="shared" si="34"/>
        <v>0</v>
      </c>
      <c r="F78" s="35">
        <f t="shared" si="34"/>
        <v>0</v>
      </c>
      <c r="G78" s="34">
        <f t="shared" si="34"/>
        <v>0</v>
      </c>
      <c r="H78" s="35">
        <f t="shared" si="34"/>
        <v>0</v>
      </c>
      <c r="I78" s="35">
        <f t="shared" si="34"/>
        <v>0</v>
      </c>
      <c r="J78" s="35">
        <f t="shared" si="34"/>
        <v>0</v>
      </c>
      <c r="K78" s="34">
        <f t="shared" si="34"/>
        <v>0</v>
      </c>
      <c r="L78" s="35">
        <f t="shared" ref="L78:S78" si="35">L57/$C$76*100</f>
        <v>0</v>
      </c>
      <c r="M78" s="35">
        <f t="shared" si="35"/>
        <v>0</v>
      </c>
      <c r="N78" s="35">
        <f t="shared" si="35"/>
        <v>0</v>
      </c>
      <c r="O78" s="34">
        <f t="shared" si="35"/>
        <v>0</v>
      </c>
      <c r="P78" s="35">
        <f t="shared" si="35"/>
        <v>0</v>
      </c>
      <c r="Q78" s="35">
        <f t="shared" si="35"/>
        <v>0</v>
      </c>
      <c r="R78" s="35">
        <f t="shared" si="35"/>
        <v>0</v>
      </c>
      <c r="S78" s="34">
        <f t="shared" si="35"/>
        <v>0</v>
      </c>
    </row>
    <row r="79" spans="2:19" x14ac:dyDescent="0.2">
      <c r="B79" s="4" t="s">
        <v>5</v>
      </c>
      <c r="C79" s="34">
        <f t="shared" ref="C79:K85" si="36">C58/$C$76*100</f>
        <v>4.6575342465753424</v>
      </c>
      <c r="D79" s="35">
        <f t="shared" si="36"/>
        <v>0</v>
      </c>
      <c r="E79" s="35">
        <f t="shared" si="36"/>
        <v>0.27397260273972601</v>
      </c>
      <c r="F79" s="35">
        <f t="shared" si="36"/>
        <v>0</v>
      </c>
      <c r="G79" s="34">
        <f t="shared" si="36"/>
        <v>0.27397260273972601</v>
      </c>
      <c r="H79" s="35">
        <f t="shared" si="36"/>
        <v>0</v>
      </c>
      <c r="I79" s="35">
        <f t="shared" si="36"/>
        <v>0</v>
      </c>
      <c r="J79" s="35">
        <f t="shared" si="36"/>
        <v>0</v>
      </c>
      <c r="K79" s="34">
        <f t="shared" si="36"/>
        <v>0</v>
      </c>
      <c r="L79" s="35">
        <f t="shared" ref="L79:S79" si="37">L58/$C$76*100</f>
        <v>0</v>
      </c>
      <c r="M79" s="35">
        <f t="shared" si="37"/>
        <v>0</v>
      </c>
      <c r="N79" s="35">
        <f t="shared" si="37"/>
        <v>0</v>
      </c>
      <c r="O79" s="34">
        <f t="shared" si="37"/>
        <v>0</v>
      </c>
      <c r="P79" s="35">
        <f t="shared" si="37"/>
        <v>0</v>
      </c>
      <c r="Q79" s="35">
        <f t="shared" si="37"/>
        <v>0</v>
      </c>
      <c r="R79" s="35">
        <f t="shared" si="37"/>
        <v>0.13698630136986301</v>
      </c>
      <c r="S79" s="34">
        <f t="shared" si="37"/>
        <v>0.13698630136986301</v>
      </c>
    </row>
    <row r="80" spans="2:19" x14ac:dyDescent="0.2">
      <c r="B80" s="4" t="s">
        <v>161</v>
      </c>
      <c r="C80" s="34">
        <f t="shared" si="36"/>
        <v>0</v>
      </c>
      <c r="D80" s="35">
        <f t="shared" si="36"/>
        <v>0</v>
      </c>
      <c r="E80" s="35">
        <f t="shared" si="36"/>
        <v>0</v>
      </c>
      <c r="F80" s="35">
        <f t="shared" si="36"/>
        <v>0</v>
      </c>
      <c r="G80" s="34">
        <f t="shared" si="36"/>
        <v>0</v>
      </c>
      <c r="H80" s="35">
        <f t="shared" si="36"/>
        <v>0</v>
      </c>
      <c r="I80" s="35">
        <f t="shared" si="36"/>
        <v>0</v>
      </c>
      <c r="J80" s="35">
        <f t="shared" si="36"/>
        <v>0</v>
      </c>
      <c r="K80" s="34">
        <f t="shared" si="36"/>
        <v>0</v>
      </c>
      <c r="L80" s="35">
        <f t="shared" ref="L80:S80" si="38">L59/$C$76*100</f>
        <v>0</v>
      </c>
      <c r="M80" s="35">
        <f t="shared" si="38"/>
        <v>0</v>
      </c>
      <c r="N80" s="35">
        <f t="shared" si="38"/>
        <v>0</v>
      </c>
      <c r="O80" s="34">
        <f t="shared" si="38"/>
        <v>0</v>
      </c>
      <c r="P80" s="35">
        <f t="shared" si="38"/>
        <v>0</v>
      </c>
      <c r="Q80" s="35">
        <f t="shared" si="38"/>
        <v>0</v>
      </c>
      <c r="R80" s="35">
        <f t="shared" si="38"/>
        <v>0</v>
      </c>
      <c r="S80" s="34">
        <f t="shared" si="38"/>
        <v>0</v>
      </c>
    </row>
    <row r="81" spans="2:19" x14ac:dyDescent="0.2">
      <c r="B81" s="4" t="s">
        <v>6</v>
      </c>
      <c r="C81" s="34">
        <f t="shared" si="36"/>
        <v>0</v>
      </c>
      <c r="D81" s="35">
        <f t="shared" si="36"/>
        <v>0</v>
      </c>
      <c r="E81" s="35">
        <f t="shared" si="36"/>
        <v>0</v>
      </c>
      <c r="F81" s="35">
        <f t="shared" si="36"/>
        <v>0</v>
      </c>
      <c r="G81" s="34">
        <f t="shared" si="36"/>
        <v>0</v>
      </c>
      <c r="H81" s="35">
        <f t="shared" si="36"/>
        <v>0</v>
      </c>
      <c r="I81" s="35">
        <f t="shared" si="36"/>
        <v>0</v>
      </c>
      <c r="J81" s="35">
        <f t="shared" si="36"/>
        <v>0</v>
      </c>
      <c r="K81" s="34">
        <f t="shared" si="36"/>
        <v>0</v>
      </c>
      <c r="L81" s="35">
        <f t="shared" ref="L81:S81" si="39">L60/$C$76*100</f>
        <v>0</v>
      </c>
      <c r="M81" s="35">
        <f t="shared" si="39"/>
        <v>0</v>
      </c>
      <c r="N81" s="35">
        <f t="shared" si="39"/>
        <v>0</v>
      </c>
      <c r="O81" s="34">
        <f t="shared" si="39"/>
        <v>0</v>
      </c>
      <c r="P81" s="35">
        <f t="shared" si="39"/>
        <v>0</v>
      </c>
      <c r="Q81" s="35">
        <f t="shared" si="39"/>
        <v>0</v>
      </c>
      <c r="R81" s="35">
        <f t="shared" si="39"/>
        <v>0</v>
      </c>
      <c r="S81" s="34">
        <f t="shared" si="39"/>
        <v>0</v>
      </c>
    </row>
    <row r="82" spans="2:19" x14ac:dyDescent="0.2">
      <c r="B82" s="4" t="s">
        <v>8</v>
      </c>
      <c r="C82" s="34">
        <f t="shared" si="36"/>
        <v>6.5753424657534243</v>
      </c>
      <c r="D82" s="35">
        <f t="shared" si="36"/>
        <v>0</v>
      </c>
      <c r="E82" s="35">
        <f t="shared" si="36"/>
        <v>0</v>
      </c>
      <c r="F82" s="35">
        <f t="shared" si="36"/>
        <v>0</v>
      </c>
      <c r="G82" s="34">
        <f t="shared" si="36"/>
        <v>0</v>
      </c>
      <c r="H82" s="35">
        <f t="shared" si="36"/>
        <v>0</v>
      </c>
      <c r="I82" s="35">
        <f t="shared" si="36"/>
        <v>0</v>
      </c>
      <c r="J82" s="35">
        <f t="shared" si="36"/>
        <v>0</v>
      </c>
      <c r="K82" s="34">
        <f t="shared" si="36"/>
        <v>0</v>
      </c>
      <c r="L82" s="35">
        <f t="shared" ref="L82:S82" si="40">L61/$C$76*100</f>
        <v>0</v>
      </c>
      <c r="M82" s="35">
        <f t="shared" si="40"/>
        <v>0</v>
      </c>
      <c r="N82" s="35">
        <f t="shared" si="40"/>
        <v>0</v>
      </c>
      <c r="O82" s="34">
        <f t="shared" si="40"/>
        <v>0</v>
      </c>
      <c r="P82" s="35">
        <f t="shared" si="40"/>
        <v>0</v>
      </c>
      <c r="Q82" s="35">
        <f t="shared" si="40"/>
        <v>0</v>
      </c>
      <c r="R82" s="35">
        <f t="shared" si="40"/>
        <v>0</v>
      </c>
      <c r="S82" s="34">
        <f t="shared" si="40"/>
        <v>0</v>
      </c>
    </row>
    <row r="83" spans="2:19" x14ac:dyDescent="0.2">
      <c r="B83" s="4" t="s">
        <v>162</v>
      </c>
      <c r="C83" s="34">
        <f t="shared" si="36"/>
        <v>47.671232876712324</v>
      </c>
      <c r="D83" s="35">
        <f t="shared" si="36"/>
        <v>7.9452054794520555</v>
      </c>
      <c r="E83" s="35">
        <f t="shared" si="36"/>
        <v>1.095890410958904</v>
      </c>
      <c r="F83" s="35">
        <f t="shared" si="36"/>
        <v>8.2191780821917799</v>
      </c>
      <c r="G83" s="34">
        <f t="shared" si="36"/>
        <v>17.260273972602739</v>
      </c>
      <c r="H83" s="35">
        <f t="shared" si="36"/>
        <v>8.493150684931507</v>
      </c>
      <c r="I83" s="35">
        <f t="shared" si="36"/>
        <v>8.493150684931507</v>
      </c>
      <c r="J83" s="35">
        <f t="shared" si="36"/>
        <v>8.2191780821917799</v>
      </c>
      <c r="K83" s="34">
        <f t="shared" si="36"/>
        <v>25.205479452054796</v>
      </c>
      <c r="L83" s="35">
        <f t="shared" ref="L83:S83" si="41">L62/$C$76*100</f>
        <v>6.0273972602739727</v>
      </c>
      <c r="M83" s="35">
        <f t="shared" si="41"/>
        <v>3.5616438356164384</v>
      </c>
      <c r="N83" s="35">
        <f t="shared" si="41"/>
        <v>8.493150684931507</v>
      </c>
      <c r="O83" s="34">
        <f t="shared" si="41"/>
        <v>18.082191780821919</v>
      </c>
      <c r="P83" s="35">
        <f t="shared" si="41"/>
        <v>8.493150684931507</v>
      </c>
      <c r="Q83" s="35">
        <f t="shared" si="41"/>
        <v>7.6712328767123292</v>
      </c>
      <c r="R83" s="35">
        <f t="shared" si="41"/>
        <v>4.9315068493150687</v>
      </c>
      <c r="S83" s="34">
        <f t="shared" si="41"/>
        <v>21.095890410958905</v>
      </c>
    </row>
    <row r="84" spans="2:19" x14ac:dyDescent="0.2">
      <c r="B84" s="4" t="s">
        <v>135</v>
      </c>
      <c r="C84" s="34">
        <f t="shared" si="36"/>
        <v>1.095890410958904</v>
      </c>
      <c r="D84" s="35">
        <f t="shared" si="36"/>
        <v>0</v>
      </c>
      <c r="E84" s="35">
        <f t="shared" si="36"/>
        <v>0</v>
      </c>
      <c r="F84" s="35">
        <f t="shared" si="36"/>
        <v>0</v>
      </c>
      <c r="G84" s="34">
        <f t="shared" si="36"/>
        <v>0</v>
      </c>
      <c r="H84" s="35">
        <f t="shared" si="36"/>
        <v>0</v>
      </c>
      <c r="I84" s="35">
        <f t="shared" si="36"/>
        <v>0</v>
      </c>
      <c r="J84" s="35">
        <f t="shared" si="36"/>
        <v>0</v>
      </c>
      <c r="K84" s="34">
        <f t="shared" si="36"/>
        <v>0</v>
      </c>
      <c r="L84" s="35">
        <f t="shared" ref="L84:S84" si="42">L63/$C$76*100</f>
        <v>0</v>
      </c>
      <c r="M84" s="35">
        <f t="shared" si="42"/>
        <v>0</v>
      </c>
      <c r="N84" s="35">
        <f t="shared" si="42"/>
        <v>0</v>
      </c>
      <c r="O84" s="34">
        <f t="shared" si="42"/>
        <v>0</v>
      </c>
      <c r="P84" s="35">
        <f t="shared" si="42"/>
        <v>0</v>
      </c>
      <c r="Q84" s="35">
        <f t="shared" si="42"/>
        <v>0</v>
      </c>
      <c r="R84" s="35">
        <f t="shared" si="42"/>
        <v>0.27397260273972601</v>
      </c>
      <c r="S84" s="34">
        <f t="shared" si="42"/>
        <v>0.27397260273972601</v>
      </c>
    </row>
    <row r="85" spans="2:19" x14ac:dyDescent="0.2">
      <c r="B85" s="4" t="s">
        <v>163</v>
      </c>
      <c r="C85" s="34">
        <f t="shared" si="36"/>
        <v>11.78082191780822</v>
      </c>
      <c r="D85" s="35">
        <f t="shared" si="36"/>
        <v>0</v>
      </c>
      <c r="E85" s="35">
        <f t="shared" si="36"/>
        <v>0</v>
      </c>
      <c r="F85" s="35">
        <f t="shared" si="36"/>
        <v>0</v>
      </c>
      <c r="G85" s="34">
        <f t="shared" si="36"/>
        <v>0</v>
      </c>
      <c r="H85" s="35">
        <f t="shared" si="36"/>
        <v>0</v>
      </c>
      <c r="I85" s="35">
        <f t="shared" si="36"/>
        <v>0</v>
      </c>
      <c r="J85" s="35">
        <f t="shared" si="36"/>
        <v>0</v>
      </c>
      <c r="K85" s="34">
        <f t="shared" si="36"/>
        <v>0</v>
      </c>
      <c r="L85" s="35">
        <f t="shared" ref="L85:S85" si="43">L64/$C$76*100</f>
        <v>0</v>
      </c>
      <c r="M85" s="35">
        <f t="shared" si="43"/>
        <v>0</v>
      </c>
      <c r="N85" s="35">
        <f t="shared" si="43"/>
        <v>0</v>
      </c>
      <c r="O85" s="34">
        <f t="shared" si="43"/>
        <v>0</v>
      </c>
      <c r="P85" s="35">
        <f t="shared" si="43"/>
        <v>0</v>
      </c>
      <c r="Q85" s="35">
        <f t="shared" si="43"/>
        <v>0</v>
      </c>
      <c r="R85" s="35">
        <f t="shared" si="43"/>
        <v>0.41095890410958902</v>
      </c>
      <c r="S85" s="34">
        <f t="shared" si="43"/>
        <v>0.41095890410958902</v>
      </c>
    </row>
  </sheetData>
  <mergeCells count="5">
    <mergeCell ref="A43:B43"/>
    <mergeCell ref="A4:B4"/>
    <mergeCell ref="A5:B5"/>
    <mergeCell ref="A24:B24"/>
    <mergeCell ref="A30:B30"/>
  </mergeCells>
  <phoneticPr fontId="15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W59"/>
  <sheetViews>
    <sheetView topLeftCell="A48" workbookViewId="0">
      <pane xSplit="2" topLeftCell="C1" activePane="topRight" state="frozen"/>
      <selection activeCell="A4" sqref="A4"/>
      <selection pane="topRight" activeCell="A60" sqref="A60:XFD151"/>
    </sheetView>
  </sheetViews>
  <sheetFormatPr defaultRowHeight="15" x14ac:dyDescent="0.2"/>
  <cols>
    <col min="1" max="1" width="6.5703125" style="4" customWidth="1"/>
    <col min="2" max="2" width="33" style="4" customWidth="1"/>
    <col min="3" max="3" width="11" style="4" bestFit="1" customWidth="1"/>
    <col min="4" max="4" width="7.7109375" style="4" hidden="1" customWidth="1"/>
    <col min="5" max="5" width="8.140625" style="4" hidden="1" customWidth="1"/>
    <col min="6" max="6" width="7.7109375" style="4" hidden="1" customWidth="1"/>
    <col min="7" max="7" width="9.7109375" style="4" hidden="1" customWidth="1"/>
    <col min="8" max="9" width="7.7109375" style="4" hidden="1" customWidth="1"/>
    <col min="10" max="10" width="7.5703125" style="4" hidden="1" customWidth="1"/>
    <col min="11" max="11" width="9.7109375" style="4" hidden="1" customWidth="1"/>
    <col min="12" max="12" width="7.42578125" style="4" hidden="1" customWidth="1"/>
    <col min="13" max="13" width="8" style="4" hidden="1" customWidth="1"/>
    <col min="14" max="14" width="7.7109375" style="4" hidden="1" customWidth="1"/>
    <col min="15" max="15" width="9.7109375" style="4" hidden="1" customWidth="1"/>
    <col min="16" max="16" width="7" style="4" hidden="1" customWidth="1"/>
    <col min="17" max="17" width="7.5703125" style="4" hidden="1" customWidth="1"/>
    <col min="18" max="18" width="7.85546875" style="4" hidden="1" customWidth="1"/>
    <col min="19" max="19" width="9.7109375" style="4" hidden="1" customWidth="1"/>
    <col min="20" max="20" width="0" style="4" hidden="1" customWidth="1"/>
    <col min="21" max="21" width="9.7109375" style="4" bestFit="1" customWidth="1"/>
    <col min="22" max="22" width="6.85546875" style="4" hidden="1" customWidth="1"/>
    <col min="23" max="23" width="7.5703125" style="4" hidden="1" customWidth="1"/>
    <col min="24" max="24" width="6.7109375" style="4" hidden="1" customWidth="1"/>
    <col min="25" max="25" width="9.28515625" style="4" hidden="1" customWidth="1"/>
    <col min="26" max="26" width="6.140625" style="4" hidden="1" customWidth="1"/>
    <col min="27" max="27" width="7.140625" style="4" hidden="1" customWidth="1"/>
    <col min="28" max="28" width="7" style="4" hidden="1" customWidth="1"/>
    <col min="29" max="29" width="9.28515625" style="4" hidden="1" customWidth="1"/>
    <col min="30" max="30" width="6.7109375" style="4" hidden="1" customWidth="1"/>
    <col min="31" max="31" width="7.28515625" style="4" hidden="1" customWidth="1"/>
    <col min="32" max="32" width="7" style="4" hidden="1" customWidth="1"/>
    <col min="33" max="33" width="9.28515625" style="4" hidden="1" customWidth="1"/>
    <col min="34" max="34" width="11.85546875" style="4" hidden="1" customWidth="1"/>
    <col min="35" max="36" width="12.140625" style="4" hidden="1" customWidth="1"/>
    <col min="37" max="37" width="14.7109375" style="4" hidden="1" customWidth="1"/>
    <col min="38" max="38" width="3.85546875" style="4" hidden="1" customWidth="1"/>
    <col min="39" max="39" width="12" style="4" bestFit="1" customWidth="1"/>
    <col min="40" max="40" width="12.140625" style="4" hidden="1" customWidth="1"/>
    <col min="41" max="41" width="10.85546875" style="4" hidden="1" customWidth="1"/>
    <col min="42" max="42" width="12.5703125" style="4" hidden="1" customWidth="1"/>
    <col min="43" max="43" width="11.85546875" style="4" hidden="1" customWidth="1"/>
    <col min="44" max="44" width="14.7109375" style="4" hidden="1" customWidth="1"/>
    <col min="45" max="45" width="10.28515625" style="4" hidden="1" customWidth="1"/>
    <col min="46" max="47" width="12.28515625" style="4" hidden="1" customWidth="1"/>
    <col min="48" max="48" width="14.7109375" style="4" hidden="1" customWidth="1"/>
    <col min="49" max="50" width="12" style="4" hidden="1" customWidth="1"/>
    <col min="51" max="51" width="12.28515625" style="4" hidden="1" customWidth="1"/>
    <col min="52" max="52" width="14.7109375" style="4" hidden="1" customWidth="1"/>
    <col min="53" max="53" width="11.85546875" style="4" hidden="1" customWidth="1"/>
    <col min="54" max="55" width="12.140625" style="4" hidden="1" customWidth="1"/>
    <col min="56" max="56" width="14.7109375" style="4" hidden="1" customWidth="1"/>
    <col min="57" max="57" width="11" style="4" bestFit="1" customWidth="1"/>
    <col min="58" max="58" width="9.140625" style="4"/>
    <col min="59" max="61" width="11.85546875" style="4" bestFit="1" customWidth="1"/>
    <col min="62" max="62" width="14.7109375" style="4" bestFit="1" customWidth="1"/>
    <col min="63" max="65" width="11.85546875" style="4" bestFit="1" customWidth="1"/>
    <col min="66" max="66" width="14.7109375" style="4" bestFit="1" customWidth="1"/>
    <col min="67" max="69" width="11.85546875" style="4" bestFit="1" customWidth="1"/>
    <col min="70" max="70" width="14.7109375" style="4" bestFit="1" customWidth="1"/>
    <col min="71" max="73" width="11.85546875" style="4" bestFit="1" customWidth="1"/>
    <col min="74" max="74" width="14.7109375" style="4" bestFit="1" customWidth="1"/>
    <col min="75" max="75" width="11" style="4" bestFit="1" customWidth="1"/>
    <col min="76" max="16384" width="9.140625" style="4"/>
  </cols>
  <sheetData>
    <row r="1" spans="1:75" x14ac:dyDescent="0.2">
      <c r="A1" s="5" t="s">
        <v>0</v>
      </c>
      <c r="B1" s="2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75" x14ac:dyDescent="0.2">
      <c r="A2" s="5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75" ht="15.75" thickBot="1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75" ht="15.75" thickBot="1" x14ac:dyDescent="0.25">
      <c r="A4" s="135" t="s">
        <v>25</v>
      </c>
      <c r="B4" s="136"/>
      <c r="C4" s="51" t="s">
        <v>159</v>
      </c>
      <c r="D4" s="42">
        <v>41365</v>
      </c>
      <c r="E4" s="42">
        <v>41395</v>
      </c>
      <c r="F4" s="42">
        <v>41426</v>
      </c>
      <c r="G4" s="51" t="s">
        <v>104</v>
      </c>
      <c r="H4" s="42">
        <v>41456</v>
      </c>
      <c r="I4" s="42">
        <v>41487</v>
      </c>
      <c r="J4" s="42">
        <v>41518</v>
      </c>
      <c r="K4" s="51" t="s">
        <v>105</v>
      </c>
      <c r="L4" s="42">
        <v>41548</v>
      </c>
      <c r="M4" s="42">
        <v>41579</v>
      </c>
      <c r="N4" s="42">
        <v>41609</v>
      </c>
      <c r="O4" s="51" t="s">
        <v>106</v>
      </c>
      <c r="P4" s="42">
        <v>41640</v>
      </c>
      <c r="Q4" s="42">
        <v>41671</v>
      </c>
      <c r="R4" s="42">
        <v>41699</v>
      </c>
      <c r="S4" s="51" t="s">
        <v>107</v>
      </c>
      <c r="U4" s="6" t="s">
        <v>160</v>
      </c>
      <c r="V4" s="6">
        <v>41730</v>
      </c>
      <c r="W4" s="6">
        <v>41760</v>
      </c>
      <c r="X4" s="6">
        <v>41791</v>
      </c>
      <c r="Y4" s="6" t="s">
        <v>174</v>
      </c>
      <c r="Z4" s="6">
        <v>41821</v>
      </c>
      <c r="AA4" s="6">
        <v>41852</v>
      </c>
      <c r="AB4" s="6">
        <v>41883</v>
      </c>
      <c r="AC4" s="6" t="s">
        <v>176</v>
      </c>
      <c r="AD4" s="6">
        <v>41913</v>
      </c>
      <c r="AE4" s="6">
        <v>41944</v>
      </c>
      <c r="AF4" s="6">
        <v>41974</v>
      </c>
      <c r="AG4" s="6" t="s">
        <v>177</v>
      </c>
      <c r="AH4" s="6">
        <v>42005</v>
      </c>
      <c r="AI4" s="6">
        <v>42036</v>
      </c>
      <c r="AJ4" s="6">
        <v>42064</v>
      </c>
      <c r="AK4" s="6" t="s">
        <v>178</v>
      </c>
      <c r="AM4" s="6" t="s">
        <v>179</v>
      </c>
      <c r="AO4" s="6">
        <v>42095</v>
      </c>
      <c r="AP4" s="6">
        <v>42125</v>
      </c>
      <c r="AQ4" s="6">
        <v>42156</v>
      </c>
      <c r="AR4" s="6" t="s">
        <v>174</v>
      </c>
      <c r="AS4" s="6">
        <v>42186</v>
      </c>
      <c r="AT4" s="6">
        <v>42217</v>
      </c>
      <c r="AU4" s="6">
        <v>42248</v>
      </c>
      <c r="AV4" s="6" t="s">
        <v>176</v>
      </c>
      <c r="AW4" s="6">
        <v>42278</v>
      </c>
      <c r="AX4" s="6">
        <v>42309</v>
      </c>
      <c r="AY4" s="6">
        <v>42339</v>
      </c>
      <c r="AZ4" s="6" t="s">
        <v>177</v>
      </c>
      <c r="BA4" s="6">
        <v>42385</v>
      </c>
      <c r="BB4" s="6">
        <v>42416</v>
      </c>
      <c r="BC4" s="6">
        <v>42445</v>
      </c>
      <c r="BD4" s="6" t="s">
        <v>178</v>
      </c>
      <c r="BE4" s="6" t="s">
        <v>181</v>
      </c>
      <c r="BG4" s="6">
        <v>42476</v>
      </c>
      <c r="BH4" s="6">
        <v>42506</v>
      </c>
      <c r="BI4" s="6">
        <v>42537</v>
      </c>
      <c r="BJ4" s="6" t="s">
        <v>174</v>
      </c>
      <c r="BK4" s="6">
        <v>42567</v>
      </c>
      <c r="BL4" s="6">
        <v>42598</v>
      </c>
      <c r="BM4" s="6">
        <v>42629</v>
      </c>
      <c r="BN4" s="6" t="s">
        <v>176</v>
      </c>
      <c r="BO4" s="6">
        <v>42659</v>
      </c>
      <c r="BP4" s="6">
        <v>42690</v>
      </c>
      <c r="BQ4" s="6">
        <v>42720</v>
      </c>
      <c r="BR4" s="6" t="s">
        <v>177</v>
      </c>
      <c r="BS4" s="6">
        <v>42385</v>
      </c>
      <c r="BT4" s="6">
        <v>42416</v>
      </c>
      <c r="BU4" s="6">
        <v>42445</v>
      </c>
      <c r="BV4" s="6" t="s">
        <v>178</v>
      </c>
      <c r="BW4" s="6" t="s">
        <v>183</v>
      </c>
    </row>
    <row r="5" spans="1:75" x14ac:dyDescent="0.2">
      <c r="A5" s="133" t="s">
        <v>3</v>
      </c>
      <c r="B5" s="137"/>
      <c r="C5" s="9"/>
      <c r="D5" s="10"/>
      <c r="E5" s="10"/>
      <c r="F5" s="10"/>
      <c r="G5" s="9"/>
      <c r="H5" s="10"/>
      <c r="I5" s="10"/>
      <c r="J5" s="10"/>
      <c r="K5" s="9"/>
      <c r="L5" s="10"/>
      <c r="M5" s="10"/>
      <c r="N5" s="10"/>
      <c r="O5" s="9"/>
      <c r="P5" s="10"/>
      <c r="Q5" s="10"/>
      <c r="R5" s="10"/>
      <c r="S5" s="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M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1:75" x14ac:dyDescent="0.2">
      <c r="A6" s="11">
        <v>1</v>
      </c>
      <c r="B6" s="12" t="s">
        <v>4</v>
      </c>
      <c r="C6" s="13">
        <v>5.44</v>
      </c>
      <c r="D6" s="24">
        <v>0</v>
      </c>
      <c r="E6" s="24">
        <v>0</v>
      </c>
      <c r="F6" s="24">
        <v>0</v>
      </c>
      <c r="G6" s="13">
        <f>SUM(D6:F6)</f>
        <v>0</v>
      </c>
      <c r="H6" s="24">
        <v>0</v>
      </c>
      <c r="I6" s="24">
        <v>0</v>
      </c>
      <c r="J6" s="24">
        <v>0</v>
      </c>
      <c r="K6" s="13">
        <f>SUM(H6:J6)</f>
        <v>0</v>
      </c>
      <c r="L6" s="24">
        <v>0</v>
      </c>
      <c r="M6" s="24">
        <v>0</v>
      </c>
      <c r="N6" s="24">
        <v>0</v>
      </c>
      <c r="O6" s="13">
        <f>SUM(L6:N6)</f>
        <v>0</v>
      </c>
      <c r="P6" s="24">
        <v>0</v>
      </c>
      <c r="Q6" s="24">
        <v>0</v>
      </c>
      <c r="R6" s="38">
        <v>0</v>
      </c>
      <c r="S6" s="13">
        <f>SUM(P6:R6)</f>
        <v>0</v>
      </c>
      <c r="U6" s="24">
        <v>0</v>
      </c>
      <c r="V6" s="24">
        <v>0</v>
      </c>
      <c r="W6" s="24">
        <v>0</v>
      </c>
      <c r="X6" s="24">
        <v>0</v>
      </c>
      <c r="Y6" s="24">
        <f>SUM(V6:X6)</f>
        <v>0</v>
      </c>
      <c r="Z6" s="24">
        <v>0</v>
      </c>
      <c r="AA6" s="24">
        <v>0</v>
      </c>
      <c r="AB6" s="24">
        <v>0</v>
      </c>
      <c r="AC6" s="24">
        <f>SUM(Z6:AB6)</f>
        <v>0</v>
      </c>
      <c r="AD6" s="24">
        <v>0</v>
      </c>
      <c r="AE6" s="24">
        <v>0</v>
      </c>
      <c r="AF6" s="24">
        <v>0</v>
      </c>
      <c r="AG6" s="24">
        <f>SUM(AD6:AF6)</f>
        <v>0</v>
      </c>
      <c r="AH6" s="24">
        <v>0</v>
      </c>
      <c r="AI6" s="24">
        <v>0</v>
      </c>
      <c r="AJ6" s="24">
        <v>0</v>
      </c>
      <c r="AK6" s="24">
        <f>SUM(AH6:AJ6)</f>
        <v>0</v>
      </c>
      <c r="AM6" s="24">
        <f>AK6+Y6+AC6+AG6</f>
        <v>0</v>
      </c>
      <c r="AO6" s="24">
        <v>0.55000000000000004</v>
      </c>
      <c r="AP6" s="24">
        <v>0</v>
      </c>
      <c r="AQ6" s="24">
        <v>0</v>
      </c>
      <c r="AR6" s="24">
        <f>SUM(AO6:AQ6)</f>
        <v>0.55000000000000004</v>
      </c>
      <c r="AS6" s="24">
        <v>0</v>
      </c>
      <c r="AT6" s="24">
        <v>0</v>
      </c>
      <c r="AU6" s="24">
        <v>0</v>
      </c>
      <c r="AV6" s="24">
        <f>SUM(AS6:AU6)</f>
        <v>0</v>
      </c>
      <c r="AW6" s="24">
        <v>2</v>
      </c>
      <c r="AX6" s="24">
        <v>11.2</v>
      </c>
      <c r="AY6" s="24">
        <v>0</v>
      </c>
      <c r="AZ6" s="24">
        <f>SUM(AW6:AY6)</f>
        <v>13.2</v>
      </c>
      <c r="BA6" s="24">
        <v>0</v>
      </c>
      <c r="BB6" s="24">
        <v>0</v>
      </c>
      <c r="BC6" s="24">
        <v>0</v>
      </c>
      <c r="BD6" s="24">
        <f>SUM(BA6:BC6)</f>
        <v>0</v>
      </c>
      <c r="BE6" s="24">
        <f t="shared" ref="BE6:BE48" si="0">BD6+AR6+AV6+AZ6</f>
        <v>13.75</v>
      </c>
      <c r="BG6" s="24">
        <v>0</v>
      </c>
      <c r="BH6" s="24">
        <v>0</v>
      </c>
      <c r="BI6" s="24">
        <v>0</v>
      </c>
      <c r="BJ6" s="24">
        <f>SUM(BG6:BI6)</f>
        <v>0</v>
      </c>
      <c r="BK6" s="24">
        <v>0</v>
      </c>
      <c r="BL6" s="24">
        <v>0</v>
      </c>
      <c r="BM6" s="24">
        <v>0</v>
      </c>
      <c r="BN6" s="24">
        <f>SUM(BK6:BM6)</f>
        <v>0</v>
      </c>
      <c r="BO6" s="24">
        <v>0</v>
      </c>
      <c r="BP6" s="24">
        <v>0</v>
      </c>
      <c r="BQ6" s="24">
        <v>0</v>
      </c>
      <c r="BR6" s="24">
        <f>SUM(BO6:BQ6)</f>
        <v>0</v>
      </c>
      <c r="BS6" s="24">
        <v>0</v>
      </c>
      <c r="BT6" s="24">
        <v>0</v>
      </c>
      <c r="BU6" s="24">
        <v>0</v>
      </c>
      <c r="BV6" s="24">
        <f>SUM(BS6:BU6)</f>
        <v>0</v>
      </c>
      <c r="BW6" s="24">
        <f t="shared" ref="BW6:BW48" si="1">BV6+BJ6+BN6+BR6</f>
        <v>0</v>
      </c>
    </row>
    <row r="7" spans="1:75" x14ac:dyDescent="0.2">
      <c r="A7" s="11">
        <v>2</v>
      </c>
      <c r="B7" s="12" t="s">
        <v>5</v>
      </c>
      <c r="C7" s="43">
        <v>54.59</v>
      </c>
      <c r="D7" s="38">
        <v>0</v>
      </c>
      <c r="E7" s="38">
        <v>28.479999999999997</v>
      </c>
      <c r="F7" s="38">
        <v>0</v>
      </c>
      <c r="G7" s="43">
        <f t="shared" ref="G7:G46" si="2">SUM(D7:F7)</f>
        <v>28.479999999999997</v>
      </c>
      <c r="H7" s="38">
        <v>1.25</v>
      </c>
      <c r="I7" s="38">
        <v>20.68</v>
      </c>
      <c r="J7" s="38">
        <v>0</v>
      </c>
      <c r="K7" s="43">
        <f t="shared" ref="K7:K46" si="3">SUM(H7:J7)</f>
        <v>21.93</v>
      </c>
      <c r="L7" s="38">
        <v>0</v>
      </c>
      <c r="M7" s="38">
        <v>1.3419999999999987</v>
      </c>
      <c r="N7" s="38">
        <v>0</v>
      </c>
      <c r="O7" s="43">
        <f t="shared" ref="O7:O46" si="4">SUM(L7:N7)</f>
        <v>1.3419999999999987</v>
      </c>
      <c r="P7" s="38">
        <v>21.82</v>
      </c>
      <c r="Q7" s="24">
        <v>0</v>
      </c>
      <c r="R7" s="38">
        <v>0</v>
      </c>
      <c r="S7" s="43">
        <f t="shared" ref="S7:S46" si="5">SUM(P7:R7)</f>
        <v>21.82</v>
      </c>
      <c r="U7" s="24">
        <v>73.572000000000003</v>
      </c>
      <c r="V7" s="24">
        <v>2.2460000000000009</v>
      </c>
      <c r="W7" s="24">
        <v>0</v>
      </c>
      <c r="X7" s="24">
        <v>0</v>
      </c>
      <c r="Y7" s="24">
        <f t="shared" ref="Y7:Y59" si="6">SUM(V7:X7)</f>
        <v>2.2460000000000009</v>
      </c>
      <c r="Z7" s="24">
        <v>25.109999999999996</v>
      </c>
      <c r="AA7" s="24">
        <v>0</v>
      </c>
      <c r="AB7" s="24">
        <v>10.4</v>
      </c>
      <c r="AC7" s="24">
        <f t="shared" ref="AC7:AC59" si="7">SUM(Z7:AB7)</f>
        <v>35.51</v>
      </c>
      <c r="AD7" s="24">
        <v>14.013999999999999</v>
      </c>
      <c r="AE7" s="24">
        <v>0</v>
      </c>
      <c r="AF7" s="24">
        <v>0</v>
      </c>
      <c r="AG7" s="24">
        <f t="shared" ref="AG7:AG59" si="8">SUM(AD7:AF7)</f>
        <v>14.013999999999999</v>
      </c>
      <c r="AH7" s="24">
        <v>0</v>
      </c>
      <c r="AI7" s="24">
        <v>10.8</v>
      </c>
      <c r="AJ7" s="24">
        <v>0</v>
      </c>
      <c r="AK7" s="24">
        <f t="shared" ref="AK7:AK59" si="9">SUM(AH7:AJ7)</f>
        <v>10.8</v>
      </c>
      <c r="AM7" s="24">
        <f t="shared" ref="AM7:AM48" si="10">AK7+Y7+AC7+AG7</f>
        <v>62.569999999999993</v>
      </c>
      <c r="AO7" s="24">
        <v>0</v>
      </c>
      <c r="AP7" s="24">
        <v>0</v>
      </c>
      <c r="AQ7" s="24">
        <v>0</v>
      </c>
      <c r="AR7" s="24">
        <f t="shared" ref="AR7:AR59" si="11">SUM(AO7:AQ7)</f>
        <v>0</v>
      </c>
      <c r="AS7" s="24">
        <v>0</v>
      </c>
      <c r="AT7" s="24">
        <v>0</v>
      </c>
      <c r="AU7" s="24">
        <v>28.198</v>
      </c>
      <c r="AV7" s="24">
        <f t="shared" ref="AV7:AV59" si="12">SUM(AS7:AU7)</f>
        <v>28.198</v>
      </c>
      <c r="AW7" s="24">
        <v>0</v>
      </c>
      <c r="AX7" s="24">
        <v>0</v>
      </c>
      <c r="AY7" s="24">
        <v>0</v>
      </c>
      <c r="AZ7" s="24">
        <f t="shared" ref="AZ7:AZ59" si="13">SUM(AW7:AY7)</f>
        <v>0</v>
      </c>
      <c r="BA7" s="24">
        <v>0</v>
      </c>
      <c r="BB7" s="24">
        <v>0</v>
      </c>
      <c r="BC7" s="24">
        <v>0</v>
      </c>
      <c r="BD7" s="24">
        <f t="shared" ref="BD7:BD59" si="14">SUM(BA7:BC7)</f>
        <v>0</v>
      </c>
      <c r="BE7" s="24">
        <f t="shared" si="0"/>
        <v>28.198</v>
      </c>
      <c r="BG7" s="24">
        <v>0</v>
      </c>
      <c r="BH7" s="24">
        <v>14.530000000000001</v>
      </c>
      <c r="BI7" s="24">
        <v>0</v>
      </c>
      <c r="BJ7" s="24">
        <f t="shared" ref="BJ7:BJ59" si="15">SUM(BG7:BI7)</f>
        <v>14.530000000000001</v>
      </c>
      <c r="BK7" s="24">
        <v>8.8800000000000008</v>
      </c>
      <c r="BL7" s="24">
        <v>0</v>
      </c>
      <c r="BM7" s="24">
        <v>0</v>
      </c>
      <c r="BN7" s="24">
        <f t="shared" ref="BN7:BN59" si="16">SUM(BK7:BM7)</f>
        <v>8.8800000000000008</v>
      </c>
      <c r="BO7" s="24">
        <v>0</v>
      </c>
      <c r="BP7" s="24">
        <v>0</v>
      </c>
      <c r="BQ7" s="24">
        <v>0</v>
      </c>
      <c r="BR7" s="24">
        <f t="shared" ref="BR7:BR59" si="17">SUM(BO7:BQ7)</f>
        <v>0</v>
      </c>
      <c r="BS7" s="24">
        <v>15.21</v>
      </c>
      <c r="BT7" s="24">
        <v>0</v>
      </c>
      <c r="BU7" s="24">
        <v>13.327</v>
      </c>
      <c r="BV7" s="24">
        <f t="shared" ref="BV7:BV59" si="18">SUM(BS7:BU7)</f>
        <v>28.536999999999999</v>
      </c>
      <c r="BW7" s="24">
        <f t="shared" si="1"/>
        <v>51.947000000000003</v>
      </c>
    </row>
    <row r="8" spans="1:75" x14ac:dyDescent="0.2">
      <c r="A8" s="11">
        <v>3</v>
      </c>
      <c r="B8" s="12" t="s">
        <v>70</v>
      </c>
      <c r="C8" s="43">
        <v>40.673000000000002</v>
      </c>
      <c r="D8" s="38">
        <v>3.86</v>
      </c>
      <c r="E8" s="38">
        <v>0.34</v>
      </c>
      <c r="F8" s="38">
        <v>2</v>
      </c>
      <c r="G8" s="43">
        <f t="shared" si="2"/>
        <v>6.2</v>
      </c>
      <c r="H8" s="38">
        <v>0</v>
      </c>
      <c r="I8" s="38">
        <v>0</v>
      </c>
      <c r="J8" s="38">
        <v>0</v>
      </c>
      <c r="K8" s="43">
        <f t="shared" si="3"/>
        <v>0</v>
      </c>
      <c r="L8" s="38">
        <v>0</v>
      </c>
      <c r="M8" s="38">
        <v>0</v>
      </c>
      <c r="N8" s="38">
        <v>0</v>
      </c>
      <c r="O8" s="43">
        <f t="shared" si="4"/>
        <v>0</v>
      </c>
      <c r="P8" s="38">
        <v>6.59</v>
      </c>
      <c r="Q8" s="38">
        <v>2.4539999999999993</v>
      </c>
      <c r="R8" s="38">
        <v>0</v>
      </c>
      <c r="S8" s="43">
        <f t="shared" si="5"/>
        <v>9.0439999999999987</v>
      </c>
      <c r="U8" s="24">
        <v>50.164000000000001</v>
      </c>
      <c r="V8" s="24">
        <v>7.31</v>
      </c>
      <c r="W8" s="24">
        <v>3.9366666666666652</v>
      </c>
      <c r="X8" s="24">
        <v>0</v>
      </c>
      <c r="Y8" s="24">
        <f t="shared" si="6"/>
        <v>11.246666666666664</v>
      </c>
      <c r="Z8" s="24">
        <v>3.2</v>
      </c>
      <c r="AA8" s="24">
        <v>15.010000000000002</v>
      </c>
      <c r="AB8" s="24">
        <v>0</v>
      </c>
      <c r="AC8" s="24">
        <f t="shared" si="7"/>
        <v>18.21</v>
      </c>
      <c r="AD8" s="24">
        <v>1.0900000000000001</v>
      </c>
      <c r="AE8" s="24">
        <v>0</v>
      </c>
      <c r="AF8" s="24">
        <v>0</v>
      </c>
      <c r="AG8" s="24">
        <f t="shared" si="8"/>
        <v>1.0900000000000001</v>
      </c>
      <c r="AH8" s="24">
        <v>0</v>
      </c>
      <c r="AI8" s="24">
        <v>0</v>
      </c>
      <c r="AJ8" s="24">
        <v>0</v>
      </c>
      <c r="AK8" s="24">
        <f t="shared" si="9"/>
        <v>0</v>
      </c>
      <c r="AM8" s="24">
        <f t="shared" si="10"/>
        <v>30.546666666666663</v>
      </c>
      <c r="AO8" s="24">
        <v>0</v>
      </c>
      <c r="AP8" s="24">
        <v>0</v>
      </c>
      <c r="AQ8" s="24">
        <v>0</v>
      </c>
      <c r="AR8" s="24">
        <f t="shared" si="11"/>
        <v>0</v>
      </c>
      <c r="AS8" s="24">
        <v>0</v>
      </c>
      <c r="AT8" s="24">
        <v>0</v>
      </c>
      <c r="AU8" s="24">
        <v>0</v>
      </c>
      <c r="AV8" s="24">
        <f t="shared" si="12"/>
        <v>0</v>
      </c>
      <c r="AW8" s="24">
        <v>0</v>
      </c>
      <c r="AX8" s="24">
        <v>0</v>
      </c>
      <c r="AY8" s="24">
        <v>0</v>
      </c>
      <c r="AZ8" s="24">
        <f t="shared" si="13"/>
        <v>0</v>
      </c>
      <c r="BA8" s="24">
        <v>0</v>
      </c>
      <c r="BB8" s="24">
        <v>0</v>
      </c>
      <c r="BC8" s="24">
        <v>0</v>
      </c>
      <c r="BD8" s="24">
        <f t="shared" si="14"/>
        <v>0</v>
      </c>
      <c r="BE8" s="24">
        <f t="shared" si="0"/>
        <v>0</v>
      </c>
      <c r="BG8" s="24">
        <v>0</v>
      </c>
      <c r="BH8" s="24">
        <v>0</v>
      </c>
      <c r="BI8" s="24">
        <v>0</v>
      </c>
      <c r="BJ8" s="24">
        <f t="shared" si="15"/>
        <v>0</v>
      </c>
      <c r="BK8" s="24">
        <v>0</v>
      </c>
      <c r="BL8" s="24">
        <v>0</v>
      </c>
      <c r="BM8" s="24">
        <v>12.06</v>
      </c>
      <c r="BN8" s="24">
        <f t="shared" si="16"/>
        <v>12.06</v>
      </c>
      <c r="BO8" s="24">
        <v>0</v>
      </c>
      <c r="BP8" s="24">
        <v>0</v>
      </c>
      <c r="BQ8" s="24">
        <v>0</v>
      </c>
      <c r="BR8" s="24">
        <f t="shared" si="17"/>
        <v>0</v>
      </c>
      <c r="BS8" s="24">
        <v>0</v>
      </c>
      <c r="BT8" s="24">
        <v>0</v>
      </c>
      <c r="BU8" s="24">
        <v>0</v>
      </c>
      <c r="BV8" s="24">
        <f t="shared" si="18"/>
        <v>0</v>
      </c>
      <c r="BW8" s="24">
        <f t="shared" si="1"/>
        <v>12.06</v>
      </c>
    </row>
    <row r="9" spans="1:75" x14ac:dyDescent="0.2">
      <c r="A9" s="11">
        <v>4</v>
      </c>
      <c r="B9" s="12" t="s">
        <v>6</v>
      </c>
      <c r="C9" s="43">
        <v>9.18</v>
      </c>
      <c r="D9" s="38">
        <v>0</v>
      </c>
      <c r="E9" s="38">
        <v>8.4</v>
      </c>
      <c r="F9" s="38">
        <v>0</v>
      </c>
      <c r="G9" s="43">
        <f t="shared" si="2"/>
        <v>8.4</v>
      </c>
      <c r="H9" s="38">
        <v>0</v>
      </c>
      <c r="I9" s="38">
        <v>0</v>
      </c>
      <c r="J9" s="38">
        <v>0</v>
      </c>
      <c r="K9" s="43">
        <f t="shared" si="3"/>
        <v>0</v>
      </c>
      <c r="L9" s="38">
        <v>0</v>
      </c>
      <c r="M9" s="38">
        <v>6</v>
      </c>
      <c r="N9" s="38">
        <v>0</v>
      </c>
      <c r="O9" s="43">
        <f t="shared" si="4"/>
        <v>6</v>
      </c>
      <c r="P9" s="24">
        <v>0</v>
      </c>
      <c r="Q9" s="24">
        <v>0</v>
      </c>
      <c r="R9" s="38">
        <v>0</v>
      </c>
      <c r="S9" s="43">
        <f t="shared" si="5"/>
        <v>0</v>
      </c>
      <c r="U9" s="24">
        <v>14.4</v>
      </c>
      <c r="V9" s="24">
        <v>0</v>
      </c>
      <c r="W9" s="24">
        <v>0</v>
      </c>
      <c r="X9" s="24">
        <v>0</v>
      </c>
      <c r="Y9" s="24">
        <f t="shared" si="6"/>
        <v>0</v>
      </c>
      <c r="Z9" s="24">
        <v>0</v>
      </c>
      <c r="AA9" s="24">
        <v>0</v>
      </c>
      <c r="AB9" s="24">
        <v>0</v>
      </c>
      <c r="AC9" s="24">
        <f t="shared" si="7"/>
        <v>0</v>
      </c>
      <c r="AD9" s="24">
        <v>0</v>
      </c>
      <c r="AE9" s="24">
        <v>0</v>
      </c>
      <c r="AF9" s="24">
        <v>0</v>
      </c>
      <c r="AG9" s="24">
        <f t="shared" si="8"/>
        <v>0</v>
      </c>
      <c r="AH9" s="24">
        <v>0</v>
      </c>
      <c r="AI9" s="24">
        <v>0</v>
      </c>
      <c r="AJ9" s="24">
        <v>0</v>
      </c>
      <c r="AK9" s="24">
        <f t="shared" si="9"/>
        <v>0</v>
      </c>
      <c r="AM9" s="24">
        <f t="shared" si="10"/>
        <v>0</v>
      </c>
      <c r="AO9" s="24">
        <v>0</v>
      </c>
      <c r="AP9" s="24">
        <v>0</v>
      </c>
      <c r="AQ9" s="24">
        <v>0</v>
      </c>
      <c r="AR9" s="24">
        <f t="shared" si="11"/>
        <v>0</v>
      </c>
      <c r="AS9" s="24">
        <v>0</v>
      </c>
      <c r="AT9" s="24">
        <v>0</v>
      </c>
      <c r="AU9" s="24">
        <v>12</v>
      </c>
      <c r="AV9" s="24">
        <f t="shared" si="12"/>
        <v>12</v>
      </c>
      <c r="AW9" s="24">
        <v>0</v>
      </c>
      <c r="AX9" s="24">
        <v>0</v>
      </c>
      <c r="AY9" s="24">
        <v>15.94</v>
      </c>
      <c r="AZ9" s="24">
        <f t="shared" si="13"/>
        <v>15.94</v>
      </c>
      <c r="BA9" s="24">
        <v>0</v>
      </c>
      <c r="BB9" s="24">
        <v>0</v>
      </c>
      <c r="BC9" s="24">
        <v>0</v>
      </c>
      <c r="BD9" s="24">
        <f t="shared" si="14"/>
        <v>0</v>
      </c>
      <c r="BE9" s="24">
        <f t="shared" si="0"/>
        <v>27.939999999999998</v>
      </c>
      <c r="BG9" s="24">
        <v>0</v>
      </c>
      <c r="BH9" s="24">
        <v>0</v>
      </c>
      <c r="BI9" s="24">
        <v>0</v>
      </c>
      <c r="BJ9" s="24">
        <f t="shared" si="15"/>
        <v>0</v>
      </c>
      <c r="BK9" s="24">
        <v>0</v>
      </c>
      <c r="BL9" s="24">
        <v>0</v>
      </c>
      <c r="BM9" s="24">
        <v>0</v>
      </c>
      <c r="BN9" s="24">
        <f t="shared" si="16"/>
        <v>0</v>
      </c>
      <c r="BO9" s="24">
        <v>0</v>
      </c>
      <c r="BP9" s="24">
        <v>0</v>
      </c>
      <c r="BQ9" s="24">
        <v>0</v>
      </c>
      <c r="BR9" s="24">
        <f t="shared" si="17"/>
        <v>0</v>
      </c>
      <c r="BS9" s="24">
        <v>0</v>
      </c>
      <c r="BT9" s="24">
        <v>0</v>
      </c>
      <c r="BU9" s="24">
        <v>0</v>
      </c>
      <c r="BV9" s="24">
        <f t="shared" si="18"/>
        <v>0</v>
      </c>
      <c r="BW9" s="24">
        <f t="shared" si="1"/>
        <v>0</v>
      </c>
    </row>
    <row r="10" spans="1:75" x14ac:dyDescent="0.2">
      <c r="A10" s="11">
        <v>5</v>
      </c>
      <c r="B10" s="12" t="s">
        <v>8</v>
      </c>
      <c r="C10" s="43">
        <v>2.73</v>
      </c>
      <c r="D10" s="38">
        <v>0</v>
      </c>
      <c r="E10" s="38">
        <v>0</v>
      </c>
      <c r="F10" s="38">
        <v>0</v>
      </c>
      <c r="G10" s="43">
        <f t="shared" si="2"/>
        <v>0</v>
      </c>
      <c r="H10" s="38">
        <v>0</v>
      </c>
      <c r="I10" s="38">
        <v>0</v>
      </c>
      <c r="J10" s="38">
        <v>0</v>
      </c>
      <c r="K10" s="43">
        <f t="shared" si="3"/>
        <v>0</v>
      </c>
      <c r="L10" s="38">
        <v>0</v>
      </c>
      <c r="M10" s="38">
        <v>0</v>
      </c>
      <c r="N10" s="38">
        <v>0</v>
      </c>
      <c r="O10" s="43">
        <f t="shared" si="4"/>
        <v>0</v>
      </c>
      <c r="P10" s="24">
        <v>0</v>
      </c>
      <c r="Q10" s="38">
        <v>0</v>
      </c>
      <c r="R10" s="38">
        <v>0</v>
      </c>
      <c r="S10" s="43">
        <f t="shared" si="5"/>
        <v>0</v>
      </c>
      <c r="U10" s="24">
        <f t="shared" ref="U10:U46" si="19">SUM(G10,K10,O10,S10)</f>
        <v>0</v>
      </c>
      <c r="V10" s="24">
        <v>0</v>
      </c>
      <c r="W10" s="24">
        <v>0</v>
      </c>
      <c r="X10" s="24">
        <v>4.2300000000000004</v>
      </c>
      <c r="Y10" s="24">
        <f t="shared" si="6"/>
        <v>4.2300000000000004</v>
      </c>
      <c r="Z10" s="24">
        <v>0</v>
      </c>
      <c r="AA10" s="24">
        <v>0</v>
      </c>
      <c r="AB10" s="24">
        <v>0</v>
      </c>
      <c r="AC10" s="24">
        <f t="shared" si="7"/>
        <v>0</v>
      </c>
      <c r="AD10" s="24">
        <v>0</v>
      </c>
      <c r="AE10" s="24">
        <v>0</v>
      </c>
      <c r="AF10" s="24">
        <v>0</v>
      </c>
      <c r="AG10" s="24">
        <f t="shared" si="8"/>
        <v>0</v>
      </c>
      <c r="AH10" s="24">
        <v>0</v>
      </c>
      <c r="AI10" s="24">
        <v>0</v>
      </c>
      <c r="AJ10" s="24">
        <v>0</v>
      </c>
      <c r="AK10" s="24">
        <f t="shared" si="9"/>
        <v>0</v>
      </c>
      <c r="AM10" s="24">
        <f t="shared" si="10"/>
        <v>4.2300000000000004</v>
      </c>
      <c r="AO10" s="24">
        <v>0</v>
      </c>
      <c r="AP10" s="24">
        <v>0</v>
      </c>
      <c r="AQ10" s="24">
        <v>0</v>
      </c>
      <c r="AR10" s="24">
        <f t="shared" si="11"/>
        <v>0</v>
      </c>
      <c r="AS10" s="24">
        <v>0</v>
      </c>
      <c r="AT10" s="24">
        <v>0</v>
      </c>
      <c r="AU10" s="24">
        <v>0</v>
      </c>
      <c r="AV10" s="24">
        <f t="shared" si="12"/>
        <v>0</v>
      </c>
      <c r="AW10" s="24">
        <v>26.27</v>
      </c>
      <c r="AX10" s="24">
        <v>0</v>
      </c>
      <c r="AY10" s="24">
        <v>0</v>
      </c>
      <c r="AZ10" s="24">
        <f t="shared" si="13"/>
        <v>26.27</v>
      </c>
      <c r="BA10" s="24">
        <v>0</v>
      </c>
      <c r="BB10" s="24">
        <v>0</v>
      </c>
      <c r="BC10" s="24">
        <v>0</v>
      </c>
      <c r="BD10" s="24">
        <f t="shared" si="14"/>
        <v>0</v>
      </c>
      <c r="BE10" s="24">
        <f t="shared" si="0"/>
        <v>26.27</v>
      </c>
      <c r="BG10" s="24">
        <v>34</v>
      </c>
      <c r="BH10" s="24">
        <v>0</v>
      </c>
      <c r="BI10" s="24">
        <v>0</v>
      </c>
      <c r="BJ10" s="24">
        <f t="shared" si="15"/>
        <v>34</v>
      </c>
      <c r="BK10" s="24">
        <v>0</v>
      </c>
      <c r="BL10" s="24">
        <v>0</v>
      </c>
      <c r="BM10" s="24">
        <v>0</v>
      </c>
      <c r="BN10" s="24">
        <f t="shared" si="16"/>
        <v>0</v>
      </c>
      <c r="BO10" s="24">
        <v>0</v>
      </c>
      <c r="BP10" s="24">
        <v>0</v>
      </c>
      <c r="BQ10" s="24">
        <v>0</v>
      </c>
      <c r="BR10" s="24">
        <f t="shared" si="17"/>
        <v>0</v>
      </c>
      <c r="BS10" s="24">
        <v>0</v>
      </c>
      <c r="BT10" s="24">
        <v>0</v>
      </c>
      <c r="BU10" s="24">
        <v>0</v>
      </c>
      <c r="BV10" s="24">
        <f t="shared" si="18"/>
        <v>0</v>
      </c>
      <c r="BW10" s="24">
        <f t="shared" si="1"/>
        <v>34</v>
      </c>
    </row>
    <row r="11" spans="1:75" x14ac:dyDescent="0.2">
      <c r="A11" s="11" t="s">
        <v>54</v>
      </c>
      <c r="B11" s="12" t="s">
        <v>69</v>
      </c>
      <c r="C11" s="43">
        <v>20.329999999999998</v>
      </c>
      <c r="D11" s="38">
        <v>4.5600000000000005</v>
      </c>
      <c r="E11" s="38">
        <v>9.02</v>
      </c>
      <c r="F11" s="38">
        <v>35.76</v>
      </c>
      <c r="G11" s="43">
        <f t="shared" si="2"/>
        <v>49.339999999999996</v>
      </c>
      <c r="H11" s="38">
        <v>3.0490000000000008</v>
      </c>
      <c r="I11" s="38">
        <v>0</v>
      </c>
      <c r="J11" s="38">
        <v>0</v>
      </c>
      <c r="K11" s="43">
        <f t="shared" si="3"/>
        <v>3.0490000000000008</v>
      </c>
      <c r="L11" s="38">
        <v>1</v>
      </c>
      <c r="M11" s="38">
        <v>2.46</v>
      </c>
      <c r="N11" s="38">
        <v>0</v>
      </c>
      <c r="O11" s="43">
        <f t="shared" si="4"/>
        <v>3.46</v>
      </c>
      <c r="P11" s="38">
        <v>3.6</v>
      </c>
      <c r="Q11" s="38">
        <v>1.86</v>
      </c>
      <c r="R11" s="38">
        <v>0</v>
      </c>
      <c r="S11" s="43">
        <f t="shared" si="5"/>
        <v>5.46</v>
      </c>
      <c r="U11" s="24">
        <f t="shared" si="19"/>
        <v>61.308999999999997</v>
      </c>
      <c r="V11" s="24">
        <v>0</v>
      </c>
      <c r="W11" s="24">
        <v>0</v>
      </c>
      <c r="X11" s="24">
        <v>0</v>
      </c>
      <c r="Y11" s="24">
        <f t="shared" si="6"/>
        <v>0</v>
      </c>
      <c r="Z11" s="24">
        <v>22.93</v>
      </c>
      <c r="AA11" s="24">
        <v>24</v>
      </c>
      <c r="AB11" s="24">
        <v>2.78</v>
      </c>
      <c r="AC11" s="24">
        <f t="shared" si="7"/>
        <v>49.71</v>
      </c>
      <c r="AD11" s="24">
        <v>0</v>
      </c>
      <c r="AE11" s="24">
        <v>0</v>
      </c>
      <c r="AF11" s="24">
        <v>0</v>
      </c>
      <c r="AG11" s="24">
        <f t="shared" si="8"/>
        <v>0</v>
      </c>
      <c r="AH11" s="24">
        <v>0</v>
      </c>
      <c r="AI11" s="24">
        <v>0</v>
      </c>
      <c r="AJ11" s="24">
        <v>0</v>
      </c>
      <c r="AK11" s="24">
        <f t="shared" si="9"/>
        <v>0</v>
      </c>
      <c r="AM11" s="24">
        <f t="shared" si="10"/>
        <v>49.71</v>
      </c>
      <c r="AO11" s="24">
        <v>0</v>
      </c>
      <c r="AP11" s="24">
        <v>0</v>
      </c>
      <c r="AQ11" s="24">
        <v>0</v>
      </c>
      <c r="AR11" s="24">
        <f t="shared" si="11"/>
        <v>0</v>
      </c>
      <c r="AS11" s="24">
        <v>0</v>
      </c>
      <c r="AT11" s="24">
        <v>0</v>
      </c>
      <c r="AU11" s="24">
        <v>0</v>
      </c>
      <c r="AV11" s="24">
        <f t="shared" si="12"/>
        <v>0</v>
      </c>
      <c r="AW11" s="24">
        <v>0</v>
      </c>
      <c r="AX11" s="24">
        <v>0</v>
      </c>
      <c r="AY11" s="24">
        <v>0</v>
      </c>
      <c r="AZ11" s="24">
        <f t="shared" si="13"/>
        <v>0</v>
      </c>
      <c r="BA11" s="24">
        <v>0</v>
      </c>
      <c r="BB11" s="24">
        <v>0</v>
      </c>
      <c r="BC11" s="24">
        <v>0</v>
      </c>
      <c r="BD11" s="24">
        <f t="shared" si="14"/>
        <v>0</v>
      </c>
      <c r="BE11" s="24">
        <f t="shared" si="0"/>
        <v>0</v>
      </c>
      <c r="BG11" s="24">
        <v>0</v>
      </c>
      <c r="BH11" s="24">
        <v>0</v>
      </c>
      <c r="BI11" s="24">
        <v>0</v>
      </c>
      <c r="BJ11" s="24">
        <f t="shared" si="15"/>
        <v>0</v>
      </c>
      <c r="BK11" s="24">
        <v>0</v>
      </c>
      <c r="BL11" s="24">
        <v>0</v>
      </c>
      <c r="BM11" s="24">
        <v>0</v>
      </c>
      <c r="BN11" s="24">
        <f t="shared" si="16"/>
        <v>0</v>
      </c>
      <c r="BO11" s="24">
        <v>0</v>
      </c>
      <c r="BP11" s="24">
        <v>0</v>
      </c>
      <c r="BQ11" s="24">
        <v>0</v>
      </c>
      <c r="BR11" s="24">
        <f t="shared" si="17"/>
        <v>0</v>
      </c>
      <c r="BS11" s="24">
        <v>0</v>
      </c>
      <c r="BT11" s="24">
        <v>0</v>
      </c>
      <c r="BU11" s="24">
        <v>0</v>
      </c>
      <c r="BV11" s="24">
        <f t="shared" si="18"/>
        <v>0</v>
      </c>
      <c r="BW11" s="24">
        <f t="shared" si="1"/>
        <v>0</v>
      </c>
    </row>
    <row r="12" spans="1:75" x14ac:dyDescent="0.2">
      <c r="A12" s="11" t="s">
        <v>55</v>
      </c>
      <c r="B12" s="12" t="s">
        <v>9</v>
      </c>
      <c r="C12" s="43">
        <v>135.51599999999999</v>
      </c>
      <c r="D12" s="38">
        <v>4.9400000000000004</v>
      </c>
      <c r="E12" s="38">
        <v>8.92</v>
      </c>
      <c r="F12" s="38">
        <v>8.8699999999999992</v>
      </c>
      <c r="G12" s="43">
        <f t="shared" si="2"/>
        <v>22.729999999999997</v>
      </c>
      <c r="H12" s="38">
        <v>22.932000000000002</v>
      </c>
      <c r="I12" s="38">
        <v>0</v>
      </c>
      <c r="J12" s="38">
        <v>123.68</v>
      </c>
      <c r="K12" s="43">
        <f t="shared" si="3"/>
        <v>146.61200000000002</v>
      </c>
      <c r="L12" s="38">
        <v>0</v>
      </c>
      <c r="M12" s="38">
        <v>0</v>
      </c>
      <c r="N12" s="38">
        <v>20.53</v>
      </c>
      <c r="O12" s="43">
        <f t="shared" si="4"/>
        <v>20.53</v>
      </c>
      <c r="P12" s="38">
        <v>0</v>
      </c>
      <c r="Q12" s="38">
        <v>1.2919999999999987</v>
      </c>
      <c r="R12" s="38">
        <v>0</v>
      </c>
      <c r="S12" s="43">
        <f t="shared" si="5"/>
        <v>1.2919999999999987</v>
      </c>
      <c r="U12" s="24">
        <f t="shared" si="19"/>
        <v>191.16400000000002</v>
      </c>
      <c r="V12" s="24">
        <v>6.0649880095923265</v>
      </c>
      <c r="W12" s="24">
        <v>1.68</v>
      </c>
      <c r="X12" s="24">
        <v>2</v>
      </c>
      <c r="Y12" s="24">
        <f t="shared" si="6"/>
        <v>9.7449880095923263</v>
      </c>
      <c r="Z12" s="24">
        <v>17.34</v>
      </c>
      <c r="AA12" s="24">
        <v>0</v>
      </c>
      <c r="AB12" s="24">
        <v>20.11</v>
      </c>
      <c r="AC12" s="24">
        <f t="shared" si="7"/>
        <v>37.450000000000003</v>
      </c>
      <c r="AD12" s="24">
        <v>10.91</v>
      </c>
      <c r="AE12" s="24">
        <v>0.12</v>
      </c>
      <c r="AF12" s="24">
        <v>0</v>
      </c>
      <c r="AG12" s="24">
        <f t="shared" si="8"/>
        <v>11.03</v>
      </c>
      <c r="AH12" s="24">
        <v>0.93200000000000005</v>
      </c>
      <c r="AI12" s="24">
        <v>5.58</v>
      </c>
      <c r="AJ12" s="24">
        <v>0</v>
      </c>
      <c r="AK12" s="24">
        <f t="shared" si="9"/>
        <v>6.5120000000000005</v>
      </c>
      <c r="AM12" s="24">
        <f t="shared" si="10"/>
        <v>64.736988009592324</v>
      </c>
      <c r="AO12" s="24">
        <v>0</v>
      </c>
      <c r="AP12" s="24">
        <v>0</v>
      </c>
      <c r="AQ12" s="24">
        <v>0</v>
      </c>
      <c r="AR12" s="24">
        <f t="shared" si="11"/>
        <v>0</v>
      </c>
      <c r="AS12" s="24">
        <v>0</v>
      </c>
      <c r="AT12" s="24">
        <v>0</v>
      </c>
      <c r="AU12" s="24">
        <v>0</v>
      </c>
      <c r="AV12" s="24">
        <f t="shared" si="12"/>
        <v>0</v>
      </c>
      <c r="AW12" s="24">
        <v>0</v>
      </c>
      <c r="AX12" s="24">
        <v>0</v>
      </c>
      <c r="AY12" s="24">
        <v>15.520000000000001</v>
      </c>
      <c r="AZ12" s="24">
        <f t="shared" si="13"/>
        <v>15.520000000000001</v>
      </c>
      <c r="BA12" s="24">
        <v>0</v>
      </c>
      <c r="BB12" s="24">
        <v>0</v>
      </c>
      <c r="BC12" s="24">
        <v>5.9</v>
      </c>
      <c r="BD12" s="24">
        <f t="shared" si="14"/>
        <v>5.9</v>
      </c>
      <c r="BE12" s="24">
        <f t="shared" si="0"/>
        <v>21.42</v>
      </c>
      <c r="BG12" s="24">
        <v>0</v>
      </c>
      <c r="BH12" s="24">
        <v>0</v>
      </c>
      <c r="BI12" s="24">
        <v>0</v>
      </c>
      <c r="BJ12" s="24">
        <f t="shared" si="15"/>
        <v>0</v>
      </c>
      <c r="BK12" s="24">
        <v>16.3</v>
      </c>
      <c r="BL12" s="24">
        <v>3.14</v>
      </c>
      <c r="BM12" s="24">
        <v>0.95799999999999996</v>
      </c>
      <c r="BN12" s="24">
        <f t="shared" si="16"/>
        <v>20.398</v>
      </c>
      <c r="BO12" s="24">
        <v>0</v>
      </c>
      <c r="BP12" s="24">
        <v>0</v>
      </c>
      <c r="BQ12" s="24">
        <v>0</v>
      </c>
      <c r="BR12" s="24">
        <f t="shared" si="17"/>
        <v>0</v>
      </c>
      <c r="BS12" s="24">
        <v>19.2</v>
      </c>
      <c r="BT12" s="24">
        <v>0</v>
      </c>
      <c r="BU12" s="24">
        <v>0</v>
      </c>
      <c r="BV12" s="24">
        <f t="shared" si="18"/>
        <v>19.2</v>
      </c>
      <c r="BW12" s="24">
        <f t="shared" si="1"/>
        <v>39.597999999999999</v>
      </c>
    </row>
    <row r="13" spans="1:75" x14ac:dyDescent="0.2">
      <c r="A13" s="11" t="s">
        <v>56</v>
      </c>
      <c r="B13" s="12" t="s">
        <v>65</v>
      </c>
      <c r="C13" s="43">
        <v>0</v>
      </c>
      <c r="D13" s="38">
        <v>0</v>
      </c>
      <c r="E13" s="38">
        <v>0</v>
      </c>
      <c r="F13" s="38">
        <v>0</v>
      </c>
      <c r="G13" s="43">
        <f t="shared" si="2"/>
        <v>0</v>
      </c>
      <c r="H13" s="38">
        <v>0</v>
      </c>
      <c r="I13" s="38">
        <v>0</v>
      </c>
      <c r="J13" s="38">
        <v>0</v>
      </c>
      <c r="K13" s="43">
        <f t="shared" si="3"/>
        <v>0</v>
      </c>
      <c r="L13" s="38">
        <v>0</v>
      </c>
      <c r="M13" s="38">
        <v>0</v>
      </c>
      <c r="N13" s="38">
        <v>0</v>
      </c>
      <c r="O13" s="43">
        <f t="shared" si="4"/>
        <v>0</v>
      </c>
      <c r="P13" s="38">
        <v>0</v>
      </c>
      <c r="Q13" s="38">
        <v>0</v>
      </c>
      <c r="R13" s="38">
        <v>0</v>
      </c>
      <c r="S13" s="43">
        <f t="shared" si="5"/>
        <v>0</v>
      </c>
      <c r="U13" s="24">
        <f t="shared" si="19"/>
        <v>0</v>
      </c>
      <c r="V13" s="24">
        <v>0</v>
      </c>
      <c r="W13" s="24">
        <v>0</v>
      </c>
      <c r="X13" s="24">
        <v>0</v>
      </c>
      <c r="Y13" s="24">
        <f t="shared" si="6"/>
        <v>0</v>
      </c>
      <c r="Z13" s="24">
        <v>0</v>
      </c>
      <c r="AA13" s="24">
        <v>0</v>
      </c>
      <c r="AB13" s="24">
        <v>0</v>
      </c>
      <c r="AC13" s="24">
        <f t="shared" si="7"/>
        <v>0</v>
      </c>
      <c r="AD13" s="24">
        <v>0</v>
      </c>
      <c r="AE13" s="24">
        <v>0</v>
      </c>
      <c r="AF13" s="24">
        <v>0</v>
      </c>
      <c r="AG13" s="24">
        <f t="shared" si="8"/>
        <v>0</v>
      </c>
      <c r="AH13" s="24">
        <v>0</v>
      </c>
      <c r="AI13" s="24">
        <v>0</v>
      </c>
      <c r="AJ13" s="24">
        <v>0</v>
      </c>
      <c r="AK13" s="24">
        <f t="shared" si="9"/>
        <v>0</v>
      </c>
      <c r="AM13" s="24">
        <f t="shared" si="10"/>
        <v>0</v>
      </c>
      <c r="AO13" s="24">
        <v>0</v>
      </c>
      <c r="AP13" s="24">
        <v>0</v>
      </c>
      <c r="AQ13" s="24">
        <v>0</v>
      </c>
      <c r="AR13" s="24">
        <f t="shared" si="11"/>
        <v>0</v>
      </c>
      <c r="AS13" s="24">
        <v>0</v>
      </c>
      <c r="AT13" s="24">
        <v>0</v>
      </c>
      <c r="AU13" s="24">
        <v>0</v>
      </c>
      <c r="AV13" s="24">
        <f t="shared" si="12"/>
        <v>0</v>
      </c>
      <c r="AW13" s="24">
        <v>0</v>
      </c>
      <c r="AX13" s="24">
        <v>0</v>
      </c>
      <c r="AY13" s="24">
        <v>0</v>
      </c>
      <c r="AZ13" s="24">
        <f t="shared" si="13"/>
        <v>0</v>
      </c>
      <c r="BA13" s="24">
        <v>0</v>
      </c>
      <c r="BB13" s="24">
        <v>0</v>
      </c>
      <c r="BC13" s="24">
        <v>0</v>
      </c>
      <c r="BD13" s="24">
        <f t="shared" si="14"/>
        <v>0</v>
      </c>
      <c r="BE13" s="24">
        <f t="shared" si="0"/>
        <v>0</v>
      </c>
      <c r="BG13" s="24">
        <v>0</v>
      </c>
      <c r="BH13" s="24">
        <v>0</v>
      </c>
      <c r="BI13" s="24">
        <v>0</v>
      </c>
      <c r="BJ13" s="24">
        <f t="shared" si="15"/>
        <v>0</v>
      </c>
      <c r="BK13" s="24">
        <v>0</v>
      </c>
      <c r="BL13" s="24">
        <v>0</v>
      </c>
      <c r="BM13" s="24">
        <v>0</v>
      </c>
      <c r="BN13" s="24">
        <f t="shared" si="16"/>
        <v>0</v>
      </c>
      <c r="BO13" s="24">
        <v>0</v>
      </c>
      <c r="BP13" s="24">
        <v>0</v>
      </c>
      <c r="BQ13" s="24">
        <v>0</v>
      </c>
      <c r="BR13" s="24">
        <f t="shared" si="17"/>
        <v>0</v>
      </c>
      <c r="BS13" s="24">
        <v>0</v>
      </c>
      <c r="BT13" s="24">
        <v>0</v>
      </c>
      <c r="BU13" s="24">
        <v>0</v>
      </c>
      <c r="BV13" s="24">
        <f t="shared" si="18"/>
        <v>0</v>
      </c>
      <c r="BW13" s="24">
        <f t="shared" si="1"/>
        <v>0</v>
      </c>
    </row>
    <row r="14" spans="1:75" x14ac:dyDescent="0.2">
      <c r="A14" s="11" t="s">
        <v>57</v>
      </c>
      <c r="B14" s="12" t="s">
        <v>10</v>
      </c>
      <c r="C14" s="44">
        <v>0</v>
      </c>
      <c r="D14" s="39">
        <v>0</v>
      </c>
      <c r="E14" s="39">
        <v>0</v>
      </c>
      <c r="F14" s="39">
        <v>0</v>
      </c>
      <c r="G14" s="44">
        <f t="shared" si="2"/>
        <v>0</v>
      </c>
      <c r="H14" s="39">
        <v>0</v>
      </c>
      <c r="I14" s="39">
        <v>0</v>
      </c>
      <c r="J14" s="39">
        <v>0</v>
      </c>
      <c r="K14" s="44">
        <f t="shared" si="3"/>
        <v>0</v>
      </c>
      <c r="L14" s="39">
        <v>0</v>
      </c>
      <c r="M14" s="39">
        <v>0</v>
      </c>
      <c r="N14" s="39">
        <v>0</v>
      </c>
      <c r="O14" s="44">
        <f t="shared" si="4"/>
        <v>0</v>
      </c>
      <c r="P14" s="39">
        <v>0</v>
      </c>
      <c r="Q14" s="39">
        <v>0</v>
      </c>
      <c r="R14" s="38">
        <v>0</v>
      </c>
      <c r="S14" s="44">
        <f t="shared" si="5"/>
        <v>0</v>
      </c>
      <c r="U14" s="24">
        <f t="shared" si="19"/>
        <v>0</v>
      </c>
      <c r="V14" s="24">
        <v>0</v>
      </c>
      <c r="W14" s="24">
        <v>0</v>
      </c>
      <c r="X14" s="24">
        <v>0</v>
      </c>
      <c r="Y14" s="24">
        <f t="shared" si="6"/>
        <v>0</v>
      </c>
      <c r="Z14" s="24">
        <v>0</v>
      </c>
      <c r="AA14" s="24">
        <v>0</v>
      </c>
      <c r="AB14" s="24">
        <v>0</v>
      </c>
      <c r="AC14" s="24">
        <f t="shared" si="7"/>
        <v>0</v>
      </c>
      <c r="AD14" s="24">
        <v>0</v>
      </c>
      <c r="AE14" s="24">
        <v>0</v>
      </c>
      <c r="AF14" s="24">
        <v>0</v>
      </c>
      <c r="AG14" s="24">
        <f t="shared" si="8"/>
        <v>0</v>
      </c>
      <c r="AH14" s="24">
        <v>0</v>
      </c>
      <c r="AI14" s="24">
        <v>0</v>
      </c>
      <c r="AJ14" s="24">
        <v>0</v>
      </c>
      <c r="AK14" s="24">
        <f t="shared" si="9"/>
        <v>0</v>
      </c>
      <c r="AM14" s="24">
        <f t="shared" si="10"/>
        <v>0</v>
      </c>
      <c r="AO14" s="24">
        <v>0</v>
      </c>
      <c r="AP14" s="24">
        <v>0</v>
      </c>
      <c r="AQ14" s="24">
        <v>0</v>
      </c>
      <c r="AR14" s="24">
        <f t="shared" si="11"/>
        <v>0</v>
      </c>
      <c r="AS14" s="24">
        <v>0</v>
      </c>
      <c r="AT14" s="24">
        <v>0</v>
      </c>
      <c r="AU14" s="24">
        <v>0</v>
      </c>
      <c r="AV14" s="24">
        <f t="shared" si="12"/>
        <v>0</v>
      </c>
      <c r="AW14" s="24">
        <v>0</v>
      </c>
      <c r="AX14" s="24">
        <v>0</v>
      </c>
      <c r="AY14" s="24">
        <v>0</v>
      </c>
      <c r="AZ14" s="24">
        <f t="shared" si="13"/>
        <v>0</v>
      </c>
      <c r="BA14" s="24">
        <v>0</v>
      </c>
      <c r="BB14" s="24">
        <v>0</v>
      </c>
      <c r="BC14" s="24">
        <v>0</v>
      </c>
      <c r="BD14" s="24">
        <f t="shared" si="14"/>
        <v>0</v>
      </c>
      <c r="BE14" s="24">
        <f t="shared" si="0"/>
        <v>0</v>
      </c>
      <c r="BG14" s="24">
        <v>0</v>
      </c>
      <c r="BH14" s="24">
        <v>0</v>
      </c>
      <c r="BI14" s="24">
        <v>0</v>
      </c>
      <c r="BJ14" s="24">
        <f t="shared" si="15"/>
        <v>0</v>
      </c>
      <c r="BK14" s="24">
        <v>0</v>
      </c>
      <c r="BL14" s="24">
        <v>0</v>
      </c>
      <c r="BM14" s="24">
        <v>0</v>
      </c>
      <c r="BN14" s="24">
        <f t="shared" si="16"/>
        <v>0</v>
      </c>
      <c r="BO14" s="24">
        <v>0</v>
      </c>
      <c r="BP14" s="24">
        <v>0</v>
      </c>
      <c r="BQ14" s="24">
        <v>0</v>
      </c>
      <c r="BR14" s="24">
        <f t="shared" si="17"/>
        <v>0</v>
      </c>
      <c r="BS14" s="24">
        <v>0</v>
      </c>
      <c r="BT14" s="24">
        <v>0</v>
      </c>
      <c r="BU14" s="24">
        <v>0</v>
      </c>
      <c r="BV14" s="24">
        <f t="shared" si="18"/>
        <v>0</v>
      </c>
      <c r="BW14" s="24">
        <f t="shared" si="1"/>
        <v>0</v>
      </c>
    </row>
    <row r="15" spans="1:75" ht="18" x14ac:dyDescent="0.2">
      <c r="A15" s="11" t="s">
        <v>58</v>
      </c>
      <c r="B15" s="12" t="s">
        <v>164</v>
      </c>
      <c r="C15" s="44">
        <v>0</v>
      </c>
      <c r="D15" s="39">
        <v>0</v>
      </c>
      <c r="E15" s="39">
        <v>0</v>
      </c>
      <c r="F15" s="39">
        <v>0</v>
      </c>
      <c r="G15" s="44">
        <f t="shared" si="2"/>
        <v>0</v>
      </c>
      <c r="H15" s="39">
        <v>0</v>
      </c>
      <c r="I15" s="39">
        <v>0</v>
      </c>
      <c r="J15" s="39">
        <v>0</v>
      </c>
      <c r="K15" s="44">
        <f t="shared" si="3"/>
        <v>0</v>
      </c>
      <c r="L15" s="39">
        <v>0</v>
      </c>
      <c r="M15" s="39">
        <v>0</v>
      </c>
      <c r="N15" s="39">
        <v>0</v>
      </c>
      <c r="O15" s="44">
        <f t="shared" si="4"/>
        <v>0</v>
      </c>
      <c r="P15" s="39">
        <v>0</v>
      </c>
      <c r="Q15" s="39">
        <v>0</v>
      </c>
      <c r="R15" s="38">
        <v>0</v>
      </c>
      <c r="S15" s="44">
        <f t="shared" si="5"/>
        <v>0</v>
      </c>
      <c r="U15" s="24">
        <f t="shared" si="19"/>
        <v>0</v>
      </c>
      <c r="V15" s="24">
        <v>0</v>
      </c>
      <c r="W15" s="24">
        <v>0</v>
      </c>
      <c r="X15" s="24">
        <v>0</v>
      </c>
      <c r="Y15" s="24">
        <f t="shared" si="6"/>
        <v>0</v>
      </c>
      <c r="Z15" s="24">
        <v>0</v>
      </c>
      <c r="AA15" s="24">
        <v>0</v>
      </c>
      <c r="AB15" s="24">
        <v>0</v>
      </c>
      <c r="AC15" s="24">
        <f t="shared" si="7"/>
        <v>0</v>
      </c>
      <c r="AD15" s="24">
        <v>0</v>
      </c>
      <c r="AE15" s="24">
        <v>0</v>
      </c>
      <c r="AF15" s="24">
        <v>0</v>
      </c>
      <c r="AG15" s="24">
        <f t="shared" si="8"/>
        <v>0</v>
      </c>
      <c r="AH15" s="24">
        <v>0</v>
      </c>
      <c r="AI15" s="24">
        <v>0</v>
      </c>
      <c r="AJ15" s="24">
        <v>0</v>
      </c>
      <c r="AK15" s="24">
        <f t="shared" si="9"/>
        <v>0</v>
      </c>
      <c r="AM15" s="24">
        <f t="shared" si="10"/>
        <v>0</v>
      </c>
      <c r="AO15" s="24">
        <v>0</v>
      </c>
      <c r="AP15" s="24">
        <v>0</v>
      </c>
      <c r="AQ15" s="24">
        <v>0</v>
      </c>
      <c r="AR15" s="24">
        <f t="shared" si="11"/>
        <v>0</v>
      </c>
      <c r="AS15" s="24">
        <v>0</v>
      </c>
      <c r="AT15" s="24">
        <v>0</v>
      </c>
      <c r="AU15" s="24">
        <v>0</v>
      </c>
      <c r="AV15" s="24">
        <f t="shared" si="12"/>
        <v>0</v>
      </c>
      <c r="AW15" s="24">
        <v>0</v>
      </c>
      <c r="AX15" s="24">
        <v>0</v>
      </c>
      <c r="AY15" s="24">
        <v>0</v>
      </c>
      <c r="AZ15" s="24">
        <f t="shared" si="13"/>
        <v>0</v>
      </c>
      <c r="BA15" s="24">
        <v>0</v>
      </c>
      <c r="BB15" s="24">
        <v>0</v>
      </c>
      <c r="BC15" s="24">
        <v>0</v>
      </c>
      <c r="BD15" s="24">
        <f t="shared" si="14"/>
        <v>0</v>
      </c>
      <c r="BE15" s="24">
        <f t="shared" si="0"/>
        <v>0</v>
      </c>
      <c r="BG15" s="24">
        <v>0</v>
      </c>
      <c r="BH15" s="24">
        <v>0</v>
      </c>
      <c r="BI15" s="24">
        <v>0</v>
      </c>
      <c r="BJ15" s="24">
        <f t="shared" si="15"/>
        <v>0</v>
      </c>
      <c r="BK15" s="24">
        <v>0</v>
      </c>
      <c r="BL15" s="24">
        <v>0</v>
      </c>
      <c r="BM15" s="24">
        <v>0</v>
      </c>
      <c r="BN15" s="24">
        <f t="shared" si="16"/>
        <v>0</v>
      </c>
      <c r="BO15" s="24">
        <v>0</v>
      </c>
      <c r="BP15" s="24">
        <v>0</v>
      </c>
      <c r="BQ15" s="24">
        <v>0</v>
      </c>
      <c r="BR15" s="24">
        <f t="shared" si="17"/>
        <v>0</v>
      </c>
      <c r="BS15" s="24">
        <v>0</v>
      </c>
      <c r="BT15" s="24">
        <v>0</v>
      </c>
      <c r="BU15" s="24">
        <v>0</v>
      </c>
      <c r="BV15" s="24">
        <f t="shared" si="18"/>
        <v>0</v>
      </c>
      <c r="BW15" s="24">
        <f t="shared" si="1"/>
        <v>0</v>
      </c>
    </row>
    <row r="16" spans="1:75" x14ac:dyDescent="0.2">
      <c r="A16" s="11" t="s">
        <v>59</v>
      </c>
      <c r="B16" s="12" t="s">
        <v>11</v>
      </c>
      <c r="C16" s="44">
        <v>0</v>
      </c>
      <c r="D16" s="39">
        <v>0</v>
      </c>
      <c r="E16" s="39">
        <v>0</v>
      </c>
      <c r="F16" s="39">
        <v>0</v>
      </c>
      <c r="G16" s="44">
        <f t="shared" si="2"/>
        <v>0</v>
      </c>
      <c r="H16" s="39">
        <v>0</v>
      </c>
      <c r="I16" s="39">
        <v>0</v>
      </c>
      <c r="J16" s="39">
        <v>0</v>
      </c>
      <c r="K16" s="44">
        <f t="shared" si="3"/>
        <v>0</v>
      </c>
      <c r="L16" s="39">
        <v>0</v>
      </c>
      <c r="M16" s="39">
        <v>0</v>
      </c>
      <c r="N16" s="39">
        <v>0</v>
      </c>
      <c r="O16" s="44">
        <f t="shared" si="4"/>
        <v>0</v>
      </c>
      <c r="P16" s="39">
        <v>0</v>
      </c>
      <c r="Q16" s="39">
        <v>0</v>
      </c>
      <c r="R16" s="38">
        <v>0</v>
      </c>
      <c r="S16" s="44">
        <f t="shared" si="5"/>
        <v>0</v>
      </c>
      <c r="U16" s="24">
        <f t="shared" si="19"/>
        <v>0</v>
      </c>
      <c r="V16" s="24">
        <v>0</v>
      </c>
      <c r="W16" s="24">
        <v>0</v>
      </c>
      <c r="X16" s="24">
        <v>0</v>
      </c>
      <c r="Y16" s="24">
        <f t="shared" si="6"/>
        <v>0</v>
      </c>
      <c r="Z16" s="24">
        <v>0</v>
      </c>
      <c r="AA16" s="24">
        <v>0</v>
      </c>
      <c r="AB16" s="24">
        <v>0</v>
      </c>
      <c r="AC16" s="24">
        <f t="shared" si="7"/>
        <v>0</v>
      </c>
      <c r="AD16" s="24">
        <v>0</v>
      </c>
      <c r="AE16" s="24">
        <v>0</v>
      </c>
      <c r="AF16" s="24">
        <v>0</v>
      </c>
      <c r="AG16" s="24">
        <f t="shared" si="8"/>
        <v>0</v>
      </c>
      <c r="AH16" s="24">
        <v>0</v>
      </c>
      <c r="AI16" s="24">
        <v>0</v>
      </c>
      <c r="AJ16" s="24">
        <v>0</v>
      </c>
      <c r="AK16" s="24">
        <f t="shared" si="9"/>
        <v>0</v>
      </c>
      <c r="AM16" s="24">
        <f t="shared" si="10"/>
        <v>0</v>
      </c>
      <c r="AO16" s="24">
        <v>0</v>
      </c>
      <c r="AP16" s="24">
        <v>0</v>
      </c>
      <c r="AQ16" s="24">
        <v>0</v>
      </c>
      <c r="AR16" s="24">
        <f t="shared" si="11"/>
        <v>0</v>
      </c>
      <c r="AS16" s="24">
        <v>0</v>
      </c>
      <c r="AT16" s="24">
        <v>0</v>
      </c>
      <c r="AU16" s="24">
        <v>0</v>
      </c>
      <c r="AV16" s="24">
        <f t="shared" si="12"/>
        <v>0</v>
      </c>
      <c r="AW16" s="24">
        <v>0</v>
      </c>
      <c r="AX16" s="24">
        <v>0</v>
      </c>
      <c r="AY16" s="24">
        <v>0</v>
      </c>
      <c r="AZ16" s="24">
        <f t="shared" si="13"/>
        <v>0</v>
      </c>
      <c r="BA16" s="24">
        <v>0</v>
      </c>
      <c r="BB16" s="24">
        <v>0</v>
      </c>
      <c r="BC16" s="24">
        <v>0</v>
      </c>
      <c r="BD16" s="24">
        <f t="shared" si="14"/>
        <v>0</v>
      </c>
      <c r="BE16" s="24">
        <f t="shared" si="0"/>
        <v>0</v>
      </c>
      <c r="BG16" s="24">
        <v>0</v>
      </c>
      <c r="BH16" s="24">
        <v>0</v>
      </c>
      <c r="BI16" s="24">
        <v>0</v>
      </c>
      <c r="BJ16" s="24">
        <f t="shared" si="15"/>
        <v>0</v>
      </c>
      <c r="BK16" s="24">
        <v>0</v>
      </c>
      <c r="BL16" s="24">
        <v>0</v>
      </c>
      <c r="BM16" s="24">
        <v>0</v>
      </c>
      <c r="BN16" s="24">
        <f t="shared" si="16"/>
        <v>0</v>
      </c>
      <c r="BO16" s="24">
        <v>0</v>
      </c>
      <c r="BP16" s="24">
        <v>0</v>
      </c>
      <c r="BQ16" s="24">
        <v>0</v>
      </c>
      <c r="BR16" s="24">
        <f t="shared" si="17"/>
        <v>0</v>
      </c>
      <c r="BS16" s="24">
        <v>0</v>
      </c>
      <c r="BT16" s="24">
        <v>0</v>
      </c>
      <c r="BU16" s="24">
        <v>0</v>
      </c>
      <c r="BV16" s="24">
        <f t="shared" si="18"/>
        <v>0</v>
      </c>
      <c r="BW16" s="24">
        <f t="shared" si="1"/>
        <v>0</v>
      </c>
    </row>
    <row r="17" spans="1:75" x14ac:dyDescent="0.2">
      <c r="A17" s="15">
        <v>6</v>
      </c>
      <c r="B17" s="10" t="s">
        <v>12</v>
      </c>
      <c r="C17" s="44">
        <v>0</v>
      </c>
      <c r="D17" s="39">
        <v>0</v>
      </c>
      <c r="E17" s="39">
        <v>0</v>
      </c>
      <c r="F17" s="39">
        <v>0</v>
      </c>
      <c r="G17" s="44">
        <f t="shared" si="2"/>
        <v>0</v>
      </c>
      <c r="H17" s="39">
        <v>0</v>
      </c>
      <c r="I17" s="39">
        <v>0</v>
      </c>
      <c r="J17" s="39">
        <v>0</v>
      </c>
      <c r="K17" s="44">
        <f t="shared" si="3"/>
        <v>0</v>
      </c>
      <c r="L17" s="39">
        <v>0</v>
      </c>
      <c r="M17" s="39">
        <v>0</v>
      </c>
      <c r="N17" s="39">
        <v>0</v>
      </c>
      <c r="O17" s="44">
        <f t="shared" si="4"/>
        <v>0</v>
      </c>
      <c r="P17" s="39">
        <v>0</v>
      </c>
      <c r="Q17" s="39">
        <v>0</v>
      </c>
      <c r="R17" s="38">
        <v>0</v>
      </c>
      <c r="S17" s="44">
        <f t="shared" si="5"/>
        <v>0</v>
      </c>
      <c r="U17" s="24">
        <f t="shared" si="19"/>
        <v>0</v>
      </c>
      <c r="V17" s="24">
        <v>0</v>
      </c>
      <c r="W17" s="24">
        <v>0</v>
      </c>
      <c r="X17" s="24">
        <v>0</v>
      </c>
      <c r="Y17" s="24">
        <f t="shared" si="6"/>
        <v>0</v>
      </c>
      <c r="Z17" s="24">
        <v>0</v>
      </c>
      <c r="AA17" s="24">
        <v>0</v>
      </c>
      <c r="AB17" s="24">
        <v>0</v>
      </c>
      <c r="AC17" s="24">
        <f t="shared" si="7"/>
        <v>0</v>
      </c>
      <c r="AD17" s="24">
        <v>0</v>
      </c>
      <c r="AE17" s="24">
        <v>0</v>
      </c>
      <c r="AF17" s="24">
        <v>0</v>
      </c>
      <c r="AG17" s="24">
        <f t="shared" si="8"/>
        <v>0</v>
      </c>
      <c r="AH17" s="24">
        <v>0</v>
      </c>
      <c r="AI17" s="24">
        <v>0</v>
      </c>
      <c r="AJ17" s="24">
        <v>0</v>
      </c>
      <c r="AK17" s="24">
        <f t="shared" si="9"/>
        <v>0</v>
      </c>
      <c r="AM17" s="24">
        <f t="shared" si="10"/>
        <v>0</v>
      </c>
      <c r="AO17" s="24">
        <v>0</v>
      </c>
      <c r="AP17" s="24">
        <v>0</v>
      </c>
      <c r="AQ17" s="24">
        <v>0</v>
      </c>
      <c r="AR17" s="24">
        <f t="shared" si="11"/>
        <v>0</v>
      </c>
      <c r="AS17" s="24">
        <v>0</v>
      </c>
      <c r="AT17" s="24">
        <v>0</v>
      </c>
      <c r="AU17" s="24">
        <v>0</v>
      </c>
      <c r="AV17" s="24">
        <f t="shared" si="12"/>
        <v>0</v>
      </c>
      <c r="AW17" s="24">
        <v>0</v>
      </c>
      <c r="AX17" s="24">
        <v>0</v>
      </c>
      <c r="AY17" s="24">
        <v>0</v>
      </c>
      <c r="AZ17" s="24">
        <f t="shared" si="13"/>
        <v>0</v>
      </c>
      <c r="BA17" s="24">
        <v>0</v>
      </c>
      <c r="BB17" s="24">
        <v>0</v>
      </c>
      <c r="BC17" s="24">
        <v>0</v>
      </c>
      <c r="BD17" s="24">
        <f t="shared" si="14"/>
        <v>0</v>
      </c>
      <c r="BE17" s="24">
        <f t="shared" si="0"/>
        <v>0</v>
      </c>
      <c r="BG17" s="24">
        <v>0</v>
      </c>
      <c r="BH17" s="24">
        <v>0</v>
      </c>
      <c r="BI17" s="24">
        <v>0</v>
      </c>
      <c r="BJ17" s="24">
        <f t="shared" si="15"/>
        <v>0</v>
      </c>
      <c r="BK17" s="24">
        <v>0</v>
      </c>
      <c r="BL17" s="24">
        <v>0</v>
      </c>
      <c r="BM17" s="24">
        <v>0</v>
      </c>
      <c r="BN17" s="24">
        <f t="shared" si="16"/>
        <v>0</v>
      </c>
      <c r="BO17" s="24">
        <v>0</v>
      </c>
      <c r="BP17" s="24">
        <v>0</v>
      </c>
      <c r="BQ17" s="24">
        <v>0</v>
      </c>
      <c r="BR17" s="24">
        <f t="shared" si="17"/>
        <v>0</v>
      </c>
      <c r="BS17" s="24">
        <v>0</v>
      </c>
      <c r="BT17" s="24">
        <v>0</v>
      </c>
      <c r="BU17" s="24">
        <v>0</v>
      </c>
      <c r="BV17" s="24">
        <f t="shared" si="18"/>
        <v>0</v>
      </c>
      <c r="BW17" s="24">
        <f t="shared" si="1"/>
        <v>0</v>
      </c>
    </row>
    <row r="18" spans="1:75" ht="15.75" thickBot="1" x14ac:dyDescent="0.25">
      <c r="A18" s="15">
        <v>7</v>
      </c>
      <c r="B18" s="16" t="s">
        <v>13</v>
      </c>
      <c r="C18" s="44">
        <v>0</v>
      </c>
      <c r="D18" s="39">
        <v>0</v>
      </c>
      <c r="E18" s="39">
        <v>0</v>
      </c>
      <c r="F18" s="39">
        <v>0</v>
      </c>
      <c r="G18" s="44">
        <f t="shared" si="2"/>
        <v>0</v>
      </c>
      <c r="H18" s="39">
        <v>0</v>
      </c>
      <c r="I18" s="39">
        <v>0</v>
      </c>
      <c r="J18" s="39">
        <v>0</v>
      </c>
      <c r="K18" s="44">
        <f t="shared" si="3"/>
        <v>0</v>
      </c>
      <c r="L18" s="39">
        <v>0</v>
      </c>
      <c r="M18" s="39">
        <v>0</v>
      </c>
      <c r="N18" s="39">
        <v>0</v>
      </c>
      <c r="O18" s="44">
        <f t="shared" si="4"/>
        <v>0</v>
      </c>
      <c r="P18" s="39">
        <v>0</v>
      </c>
      <c r="Q18" s="39">
        <v>0</v>
      </c>
      <c r="R18" s="38">
        <v>0</v>
      </c>
      <c r="S18" s="44">
        <f t="shared" si="5"/>
        <v>0</v>
      </c>
      <c r="U18" s="24">
        <f t="shared" si="19"/>
        <v>0</v>
      </c>
      <c r="V18" s="24">
        <v>0</v>
      </c>
      <c r="W18" s="24">
        <v>0</v>
      </c>
      <c r="X18" s="24">
        <v>0</v>
      </c>
      <c r="Y18" s="24">
        <f t="shared" si="6"/>
        <v>0</v>
      </c>
      <c r="Z18" s="24">
        <v>0</v>
      </c>
      <c r="AA18" s="24">
        <v>0</v>
      </c>
      <c r="AB18" s="24">
        <v>0</v>
      </c>
      <c r="AC18" s="24">
        <f t="shared" si="7"/>
        <v>0</v>
      </c>
      <c r="AD18" s="24">
        <v>0</v>
      </c>
      <c r="AE18" s="24">
        <v>0</v>
      </c>
      <c r="AF18" s="24">
        <v>0</v>
      </c>
      <c r="AG18" s="24">
        <f t="shared" si="8"/>
        <v>0</v>
      </c>
      <c r="AH18" s="24">
        <v>0</v>
      </c>
      <c r="AI18" s="24">
        <v>0</v>
      </c>
      <c r="AJ18" s="24">
        <v>0</v>
      </c>
      <c r="AK18" s="24">
        <f t="shared" si="9"/>
        <v>0</v>
      </c>
      <c r="AM18" s="24">
        <f t="shared" si="10"/>
        <v>0</v>
      </c>
      <c r="AO18" s="24">
        <v>0</v>
      </c>
      <c r="AP18" s="24">
        <v>0</v>
      </c>
      <c r="AQ18" s="24">
        <v>0</v>
      </c>
      <c r="AR18" s="24">
        <f t="shared" si="11"/>
        <v>0</v>
      </c>
      <c r="AS18" s="24">
        <v>0</v>
      </c>
      <c r="AT18" s="24">
        <v>0</v>
      </c>
      <c r="AU18" s="24">
        <v>0</v>
      </c>
      <c r="AV18" s="24">
        <f t="shared" si="12"/>
        <v>0</v>
      </c>
      <c r="AW18" s="24">
        <v>0</v>
      </c>
      <c r="AX18" s="24">
        <v>0</v>
      </c>
      <c r="AY18" s="24">
        <v>0</v>
      </c>
      <c r="AZ18" s="24">
        <f t="shared" si="13"/>
        <v>0</v>
      </c>
      <c r="BA18" s="24">
        <v>0</v>
      </c>
      <c r="BB18" s="24">
        <v>0</v>
      </c>
      <c r="BC18" s="24">
        <v>0</v>
      </c>
      <c r="BD18" s="24">
        <f t="shared" si="14"/>
        <v>0</v>
      </c>
      <c r="BE18" s="24">
        <f t="shared" si="0"/>
        <v>0</v>
      </c>
      <c r="BG18" s="24">
        <v>0</v>
      </c>
      <c r="BH18" s="24">
        <v>0</v>
      </c>
      <c r="BI18" s="24">
        <v>0</v>
      </c>
      <c r="BJ18" s="24">
        <f t="shared" si="15"/>
        <v>0</v>
      </c>
      <c r="BK18" s="24">
        <v>0</v>
      </c>
      <c r="BL18" s="24">
        <v>0</v>
      </c>
      <c r="BM18" s="24">
        <v>0</v>
      </c>
      <c r="BN18" s="24">
        <f t="shared" si="16"/>
        <v>0</v>
      </c>
      <c r="BO18" s="24">
        <v>0</v>
      </c>
      <c r="BP18" s="24">
        <v>0</v>
      </c>
      <c r="BQ18" s="24">
        <v>0</v>
      </c>
      <c r="BR18" s="24">
        <f t="shared" si="17"/>
        <v>0</v>
      </c>
      <c r="BS18" s="24">
        <v>0</v>
      </c>
      <c r="BT18" s="24">
        <v>0</v>
      </c>
      <c r="BU18" s="24">
        <v>0</v>
      </c>
      <c r="BV18" s="24">
        <f t="shared" si="18"/>
        <v>0</v>
      </c>
      <c r="BW18" s="24">
        <f t="shared" si="1"/>
        <v>0</v>
      </c>
    </row>
    <row r="19" spans="1:75" ht="15.75" thickBot="1" x14ac:dyDescent="0.25">
      <c r="A19" s="23"/>
      <c r="B19" s="18" t="s">
        <v>14</v>
      </c>
      <c r="C19" s="21">
        <f>SUM(C6:C18)</f>
        <v>268.459</v>
      </c>
      <c r="D19" s="21">
        <f t="shared" ref="D19:X19" si="20">SUM(D6:D18)</f>
        <v>13.36</v>
      </c>
      <c r="E19" s="21">
        <f t="shared" si="20"/>
        <v>55.16</v>
      </c>
      <c r="F19" s="21">
        <f t="shared" si="20"/>
        <v>46.629999999999995</v>
      </c>
      <c r="G19" s="21">
        <f t="shared" si="20"/>
        <v>115.14999999999998</v>
      </c>
      <c r="H19" s="21">
        <f t="shared" si="20"/>
        <v>27.231000000000002</v>
      </c>
      <c r="I19" s="21">
        <f t="shared" si="20"/>
        <v>20.68</v>
      </c>
      <c r="J19" s="21">
        <f t="shared" si="20"/>
        <v>123.68</v>
      </c>
      <c r="K19" s="21">
        <f t="shared" si="20"/>
        <v>171.59100000000001</v>
      </c>
      <c r="L19" s="21">
        <f t="shared" si="20"/>
        <v>1</v>
      </c>
      <c r="M19" s="21">
        <f t="shared" si="20"/>
        <v>9.8019999999999996</v>
      </c>
      <c r="N19" s="21">
        <f t="shared" si="20"/>
        <v>20.53</v>
      </c>
      <c r="O19" s="21">
        <f t="shared" si="20"/>
        <v>31.332000000000001</v>
      </c>
      <c r="P19" s="21">
        <f t="shared" si="20"/>
        <v>32.01</v>
      </c>
      <c r="Q19" s="21">
        <f t="shared" si="20"/>
        <v>5.6059999999999981</v>
      </c>
      <c r="R19" s="21">
        <f t="shared" si="20"/>
        <v>0</v>
      </c>
      <c r="S19" s="21">
        <f t="shared" si="20"/>
        <v>37.616</v>
      </c>
      <c r="T19" s="21">
        <f t="shared" si="20"/>
        <v>0</v>
      </c>
      <c r="U19" s="21">
        <f t="shared" si="20"/>
        <v>390.60900000000004</v>
      </c>
      <c r="V19" s="21">
        <f t="shared" si="20"/>
        <v>15.620988009592327</v>
      </c>
      <c r="W19" s="21">
        <f t="shared" si="20"/>
        <v>5.6166666666666654</v>
      </c>
      <c r="X19" s="21">
        <f t="shared" si="20"/>
        <v>6.23</v>
      </c>
      <c r="Y19" s="21">
        <f t="shared" si="6"/>
        <v>27.467654676258991</v>
      </c>
      <c r="Z19" s="21">
        <f t="shared" ref="Z19:AA19" si="21">SUM(Z6:Z18)</f>
        <v>68.58</v>
      </c>
      <c r="AA19" s="21">
        <f t="shared" si="21"/>
        <v>39.010000000000005</v>
      </c>
      <c r="AB19" s="21">
        <f t="shared" ref="AB19:AD19" si="22">SUM(AB6:AB18)</f>
        <v>33.29</v>
      </c>
      <c r="AC19" s="21">
        <f t="shared" si="7"/>
        <v>140.88</v>
      </c>
      <c r="AD19" s="21">
        <f t="shared" si="22"/>
        <v>26.013999999999999</v>
      </c>
      <c r="AE19" s="21">
        <f t="shared" ref="AE19:AF19" si="23">SUM(AE6:AE18)</f>
        <v>0.12</v>
      </c>
      <c r="AF19" s="21">
        <f t="shared" si="23"/>
        <v>0</v>
      </c>
      <c r="AG19" s="21">
        <f t="shared" si="8"/>
        <v>26.134</v>
      </c>
      <c r="AH19" s="21">
        <f t="shared" ref="AH19:AI19" si="24">SUM(AH6:AH18)</f>
        <v>0.93200000000000005</v>
      </c>
      <c r="AI19" s="21">
        <f t="shared" si="24"/>
        <v>16.380000000000003</v>
      </c>
      <c r="AJ19" s="21">
        <f t="shared" ref="AJ19" si="25">SUM(AJ6:AJ18)</f>
        <v>0</v>
      </c>
      <c r="AK19" s="21">
        <f t="shared" si="9"/>
        <v>17.312000000000001</v>
      </c>
      <c r="AM19" s="21">
        <f t="shared" si="10"/>
        <v>211.793654676259</v>
      </c>
      <c r="AO19" s="21">
        <f t="shared" ref="AO19:AP19" si="26">SUM(AO6:AO18)</f>
        <v>0.55000000000000004</v>
      </c>
      <c r="AP19" s="21">
        <f t="shared" si="26"/>
        <v>0</v>
      </c>
      <c r="AQ19" s="21">
        <f t="shared" ref="AQ19" si="27">SUM(AQ6:AQ18)</f>
        <v>0</v>
      </c>
      <c r="AR19" s="21">
        <f t="shared" si="11"/>
        <v>0.55000000000000004</v>
      </c>
      <c r="AS19" s="21">
        <f t="shared" ref="AS19:AU19" si="28">SUM(AS6:AS18)</f>
        <v>0</v>
      </c>
      <c r="AT19" s="21">
        <f t="shared" si="28"/>
        <v>0</v>
      </c>
      <c r="AU19" s="21">
        <f t="shared" si="28"/>
        <v>40.198</v>
      </c>
      <c r="AV19" s="21">
        <f t="shared" si="12"/>
        <v>40.198</v>
      </c>
      <c r="AW19" s="21">
        <f t="shared" ref="AW19:AX19" si="29">SUM(AW6:AW18)</f>
        <v>28.27</v>
      </c>
      <c r="AX19" s="21">
        <f t="shared" si="29"/>
        <v>11.2</v>
      </c>
      <c r="AY19" s="21">
        <f t="shared" ref="AY19:BA19" si="30">SUM(AY6:AY18)</f>
        <v>31.46</v>
      </c>
      <c r="AZ19" s="21">
        <f t="shared" si="13"/>
        <v>70.930000000000007</v>
      </c>
      <c r="BA19" s="21">
        <f t="shared" si="30"/>
        <v>0</v>
      </c>
      <c r="BB19" s="21">
        <f t="shared" ref="BB19:BC19" si="31">SUM(BB6:BB18)</f>
        <v>0</v>
      </c>
      <c r="BC19" s="21">
        <f t="shared" si="31"/>
        <v>5.9</v>
      </c>
      <c r="BD19" s="21">
        <f t="shared" si="14"/>
        <v>5.9</v>
      </c>
      <c r="BE19" s="21">
        <f t="shared" si="0"/>
        <v>117.578</v>
      </c>
      <c r="BG19" s="21">
        <f t="shared" ref="BG19:BH19" si="32">SUM(BG6:BG18)</f>
        <v>34</v>
      </c>
      <c r="BH19" s="21">
        <f t="shared" si="32"/>
        <v>14.530000000000001</v>
      </c>
      <c r="BI19" s="21">
        <f t="shared" ref="BI19" si="33">SUM(BI6:BI18)</f>
        <v>0</v>
      </c>
      <c r="BJ19" s="21">
        <f t="shared" si="15"/>
        <v>48.53</v>
      </c>
      <c r="BK19" s="21">
        <f t="shared" ref="BK19:BL19" si="34">SUM(BK6:BK18)</f>
        <v>25.18</v>
      </c>
      <c r="BL19" s="21">
        <f t="shared" si="34"/>
        <v>3.14</v>
      </c>
      <c r="BM19" s="21">
        <f t="shared" ref="BM19" si="35">SUM(BM6:BM18)</f>
        <v>13.018000000000001</v>
      </c>
      <c r="BN19" s="21">
        <f t="shared" si="16"/>
        <v>41.338000000000001</v>
      </c>
      <c r="BO19" s="21">
        <f t="shared" ref="BO19:BP19" si="36">SUM(BO6:BO18)</f>
        <v>0</v>
      </c>
      <c r="BP19" s="21">
        <f t="shared" si="36"/>
        <v>0</v>
      </c>
      <c r="BQ19" s="21">
        <f t="shared" ref="BQ19:BS19" si="37">SUM(BQ6:BQ18)</f>
        <v>0</v>
      </c>
      <c r="BR19" s="21">
        <f t="shared" si="17"/>
        <v>0</v>
      </c>
      <c r="BS19" s="21">
        <f t="shared" si="37"/>
        <v>34.409999999999997</v>
      </c>
      <c r="BT19" s="21">
        <f t="shared" ref="BT19:BU19" si="38">SUM(BT6:BT18)</f>
        <v>0</v>
      </c>
      <c r="BU19" s="21">
        <f t="shared" si="38"/>
        <v>13.327</v>
      </c>
      <c r="BV19" s="21">
        <f t="shared" si="18"/>
        <v>47.736999999999995</v>
      </c>
      <c r="BW19" s="21">
        <f t="shared" si="1"/>
        <v>137.60499999999999</v>
      </c>
    </row>
    <row r="20" spans="1:75" x14ac:dyDescent="0.2">
      <c r="A20" s="133" t="s">
        <v>15</v>
      </c>
      <c r="B20" s="137"/>
      <c r="C20" s="21"/>
      <c r="D20" s="22"/>
      <c r="E20" s="22"/>
      <c r="F20" s="22"/>
      <c r="G20" s="21"/>
      <c r="H20" s="22"/>
      <c r="I20" s="22"/>
      <c r="J20" s="22"/>
      <c r="K20" s="21"/>
      <c r="L20" s="22"/>
      <c r="M20" s="22"/>
      <c r="N20" s="22">
        <v>0</v>
      </c>
      <c r="O20" s="21">
        <f t="shared" si="4"/>
        <v>0</v>
      </c>
      <c r="P20" s="22"/>
      <c r="Q20" s="22"/>
      <c r="R20" s="22"/>
      <c r="S20" s="21">
        <f t="shared" si="5"/>
        <v>0</v>
      </c>
      <c r="U20" s="22">
        <f t="shared" si="19"/>
        <v>0</v>
      </c>
      <c r="V20" s="22"/>
      <c r="W20" s="22"/>
      <c r="X20" s="22"/>
      <c r="Y20" s="22">
        <f t="shared" si="6"/>
        <v>0</v>
      </c>
      <c r="Z20" s="22"/>
      <c r="AA20" s="22"/>
      <c r="AB20" s="22"/>
      <c r="AC20" s="22">
        <f t="shared" si="7"/>
        <v>0</v>
      </c>
      <c r="AD20" s="22"/>
      <c r="AE20" s="22"/>
      <c r="AF20" s="22"/>
      <c r="AG20" s="22">
        <f t="shared" si="8"/>
        <v>0</v>
      </c>
      <c r="AH20" s="22"/>
      <c r="AI20" s="22"/>
      <c r="AJ20" s="22"/>
      <c r="AK20" s="22">
        <f t="shared" si="9"/>
        <v>0</v>
      </c>
      <c r="AM20" s="22">
        <f t="shared" si="10"/>
        <v>0</v>
      </c>
      <c r="AO20" s="22"/>
      <c r="AP20" s="22"/>
      <c r="AQ20" s="22"/>
      <c r="AR20" s="22">
        <f t="shared" si="11"/>
        <v>0</v>
      </c>
      <c r="AS20" s="22"/>
      <c r="AT20" s="22"/>
      <c r="AU20" s="22"/>
      <c r="AV20" s="22">
        <f t="shared" si="12"/>
        <v>0</v>
      </c>
      <c r="AW20" s="22"/>
      <c r="AX20" s="22"/>
      <c r="AY20" s="22"/>
      <c r="AZ20" s="22">
        <f t="shared" si="13"/>
        <v>0</v>
      </c>
      <c r="BA20" s="22"/>
      <c r="BB20" s="22"/>
      <c r="BC20" s="22"/>
      <c r="BD20" s="22">
        <f t="shared" si="14"/>
        <v>0</v>
      </c>
      <c r="BE20" s="22">
        <f t="shared" si="0"/>
        <v>0</v>
      </c>
      <c r="BG20" s="22"/>
      <c r="BH20" s="22"/>
      <c r="BI20" s="22"/>
      <c r="BJ20" s="22">
        <f t="shared" si="15"/>
        <v>0</v>
      </c>
      <c r="BK20" s="22"/>
      <c r="BL20" s="22"/>
      <c r="BM20" s="22"/>
      <c r="BN20" s="22">
        <f t="shared" si="16"/>
        <v>0</v>
      </c>
      <c r="BO20" s="22"/>
      <c r="BP20" s="22"/>
      <c r="BQ20" s="22"/>
      <c r="BR20" s="22">
        <f t="shared" si="17"/>
        <v>0</v>
      </c>
      <c r="BS20" s="22"/>
      <c r="BT20" s="22"/>
      <c r="BU20" s="22"/>
      <c r="BV20" s="22">
        <f t="shared" si="18"/>
        <v>0</v>
      </c>
      <c r="BW20" s="22">
        <f t="shared" si="1"/>
        <v>0</v>
      </c>
    </row>
    <row r="21" spans="1:75" x14ac:dyDescent="0.2">
      <c r="A21" s="11">
        <v>1</v>
      </c>
      <c r="B21" s="10" t="s">
        <v>16</v>
      </c>
      <c r="C21" s="43">
        <v>58.399999999999991</v>
      </c>
      <c r="D21" s="38">
        <v>0</v>
      </c>
      <c r="E21" s="38">
        <v>0</v>
      </c>
      <c r="F21" s="38">
        <v>18.362000000000002</v>
      </c>
      <c r="G21" s="43">
        <f t="shared" si="2"/>
        <v>18.362000000000002</v>
      </c>
      <c r="H21" s="38">
        <v>0</v>
      </c>
      <c r="I21" s="38">
        <v>0</v>
      </c>
      <c r="J21" s="38">
        <v>0</v>
      </c>
      <c r="K21" s="43">
        <f t="shared" si="3"/>
        <v>0</v>
      </c>
      <c r="L21" s="38">
        <v>0</v>
      </c>
      <c r="M21" s="38">
        <v>0</v>
      </c>
      <c r="N21" s="38">
        <v>0</v>
      </c>
      <c r="O21" s="43">
        <f t="shared" si="4"/>
        <v>0</v>
      </c>
      <c r="P21" s="38">
        <v>0</v>
      </c>
      <c r="Q21" s="38">
        <v>26.117999999999999</v>
      </c>
      <c r="R21" s="38">
        <v>0</v>
      </c>
      <c r="S21" s="43">
        <f t="shared" si="5"/>
        <v>26.117999999999999</v>
      </c>
      <c r="U21" s="24">
        <f t="shared" si="19"/>
        <v>44.480000000000004</v>
      </c>
      <c r="V21" s="24">
        <v>0</v>
      </c>
      <c r="W21" s="24">
        <v>0</v>
      </c>
      <c r="X21" s="24">
        <v>3.26</v>
      </c>
      <c r="Y21" s="24">
        <f t="shared" si="6"/>
        <v>3.26</v>
      </c>
      <c r="Z21" s="24">
        <v>0</v>
      </c>
      <c r="AA21" s="24">
        <v>24</v>
      </c>
      <c r="AB21" s="24">
        <v>0</v>
      </c>
      <c r="AC21" s="24">
        <f t="shared" si="7"/>
        <v>24</v>
      </c>
      <c r="AD21" s="24">
        <v>135.75</v>
      </c>
      <c r="AE21" s="24">
        <v>0</v>
      </c>
      <c r="AF21" s="24">
        <v>0</v>
      </c>
      <c r="AG21" s="24">
        <f t="shared" si="8"/>
        <v>135.75</v>
      </c>
      <c r="AH21" s="24">
        <v>0</v>
      </c>
      <c r="AI21" s="24">
        <v>0</v>
      </c>
      <c r="AJ21" s="24">
        <v>0</v>
      </c>
      <c r="AK21" s="24">
        <f t="shared" si="9"/>
        <v>0</v>
      </c>
      <c r="AM21" s="24">
        <f t="shared" si="10"/>
        <v>163.01</v>
      </c>
      <c r="AO21" s="24">
        <v>0</v>
      </c>
      <c r="AP21" s="24">
        <v>0</v>
      </c>
      <c r="AQ21" s="24">
        <v>137.69999999999999</v>
      </c>
      <c r="AR21" s="24">
        <f t="shared" si="11"/>
        <v>137.69999999999999</v>
      </c>
      <c r="AS21" s="24">
        <v>0</v>
      </c>
      <c r="AT21" s="24">
        <v>10.7</v>
      </c>
      <c r="AU21" s="24">
        <v>17.46</v>
      </c>
      <c r="AV21" s="24">
        <f t="shared" si="12"/>
        <v>28.16</v>
      </c>
      <c r="AW21" s="24">
        <v>80.89</v>
      </c>
      <c r="AX21" s="24">
        <v>0</v>
      </c>
      <c r="AY21" s="24">
        <v>0</v>
      </c>
      <c r="AZ21" s="24">
        <f t="shared" si="13"/>
        <v>80.89</v>
      </c>
      <c r="BA21" s="24">
        <v>0</v>
      </c>
      <c r="BB21" s="24">
        <v>0</v>
      </c>
      <c r="BC21" s="24">
        <v>0</v>
      </c>
      <c r="BD21" s="24">
        <f t="shared" si="14"/>
        <v>0</v>
      </c>
      <c r="BE21" s="24">
        <f t="shared" si="0"/>
        <v>246.75</v>
      </c>
      <c r="BG21" s="24">
        <v>0</v>
      </c>
      <c r="BH21" s="24">
        <v>0</v>
      </c>
      <c r="BI21" s="24">
        <v>0</v>
      </c>
      <c r="BJ21" s="24">
        <f t="shared" si="15"/>
        <v>0</v>
      </c>
      <c r="BK21" s="24">
        <v>0</v>
      </c>
      <c r="BL21" s="24">
        <v>0</v>
      </c>
      <c r="BM21" s="24">
        <v>0</v>
      </c>
      <c r="BN21" s="24">
        <f t="shared" si="16"/>
        <v>0</v>
      </c>
      <c r="BO21" s="24">
        <v>0</v>
      </c>
      <c r="BP21" s="24">
        <v>0</v>
      </c>
      <c r="BQ21" s="24">
        <v>0</v>
      </c>
      <c r="BR21" s="24">
        <f t="shared" si="17"/>
        <v>0</v>
      </c>
      <c r="BS21" s="24">
        <v>0</v>
      </c>
      <c r="BT21" s="24">
        <v>0</v>
      </c>
      <c r="BU21" s="24">
        <v>0</v>
      </c>
      <c r="BV21" s="24">
        <f t="shared" si="18"/>
        <v>0</v>
      </c>
      <c r="BW21" s="24">
        <f t="shared" si="1"/>
        <v>0</v>
      </c>
    </row>
    <row r="22" spans="1:75" x14ac:dyDescent="0.2">
      <c r="A22" s="11">
        <v>2</v>
      </c>
      <c r="B22" s="10" t="s">
        <v>88</v>
      </c>
      <c r="C22" s="43">
        <v>645.62345454545459</v>
      </c>
      <c r="D22" s="38">
        <v>0</v>
      </c>
      <c r="E22" s="38">
        <v>0</v>
      </c>
      <c r="F22" s="38">
        <v>0</v>
      </c>
      <c r="G22" s="43">
        <f t="shared" si="2"/>
        <v>0</v>
      </c>
      <c r="H22" s="38">
        <v>0</v>
      </c>
      <c r="I22" s="38">
        <v>168</v>
      </c>
      <c r="J22" s="38">
        <v>0</v>
      </c>
      <c r="K22" s="43">
        <f t="shared" si="3"/>
        <v>168</v>
      </c>
      <c r="L22" s="38">
        <v>0</v>
      </c>
      <c r="M22" s="38">
        <v>0</v>
      </c>
      <c r="N22" s="38">
        <v>0</v>
      </c>
      <c r="O22" s="43">
        <f t="shared" si="4"/>
        <v>0</v>
      </c>
      <c r="P22" s="38">
        <v>0</v>
      </c>
      <c r="Q22" s="38">
        <v>0</v>
      </c>
      <c r="R22" s="38">
        <v>0</v>
      </c>
      <c r="S22" s="43">
        <f t="shared" si="5"/>
        <v>0</v>
      </c>
      <c r="U22" s="24">
        <f t="shared" si="19"/>
        <v>168</v>
      </c>
      <c r="V22" s="24">
        <v>39.375999999999998</v>
      </c>
      <c r="W22" s="24">
        <v>68</v>
      </c>
      <c r="X22" s="24">
        <v>51.291034482758619</v>
      </c>
      <c r="Y22" s="24">
        <f t="shared" si="6"/>
        <v>158.66703448275862</v>
      </c>
      <c r="Z22" s="24">
        <v>0</v>
      </c>
      <c r="AA22" s="24">
        <v>44</v>
      </c>
      <c r="AB22" s="24">
        <v>16.47</v>
      </c>
      <c r="AC22" s="24">
        <f t="shared" si="7"/>
        <v>60.47</v>
      </c>
      <c r="AD22" s="24">
        <v>0</v>
      </c>
      <c r="AE22" s="24">
        <v>0</v>
      </c>
      <c r="AF22" s="24">
        <v>11.521999999999998</v>
      </c>
      <c r="AG22" s="24">
        <f t="shared" si="8"/>
        <v>11.521999999999998</v>
      </c>
      <c r="AH22" s="24">
        <v>0</v>
      </c>
      <c r="AI22" s="24">
        <v>51.81</v>
      </c>
      <c r="AJ22" s="24">
        <v>37.216000000000001</v>
      </c>
      <c r="AK22" s="24">
        <f t="shared" si="9"/>
        <v>89.02600000000001</v>
      </c>
      <c r="AM22" s="24">
        <f t="shared" si="10"/>
        <v>319.68503448275862</v>
      </c>
      <c r="AO22" s="24">
        <v>0</v>
      </c>
      <c r="AP22" s="24">
        <v>82.95</v>
      </c>
      <c r="AQ22" s="24">
        <v>28.54</v>
      </c>
      <c r="AR22" s="24">
        <f t="shared" si="11"/>
        <v>111.49000000000001</v>
      </c>
      <c r="AS22" s="24">
        <v>3.11</v>
      </c>
      <c r="AT22" s="24">
        <v>12.87</v>
      </c>
      <c r="AU22" s="24">
        <v>0</v>
      </c>
      <c r="AV22" s="24">
        <f t="shared" si="12"/>
        <v>15.979999999999999</v>
      </c>
      <c r="AW22" s="24">
        <v>0</v>
      </c>
      <c r="AX22" s="24">
        <v>5.47</v>
      </c>
      <c r="AY22" s="24">
        <v>1.52</v>
      </c>
      <c r="AZ22" s="24">
        <f t="shared" si="13"/>
        <v>6.99</v>
      </c>
      <c r="BA22" s="24">
        <v>36.19</v>
      </c>
      <c r="BB22" s="24">
        <v>24.86</v>
      </c>
      <c r="BC22" s="24">
        <v>0</v>
      </c>
      <c r="BD22" s="24">
        <f t="shared" si="14"/>
        <v>61.05</v>
      </c>
      <c r="BE22" s="24">
        <f t="shared" si="0"/>
        <v>195.51000000000002</v>
      </c>
      <c r="BG22" s="24">
        <v>0</v>
      </c>
      <c r="BH22" s="24">
        <v>168.5</v>
      </c>
      <c r="BI22" s="24">
        <v>24</v>
      </c>
      <c r="BJ22" s="24">
        <f t="shared" si="15"/>
        <v>192.5</v>
      </c>
      <c r="BK22" s="24">
        <v>108</v>
      </c>
      <c r="BL22" s="24">
        <v>117.28</v>
      </c>
      <c r="BM22" s="24">
        <v>86</v>
      </c>
      <c r="BN22" s="24">
        <f t="shared" si="16"/>
        <v>311.27999999999997</v>
      </c>
      <c r="BO22" s="24">
        <v>328.53999999999996</v>
      </c>
      <c r="BP22" s="24">
        <v>11</v>
      </c>
      <c r="BQ22" s="24">
        <v>0</v>
      </c>
      <c r="BR22" s="24">
        <f t="shared" si="17"/>
        <v>339.53999999999996</v>
      </c>
      <c r="BS22" s="24">
        <v>0</v>
      </c>
      <c r="BT22" s="24">
        <v>57.159733333333335</v>
      </c>
      <c r="BU22" s="24">
        <v>26.910499999999999</v>
      </c>
      <c r="BV22" s="24">
        <f t="shared" si="18"/>
        <v>84.070233333333334</v>
      </c>
      <c r="BW22" s="24">
        <f t="shared" si="1"/>
        <v>927.3902333333333</v>
      </c>
    </row>
    <row r="23" spans="1:75" x14ac:dyDescent="0.2">
      <c r="A23" s="11">
        <v>3</v>
      </c>
      <c r="B23" s="10" t="s">
        <v>99</v>
      </c>
      <c r="C23" s="43">
        <v>241.35</v>
      </c>
      <c r="D23" s="38">
        <v>168</v>
      </c>
      <c r="E23" s="38">
        <v>0</v>
      </c>
      <c r="F23" s="38">
        <v>0</v>
      </c>
      <c r="G23" s="43">
        <f t="shared" si="2"/>
        <v>168</v>
      </c>
      <c r="H23" s="38">
        <v>0</v>
      </c>
      <c r="I23" s="38">
        <v>275</v>
      </c>
      <c r="J23" s="38">
        <v>134.66399999999999</v>
      </c>
      <c r="K23" s="43">
        <f t="shared" si="3"/>
        <v>409.66399999999999</v>
      </c>
      <c r="L23" s="38">
        <v>48.507999999999996</v>
      </c>
      <c r="M23" s="38">
        <v>34</v>
      </c>
      <c r="N23" s="38">
        <v>63.664000000000001</v>
      </c>
      <c r="O23" s="43">
        <f t="shared" si="4"/>
        <v>146.172</v>
      </c>
      <c r="P23" s="38">
        <v>54.491600000000005</v>
      </c>
      <c r="Q23" s="38">
        <v>0</v>
      </c>
      <c r="R23" s="38">
        <v>0</v>
      </c>
      <c r="S23" s="43">
        <f t="shared" si="5"/>
        <v>54.491600000000005</v>
      </c>
      <c r="U23" s="24">
        <f t="shared" si="19"/>
        <v>778.32760000000007</v>
      </c>
      <c r="V23" s="24">
        <v>53.738609112709838</v>
      </c>
      <c r="W23" s="24">
        <v>108.44</v>
      </c>
      <c r="X23" s="24">
        <v>22.6</v>
      </c>
      <c r="Y23" s="24">
        <f t="shared" si="6"/>
        <v>184.77860911270983</v>
      </c>
      <c r="Z23" s="24">
        <v>0</v>
      </c>
      <c r="AA23" s="24">
        <v>78.5</v>
      </c>
      <c r="AB23" s="24">
        <v>0</v>
      </c>
      <c r="AC23" s="24">
        <f t="shared" si="7"/>
        <v>78.5</v>
      </c>
      <c r="AD23" s="24">
        <v>0</v>
      </c>
      <c r="AE23" s="24">
        <v>0</v>
      </c>
      <c r="AF23" s="24">
        <v>61</v>
      </c>
      <c r="AG23" s="24">
        <f t="shared" si="8"/>
        <v>61</v>
      </c>
      <c r="AH23" s="24">
        <v>120</v>
      </c>
      <c r="AI23" s="24">
        <v>17.5</v>
      </c>
      <c r="AJ23" s="24">
        <v>0</v>
      </c>
      <c r="AK23" s="24">
        <f t="shared" si="9"/>
        <v>137.5</v>
      </c>
      <c r="AM23" s="24">
        <f t="shared" si="10"/>
        <v>461.77860911270983</v>
      </c>
      <c r="AO23" s="24">
        <v>0</v>
      </c>
      <c r="AP23" s="24">
        <v>0</v>
      </c>
      <c r="AQ23" s="24">
        <v>0</v>
      </c>
      <c r="AR23" s="24">
        <f t="shared" si="11"/>
        <v>0</v>
      </c>
      <c r="AS23" s="24">
        <v>0</v>
      </c>
      <c r="AT23" s="24">
        <v>111.6</v>
      </c>
      <c r="AU23" s="24">
        <v>0</v>
      </c>
      <c r="AV23" s="24">
        <f t="shared" si="12"/>
        <v>111.6</v>
      </c>
      <c r="AW23" s="24">
        <v>0</v>
      </c>
      <c r="AX23" s="24">
        <v>0</v>
      </c>
      <c r="AY23" s="24">
        <v>24</v>
      </c>
      <c r="AZ23" s="24">
        <f t="shared" si="13"/>
        <v>24</v>
      </c>
      <c r="BA23" s="24">
        <v>96</v>
      </c>
      <c r="BB23" s="24">
        <v>112</v>
      </c>
      <c r="BC23" s="24">
        <v>168</v>
      </c>
      <c r="BD23" s="24">
        <f t="shared" si="14"/>
        <v>376</v>
      </c>
      <c r="BE23" s="24">
        <f t="shared" si="0"/>
        <v>511.6</v>
      </c>
      <c r="BG23" s="24">
        <v>0</v>
      </c>
      <c r="BH23" s="24">
        <v>0</v>
      </c>
      <c r="BI23" s="24">
        <v>346</v>
      </c>
      <c r="BJ23" s="24">
        <f t="shared" si="15"/>
        <v>346</v>
      </c>
      <c r="BK23" s="24">
        <v>42.66</v>
      </c>
      <c r="BL23" s="24">
        <v>72</v>
      </c>
      <c r="BM23" s="24">
        <v>30</v>
      </c>
      <c r="BN23" s="24">
        <f t="shared" si="16"/>
        <v>144.66</v>
      </c>
      <c r="BO23" s="24">
        <v>0</v>
      </c>
      <c r="BP23" s="24">
        <v>48</v>
      </c>
      <c r="BQ23" s="24">
        <v>0</v>
      </c>
      <c r="BR23" s="24">
        <f t="shared" si="17"/>
        <v>48</v>
      </c>
      <c r="BS23" s="24">
        <v>0</v>
      </c>
      <c r="BT23" s="24">
        <v>0</v>
      </c>
      <c r="BU23" s="24">
        <v>144</v>
      </c>
      <c r="BV23" s="24">
        <f t="shared" si="18"/>
        <v>144</v>
      </c>
      <c r="BW23" s="24">
        <f t="shared" si="1"/>
        <v>682.66</v>
      </c>
    </row>
    <row r="24" spans="1:75" ht="15.75" thickBot="1" x14ac:dyDescent="0.25">
      <c r="A24" s="11">
        <v>4</v>
      </c>
      <c r="B24" s="16" t="s">
        <v>17</v>
      </c>
      <c r="C24" s="43">
        <v>0</v>
      </c>
      <c r="D24" s="38">
        <v>0</v>
      </c>
      <c r="E24" s="38">
        <v>0</v>
      </c>
      <c r="F24" s="38">
        <v>0</v>
      </c>
      <c r="G24" s="43">
        <f t="shared" si="2"/>
        <v>0</v>
      </c>
      <c r="H24" s="38">
        <v>0</v>
      </c>
      <c r="I24" s="38">
        <v>0</v>
      </c>
      <c r="J24" s="38">
        <v>0</v>
      </c>
      <c r="K24" s="43">
        <f t="shared" si="3"/>
        <v>0</v>
      </c>
      <c r="L24" s="38">
        <v>0</v>
      </c>
      <c r="M24" s="38">
        <v>0</v>
      </c>
      <c r="N24" s="38">
        <v>0</v>
      </c>
      <c r="O24" s="43">
        <f t="shared" si="4"/>
        <v>0</v>
      </c>
      <c r="P24" s="38">
        <v>0</v>
      </c>
      <c r="Q24" s="38">
        <v>0</v>
      </c>
      <c r="R24" s="38">
        <v>0</v>
      </c>
      <c r="S24" s="43">
        <f t="shared" si="5"/>
        <v>0</v>
      </c>
      <c r="U24" s="24">
        <f t="shared" si="19"/>
        <v>0</v>
      </c>
      <c r="V24" s="24">
        <v>0</v>
      </c>
      <c r="W24" s="24">
        <v>0</v>
      </c>
      <c r="X24" s="24">
        <v>0</v>
      </c>
      <c r="Y24" s="24">
        <f t="shared" si="6"/>
        <v>0</v>
      </c>
      <c r="Z24" s="24">
        <v>0</v>
      </c>
      <c r="AA24" s="24">
        <v>0</v>
      </c>
      <c r="AB24" s="24">
        <v>0</v>
      </c>
      <c r="AC24" s="24">
        <f t="shared" si="7"/>
        <v>0</v>
      </c>
      <c r="AD24" s="24">
        <v>0</v>
      </c>
      <c r="AE24" s="24">
        <v>0</v>
      </c>
      <c r="AF24" s="24">
        <v>0</v>
      </c>
      <c r="AG24" s="24">
        <f t="shared" si="8"/>
        <v>0</v>
      </c>
      <c r="AH24" s="24">
        <v>0</v>
      </c>
      <c r="AI24" s="24">
        <v>0</v>
      </c>
      <c r="AJ24" s="24">
        <v>0</v>
      </c>
      <c r="AK24" s="24">
        <f t="shared" si="9"/>
        <v>0</v>
      </c>
      <c r="AM24" s="24">
        <f t="shared" si="10"/>
        <v>0</v>
      </c>
      <c r="AO24" s="24">
        <v>0</v>
      </c>
      <c r="AP24" s="24">
        <v>0</v>
      </c>
      <c r="AQ24" s="24">
        <v>0</v>
      </c>
      <c r="AR24" s="24">
        <f t="shared" si="11"/>
        <v>0</v>
      </c>
      <c r="AS24" s="24">
        <v>0</v>
      </c>
      <c r="AT24" s="24">
        <v>0</v>
      </c>
      <c r="AU24" s="24">
        <v>0</v>
      </c>
      <c r="AV24" s="24">
        <f t="shared" si="12"/>
        <v>0</v>
      </c>
      <c r="AW24" s="24">
        <v>0</v>
      </c>
      <c r="AX24" s="24">
        <v>0</v>
      </c>
      <c r="AY24" s="24">
        <v>0</v>
      </c>
      <c r="AZ24" s="24">
        <f t="shared" si="13"/>
        <v>0</v>
      </c>
      <c r="BA24" s="24">
        <v>0</v>
      </c>
      <c r="BB24" s="24">
        <v>0</v>
      </c>
      <c r="BC24" s="24">
        <v>0</v>
      </c>
      <c r="BD24" s="24">
        <f t="shared" si="14"/>
        <v>0</v>
      </c>
      <c r="BE24" s="24">
        <f t="shared" si="0"/>
        <v>0</v>
      </c>
      <c r="BG24" s="24">
        <v>0</v>
      </c>
      <c r="BH24" s="24">
        <v>0</v>
      </c>
      <c r="BI24" s="24">
        <v>0</v>
      </c>
      <c r="BJ24" s="24">
        <f t="shared" si="15"/>
        <v>0</v>
      </c>
      <c r="BK24" s="24">
        <v>0</v>
      </c>
      <c r="BL24" s="24">
        <v>0</v>
      </c>
      <c r="BM24" s="24">
        <v>0</v>
      </c>
      <c r="BN24" s="24">
        <f t="shared" si="16"/>
        <v>0</v>
      </c>
      <c r="BO24" s="24">
        <v>0</v>
      </c>
      <c r="BP24" s="24">
        <v>0</v>
      </c>
      <c r="BQ24" s="24">
        <v>0</v>
      </c>
      <c r="BR24" s="24">
        <f t="shared" si="17"/>
        <v>0</v>
      </c>
      <c r="BS24" s="24">
        <v>0</v>
      </c>
      <c r="BT24" s="24">
        <v>0</v>
      </c>
      <c r="BU24" s="24">
        <v>0</v>
      </c>
      <c r="BV24" s="24">
        <f t="shared" si="18"/>
        <v>0</v>
      </c>
      <c r="BW24" s="24">
        <f t="shared" si="1"/>
        <v>0</v>
      </c>
    </row>
    <row r="25" spans="1:75" ht="15.75" thickBot="1" x14ac:dyDescent="0.25">
      <c r="A25" s="23"/>
      <c r="B25" s="18" t="s">
        <v>18</v>
      </c>
      <c r="C25" s="19">
        <f>SUM(C21:C24)</f>
        <v>945.37345454545459</v>
      </c>
      <c r="D25" s="19">
        <f t="shared" ref="D25:X25" si="39">SUM(D21:D24)</f>
        <v>168</v>
      </c>
      <c r="E25" s="19">
        <f t="shared" si="39"/>
        <v>0</v>
      </c>
      <c r="F25" s="19">
        <f t="shared" si="39"/>
        <v>18.362000000000002</v>
      </c>
      <c r="G25" s="19">
        <f t="shared" si="39"/>
        <v>186.36199999999999</v>
      </c>
      <c r="H25" s="19">
        <f t="shared" si="39"/>
        <v>0</v>
      </c>
      <c r="I25" s="19">
        <f t="shared" si="39"/>
        <v>443</v>
      </c>
      <c r="J25" s="19">
        <f t="shared" si="39"/>
        <v>134.66399999999999</v>
      </c>
      <c r="K25" s="19">
        <f t="shared" si="39"/>
        <v>577.66399999999999</v>
      </c>
      <c r="L25" s="19">
        <f t="shared" si="39"/>
        <v>48.507999999999996</v>
      </c>
      <c r="M25" s="19">
        <f t="shared" si="39"/>
        <v>34</v>
      </c>
      <c r="N25" s="19">
        <f t="shared" si="39"/>
        <v>63.664000000000001</v>
      </c>
      <c r="O25" s="19">
        <f t="shared" si="39"/>
        <v>146.172</v>
      </c>
      <c r="P25" s="19">
        <f t="shared" si="39"/>
        <v>54.491600000000005</v>
      </c>
      <c r="Q25" s="19">
        <f t="shared" si="39"/>
        <v>26.117999999999999</v>
      </c>
      <c r="R25" s="19">
        <f t="shared" si="39"/>
        <v>0</v>
      </c>
      <c r="S25" s="19">
        <f t="shared" si="39"/>
        <v>80.6096</v>
      </c>
      <c r="T25" s="19">
        <f t="shared" si="39"/>
        <v>0</v>
      </c>
      <c r="U25" s="19">
        <f t="shared" si="39"/>
        <v>990.80760000000009</v>
      </c>
      <c r="V25" s="19">
        <f t="shared" si="39"/>
        <v>93.114609112709843</v>
      </c>
      <c r="W25" s="19">
        <f t="shared" si="39"/>
        <v>176.44</v>
      </c>
      <c r="X25" s="19">
        <f t="shared" si="39"/>
        <v>77.151034482758618</v>
      </c>
      <c r="Y25" s="19">
        <f t="shared" si="6"/>
        <v>346.70564359546847</v>
      </c>
      <c r="Z25" s="19">
        <f t="shared" ref="Z25:AA25" si="40">SUM(Z21:Z24)</f>
        <v>0</v>
      </c>
      <c r="AA25" s="19">
        <f t="shared" si="40"/>
        <v>146.5</v>
      </c>
      <c r="AB25" s="19">
        <f t="shared" ref="AB25:AD25" si="41">SUM(AB21:AB24)</f>
        <v>16.47</v>
      </c>
      <c r="AC25" s="19">
        <f t="shared" si="7"/>
        <v>162.97</v>
      </c>
      <c r="AD25" s="19">
        <f t="shared" si="41"/>
        <v>135.75</v>
      </c>
      <c r="AE25" s="19">
        <f t="shared" ref="AE25:AF25" si="42">SUM(AE21:AE24)</f>
        <v>0</v>
      </c>
      <c r="AF25" s="19">
        <f t="shared" si="42"/>
        <v>72.521999999999991</v>
      </c>
      <c r="AG25" s="19">
        <f t="shared" si="8"/>
        <v>208.27199999999999</v>
      </c>
      <c r="AH25" s="19">
        <f t="shared" ref="AH25:AI25" si="43">SUM(AH21:AH24)</f>
        <v>120</v>
      </c>
      <c r="AI25" s="19">
        <f t="shared" si="43"/>
        <v>69.31</v>
      </c>
      <c r="AJ25" s="19">
        <f t="shared" ref="AJ25" si="44">SUM(AJ21:AJ24)</f>
        <v>37.216000000000001</v>
      </c>
      <c r="AK25" s="19">
        <f t="shared" si="9"/>
        <v>226.52600000000001</v>
      </c>
      <c r="AM25" s="19">
        <f t="shared" si="10"/>
        <v>944.4736435954685</v>
      </c>
      <c r="AO25" s="19">
        <f t="shared" ref="AO25:AP25" si="45">SUM(AO21:AO24)</f>
        <v>0</v>
      </c>
      <c r="AP25" s="19">
        <f t="shared" si="45"/>
        <v>82.95</v>
      </c>
      <c r="AQ25" s="19">
        <f t="shared" ref="AQ25" si="46">SUM(AQ21:AQ24)</f>
        <v>166.23999999999998</v>
      </c>
      <c r="AR25" s="19">
        <f t="shared" si="11"/>
        <v>249.19</v>
      </c>
      <c r="AS25" s="19">
        <f t="shared" ref="AS25:AU25" si="47">SUM(AS21:AS24)</f>
        <v>3.11</v>
      </c>
      <c r="AT25" s="19">
        <f t="shared" si="47"/>
        <v>135.16999999999999</v>
      </c>
      <c r="AU25" s="19">
        <f t="shared" si="47"/>
        <v>17.46</v>
      </c>
      <c r="AV25" s="19">
        <f t="shared" si="12"/>
        <v>155.74</v>
      </c>
      <c r="AW25" s="19">
        <f t="shared" ref="AW25:AX25" si="48">SUM(AW21:AW24)</f>
        <v>80.89</v>
      </c>
      <c r="AX25" s="19">
        <f t="shared" si="48"/>
        <v>5.47</v>
      </c>
      <c r="AY25" s="19">
        <f t="shared" ref="AY25:BA25" si="49">SUM(AY21:AY24)</f>
        <v>25.52</v>
      </c>
      <c r="AZ25" s="19">
        <f t="shared" si="13"/>
        <v>111.88</v>
      </c>
      <c r="BA25" s="19">
        <f t="shared" si="49"/>
        <v>132.19</v>
      </c>
      <c r="BB25" s="19">
        <f t="shared" ref="BB25:BC25" si="50">SUM(BB21:BB24)</f>
        <v>136.86000000000001</v>
      </c>
      <c r="BC25" s="19">
        <f t="shared" si="50"/>
        <v>168</v>
      </c>
      <c r="BD25" s="19">
        <f t="shared" si="14"/>
        <v>437.05</v>
      </c>
      <c r="BE25" s="19">
        <f t="shared" si="0"/>
        <v>953.86</v>
      </c>
      <c r="BG25" s="19">
        <f t="shared" ref="BG25:BH25" si="51">SUM(BG21:BG24)</f>
        <v>0</v>
      </c>
      <c r="BH25" s="19">
        <f t="shared" si="51"/>
        <v>168.5</v>
      </c>
      <c r="BI25" s="19">
        <f t="shared" ref="BI25" si="52">SUM(BI21:BI24)</f>
        <v>370</v>
      </c>
      <c r="BJ25" s="19">
        <f t="shared" si="15"/>
        <v>538.5</v>
      </c>
      <c r="BK25" s="19">
        <f t="shared" ref="BK25:BL25" si="53">SUM(BK21:BK24)</f>
        <v>150.66</v>
      </c>
      <c r="BL25" s="19">
        <f t="shared" si="53"/>
        <v>189.28</v>
      </c>
      <c r="BM25" s="19">
        <f t="shared" ref="BM25" si="54">SUM(BM21:BM24)</f>
        <v>116</v>
      </c>
      <c r="BN25" s="19">
        <f t="shared" si="16"/>
        <v>455.94</v>
      </c>
      <c r="BO25" s="19">
        <f t="shared" ref="BO25:BP25" si="55">SUM(BO21:BO24)</f>
        <v>328.53999999999996</v>
      </c>
      <c r="BP25" s="19">
        <f t="shared" si="55"/>
        <v>59</v>
      </c>
      <c r="BQ25" s="19">
        <f t="shared" ref="BQ25:BS25" si="56">SUM(BQ21:BQ24)</f>
        <v>0</v>
      </c>
      <c r="BR25" s="19">
        <f t="shared" si="17"/>
        <v>387.53999999999996</v>
      </c>
      <c r="BS25" s="19">
        <f t="shared" si="56"/>
        <v>0</v>
      </c>
      <c r="BT25" s="19">
        <f t="shared" ref="BT25:BU25" si="57">SUM(BT21:BT24)</f>
        <v>57.159733333333335</v>
      </c>
      <c r="BU25" s="19">
        <f t="shared" si="57"/>
        <v>170.91050000000001</v>
      </c>
      <c r="BV25" s="19">
        <f t="shared" si="18"/>
        <v>228.07023333333336</v>
      </c>
      <c r="BW25" s="19">
        <f t="shared" si="1"/>
        <v>1610.0502333333334</v>
      </c>
    </row>
    <row r="26" spans="1:75" x14ac:dyDescent="0.2">
      <c r="A26" s="133" t="s">
        <v>19</v>
      </c>
      <c r="B26" s="137"/>
      <c r="C26" s="13"/>
      <c r="D26" s="24"/>
      <c r="E26" s="24"/>
      <c r="F26" s="24"/>
      <c r="G26" s="13"/>
      <c r="H26" s="24"/>
      <c r="I26" s="24"/>
      <c r="J26" s="24"/>
      <c r="K26" s="13"/>
      <c r="L26" s="24"/>
      <c r="M26" s="24"/>
      <c r="N26" s="24">
        <v>0</v>
      </c>
      <c r="O26" s="13">
        <f t="shared" si="4"/>
        <v>0</v>
      </c>
      <c r="P26" s="24"/>
      <c r="Q26" s="24"/>
      <c r="R26" s="24"/>
      <c r="S26" s="13">
        <f t="shared" si="5"/>
        <v>0</v>
      </c>
      <c r="U26" s="24">
        <f t="shared" si="19"/>
        <v>0</v>
      </c>
      <c r="V26" s="24"/>
      <c r="W26" s="24"/>
      <c r="X26" s="24"/>
      <c r="Y26" s="24">
        <f t="shared" si="6"/>
        <v>0</v>
      </c>
      <c r="Z26" s="24"/>
      <c r="AA26" s="24"/>
      <c r="AB26" s="24"/>
      <c r="AC26" s="24">
        <f t="shared" si="7"/>
        <v>0</v>
      </c>
      <c r="AD26" s="24"/>
      <c r="AE26" s="24"/>
      <c r="AF26" s="24"/>
      <c r="AG26" s="24">
        <f t="shared" si="8"/>
        <v>0</v>
      </c>
      <c r="AH26" s="24"/>
      <c r="AI26" s="24"/>
      <c r="AJ26" s="24"/>
      <c r="AK26" s="24">
        <f t="shared" si="9"/>
        <v>0</v>
      </c>
      <c r="AM26" s="24">
        <f t="shared" si="10"/>
        <v>0</v>
      </c>
      <c r="AO26" s="24"/>
      <c r="AP26" s="24"/>
      <c r="AQ26" s="24"/>
      <c r="AR26" s="24">
        <f t="shared" si="11"/>
        <v>0</v>
      </c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>
        <f t="shared" si="0"/>
        <v>0</v>
      </c>
      <c r="BG26" s="24"/>
      <c r="BH26" s="24"/>
      <c r="BI26" s="24"/>
      <c r="BJ26" s="24">
        <f t="shared" si="15"/>
        <v>0</v>
      </c>
      <c r="BK26" s="24"/>
      <c r="BL26" s="24"/>
      <c r="BM26" s="24"/>
      <c r="BN26" s="24">
        <f t="shared" si="16"/>
        <v>0</v>
      </c>
      <c r="BO26" s="24"/>
      <c r="BP26" s="24"/>
      <c r="BQ26" s="24"/>
      <c r="BR26" s="24">
        <f t="shared" si="17"/>
        <v>0</v>
      </c>
      <c r="BS26" s="24"/>
      <c r="BT26" s="24"/>
      <c r="BU26" s="24"/>
      <c r="BV26" s="24">
        <f t="shared" si="18"/>
        <v>0</v>
      </c>
      <c r="BW26" s="24">
        <f t="shared" si="1"/>
        <v>0</v>
      </c>
    </row>
    <row r="27" spans="1:75" x14ac:dyDescent="0.2">
      <c r="A27" s="11">
        <v>1</v>
      </c>
      <c r="B27" s="10" t="s">
        <v>62</v>
      </c>
      <c r="C27" s="43">
        <v>0</v>
      </c>
      <c r="D27" s="38">
        <v>0</v>
      </c>
      <c r="E27" s="38">
        <v>0</v>
      </c>
      <c r="F27" s="38">
        <v>0</v>
      </c>
      <c r="G27" s="43">
        <f t="shared" si="2"/>
        <v>0</v>
      </c>
      <c r="H27" s="38">
        <v>0</v>
      </c>
      <c r="I27" s="38">
        <v>0</v>
      </c>
      <c r="J27" s="38">
        <v>0</v>
      </c>
      <c r="K27" s="43">
        <f t="shared" si="3"/>
        <v>0</v>
      </c>
      <c r="L27" s="38">
        <v>0</v>
      </c>
      <c r="M27" s="38">
        <v>0</v>
      </c>
      <c r="N27" s="38">
        <v>0</v>
      </c>
      <c r="O27" s="43">
        <f t="shared" si="4"/>
        <v>0</v>
      </c>
      <c r="P27" s="38">
        <v>0</v>
      </c>
      <c r="Q27" s="38">
        <v>0</v>
      </c>
      <c r="R27" s="38">
        <v>0</v>
      </c>
      <c r="S27" s="43">
        <f t="shared" si="5"/>
        <v>0</v>
      </c>
      <c r="U27" s="24">
        <f t="shared" si="19"/>
        <v>0</v>
      </c>
      <c r="V27" s="24">
        <v>0</v>
      </c>
      <c r="W27" s="24">
        <v>0</v>
      </c>
      <c r="X27" s="24">
        <v>0</v>
      </c>
      <c r="Y27" s="24">
        <f t="shared" si="6"/>
        <v>0</v>
      </c>
      <c r="Z27" s="24">
        <v>0</v>
      </c>
      <c r="AA27" s="24">
        <v>5</v>
      </c>
      <c r="AB27" s="24">
        <v>0</v>
      </c>
      <c r="AC27" s="24">
        <f t="shared" si="7"/>
        <v>5</v>
      </c>
      <c r="AD27" s="24">
        <v>0</v>
      </c>
      <c r="AE27" s="24">
        <v>0</v>
      </c>
      <c r="AF27" s="24">
        <v>0</v>
      </c>
      <c r="AG27" s="24">
        <f t="shared" si="8"/>
        <v>0</v>
      </c>
      <c r="AH27" s="24">
        <v>0</v>
      </c>
      <c r="AI27" s="24">
        <v>0</v>
      </c>
      <c r="AJ27" s="24">
        <v>0</v>
      </c>
      <c r="AK27" s="24">
        <f t="shared" si="9"/>
        <v>0</v>
      </c>
      <c r="AM27" s="24">
        <f t="shared" si="10"/>
        <v>5</v>
      </c>
      <c r="AO27" s="24">
        <v>0</v>
      </c>
      <c r="AP27" s="24">
        <v>18</v>
      </c>
      <c r="AQ27" s="24">
        <v>0</v>
      </c>
      <c r="AR27" s="24">
        <f t="shared" si="11"/>
        <v>18</v>
      </c>
      <c r="AS27" s="24">
        <v>0</v>
      </c>
      <c r="AT27" s="24">
        <v>5</v>
      </c>
      <c r="AU27" s="24">
        <v>0</v>
      </c>
      <c r="AV27" s="24">
        <f t="shared" si="12"/>
        <v>5</v>
      </c>
      <c r="AW27" s="24">
        <v>0</v>
      </c>
      <c r="AX27" s="24">
        <v>0</v>
      </c>
      <c r="AY27" s="24">
        <v>0</v>
      </c>
      <c r="AZ27" s="24">
        <f t="shared" si="13"/>
        <v>0</v>
      </c>
      <c r="BA27" s="24">
        <v>0</v>
      </c>
      <c r="BB27" s="24">
        <v>0</v>
      </c>
      <c r="BC27" s="24">
        <v>0</v>
      </c>
      <c r="BD27" s="24">
        <f t="shared" si="14"/>
        <v>0</v>
      </c>
      <c r="BE27" s="24">
        <f t="shared" si="0"/>
        <v>23</v>
      </c>
      <c r="BG27" s="24">
        <v>0</v>
      </c>
      <c r="BH27" s="24">
        <v>0</v>
      </c>
      <c r="BI27" s="24">
        <v>0</v>
      </c>
      <c r="BJ27" s="24">
        <f t="shared" si="15"/>
        <v>0</v>
      </c>
      <c r="BK27" s="24">
        <v>0</v>
      </c>
      <c r="BL27" s="24">
        <v>0</v>
      </c>
      <c r="BM27" s="24">
        <v>0</v>
      </c>
      <c r="BN27" s="24">
        <f t="shared" si="16"/>
        <v>0</v>
      </c>
      <c r="BO27" s="24">
        <v>0</v>
      </c>
      <c r="BP27" s="24">
        <v>0</v>
      </c>
      <c r="BQ27" s="24">
        <v>0</v>
      </c>
      <c r="BR27" s="24">
        <f t="shared" si="17"/>
        <v>0</v>
      </c>
      <c r="BS27" s="24">
        <v>0</v>
      </c>
      <c r="BT27" s="24">
        <v>0</v>
      </c>
      <c r="BU27" s="24">
        <v>0</v>
      </c>
      <c r="BV27" s="24">
        <f t="shared" si="18"/>
        <v>0</v>
      </c>
      <c r="BW27" s="24">
        <f t="shared" si="1"/>
        <v>0</v>
      </c>
    </row>
    <row r="28" spans="1:75" x14ac:dyDescent="0.2">
      <c r="A28" s="11">
        <v>2</v>
      </c>
      <c r="B28" s="12" t="s">
        <v>42</v>
      </c>
      <c r="C28" s="43">
        <v>0</v>
      </c>
      <c r="D28" s="38">
        <v>0</v>
      </c>
      <c r="E28" s="38">
        <v>0</v>
      </c>
      <c r="F28" s="38">
        <v>0</v>
      </c>
      <c r="G28" s="43">
        <f t="shared" si="2"/>
        <v>0</v>
      </c>
      <c r="H28" s="38">
        <v>0</v>
      </c>
      <c r="I28" s="38">
        <v>7.5319999999999991</v>
      </c>
      <c r="J28" s="38">
        <v>0</v>
      </c>
      <c r="K28" s="43">
        <f t="shared" si="3"/>
        <v>7.5319999999999991</v>
      </c>
      <c r="L28" s="38">
        <v>1.9900000000000007</v>
      </c>
      <c r="M28" s="38">
        <v>0</v>
      </c>
      <c r="N28" s="38">
        <v>0</v>
      </c>
      <c r="O28" s="43">
        <f t="shared" si="4"/>
        <v>1.9900000000000007</v>
      </c>
      <c r="P28" s="38">
        <v>0</v>
      </c>
      <c r="Q28" s="38">
        <v>0</v>
      </c>
      <c r="R28" s="38">
        <v>0</v>
      </c>
      <c r="S28" s="43">
        <f t="shared" si="5"/>
        <v>0</v>
      </c>
      <c r="U28" s="24">
        <f t="shared" si="19"/>
        <v>9.5220000000000002</v>
      </c>
      <c r="V28" s="24">
        <v>0</v>
      </c>
      <c r="W28" s="24">
        <v>0</v>
      </c>
      <c r="X28" s="24">
        <v>0</v>
      </c>
      <c r="Y28" s="24">
        <f t="shared" si="6"/>
        <v>0</v>
      </c>
      <c r="Z28" s="24">
        <v>0</v>
      </c>
      <c r="AA28" s="24">
        <v>0</v>
      </c>
      <c r="AB28" s="24">
        <v>0</v>
      </c>
      <c r="AC28" s="24">
        <f t="shared" si="7"/>
        <v>0</v>
      </c>
      <c r="AD28" s="24">
        <v>0</v>
      </c>
      <c r="AE28" s="24">
        <v>0</v>
      </c>
      <c r="AF28" s="24">
        <v>0</v>
      </c>
      <c r="AG28" s="24">
        <f t="shared" si="8"/>
        <v>0</v>
      </c>
      <c r="AH28" s="24">
        <v>0</v>
      </c>
      <c r="AI28" s="24">
        <v>0</v>
      </c>
      <c r="AJ28" s="24">
        <v>0</v>
      </c>
      <c r="AK28" s="24">
        <f t="shared" si="9"/>
        <v>0</v>
      </c>
      <c r="AM28" s="24">
        <f t="shared" si="10"/>
        <v>0</v>
      </c>
      <c r="AO28" s="24">
        <v>0</v>
      </c>
      <c r="AP28" s="24">
        <v>0</v>
      </c>
      <c r="AQ28" s="24">
        <v>0</v>
      </c>
      <c r="AR28" s="24">
        <f t="shared" si="11"/>
        <v>0</v>
      </c>
      <c r="AS28" s="24">
        <v>0</v>
      </c>
      <c r="AT28" s="24">
        <v>0</v>
      </c>
      <c r="AU28" s="24">
        <v>0</v>
      </c>
      <c r="AV28" s="24">
        <f t="shared" si="12"/>
        <v>0</v>
      </c>
      <c r="AW28" s="24">
        <v>0</v>
      </c>
      <c r="AX28" s="24">
        <v>0</v>
      </c>
      <c r="AY28" s="24">
        <v>0</v>
      </c>
      <c r="AZ28" s="24">
        <f t="shared" si="13"/>
        <v>0</v>
      </c>
      <c r="BA28" s="24">
        <v>0</v>
      </c>
      <c r="BB28" s="24">
        <v>0</v>
      </c>
      <c r="BC28" s="24">
        <v>0</v>
      </c>
      <c r="BD28" s="24">
        <f t="shared" si="14"/>
        <v>0</v>
      </c>
      <c r="BE28" s="24">
        <f t="shared" si="0"/>
        <v>0</v>
      </c>
      <c r="BG28" s="24">
        <v>0</v>
      </c>
      <c r="BH28" s="24">
        <v>0</v>
      </c>
      <c r="BI28" s="24">
        <v>0</v>
      </c>
      <c r="BJ28" s="24">
        <f t="shared" si="15"/>
        <v>0</v>
      </c>
      <c r="BK28" s="24">
        <v>0</v>
      </c>
      <c r="BL28" s="24">
        <v>0</v>
      </c>
      <c r="BM28" s="24">
        <v>0</v>
      </c>
      <c r="BN28" s="24">
        <f t="shared" si="16"/>
        <v>0</v>
      </c>
      <c r="BO28" s="24">
        <v>0</v>
      </c>
      <c r="BP28" s="24">
        <v>0</v>
      </c>
      <c r="BQ28" s="24">
        <v>0</v>
      </c>
      <c r="BR28" s="24">
        <f t="shared" si="17"/>
        <v>0</v>
      </c>
      <c r="BS28" s="24">
        <v>0</v>
      </c>
      <c r="BT28" s="24">
        <v>0</v>
      </c>
      <c r="BU28" s="24">
        <v>0</v>
      </c>
      <c r="BV28" s="24">
        <f t="shared" si="18"/>
        <v>0</v>
      </c>
      <c r="BW28" s="24">
        <f t="shared" si="1"/>
        <v>0</v>
      </c>
    </row>
    <row r="29" spans="1:75" x14ac:dyDescent="0.2">
      <c r="A29" s="11">
        <v>3</v>
      </c>
      <c r="B29" s="12" t="s">
        <v>31</v>
      </c>
      <c r="C29" s="43">
        <v>35.79</v>
      </c>
      <c r="D29" s="38">
        <v>0</v>
      </c>
      <c r="E29" s="38">
        <v>0</v>
      </c>
      <c r="F29" s="38">
        <v>0</v>
      </c>
      <c r="G29" s="43">
        <f t="shared" si="2"/>
        <v>0</v>
      </c>
      <c r="H29" s="38">
        <v>0</v>
      </c>
      <c r="I29" s="38">
        <v>0</v>
      </c>
      <c r="J29" s="38">
        <v>12.828000000000001</v>
      </c>
      <c r="K29" s="43">
        <f t="shared" si="3"/>
        <v>12.828000000000001</v>
      </c>
      <c r="L29" s="38">
        <v>0</v>
      </c>
      <c r="M29" s="38">
        <v>0</v>
      </c>
      <c r="N29" s="38">
        <v>3.7680000000000007</v>
      </c>
      <c r="O29" s="43">
        <f t="shared" si="4"/>
        <v>3.7680000000000007</v>
      </c>
      <c r="P29" s="38">
        <v>9.15</v>
      </c>
      <c r="Q29" s="38">
        <v>0</v>
      </c>
      <c r="R29" s="38">
        <v>0</v>
      </c>
      <c r="S29" s="43">
        <f t="shared" si="5"/>
        <v>9.15</v>
      </c>
      <c r="U29" s="24">
        <f t="shared" si="19"/>
        <v>25.746000000000002</v>
      </c>
      <c r="V29" s="24">
        <v>0</v>
      </c>
      <c r="W29" s="24">
        <v>0</v>
      </c>
      <c r="X29" s="24">
        <v>0</v>
      </c>
      <c r="Y29" s="24">
        <f t="shared" si="6"/>
        <v>0</v>
      </c>
      <c r="Z29" s="24">
        <v>0</v>
      </c>
      <c r="AA29" s="24">
        <v>0</v>
      </c>
      <c r="AB29" s="24">
        <v>18.809999999999999</v>
      </c>
      <c r="AC29" s="24">
        <f t="shared" si="7"/>
        <v>18.809999999999999</v>
      </c>
      <c r="AD29" s="24">
        <v>0</v>
      </c>
      <c r="AE29" s="24">
        <v>0</v>
      </c>
      <c r="AF29" s="24">
        <v>0</v>
      </c>
      <c r="AG29" s="24">
        <f t="shared" si="8"/>
        <v>0</v>
      </c>
      <c r="AH29" s="24">
        <v>0</v>
      </c>
      <c r="AI29" s="24">
        <v>0</v>
      </c>
      <c r="AJ29" s="24">
        <v>0</v>
      </c>
      <c r="AK29" s="24">
        <f t="shared" si="9"/>
        <v>0</v>
      </c>
      <c r="AM29" s="24">
        <f t="shared" si="10"/>
        <v>18.809999999999999</v>
      </c>
      <c r="AO29" s="24">
        <v>0</v>
      </c>
      <c r="AP29" s="24">
        <v>0</v>
      </c>
      <c r="AQ29" s="24">
        <v>0</v>
      </c>
      <c r="AR29" s="24">
        <f t="shared" si="11"/>
        <v>0</v>
      </c>
      <c r="AS29" s="24">
        <v>7.61</v>
      </c>
      <c r="AT29" s="24">
        <v>0</v>
      </c>
      <c r="AU29" s="24">
        <v>0</v>
      </c>
      <c r="AV29" s="24">
        <f t="shared" si="12"/>
        <v>7.61</v>
      </c>
      <c r="AW29" s="24">
        <v>0</v>
      </c>
      <c r="AX29" s="24">
        <v>0</v>
      </c>
      <c r="AY29" s="24">
        <v>1.6</v>
      </c>
      <c r="AZ29" s="24">
        <f t="shared" si="13"/>
        <v>1.6</v>
      </c>
      <c r="BA29" s="24">
        <v>8.1639999999999997</v>
      </c>
      <c r="BB29" s="24">
        <v>0</v>
      </c>
      <c r="BC29" s="24">
        <v>0</v>
      </c>
      <c r="BD29" s="24">
        <f t="shared" si="14"/>
        <v>8.1639999999999997</v>
      </c>
      <c r="BE29" s="24">
        <f t="shared" si="0"/>
        <v>17.374000000000002</v>
      </c>
      <c r="BG29" s="24">
        <v>1.02</v>
      </c>
      <c r="BH29" s="24">
        <v>2.7</v>
      </c>
      <c r="BI29" s="24">
        <v>0</v>
      </c>
      <c r="BJ29" s="24">
        <f t="shared" si="15"/>
        <v>3.72</v>
      </c>
      <c r="BK29" s="24">
        <v>0</v>
      </c>
      <c r="BL29" s="24">
        <v>0</v>
      </c>
      <c r="BM29" s="24">
        <v>0</v>
      </c>
      <c r="BN29" s="24">
        <f t="shared" si="16"/>
        <v>0</v>
      </c>
      <c r="BO29" s="24">
        <v>0</v>
      </c>
      <c r="BP29" s="24">
        <v>1.39</v>
      </c>
      <c r="BQ29" s="24">
        <v>0</v>
      </c>
      <c r="BR29" s="24">
        <f t="shared" si="17"/>
        <v>1.39</v>
      </c>
      <c r="BS29" s="24">
        <v>0</v>
      </c>
      <c r="BT29" s="24">
        <v>11.51</v>
      </c>
      <c r="BU29" s="24">
        <v>0</v>
      </c>
      <c r="BV29" s="24">
        <f t="shared" si="18"/>
        <v>11.51</v>
      </c>
      <c r="BW29" s="24">
        <f t="shared" si="1"/>
        <v>16.62</v>
      </c>
    </row>
    <row r="30" spans="1:75" x14ac:dyDescent="0.2">
      <c r="A30" s="11">
        <v>4</v>
      </c>
      <c r="B30" s="12" t="s">
        <v>182</v>
      </c>
      <c r="C30" s="43">
        <v>1.5</v>
      </c>
      <c r="D30" s="38">
        <v>0</v>
      </c>
      <c r="E30" s="38">
        <v>0</v>
      </c>
      <c r="F30" s="38">
        <v>0</v>
      </c>
      <c r="G30" s="43">
        <f t="shared" si="2"/>
        <v>0</v>
      </c>
      <c r="H30" s="38">
        <v>8.7199999999999989</v>
      </c>
      <c r="I30" s="38">
        <v>0</v>
      </c>
      <c r="J30" s="38">
        <v>0</v>
      </c>
      <c r="K30" s="43">
        <f t="shared" si="3"/>
        <v>8.7199999999999989</v>
      </c>
      <c r="L30" s="38">
        <v>0</v>
      </c>
      <c r="M30" s="38">
        <v>0</v>
      </c>
      <c r="N30" s="38">
        <v>0</v>
      </c>
      <c r="O30" s="43">
        <f t="shared" si="4"/>
        <v>0</v>
      </c>
      <c r="P30" s="38">
        <v>0</v>
      </c>
      <c r="Q30" s="38">
        <v>0</v>
      </c>
      <c r="R30" s="38">
        <v>0</v>
      </c>
      <c r="S30" s="43">
        <f t="shared" si="5"/>
        <v>0</v>
      </c>
      <c r="U30" s="24">
        <f t="shared" si="19"/>
        <v>8.7199999999999989</v>
      </c>
      <c r="V30" s="24">
        <v>0</v>
      </c>
      <c r="W30" s="24">
        <v>0</v>
      </c>
      <c r="X30" s="24">
        <v>0</v>
      </c>
      <c r="Y30" s="24">
        <f t="shared" si="6"/>
        <v>0</v>
      </c>
      <c r="Z30" s="24">
        <v>0</v>
      </c>
      <c r="AA30" s="24">
        <v>0</v>
      </c>
      <c r="AB30" s="24">
        <v>0</v>
      </c>
      <c r="AC30" s="24">
        <f t="shared" si="7"/>
        <v>0</v>
      </c>
      <c r="AD30" s="24">
        <v>0</v>
      </c>
      <c r="AE30" s="24">
        <v>0</v>
      </c>
      <c r="AF30" s="24">
        <v>0</v>
      </c>
      <c r="AG30" s="24">
        <f t="shared" si="8"/>
        <v>0</v>
      </c>
      <c r="AH30" s="24">
        <v>0</v>
      </c>
      <c r="AI30" s="24">
        <v>0</v>
      </c>
      <c r="AJ30" s="24">
        <v>0</v>
      </c>
      <c r="AK30" s="24">
        <f t="shared" si="9"/>
        <v>0</v>
      </c>
      <c r="AM30" s="24">
        <f t="shared" si="10"/>
        <v>0</v>
      </c>
      <c r="AO30" s="24">
        <v>0</v>
      </c>
      <c r="AP30" s="24">
        <v>0</v>
      </c>
      <c r="AQ30" s="24">
        <v>0</v>
      </c>
      <c r="AR30" s="24">
        <f t="shared" si="11"/>
        <v>0</v>
      </c>
      <c r="AS30" s="24">
        <v>0</v>
      </c>
      <c r="AT30" s="24">
        <v>0</v>
      </c>
      <c r="AU30" s="24">
        <v>0</v>
      </c>
      <c r="AV30" s="24">
        <f t="shared" si="12"/>
        <v>0</v>
      </c>
      <c r="AW30" s="24">
        <v>0</v>
      </c>
      <c r="AX30" s="24">
        <v>0</v>
      </c>
      <c r="AY30" s="24">
        <v>7.8520000000000003</v>
      </c>
      <c r="AZ30" s="24">
        <f t="shared" si="13"/>
        <v>7.8520000000000003</v>
      </c>
      <c r="BA30" s="24">
        <v>0</v>
      </c>
      <c r="BB30" s="24">
        <v>4.669999999999999</v>
      </c>
      <c r="BC30" s="24">
        <v>0.7</v>
      </c>
      <c r="BD30" s="24">
        <f t="shared" si="14"/>
        <v>5.3699999999999992</v>
      </c>
      <c r="BE30" s="24">
        <f t="shared" si="0"/>
        <v>13.222</v>
      </c>
      <c r="BG30" s="24">
        <v>3.4</v>
      </c>
      <c r="BH30" s="24">
        <v>0</v>
      </c>
      <c r="BI30" s="24">
        <v>0</v>
      </c>
      <c r="BJ30" s="24">
        <f t="shared" si="15"/>
        <v>3.4</v>
      </c>
      <c r="BK30" s="24">
        <v>0.7</v>
      </c>
      <c r="BL30" s="24">
        <v>0</v>
      </c>
      <c r="BM30" s="24">
        <v>0</v>
      </c>
      <c r="BN30" s="24">
        <f t="shared" si="16"/>
        <v>0.7</v>
      </c>
      <c r="BO30" s="24">
        <v>0</v>
      </c>
      <c r="BP30" s="24">
        <v>0</v>
      </c>
      <c r="BQ30" s="24">
        <v>0</v>
      </c>
      <c r="BR30" s="24">
        <f t="shared" si="17"/>
        <v>0</v>
      </c>
      <c r="BS30" s="24">
        <v>0</v>
      </c>
      <c r="BT30" s="24">
        <v>0</v>
      </c>
      <c r="BU30" s="24">
        <v>0</v>
      </c>
      <c r="BV30" s="24">
        <f t="shared" si="18"/>
        <v>0</v>
      </c>
      <c r="BW30" s="24">
        <f t="shared" si="1"/>
        <v>4.0999999999999996</v>
      </c>
    </row>
    <row r="31" spans="1:75" x14ac:dyDescent="0.2">
      <c r="A31" s="11">
        <v>5</v>
      </c>
      <c r="B31" s="12" t="s">
        <v>68</v>
      </c>
      <c r="C31" s="43">
        <v>0</v>
      </c>
      <c r="D31" s="38">
        <v>0</v>
      </c>
      <c r="E31" s="38">
        <v>0</v>
      </c>
      <c r="F31" s="38">
        <v>0</v>
      </c>
      <c r="G31" s="43">
        <f t="shared" si="2"/>
        <v>0</v>
      </c>
      <c r="H31" s="38">
        <v>0</v>
      </c>
      <c r="I31" s="38">
        <v>0</v>
      </c>
      <c r="J31" s="38">
        <v>0</v>
      </c>
      <c r="K31" s="43">
        <f t="shared" si="3"/>
        <v>0</v>
      </c>
      <c r="L31" s="38">
        <v>0</v>
      </c>
      <c r="M31" s="38">
        <v>0</v>
      </c>
      <c r="N31" s="38">
        <v>0</v>
      </c>
      <c r="O31" s="43">
        <f t="shared" si="4"/>
        <v>0</v>
      </c>
      <c r="P31" s="38">
        <v>0</v>
      </c>
      <c r="Q31" s="38">
        <v>0</v>
      </c>
      <c r="R31" s="38">
        <v>0</v>
      </c>
      <c r="S31" s="43">
        <f t="shared" si="5"/>
        <v>0</v>
      </c>
      <c r="U31" s="24">
        <f t="shared" si="19"/>
        <v>0</v>
      </c>
      <c r="V31" s="24">
        <v>0</v>
      </c>
      <c r="W31" s="24">
        <v>0</v>
      </c>
      <c r="X31" s="24">
        <v>0</v>
      </c>
      <c r="Y31" s="24">
        <f t="shared" si="6"/>
        <v>0</v>
      </c>
      <c r="Z31" s="24">
        <v>0</v>
      </c>
      <c r="AA31" s="24">
        <v>0</v>
      </c>
      <c r="AB31" s="24">
        <v>0</v>
      </c>
      <c r="AC31" s="24">
        <f t="shared" si="7"/>
        <v>0</v>
      </c>
      <c r="AD31" s="24">
        <v>0</v>
      </c>
      <c r="AE31" s="24">
        <v>0</v>
      </c>
      <c r="AF31" s="24">
        <v>0</v>
      </c>
      <c r="AG31" s="24">
        <f t="shared" si="8"/>
        <v>0</v>
      </c>
      <c r="AH31" s="24">
        <v>0</v>
      </c>
      <c r="AI31" s="24">
        <v>0</v>
      </c>
      <c r="AJ31" s="24">
        <v>0</v>
      </c>
      <c r="AK31" s="24">
        <f t="shared" si="9"/>
        <v>0</v>
      </c>
      <c r="AM31" s="24">
        <f t="shared" si="10"/>
        <v>0</v>
      </c>
      <c r="AO31" s="24">
        <v>0</v>
      </c>
      <c r="AP31" s="24">
        <v>0</v>
      </c>
      <c r="AQ31" s="24">
        <v>0</v>
      </c>
      <c r="AR31" s="24">
        <f t="shared" si="11"/>
        <v>0</v>
      </c>
      <c r="AS31" s="24">
        <v>0</v>
      </c>
      <c r="AT31" s="24">
        <v>0</v>
      </c>
      <c r="AU31" s="24">
        <v>0</v>
      </c>
      <c r="AV31" s="24">
        <f t="shared" si="12"/>
        <v>0</v>
      </c>
      <c r="AW31" s="24">
        <v>0</v>
      </c>
      <c r="AX31" s="24">
        <v>0</v>
      </c>
      <c r="AY31" s="24">
        <v>0</v>
      </c>
      <c r="AZ31" s="24">
        <f t="shared" si="13"/>
        <v>0</v>
      </c>
      <c r="BA31" s="24">
        <v>0</v>
      </c>
      <c r="BB31" s="24">
        <v>0</v>
      </c>
      <c r="BC31" s="24">
        <v>0</v>
      </c>
      <c r="BD31" s="24">
        <f t="shared" si="14"/>
        <v>0</v>
      </c>
      <c r="BE31" s="24">
        <f t="shared" si="0"/>
        <v>0</v>
      </c>
      <c r="BG31" s="24">
        <v>0</v>
      </c>
      <c r="BH31" s="24">
        <v>0</v>
      </c>
      <c r="BI31" s="24">
        <v>0</v>
      </c>
      <c r="BJ31" s="24">
        <f t="shared" si="15"/>
        <v>0</v>
      </c>
      <c r="BK31" s="24">
        <v>0</v>
      </c>
      <c r="BL31" s="24">
        <v>0</v>
      </c>
      <c r="BM31" s="24">
        <v>0</v>
      </c>
      <c r="BN31" s="24">
        <f t="shared" si="16"/>
        <v>0</v>
      </c>
      <c r="BO31" s="24">
        <v>0</v>
      </c>
      <c r="BP31" s="24">
        <v>0</v>
      </c>
      <c r="BQ31" s="24">
        <v>0</v>
      </c>
      <c r="BR31" s="24">
        <f t="shared" si="17"/>
        <v>0</v>
      </c>
      <c r="BS31" s="24">
        <v>0</v>
      </c>
      <c r="BT31" s="24">
        <v>0</v>
      </c>
      <c r="BU31" s="24">
        <v>0</v>
      </c>
      <c r="BV31" s="24">
        <f t="shared" si="18"/>
        <v>0</v>
      </c>
      <c r="BW31" s="24">
        <f t="shared" si="1"/>
        <v>0</v>
      </c>
    </row>
    <row r="32" spans="1:75" x14ac:dyDescent="0.2">
      <c r="A32" s="11">
        <v>6</v>
      </c>
      <c r="B32" s="16" t="s">
        <v>34</v>
      </c>
      <c r="C32" s="43">
        <v>77.08</v>
      </c>
      <c r="D32" s="38">
        <v>0</v>
      </c>
      <c r="E32" s="38">
        <v>0</v>
      </c>
      <c r="F32" s="38">
        <v>0</v>
      </c>
      <c r="G32" s="43">
        <f t="shared" si="2"/>
        <v>0</v>
      </c>
      <c r="H32" s="38">
        <v>0</v>
      </c>
      <c r="I32" s="38">
        <v>0</v>
      </c>
      <c r="J32" s="38">
        <v>0</v>
      </c>
      <c r="K32" s="43">
        <f t="shared" si="3"/>
        <v>0</v>
      </c>
      <c r="L32" s="38">
        <v>0</v>
      </c>
      <c r="M32" s="38">
        <v>0</v>
      </c>
      <c r="N32" s="38">
        <v>0</v>
      </c>
      <c r="O32" s="43">
        <f t="shared" si="4"/>
        <v>0</v>
      </c>
      <c r="P32" s="38">
        <v>0</v>
      </c>
      <c r="Q32" s="38">
        <v>0</v>
      </c>
      <c r="R32" s="38">
        <v>0</v>
      </c>
      <c r="S32" s="43">
        <f t="shared" si="5"/>
        <v>0</v>
      </c>
      <c r="U32" s="24">
        <f t="shared" si="19"/>
        <v>0</v>
      </c>
      <c r="V32" s="24">
        <v>0</v>
      </c>
      <c r="W32" s="24">
        <v>0</v>
      </c>
      <c r="X32" s="24">
        <v>0</v>
      </c>
      <c r="Y32" s="24">
        <f t="shared" si="6"/>
        <v>0</v>
      </c>
      <c r="Z32" s="24">
        <v>0</v>
      </c>
      <c r="AA32" s="24">
        <v>0</v>
      </c>
      <c r="AB32" s="24">
        <v>0</v>
      </c>
      <c r="AC32" s="24">
        <f t="shared" si="7"/>
        <v>0</v>
      </c>
      <c r="AD32" s="24">
        <v>0</v>
      </c>
      <c r="AE32" s="24">
        <v>0</v>
      </c>
      <c r="AF32" s="24">
        <v>0</v>
      </c>
      <c r="AG32" s="24">
        <f t="shared" si="8"/>
        <v>0</v>
      </c>
      <c r="AH32" s="24">
        <v>0</v>
      </c>
      <c r="AI32" s="24">
        <v>0</v>
      </c>
      <c r="AJ32" s="24">
        <v>24</v>
      </c>
      <c r="AK32" s="24">
        <f t="shared" si="9"/>
        <v>24</v>
      </c>
      <c r="AM32" s="24">
        <f t="shared" si="10"/>
        <v>24</v>
      </c>
      <c r="AO32" s="24">
        <v>0</v>
      </c>
      <c r="AP32" s="24">
        <v>0</v>
      </c>
      <c r="AQ32" s="24">
        <v>0</v>
      </c>
      <c r="AR32" s="24">
        <f t="shared" si="11"/>
        <v>0</v>
      </c>
      <c r="AS32" s="24">
        <v>0</v>
      </c>
      <c r="AT32" s="24">
        <v>0</v>
      </c>
      <c r="AU32" s="24">
        <v>0</v>
      </c>
      <c r="AV32" s="24">
        <f t="shared" si="12"/>
        <v>0</v>
      </c>
      <c r="AW32" s="24">
        <v>0</v>
      </c>
      <c r="AX32" s="24">
        <v>0</v>
      </c>
      <c r="AY32" s="24">
        <v>0</v>
      </c>
      <c r="AZ32" s="24">
        <f t="shared" si="13"/>
        <v>0</v>
      </c>
      <c r="BA32" s="24">
        <v>0</v>
      </c>
      <c r="BB32" s="24">
        <v>0</v>
      </c>
      <c r="BC32" s="24">
        <v>0</v>
      </c>
      <c r="BD32" s="24">
        <f t="shared" si="14"/>
        <v>0</v>
      </c>
      <c r="BE32" s="24">
        <f t="shared" si="0"/>
        <v>0</v>
      </c>
      <c r="BG32" s="24">
        <v>0</v>
      </c>
      <c r="BH32" s="24">
        <v>0</v>
      </c>
      <c r="BI32" s="24">
        <v>0</v>
      </c>
      <c r="BJ32" s="24">
        <f t="shared" si="15"/>
        <v>0</v>
      </c>
      <c r="BK32" s="24">
        <v>0</v>
      </c>
      <c r="BL32" s="24">
        <v>0</v>
      </c>
      <c r="BM32" s="24">
        <v>0</v>
      </c>
      <c r="BN32" s="24">
        <f t="shared" si="16"/>
        <v>0</v>
      </c>
      <c r="BO32" s="24">
        <v>0</v>
      </c>
      <c r="BP32" s="24">
        <v>0</v>
      </c>
      <c r="BQ32" s="24">
        <v>0</v>
      </c>
      <c r="BR32" s="24">
        <f t="shared" si="17"/>
        <v>0</v>
      </c>
      <c r="BS32" s="24">
        <v>0</v>
      </c>
      <c r="BT32" s="24">
        <v>0</v>
      </c>
      <c r="BU32" s="24">
        <v>0</v>
      </c>
      <c r="BV32" s="24">
        <f t="shared" si="18"/>
        <v>0</v>
      </c>
      <c r="BW32" s="24">
        <f t="shared" si="1"/>
        <v>0</v>
      </c>
    </row>
    <row r="33" spans="1:75" x14ac:dyDescent="0.2">
      <c r="A33" s="11">
        <v>7</v>
      </c>
      <c r="B33" s="16" t="s">
        <v>74</v>
      </c>
      <c r="C33" s="43">
        <v>119.27799999999999</v>
      </c>
      <c r="D33" s="38">
        <v>0</v>
      </c>
      <c r="E33" s="38">
        <v>0</v>
      </c>
      <c r="F33" s="38">
        <v>0</v>
      </c>
      <c r="G33" s="43">
        <f t="shared" si="2"/>
        <v>0</v>
      </c>
      <c r="H33" s="38">
        <v>0</v>
      </c>
      <c r="I33" s="38">
        <v>0</v>
      </c>
      <c r="J33" s="38">
        <v>0</v>
      </c>
      <c r="K33" s="43">
        <f t="shared" si="3"/>
        <v>0</v>
      </c>
      <c r="L33" s="38">
        <v>0</v>
      </c>
      <c r="M33" s="38">
        <v>0</v>
      </c>
      <c r="N33" s="38">
        <v>0</v>
      </c>
      <c r="O33" s="43">
        <f t="shared" si="4"/>
        <v>0</v>
      </c>
      <c r="P33" s="38">
        <v>0</v>
      </c>
      <c r="Q33" s="38">
        <v>0</v>
      </c>
      <c r="R33" s="38">
        <v>0</v>
      </c>
      <c r="S33" s="43">
        <f t="shared" si="5"/>
        <v>0</v>
      </c>
      <c r="U33" s="24">
        <f t="shared" si="19"/>
        <v>0</v>
      </c>
      <c r="V33" s="24">
        <v>0</v>
      </c>
      <c r="W33" s="24">
        <v>0</v>
      </c>
      <c r="X33" s="24">
        <v>0</v>
      </c>
      <c r="Y33" s="24">
        <f t="shared" si="6"/>
        <v>0</v>
      </c>
      <c r="Z33" s="24">
        <v>0</v>
      </c>
      <c r="AA33" s="24">
        <v>0</v>
      </c>
      <c r="AB33" s="24">
        <v>0</v>
      </c>
      <c r="AC33" s="24">
        <f t="shared" si="7"/>
        <v>0</v>
      </c>
      <c r="AD33" s="24">
        <v>0</v>
      </c>
      <c r="AE33" s="24">
        <v>0</v>
      </c>
      <c r="AF33" s="24">
        <v>0</v>
      </c>
      <c r="AG33" s="24">
        <f t="shared" si="8"/>
        <v>0</v>
      </c>
      <c r="AH33" s="24">
        <v>0</v>
      </c>
      <c r="AI33" s="24">
        <v>0</v>
      </c>
      <c r="AJ33" s="24">
        <v>9.5</v>
      </c>
      <c r="AK33" s="24">
        <f t="shared" si="9"/>
        <v>9.5</v>
      </c>
      <c r="AM33" s="24">
        <f t="shared" si="10"/>
        <v>9.5</v>
      </c>
      <c r="AO33" s="24">
        <v>6.22</v>
      </c>
      <c r="AP33" s="24">
        <v>0</v>
      </c>
      <c r="AQ33" s="24">
        <v>0</v>
      </c>
      <c r="AR33" s="24">
        <f t="shared" si="11"/>
        <v>6.22</v>
      </c>
      <c r="AS33" s="24">
        <v>0</v>
      </c>
      <c r="AT33" s="24">
        <v>22.9</v>
      </c>
      <c r="AU33" s="24">
        <v>0</v>
      </c>
      <c r="AV33" s="24">
        <f t="shared" si="12"/>
        <v>22.9</v>
      </c>
      <c r="AW33" s="24">
        <v>0</v>
      </c>
      <c r="AX33" s="24">
        <v>0</v>
      </c>
      <c r="AY33" s="24">
        <v>0</v>
      </c>
      <c r="AZ33" s="24">
        <f t="shared" si="13"/>
        <v>0</v>
      </c>
      <c r="BA33" s="24">
        <v>0</v>
      </c>
      <c r="BB33" s="24">
        <v>0</v>
      </c>
      <c r="BC33" s="24">
        <v>0</v>
      </c>
      <c r="BD33" s="24">
        <f t="shared" si="14"/>
        <v>0</v>
      </c>
      <c r="BE33" s="24">
        <f t="shared" si="0"/>
        <v>29.119999999999997</v>
      </c>
      <c r="BG33" s="24">
        <v>12.64</v>
      </c>
      <c r="BH33" s="24">
        <v>0</v>
      </c>
      <c r="BI33" s="24">
        <v>0</v>
      </c>
      <c r="BJ33" s="24">
        <f t="shared" si="15"/>
        <v>12.64</v>
      </c>
      <c r="BK33" s="24">
        <v>0</v>
      </c>
      <c r="BL33" s="24">
        <v>0</v>
      </c>
      <c r="BM33" s="24">
        <v>0</v>
      </c>
      <c r="BN33" s="24">
        <f t="shared" si="16"/>
        <v>0</v>
      </c>
      <c r="BO33" s="24">
        <v>0</v>
      </c>
      <c r="BP33" s="24">
        <v>7.68</v>
      </c>
      <c r="BQ33" s="24">
        <v>0</v>
      </c>
      <c r="BR33" s="24">
        <f t="shared" si="17"/>
        <v>7.68</v>
      </c>
      <c r="BS33" s="24">
        <v>0</v>
      </c>
      <c r="BT33" s="24">
        <v>0</v>
      </c>
      <c r="BU33" s="24">
        <v>0</v>
      </c>
      <c r="BV33" s="24">
        <f t="shared" si="18"/>
        <v>0</v>
      </c>
      <c r="BW33" s="24">
        <f>BV33+BJ33+BN33+BR33</f>
        <v>20.32</v>
      </c>
    </row>
    <row r="34" spans="1:75" x14ac:dyDescent="0.2">
      <c r="A34" s="11">
        <v>8</v>
      </c>
      <c r="B34" s="16" t="s">
        <v>80</v>
      </c>
      <c r="C34" s="43">
        <v>91.438000000000002</v>
      </c>
      <c r="D34" s="38">
        <v>39.79</v>
      </c>
      <c r="E34" s="38">
        <v>2.74</v>
      </c>
      <c r="F34" s="38">
        <v>46.750000000000007</v>
      </c>
      <c r="G34" s="43">
        <f t="shared" si="2"/>
        <v>89.28</v>
      </c>
      <c r="H34" s="38">
        <v>31.426000000000005</v>
      </c>
      <c r="I34" s="38">
        <v>0</v>
      </c>
      <c r="J34" s="38">
        <v>17.975999999999999</v>
      </c>
      <c r="K34" s="43">
        <f t="shared" si="3"/>
        <v>49.402000000000001</v>
      </c>
      <c r="L34" s="38">
        <v>16.709999999999997</v>
      </c>
      <c r="M34" s="38">
        <v>27.22</v>
      </c>
      <c r="N34" s="38">
        <v>16.98</v>
      </c>
      <c r="O34" s="43">
        <f t="shared" si="4"/>
        <v>60.91</v>
      </c>
      <c r="P34" s="38">
        <v>4</v>
      </c>
      <c r="Q34" s="38">
        <v>0</v>
      </c>
      <c r="R34" s="38">
        <v>0</v>
      </c>
      <c r="S34" s="43">
        <f t="shared" si="5"/>
        <v>4</v>
      </c>
      <c r="U34" s="24">
        <f t="shared" si="19"/>
        <v>203.59200000000001</v>
      </c>
      <c r="V34" s="24">
        <v>12.782</v>
      </c>
      <c r="W34" s="24">
        <v>36.206223021582687</v>
      </c>
      <c r="X34" s="24">
        <v>21.06</v>
      </c>
      <c r="Y34" s="24">
        <f t="shared" si="6"/>
        <v>70.048223021582686</v>
      </c>
      <c r="Z34" s="24">
        <v>35.4</v>
      </c>
      <c r="AA34" s="24">
        <v>69.250000000000014</v>
      </c>
      <c r="AB34" s="24">
        <v>0.94199999999999995</v>
      </c>
      <c r="AC34" s="24">
        <f t="shared" si="7"/>
        <v>105.592</v>
      </c>
      <c r="AD34" s="24">
        <v>75.623000000000005</v>
      </c>
      <c r="AE34" s="24">
        <v>6.3319999999999999</v>
      </c>
      <c r="AF34" s="24">
        <v>39.15</v>
      </c>
      <c r="AG34" s="24">
        <f t="shared" si="8"/>
        <v>121.10499999999999</v>
      </c>
      <c r="AH34" s="24">
        <v>55.947400000000002</v>
      </c>
      <c r="AI34" s="24">
        <v>63.21</v>
      </c>
      <c r="AJ34" s="24">
        <v>28.472199999999997</v>
      </c>
      <c r="AK34" s="24">
        <f t="shared" si="9"/>
        <v>147.62959999999998</v>
      </c>
      <c r="AM34" s="24">
        <f t="shared" si="10"/>
        <v>444.37482302158264</v>
      </c>
      <c r="AO34" s="24">
        <v>12.42</v>
      </c>
      <c r="AP34" s="24">
        <v>0</v>
      </c>
      <c r="AQ34" s="24">
        <v>33.863999999999997</v>
      </c>
      <c r="AR34" s="24">
        <f t="shared" si="11"/>
        <v>46.283999999999999</v>
      </c>
      <c r="AS34" s="24">
        <v>16.32</v>
      </c>
      <c r="AT34" s="24">
        <v>48.2</v>
      </c>
      <c r="AU34" s="24">
        <v>18.149999999999999</v>
      </c>
      <c r="AV34" s="24">
        <f t="shared" si="12"/>
        <v>82.670000000000016</v>
      </c>
      <c r="AW34" s="24">
        <v>55.350000000000009</v>
      </c>
      <c r="AX34" s="24">
        <v>36.63000000000001</v>
      </c>
      <c r="AY34" s="24">
        <v>42.320000000000007</v>
      </c>
      <c r="AZ34" s="24">
        <f t="shared" si="13"/>
        <v>134.30000000000001</v>
      </c>
      <c r="BA34" s="24">
        <v>18.91</v>
      </c>
      <c r="BB34" s="24">
        <v>54.655999999999992</v>
      </c>
      <c r="BC34" s="24">
        <v>11.85</v>
      </c>
      <c r="BD34" s="24">
        <f t="shared" si="14"/>
        <v>85.415999999999983</v>
      </c>
      <c r="BE34" s="24">
        <f t="shared" si="0"/>
        <v>348.67</v>
      </c>
      <c r="BG34" s="24">
        <v>48.863</v>
      </c>
      <c r="BH34" s="24">
        <v>41.67</v>
      </c>
      <c r="BI34" s="24">
        <v>13.439999999999998</v>
      </c>
      <c r="BJ34" s="24">
        <f t="shared" si="15"/>
        <v>103.973</v>
      </c>
      <c r="BK34" s="24">
        <v>50.85</v>
      </c>
      <c r="BL34" s="24">
        <v>32.6</v>
      </c>
      <c r="BM34" s="24">
        <v>56.55</v>
      </c>
      <c r="BN34" s="24">
        <f t="shared" si="16"/>
        <v>140</v>
      </c>
      <c r="BO34" s="24">
        <v>15.53</v>
      </c>
      <c r="BP34" s="24">
        <v>47.600000000000009</v>
      </c>
      <c r="BQ34" s="24">
        <v>51.86</v>
      </c>
      <c r="BR34" s="24">
        <f t="shared" si="17"/>
        <v>114.99000000000001</v>
      </c>
      <c r="BS34" s="24">
        <v>28.518999999999998</v>
      </c>
      <c r="BT34" s="24">
        <v>82.189999999999984</v>
      </c>
      <c r="BU34" s="24">
        <v>50.979500000000002</v>
      </c>
      <c r="BV34" s="24">
        <f t="shared" si="18"/>
        <v>161.68849999999998</v>
      </c>
      <c r="BW34" s="24">
        <f t="shared" si="1"/>
        <v>520.65149999999994</v>
      </c>
    </row>
    <row r="35" spans="1:75" x14ac:dyDescent="0.2">
      <c r="A35" s="11">
        <v>9</v>
      </c>
      <c r="B35" s="16" t="s">
        <v>35</v>
      </c>
      <c r="C35" s="43">
        <v>0</v>
      </c>
      <c r="D35" s="38">
        <v>0</v>
      </c>
      <c r="E35" s="38">
        <v>0</v>
      </c>
      <c r="F35" s="38">
        <v>0</v>
      </c>
      <c r="G35" s="43">
        <f t="shared" si="2"/>
        <v>0</v>
      </c>
      <c r="H35" s="38">
        <v>0</v>
      </c>
      <c r="I35" s="38">
        <v>0</v>
      </c>
      <c r="J35" s="38">
        <v>0</v>
      </c>
      <c r="K35" s="43">
        <f t="shared" si="3"/>
        <v>0</v>
      </c>
      <c r="L35" s="38">
        <v>0</v>
      </c>
      <c r="M35" s="38">
        <v>0</v>
      </c>
      <c r="N35" s="38">
        <v>0</v>
      </c>
      <c r="O35" s="43">
        <f t="shared" si="4"/>
        <v>0</v>
      </c>
      <c r="P35" s="38">
        <v>0</v>
      </c>
      <c r="Q35" s="38">
        <v>5.8260000000000005</v>
      </c>
      <c r="R35" s="38">
        <v>11.844000000000003</v>
      </c>
      <c r="S35" s="43">
        <f t="shared" si="5"/>
        <v>17.670000000000002</v>
      </c>
      <c r="U35" s="24">
        <f t="shared" si="19"/>
        <v>17.670000000000002</v>
      </c>
      <c r="V35" s="24">
        <v>0</v>
      </c>
      <c r="W35" s="24">
        <v>0</v>
      </c>
      <c r="X35" s="24">
        <v>0</v>
      </c>
      <c r="Y35" s="24">
        <f t="shared" si="6"/>
        <v>0</v>
      </c>
      <c r="Z35" s="24">
        <v>0</v>
      </c>
      <c r="AA35" s="24">
        <v>0</v>
      </c>
      <c r="AB35" s="24">
        <v>0</v>
      </c>
      <c r="AC35" s="24">
        <f t="shared" si="7"/>
        <v>0</v>
      </c>
      <c r="AD35" s="24">
        <v>0</v>
      </c>
      <c r="AE35" s="24">
        <v>0</v>
      </c>
      <c r="AF35" s="24">
        <v>0</v>
      </c>
      <c r="AG35" s="24">
        <f t="shared" si="8"/>
        <v>0</v>
      </c>
      <c r="AH35" s="4">
        <v>0</v>
      </c>
      <c r="AI35" s="4">
        <v>0</v>
      </c>
      <c r="AJ35" s="4">
        <v>0</v>
      </c>
      <c r="AK35" s="24">
        <f t="shared" si="9"/>
        <v>0</v>
      </c>
      <c r="AM35" s="24">
        <f t="shared" si="10"/>
        <v>0</v>
      </c>
      <c r="AO35" s="24">
        <v>0</v>
      </c>
      <c r="AP35" s="24">
        <v>25.26</v>
      </c>
      <c r="AQ35" s="24">
        <v>0</v>
      </c>
      <c r="AR35" s="24">
        <f t="shared" si="11"/>
        <v>25.26</v>
      </c>
      <c r="AS35" s="24">
        <v>0</v>
      </c>
      <c r="AT35" s="24">
        <v>0</v>
      </c>
      <c r="AU35" s="24">
        <v>0</v>
      </c>
      <c r="AV35" s="24">
        <f t="shared" si="12"/>
        <v>0</v>
      </c>
      <c r="AW35" s="24">
        <v>0</v>
      </c>
      <c r="AX35" s="24">
        <v>0</v>
      </c>
      <c r="AY35" s="24">
        <v>43.589999999999996</v>
      </c>
      <c r="AZ35" s="24">
        <f t="shared" si="13"/>
        <v>43.589999999999996</v>
      </c>
      <c r="BA35" s="24">
        <v>0</v>
      </c>
      <c r="BB35" s="24">
        <v>0</v>
      </c>
      <c r="BC35" s="24">
        <v>0</v>
      </c>
      <c r="BD35" s="24">
        <f t="shared" si="14"/>
        <v>0</v>
      </c>
      <c r="BE35" s="24">
        <f t="shared" si="0"/>
        <v>68.849999999999994</v>
      </c>
      <c r="BG35" s="24">
        <v>0</v>
      </c>
      <c r="BH35" s="4">
        <v>0</v>
      </c>
      <c r="BI35" s="24">
        <v>0</v>
      </c>
      <c r="BJ35" s="24">
        <f t="shared" si="15"/>
        <v>0</v>
      </c>
      <c r="BK35" s="4">
        <v>0</v>
      </c>
      <c r="BL35" s="4">
        <v>0</v>
      </c>
      <c r="BM35" s="4">
        <v>0</v>
      </c>
      <c r="BN35" s="24">
        <f t="shared" si="16"/>
        <v>0</v>
      </c>
      <c r="BO35" s="4">
        <v>0</v>
      </c>
      <c r="BP35" s="4">
        <v>0</v>
      </c>
      <c r="BQ35" s="4">
        <v>0</v>
      </c>
      <c r="BR35" s="24">
        <f t="shared" si="17"/>
        <v>0</v>
      </c>
      <c r="BS35" s="4">
        <v>0</v>
      </c>
      <c r="BT35" s="4">
        <v>0</v>
      </c>
      <c r="BV35" s="24">
        <f t="shared" si="18"/>
        <v>0</v>
      </c>
      <c r="BW35" s="24">
        <f t="shared" si="1"/>
        <v>0</v>
      </c>
    </row>
    <row r="36" spans="1:75" x14ac:dyDescent="0.2">
      <c r="A36" s="11">
        <v>10</v>
      </c>
      <c r="B36" s="16" t="s">
        <v>43</v>
      </c>
      <c r="C36" s="43">
        <v>492.71472727272726</v>
      </c>
      <c r="D36" s="38">
        <v>9</v>
      </c>
      <c r="E36" s="38">
        <v>29.78</v>
      </c>
      <c r="F36" s="38">
        <v>18.86</v>
      </c>
      <c r="G36" s="43">
        <f t="shared" si="2"/>
        <v>57.64</v>
      </c>
      <c r="H36" s="38">
        <v>47.485999999999997</v>
      </c>
      <c r="I36" s="38">
        <v>21.349999999999998</v>
      </c>
      <c r="J36" s="38">
        <v>19.07</v>
      </c>
      <c r="K36" s="43">
        <f t="shared" si="3"/>
        <v>87.906000000000006</v>
      </c>
      <c r="L36" s="38">
        <v>38.662000000000006</v>
      </c>
      <c r="M36" s="38">
        <v>54.30599999999999</v>
      </c>
      <c r="N36" s="38">
        <v>29.537999999999997</v>
      </c>
      <c r="O36" s="43">
        <f t="shared" si="4"/>
        <v>122.50599999999999</v>
      </c>
      <c r="P36" s="38">
        <v>20.275999999999996</v>
      </c>
      <c r="Q36" s="38">
        <v>56.762000000000008</v>
      </c>
      <c r="R36" s="38">
        <v>73.301999999999992</v>
      </c>
      <c r="S36" s="43">
        <f t="shared" si="5"/>
        <v>150.34</v>
      </c>
      <c r="U36" s="24">
        <f t="shared" si="19"/>
        <v>418.39199999999994</v>
      </c>
      <c r="V36" s="24">
        <v>35.662666666666667</v>
      </c>
      <c r="W36" s="24">
        <v>40.295999999999992</v>
      </c>
      <c r="X36" s="24">
        <v>21.254000000000001</v>
      </c>
      <c r="Y36" s="24">
        <f t="shared" si="6"/>
        <v>97.212666666666664</v>
      </c>
      <c r="Z36" s="24">
        <v>30.146999999999998</v>
      </c>
      <c r="AA36" s="24">
        <v>53.980000000000004</v>
      </c>
      <c r="AB36" s="24">
        <v>53.7</v>
      </c>
      <c r="AC36" s="24">
        <f t="shared" si="7"/>
        <v>137.827</v>
      </c>
      <c r="AD36" s="24">
        <v>45.37</v>
      </c>
      <c r="AE36" s="24">
        <v>27.091999999999999</v>
      </c>
      <c r="AF36" s="24">
        <v>49.17</v>
      </c>
      <c r="AG36" s="24">
        <f t="shared" si="8"/>
        <v>121.63199999999999</v>
      </c>
      <c r="AH36" s="24">
        <v>45.76</v>
      </c>
      <c r="AI36" s="4">
        <v>49.207000000000001</v>
      </c>
      <c r="AJ36" s="4">
        <v>79.37</v>
      </c>
      <c r="AK36" s="24">
        <f t="shared" si="9"/>
        <v>174.33699999999999</v>
      </c>
      <c r="AM36" s="24">
        <f t="shared" si="10"/>
        <v>531.00866666666661</v>
      </c>
      <c r="AO36" s="24">
        <v>28.740000000000002</v>
      </c>
      <c r="AP36" s="24">
        <v>37.9</v>
      </c>
      <c r="AQ36" s="24">
        <v>52.573999999999998</v>
      </c>
      <c r="AR36" s="24">
        <f t="shared" si="11"/>
        <v>119.214</v>
      </c>
      <c r="AS36" s="24">
        <v>52.36</v>
      </c>
      <c r="AT36" s="24">
        <v>69.739999999999995</v>
      </c>
      <c r="AU36" s="24">
        <v>72.91</v>
      </c>
      <c r="AV36" s="24">
        <f t="shared" si="12"/>
        <v>195.01</v>
      </c>
      <c r="AW36" s="24">
        <v>58.58</v>
      </c>
      <c r="AX36" s="24">
        <v>93.11</v>
      </c>
      <c r="AY36" s="24">
        <v>0</v>
      </c>
      <c r="AZ36" s="24">
        <f t="shared" si="13"/>
        <v>151.69</v>
      </c>
      <c r="BA36" s="24">
        <v>90.82</v>
      </c>
      <c r="BB36" s="24">
        <v>62.446999999999996</v>
      </c>
      <c r="BC36" s="24">
        <v>24.619999999999997</v>
      </c>
      <c r="BD36" s="24">
        <f t="shared" si="14"/>
        <v>177.887</v>
      </c>
      <c r="BE36" s="24">
        <f t="shared" si="0"/>
        <v>643.80099999999993</v>
      </c>
      <c r="BG36" s="24">
        <v>41.96</v>
      </c>
      <c r="BH36" s="24">
        <v>32.589999999999996</v>
      </c>
      <c r="BI36" s="24">
        <v>20.96</v>
      </c>
      <c r="BJ36" s="24">
        <f t="shared" si="15"/>
        <v>95.509999999999991</v>
      </c>
      <c r="BK36" s="24">
        <v>56.27</v>
      </c>
      <c r="BL36" s="24">
        <v>66.123000000000005</v>
      </c>
      <c r="BM36" s="24">
        <v>25.26</v>
      </c>
      <c r="BN36" s="24">
        <f t="shared" si="16"/>
        <v>147.65299999999999</v>
      </c>
      <c r="BO36" s="24">
        <v>44.1</v>
      </c>
      <c r="BP36" s="24">
        <v>79.13</v>
      </c>
      <c r="BQ36" s="24">
        <v>84.733999999999995</v>
      </c>
      <c r="BR36" s="24">
        <f t="shared" si="17"/>
        <v>207.964</v>
      </c>
      <c r="BS36" s="24">
        <v>48.59</v>
      </c>
      <c r="BT36" s="24">
        <v>79.56</v>
      </c>
      <c r="BU36" s="24">
        <v>29.83</v>
      </c>
      <c r="BV36" s="24">
        <f t="shared" si="18"/>
        <v>157.98000000000002</v>
      </c>
      <c r="BW36" s="24">
        <f t="shared" si="1"/>
        <v>609.10699999999997</v>
      </c>
    </row>
    <row r="37" spans="1:75" ht="15.75" thickBot="1" x14ac:dyDescent="0.25">
      <c r="A37" s="11">
        <v>11</v>
      </c>
      <c r="B37" s="16" t="s">
        <v>45</v>
      </c>
      <c r="C37" s="43">
        <v>88.27</v>
      </c>
      <c r="D37" s="38">
        <v>0</v>
      </c>
      <c r="E37" s="38">
        <v>0</v>
      </c>
      <c r="F37" s="38">
        <v>0</v>
      </c>
      <c r="G37" s="43">
        <f t="shared" si="2"/>
        <v>0</v>
      </c>
      <c r="H37" s="38">
        <v>10.229999999999999</v>
      </c>
      <c r="I37" s="38">
        <v>0.68400000000000039</v>
      </c>
      <c r="J37" s="38">
        <v>0</v>
      </c>
      <c r="K37" s="43">
        <f t="shared" si="3"/>
        <v>10.914</v>
      </c>
      <c r="L37" s="38">
        <v>0</v>
      </c>
      <c r="M37" s="38">
        <v>0</v>
      </c>
      <c r="N37" s="38">
        <v>0</v>
      </c>
      <c r="O37" s="43">
        <f t="shared" si="4"/>
        <v>0</v>
      </c>
      <c r="P37" s="38">
        <v>0</v>
      </c>
      <c r="Q37" s="38">
        <v>0</v>
      </c>
      <c r="R37" s="38">
        <v>0</v>
      </c>
      <c r="S37" s="43">
        <f t="shared" si="5"/>
        <v>0</v>
      </c>
      <c r="U37" s="24">
        <f t="shared" si="19"/>
        <v>10.914</v>
      </c>
      <c r="V37" s="24">
        <v>4</v>
      </c>
      <c r="W37" s="24">
        <v>0</v>
      </c>
      <c r="X37" s="24">
        <v>1.264</v>
      </c>
      <c r="Y37" s="24">
        <f t="shared" si="6"/>
        <v>5.2640000000000002</v>
      </c>
      <c r="Z37" s="24">
        <v>0</v>
      </c>
      <c r="AA37" s="24">
        <v>0</v>
      </c>
      <c r="AB37" s="24">
        <v>0</v>
      </c>
      <c r="AC37" s="24">
        <f t="shared" si="7"/>
        <v>0</v>
      </c>
      <c r="AD37" s="24">
        <v>0</v>
      </c>
      <c r="AE37" s="24">
        <v>0</v>
      </c>
      <c r="AF37" s="24">
        <v>0</v>
      </c>
      <c r="AG37" s="24">
        <f t="shared" si="8"/>
        <v>0</v>
      </c>
      <c r="AH37" s="24">
        <v>0</v>
      </c>
      <c r="AI37" s="24">
        <v>0</v>
      </c>
      <c r="AJ37" s="4">
        <v>4.82</v>
      </c>
      <c r="AK37" s="24">
        <f t="shared" si="9"/>
        <v>4.82</v>
      </c>
      <c r="AM37" s="24">
        <f t="shared" si="10"/>
        <v>10.084</v>
      </c>
      <c r="AO37" s="24">
        <v>1.95</v>
      </c>
      <c r="AP37" s="24">
        <v>0</v>
      </c>
      <c r="AQ37" s="24">
        <v>0</v>
      </c>
      <c r="AR37" s="24">
        <f t="shared" si="11"/>
        <v>1.95</v>
      </c>
      <c r="AS37" s="24">
        <v>4.16</v>
      </c>
      <c r="AT37" s="24">
        <v>0</v>
      </c>
      <c r="AU37" s="24">
        <v>24.02</v>
      </c>
      <c r="AV37" s="24">
        <f t="shared" si="12"/>
        <v>28.18</v>
      </c>
      <c r="AW37" s="24">
        <v>0</v>
      </c>
      <c r="AX37" s="24">
        <v>0</v>
      </c>
      <c r="AY37" s="24">
        <v>0</v>
      </c>
      <c r="AZ37" s="24">
        <f t="shared" si="13"/>
        <v>0</v>
      </c>
      <c r="BA37" s="24">
        <v>0</v>
      </c>
      <c r="BB37" s="24">
        <v>0</v>
      </c>
      <c r="BC37" s="24">
        <v>0</v>
      </c>
      <c r="BD37" s="24">
        <f t="shared" si="14"/>
        <v>0</v>
      </c>
      <c r="BE37" s="24">
        <f t="shared" si="0"/>
        <v>30.13</v>
      </c>
      <c r="BG37" s="24">
        <v>0</v>
      </c>
      <c r="BH37" s="24">
        <v>0</v>
      </c>
      <c r="BI37" s="24">
        <v>0</v>
      </c>
      <c r="BJ37" s="24">
        <f t="shared" si="15"/>
        <v>0</v>
      </c>
      <c r="BK37" s="24">
        <v>0</v>
      </c>
      <c r="BL37" s="24">
        <v>0</v>
      </c>
      <c r="BM37" s="24">
        <v>0</v>
      </c>
      <c r="BN37" s="24">
        <f t="shared" si="16"/>
        <v>0</v>
      </c>
      <c r="BO37" s="24">
        <v>0</v>
      </c>
      <c r="BP37" s="24">
        <v>0</v>
      </c>
      <c r="BQ37" s="24">
        <v>0</v>
      </c>
      <c r="BR37" s="24">
        <f t="shared" si="17"/>
        <v>0</v>
      </c>
      <c r="BS37" s="24">
        <v>0</v>
      </c>
      <c r="BT37" s="24">
        <v>0</v>
      </c>
      <c r="BU37" s="24">
        <v>0</v>
      </c>
      <c r="BV37" s="24">
        <f t="shared" si="18"/>
        <v>0</v>
      </c>
      <c r="BW37" s="24">
        <f t="shared" si="1"/>
        <v>0</v>
      </c>
    </row>
    <row r="38" spans="1:75" ht="15.75" thickBot="1" x14ac:dyDescent="0.25">
      <c r="A38" s="27" t="s">
        <v>20</v>
      </c>
      <c r="B38" s="18" t="s">
        <v>21</v>
      </c>
      <c r="C38" s="19">
        <f>SUM(C27:C37)</f>
        <v>906.07072727272725</v>
      </c>
      <c r="D38" s="19">
        <f t="shared" ref="D38:W38" si="58">SUM(D27:D37)</f>
        <v>48.79</v>
      </c>
      <c r="E38" s="19">
        <f t="shared" si="58"/>
        <v>32.520000000000003</v>
      </c>
      <c r="F38" s="19">
        <f t="shared" si="58"/>
        <v>65.610000000000014</v>
      </c>
      <c r="G38" s="19">
        <f t="shared" si="58"/>
        <v>146.92000000000002</v>
      </c>
      <c r="H38" s="19">
        <f t="shared" si="58"/>
        <v>97.862000000000009</v>
      </c>
      <c r="I38" s="19">
        <f t="shared" si="58"/>
        <v>29.565999999999999</v>
      </c>
      <c r="J38" s="19">
        <f t="shared" si="58"/>
        <v>49.874000000000002</v>
      </c>
      <c r="K38" s="19">
        <f t="shared" si="58"/>
        <v>177.30199999999999</v>
      </c>
      <c r="L38" s="19">
        <f t="shared" si="58"/>
        <v>57.362000000000009</v>
      </c>
      <c r="M38" s="19">
        <f t="shared" si="58"/>
        <v>81.525999999999982</v>
      </c>
      <c r="N38" s="19">
        <f t="shared" si="58"/>
        <v>50.286000000000001</v>
      </c>
      <c r="O38" s="19">
        <f t="shared" si="58"/>
        <v>189.17399999999998</v>
      </c>
      <c r="P38" s="19">
        <f t="shared" si="58"/>
        <v>33.425999999999995</v>
      </c>
      <c r="Q38" s="19">
        <f t="shared" si="58"/>
        <v>62.588000000000008</v>
      </c>
      <c r="R38" s="19">
        <f t="shared" si="58"/>
        <v>85.146000000000001</v>
      </c>
      <c r="S38" s="19">
        <f t="shared" si="58"/>
        <v>181.16</v>
      </c>
      <c r="T38" s="19">
        <f t="shared" si="58"/>
        <v>0</v>
      </c>
      <c r="U38" s="19">
        <f t="shared" si="58"/>
        <v>694.55599999999993</v>
      </c>
      <c r="V38" s="19">
        <f t="shared" si="58"/>
        <v>52.444666666666663</v>
      </c>
      <c r="W38" s="19">
        <f t="shared" si="58"/>
        <v>76.50222302158268</v>
      </c>
      <c r="X38" s="19">
        <f>SUM(X27:X37)</f>
        <v>43.578000000000003</v>
      </c>
      <c r="Y38" s="19">
        <f t="shared" si="6"/>
        <v>172.52488968824935</v>
      </c>
      <c r="Z38" s="19">
        <f>SUM(Z27:Z37)</f>
        <v>65.546999999999997</v>
      </c>
      <c r="AA38" s="19">
        <f>SUM(AA27:AA37)</f>
        <v>128.23000000000002</v>
      </c>
      <c r="AB38" s="19">
        <f>SUM(AB27:AB37)</f>
        <v>73.451999999999998</v>
      </c>
      <c r="AC38" s="19">
        <f t="shared" si="7"/>
        <v>267.22900000000004</v>
      </c>
      <c r="AD38" s="19">
        <f>SUM(AD27:AD37)</f>
        <v>120.99299999999999</v>
      </c>
      <c r="AE38" s="19">
        <f>SUM(AE27:AE37)</f>
        <v>33.423999999999999</v>
      </c>
      <c r="AF38" s="19">
        <f>SUM(AF27:AF37)</f>
        <v>88.32</v>
      </c>
      <c r="AG38" s="19">
        <f t="shared" si="8"/>
        <v>242.73699999999999</v>
      </c>
      <c r="AH38" s="19">
        <f>SUM(AH27:AH37)</f>
        <v>101.70740000000001</v>
      </c>
      <c r="AI38" s="19">
        <f>SUM(AI27:AI37)</f>
        <v>112.417</v>
      </c>
      <c r="AJ38" s="19">
        <f>SUM(AJ27:AJ37)</f>
        <v>146.16219999999998</v>
      </c>
      <c r="AK38" s="19">
        <f t="shared" si="9"/>
        <v>360.28660000000002</v>
      </c>
      <c r="AM38" s="19">
        <f t="shared" si="10"/>
        <v>1042.7774896882495</v>
      </c>
      <c r="AO38" s="19">
        <f>SUM(AO27:AO37)</f>
        <v>49.330000000000005</v>
      </c>
      <c r="AP38" s="19">
        <f>SUM(AP27:AP37)</f>
        <v>81.16</v>
      </c>
      <c r="AQ38" s="19">
        <f>SUM(AQ27:AQ37)</f>
        <v>86.437999999999988</v>
      </c>
      <c r="AR38" s="19">
        <f t="shared" si="11"/>
        <v>216.928</v>
      </c>
      <c r="AS38" s="19">
        <f>SUM(AS27:AS37)</f>
        <v>80.449999999999989</v>
      </c>
      <c r="AT38" s="19">
        <f>SUM(AT27:AT37)</f>
        <v>145.83999999999997</v>
      </c>
      <c r="AU38" s="19">
        <f>SUM(AU27:AU37)</f>
        <v>115.08</v>
      </c>
      <c r="AV38" s="19">
        <f t="shared" si="12"/>
        <v>341.36999999999995</v>
      </c>
      <c r="AW38" s="19">
        <f>SUM(AW27:AW37)</f>
        <v>113.93</v>
      </c>
      <c r="AX38" s="19">
        <f>SUM(AX27:AX37)</f>
        <v>129.74</v>
      </c>
      <c r="AY38" s="19">
        <f>SUM(AY27:AY37)</f>
        <v>95.361999999999995</v>
      </c>
      <c r="AZ38" s="19">
        <f t="shared" si="13"/>
        <v>339.03200000000004</v>
      </c>
      <c r="BA38" s="19">
        <f>SUM(BA27:BA37)</f>
        <v>117.89399999999999</v>
      </c>
      <c r="BB38" s="19">
        <f>SUM(BB27:BB37)</f>
        <v>121.773</v>
      </c>
      <c r="BC38" s="19">
        <f>SUM(BC27:BC37)</f>
        <v>37.169999999999995</v>
      </c>
      <c r="BD38" s="19">
        <f t="shared" si="14"/>
        <v>276.83699999999999</v>
      </c>
      <c r="BE38" s="19">
        <f t="shared" si="0"/>
        <v>1174.1669999999999</v>
      </c>
      <c r="BG38" s="19">
        <f>SUM(BG27:BG37)</f>
        <v>107.88300000000001</v>
      </c>
      <c r="BH38" s="19">
        <f>SUM(BH27:BH37)</f>
        <v>76.960000000000008</v>
      </c>
      <c r="BI38" s="19">
        <f>SUM(BI27:BI37)</f>
        <v>34.4</v>
      </c>
      <c r="BJ38" s="19">
        <f t="shared" si="15"/>
        <v>219.24300000000002</v>
      </c>
      <c r="BK38" s="19">
        <f>SUM(BK27:BK37)</f>
        <v>107.82000000000001</v>
      </c>
      <c r="BL38" s="19">
        <f>SUM(BL27:BL37)</f>
        <v>98.723000000000013</v>
      </c>
      <c r="BM38" s="19">
        <f>SUM(BM27:BM37)</f>
        <v>81.81</v>
      </c>
      <c r="BN38" s="19">
        <f t="shared" si="16"/>
        <v>288.35300000000001</v>
      </c>
      <c r="BO38" s="19">
        <f>SUM(BO27:BO37)</f>
        <v>59.63</v>
      </c>
      <c r="BP38" s="19">
        <f>SUM(BP27:BP37)</f>
        <v>135.80000000000001</v>
      </c>
      <c r="BQ38" s="19">
        <f>SUM(BQ27:BQ37)</f>
        <v>136.59399999999999</v>
      </c>
      <c r="BR38" s="19">
        <f t="shared" si="17"/>
        <v>332.024</v>
      </c>
      <c r="BS38" s="19">
        <f>SUM(BS27:BS37)</f>
        <v>77.109000000000009</v>
      </c>
      <c r="BT38" s="19">
        <f>SUM(BT27:BT37)</f>
        <v>173.26</v>
      </c>
      <c r="BU38" s="19">
        <f>SUM(BU27:BU37)</f>
        <v>80.8095</v>
      </c>
      <c r="BV38" s="19">
        <f t="shared" si="18"/>
        <v>331.17849999999999</v>
      </c>
      <c r="BW38" s="19">
        <f t="shared" si="1"/>
        <v>1170.7984999999999</v>
      </c>
    </row>
    <row r="39" spans="1:75" x14ac:dyDescent="0.2">
      <c r="A39" s="133" t="s">
        <v>22</v>
      </c>
      <c r="B39" s="134"/>
      <c r="C39" s="13"/>
      <c r="D39" s="24"/>
      <c r="E39" s="24"/>
      <c r="F39" s="24"/>
      <c r="G39" s="13"/>
      <c r="H39" s="24"/>
      <c r="I39" s="24"/>
      <c r="J39" s="24"/>
      <c r="K39" s="13"/>
      <c r="L39" s="24"/>
      <c r="M39" s="24"/>
      <c r="N39" s="24">
        <v>0</v>
      </c>
      <c r="O39" s="13">
        <f t="shared" si="4"/>
        <v>0</v>
      </c>
      <c r="P39" s="24"/>
      <c r="Q39" s="24"/>
      <c r="R39" s="24"/>
      <c r="S39" s="13">
        <f t="shared" si="5"/>
        <v>0</v>
      </c>
      <c r="U39" s="24">
        <f t="shared" si="19"/>
        <v>0</v>
      </c>
      <c r="V39" s="24"/>
      <c r="W39" s="24"/>
      <c r="X39" s="24"/>
      <c r="Y39" s="24">
        <f t="shared" si="6"/>
        <v>0</v>
      </c>
      <c r="Z39" s="24"/>
      <c r="AA39" s="24"/>
      <c r="AB39" s="24"/>
      <c r="AC39" s="24">
        <f t="shared" si="7"/>
        <v>0</v>
      </c>
      <c r="AD39" s="24"/>
      <c r="AE39" s="24"/>
      <c r="AF39" s="24"/>
      <c r="AG39" s="24">
        <f t="shared" si="8"/>
        <v>0</v>
      </c>
      <c r="AH39" s="24"/>
      <c r="AI39" s="24"/>
      <c r="AJ39" s="24"/>
      <c r="AK39" s="24">
        <f t="shared" si="9"/>
        <v>0</v>
      </c>
      <c r="AM39" s="24">
        <f t="shared" si="10"/>
        <v>0</v>
      </c>
      <c r="AO39" s="24"/>
      <c r="AP39" s="24"/>
      <c r="AQ39" s="24"/>
      <c r="AR39" s="24">
        <f t="shared" si="11"/>
        <v>0</v>
      </c>
      <c r="AS39" s="24"/>
      <c r="AT39" s="24"/>
      <c r="AU39" s="24"/>
      <c r="AV39" s="24">
        <f t="shared" si="12"/>
        <v>0</v>
      </c>
      <c r="AW39" s="24"/>
      <c r="AX39" s="24"/>
      <c r="AY39" s="24"/>
      <c r="AZ39" s="24">
        <f t="shared" si="13"/>
        <v>0</v>
      </c>
      <c r="BA39" s="24"/>
      <c r="BB39" s="24"/>
      <c r="BC39" s="24"/>
      <c r="BD39" s="24">
        <f t="shared" si="14"/>
        <v>0</v>
      </c>
      <c r="BE39" s="24">
        <f t="shared" si="0"/>
        <v>0</v>
      </c>
      <c r="BG39" s="24"/>
      <c r="BH39" s="24"/>
      <c r="BI39" s="24"/>
      <c r="BJ39" s="24">
        <f t="shared" si="15"/>
        <v>0</v>
      </c>
      <c r="BK39" s="24"/>
      <c r="BL39" s="24"/>
      <c r="BM39" s="24"/>
      <c r="BN39" s="24">
        <f t="shared" si="16"/>
        <v>0</v>
      </c>
      <c r="BO39" s="24"/>
      <c r="BP39" s="24"/>
      <c r="BQ39" s="24"/>
      <c r="BR39" s="24">
        <f t="shared" si="17"/>
        <v>0</v>
      </c>
      <c r="BS39" s="24"/>
      <c r="BT39" s="24"/>
      <c r="BU39" s="24"/>
      <c r="BV39" s="24">
        <f t="shared" si="18"/>
        <v>0</v>
      </c>
      <c r="BW39" s="24">
        <f t="shared" si="1"/>
        <v>0</v>
      </c>
    </row>
    <row r="40" spans="1:75" x14ac:dyDescent="0.2">
      <c r="A40" s="11">
        <v>1</v>
      </c>
      <c r="B40" s="12" t="s">
        <v>37</v>
      </c>
      <c r="C40" s="43">
        <v>327.45</v>
      </c>
      <c r="D40" s="38">
        <v>0</v>
      </c>
      <c r="E40" s="38">
        <v>0</v>
      </c>
      <c r="F40" s="38">
        <v>0</v>
      </c>
      <c r="G40" s="43">
        <f t="shared" si="2"/>
        <v>0</v>
      </c>
      <c r="H40" s="38">
        <v>0</v>
      </c>
      <c r="I40" s="38">
        <v>0</v>
      </c>
      <c r="J40" s="38">
        <v>0</v>
      </c>
      <c r="K40" s="43">
        <f t="shared" si="3"/>
        <v>0</v>
      </c>
      <c r="L40" s="38">
        <v>0</v>
      </c>
      <c r="M40" s="38">
        <v>0</v>
      </c>
      <c r="N40" s="38">
        <v>0</v>
      </c>
      <c r="O40" s="43">
        <f t="shared" si="4"/>
        <v>0</v>
      </c>
      <c r="P40" s="38">
        <v>0</v>
      </c>
      <c r="Q40" s="38">
        <v>0</v>
      </c>
      <c r="R40" s="38">
        <v>0</v>
      </c>
      <c r="S40" s="43">
        <f t="shared" si="5"/>
        <v>0</v>
      </c>
      <c r="U40" s="24">
        <f t="shared" si="19"/>
        <v>0</v>
      </c>
      <c r="V40" s="24">
        <v>0</v>
      </c>
      <c r="W40" s="24">
        <v>0</v>
      </c>
      <c r="X40" s="24">
        <v>0</v>
      </c>
      <c r="Y40" s="24">
        <f t="shared" si="6"/>
        <v>0</v>
      </c>
      <c r="Z40" s="24">
        <v>0</v>
      </c>
      <c r="AA40" s="24">
        <v>0</v>
      </c>
      <c r="AB40" s="24">
        <v>144</v>
      </c>
      <c r="AC40" s="24">
        <f t="shared" si="7"/>
        <v>144</v>
      </c>
      <c r="AD40" s="24">
        <v>48</v>
      </c>
      <c r="AE40" s="24">
        <v>192</v>
      </c>
      <c r="AF40" s="24">
        <v>48</v>
      </c>
      <c r="AG40" s="24">
        <f t="shared" si="8"/>
        <v>288</v>
      </c>
      <c r="AH40" s="24">
        <v>0</v>
      </c>
      <c r="AI40" s="24">
        <v>0</v>
      </c>
      <c r="AJ40" s="24">
        <v>0</v>
      </c>
      <c r="AK40" s="24">
        <f t="shared" si="9"/>
        <v>0</v>
      </c>
      <c r="AM40" s="24">
        <f t="shared" si="10"/>
        <v>432</v>
      </c>
      <c r="AO40" s="24">
        <v>0</v>
      </c>
      <c r="AP40" s="24">
        <v>0</v>
      </c>
      <c r="AQ40" s="24">
        <v>0</v>
      </c>
      <c r="AR40" s="24">
        <f t="shared" si="11"/>
        <v>0</v>
      </c>
      <c r="AS40" s="24">
        <v>0</v>
      </c>
      <c r="AT40" s="24">
        <v>0</v>
      </c>
      <c r="AU40" s="24">
        <v>0</v>
      </c>
      <c r="AV40" s="24">
        <f t="shared" si="12"/>
        <v>0</v>
      </c>
      <c r="AW40" s="24">
        <v>0</v>
      </c>
      <c r="AX40" s="24">
        <v>0</v>
      </c>
      <c r="AY40" s="24">
        <v>0</v>
      </c>
      <c r="AZ40" s="24">
        <f t="shared" si="13"/>
        <v>0</v>
      </c>
      <c r="BA40" s="24">
        <v>0</v>
      </c>
      <c r="BB40" s="24">
        <v>0</v>
      </c>
      <c r="BC40" s="24">
        <v>0</v>
      </c>
      <c r="BD40" s="24">
        <f t="shared" si="14"/>
        <v>0</v>
      </c>
      <c r="BE40" s="24">
        <f t="shared" si="0"/>
        <v>0</v>
      </c>
      <c r="BG40" s="24">
        <v>0</v>
      </c>
      <c r="BH40" s="24">
        <v>0</v>
      </c>
      <c r="BI40" s="24">
        <v>0</v>
      </c>
      <c r="BJ40" s="24">
        <f t="shared" si="15"/>
        <v>0</v>
      </c>
      <c r="BK40" s="24">
        <v>0</v>
      </c>
      <c r="BL40" s="24">
        <v>0</v>
      </c>
      <c r="BM40" s="24">
        <v>0</v>
      </c>
      <c r="BN40" s="24">
        <f t="shared" si="16"/>
        <v>0</v>
      </c>
      <c r="BO40" s="24">
        <v>0</v>
      </c>
      <c r="BP40" s="24">
        <v>0</v>
      </c>
      <c r="BQ40" s="24">
        <v>0</v>
      </c>
      <c r="BR40" s="24">
        <f t="shared" si="17"/>
        <v>0</v>
      </c>
      <c r="BS40" s="24">
        <v>0</v>
      </c>
      <c r="BT40" s="24">
        <v>0</v>
      </c>
      <c r="BU40" s="24">
        <v>0</v>
      </c>
      <c r="BV40" s="24">
        <f t="shared" si="18"/>
        <v>0</v>
      </c>
      <c r="BW40" s="24">
        <f t="shared" si="1"/>
        <v>0</v>
      </c>
    </row>
    <row r="41" spans="1:75" x14ac:dyDescent="0.2">
      <c r="A41" s="11">
        <f t="shared" ref="A41:A46" si="59">A40+1</f>
        <v>2</v>
      </c>
      <c r="B41" s="12" t="s">
        <v>78</v>
      </c>
      <c r="C41" s="43">
        <v>0</v>
      </c>
      <c r="D41" s="38">
        <v>0</v>
      </c>
      <c r="E41" s="38">
        <v>0</v>
      </c>
      <c r="F41" s="38">
        <v>0</v>
      </c>
      <c r="G41" s="43">
        <f t="shared" si="2"/>
        <v>0</v>
      </c>
      <c r="H41" s="38">
        <v>0</v>
      </c>
      <c r="I41" s="38">
        <v>0</v>
      </c>
      <c r="J41" s="38">
        <v>0</v>
      </c>
      <c r="K41" s="43">
        <f t="shared" si="3"/>
        <v>0</v>
      </c>
      <c r="L41" s="38">
        <v>0</v>
      </c>
      <c r="M41" s="38">
        <v>0</v>
      </c>
      <c r="N41" s="38">
        <v>0</v>
      </c>
      <c r="O41" s="43">
        <f t="shared" si="4"/>
        <v>0</v>
      </c>
      <c r="P41" s="38">
        <v>0</v>
      </c>
      <c r="Q41" s="38">
        <v>0</v>
      </c>
      <c r="R41" s="38">
        <v>0</v>
      </c>
      <c r="S41" s="43">
        <f t="shared" si="5"/>
        <v>0</v>
      </c>
      <c r="U41" s="24">
        <f t="shared" si="19"/>
        <v>0</v>
      </c>
      <c r="V41" s="24">
        <v>0</v>
      </c>
      <c r="W41" s="24">
        <v>0</v>
      </c>
      <c r="X41" s="24">
        <v>0</v>
      </c>
      <c r="Y41" s="24">
        <f t="shared" si="6"/>
        <v>0</v>
      </c>
      <c r="Z41" s="24">
        <v>0</v>
      </c>
      <c r="AA41" s="24">
        <v>0</v>
      </c>
      <c r="AB41" s="24">
        <v>0</v>
      </c>
      <c r="AC41" s="24">
        <f t="shared" si="7"/>
        <v>0</v>
      </c>
      <c r="AD41" s="24">
        <v>0</v>
      </c>
      <c r="AE41" s="24">
        <v>0</v>
      </c>
      <c r="AF41" s="24">
        <v>0</v>
      </c>
      <c r="AG41" s="24">
        <f t="shared" si="8"/>
        <v>0</v>
      </c>
      <c r="AH41" s="24">
        <v>0</v>
      </c>
      <c r="AI41" s="24">
        <v>0</v>
      </c>
      <c r="AJ41" s="24">
        <v>0</v>
      </c>
      <c r="AK41" s="24">
        <f t="shared" si="9"/>
        <v>0</v>
      </c>
      <c r="AM41" s="24">
        <f t="shared" si="10"/>
        <v>0</v>
      </c>
      <c r="AO41" s="24">
        <v>0</v>
      </c>
      <c r="AP41" s="24">
        <v>0</v>
      </c>
      <c r="AQ41" s="24">
        <v>0</v>
      </c>
      <c r="AR41" s="24">
        <f t="shared" si="11"/>
        <v>0</v>
      </c>
      <c r="AS41" s="24">
        <v>0</v>
      </c>
      <c r="AT41" s="24">
        <v>0</v>
      </c>
      <c r="AU41" s="24">
        <v>0</v>
      </c>
      <c r="AV41" s="24">
        <f t="shared" si="12"/>
        <v>0</v>
      </c>
      <c r="AW41" s="24">
        <v>0</v>
      </c>
      <c r="AX41" s="24">
        <v>0</v>
      </c>
      <c r="AY41" s="24">
        <v>0</v>
      </c>
      <c r="AZ41" s="24">
        <f t="shared" si="13"/>
        <v>0</v>
      </c>
      <c r="BA41" s="24">
        <v>0</v>
      </c>
      <c r="BB41" s="24">
        <v>0</v>
      </c>
      <c r="BC41" s="24">
        <v>0</v>
      </c>
      <c r="BD41" s="24">
        <f t="shared" si="14"/>
        <v>0</v>
      </c>
      <c r="BE41" s="24">
        <f t="shared" si="0"/>
        <v>0</v>
      </c>
      <c r="BG41" s="24">
        <v>0</v>
      </c>
      <c r="BH41" s="24">
        <v>0</v>
      </c>
      <c r="BI41" s="24">
        <v>0</v>
      </c>
      <c r="BJ41" s="24">
        <f t="shared" si="15"/>
        <v>0</v>
      </c>
      <c r="BK41" s="24">
        <v>0</v>
      </c>
      <c r="BL41" s="24">
        <v>0</v>
      </c>
      <c r="BM41" s="24">
        <v>0</v>
      </c>
      <c r="BN41" s="24">
        <f t="shared" si="16"/>
        <v>0</v>
      </c>
      <c r="BO41" s="24">
        <v>0</v>
      </c>
      <c r="BP41" s="24">
        <v>0</v>
      </c>
      <c r="BQ41" s="24">
        <v>0</v>
      </c>
      <c r="BR41" s="24">
        <f t="shared" si="17"/>
        <v>0</v>
      </c>
      <c r="BS41" s="24">
        <v>0</v>
      </c>
      <c r="BT41" s="24">
        <v>0</v>
      </c>
      <c r="BU41" s="24">
        <v>0</v>
      </c>
      <c r="BV41" s="24">
        <f t="shared" si="18"/>
        <v>0</v>
      </c>
      <c r="BW41" s="24">
        <f t="shared" si="1"/>
        <v>0</v>
      </c>
    </row>
    <row r="42" spans="1:75" x14ac:dyDescent="0.2">
      <c r="A42" s="11">
        <f t="shared" si="59"/>
        <v>3</v>
      </c>
      <c r="B42" s="12" t="s">
        <v>38</v>
      </c>
      <c r="C42" s="43">
        <v>0</v>
      </c>
      <c r="D42" s="38">
        <v>0</v>
      </c>
      <c r="E42" s="38">
        <v>0</v>
      </c>
      <c r="F42" s="38">
        <v>0</v>
      </c>
      <c r="G42" s="43">
        <f t="shared" si="2"/>
        <v>0</v>
      </c>
      <c r="H42" s="38">
        <v>0</v>
      </c>
      <c r="I42" s="38">
        <v>0</v>
      </c>
      <c r="J42" s="38">
        <v>0</v>
      </c>
      <c r="K42" s="43">
        <f t="shared" si="3"/>
        <v>0</v>
      </c>
      <c r="L42" s="38">
        <v>0</v>
      </c>
      <c r="M42" s="38">
        <v>0</v>
      </c>
      <c r="N42" s="38">
        <v>0</v>
      </c>
      <c r="O42" s="43">
        <f t="shared" si="4"/>
        <v>0</v>
      </c>
      <c r="P42" s="38">
        <v>0</v>
      </c>
      <c r="Q42" s="38">
        <v>0</v>
      </c>
      <c r="R42" s="38">
        <v>0</v>
      </c>
      <c r="S42" s="43">
        <f t="shared" si="5"/>
        <v>0</v>
      </c>
      <c r="U42" s="24">
        <f t="shared" si="19"/>
        <v>0</v>
      </c>
      <c r="V42" s="24">
        <v>0</v>
      </c>
      <c r="W42" s="24">
        <v>0</v>
      </c>
      <c r="X42" s="24">
        <v>0</v>
      </c>
      <c r="Y42" s="24">
        <f t="shared" si="6"/>
        <v>0</v>
      </c>
      <c r="Z42" s="24">
        <v>0</v>
      </c>
      <c r="AA42" s="24">
        <v>0</v>
      </c>
      <c r="AB42" s="24">
        <v>0</v>
      </c>
      <c r="AC42" s="24">
        <f t="shared" si="7"/>
        <v>0</v>
      </c>
      <c r="AD42" s="24">
        <v>0</v>
      </c>
      <c r="AE42" s="24">
        <v>0</v>
      </c>
      <c r="AF42" s="24">
        <v>0</v>
      </c>
      <c r="AG42" s="24">
        <f t="shared" si="8"/>
        <v>0</v>
      </c>
      <c r="AH42" s="24">
        <v>0</v>
      </c>
      <c r="AI42" s="24">
        <v>0</v>
      </c>
      <c r="AJ42" s="24">
        <v>0</v>
      </c>
      <c r="AK42" s="24">
        <f t="shared" si="9"/>
        <v>0</v>
      </c>
      <c r="AM42" s="24">
        <f t="shared" si="10"/>
        <v>0</v>
      </c>
      <c r="AO42" s="24">
        <v>0</v>
      </c>
      <c r="AP42" s="24">
        <v>0</v>
      </c>
      <c r="AQ42" s="24">
        <v>0</v>
      </c>
      <c r="AR42" s="24">
        <f t="shared" si="11"/>
        <v>0</v>
      </c>
      <c r="AS42" s="24">
        <v>0</v>
      </c>
      <c r="AT42" s="24">
        <v>0</v>
      </c>
      <c r="AU42" s="24">
        <v>0</v>
      </c>
      <c r="AV42" s="24">
        <f t="shared" si="12"/>
        <v>0</v>
      </c>
      <c r="AW42" s="24">
        <v>0</v>
      </c>
      <c r="AX42" s="24">
        <v>0</v>
      </c>
      <c r="AY42" s="24">
        <v>0</v>
      </c>
      <c r="AZ42" s="24">
        <f t="shared" si="13"/>
        <v>0</v>
      </c>
      <c r="BA42" s="24">
        <v>0</v>
      </c>
      <c r="BB42" s="24">
        <v>0</v>
      </c>
      <c r="BC42" s="24">
        <v>0</v>
      </c>
      <c r="BD42" s="24">
        <f t="shared" si="14"/>
        <v>0</v>
      </c>
      <c r="BE42" s="24">
        <f t="shared" si="0"/>
        <v>0</v>
      </c>
      <c r="BG42" s="24">
        <v>0</v>
      </c>
      <c r="BH42" s="24">
        <v>0</v>
      </c>
      <c r="BI42" s="24">
        <v>0</v>
      </c>
      <c r="BJ42" s="24">
        <f t="shared" si="15"/>
        <v>0</v>
      </c>
      <c r="BK42" s="24">
        <v>0</v>
      </c>
      <c r="BL42" s="24">
        <v>0</v>
      </c>
      <c r="BM42" s="24">
        <v>0</v>
      </c>
      <c r="BN42" s="24">
        <f t="shared" si="16"/>
        <v>0</v>
      </c>
      <c r="BO42" s="24">
        <v>0</v>
      </c>
      <c r="BP42" s="24">
        <v>0</v>
      </c>
      <c r="BQ42" s="24">
        <v>0</v>
      </c>
      <c r="BR42" s="24">
        <f t="shared" si="17"/>
        <v>0</v>
      </c>
      <c r="BS42" s="24">
        <v>0</v>
      </c>
      <c r="BT42" s="24">
        <v>0</v>
      </c>
      <c r="BU42" s="24">
        <v>0</v>
      </c>
      <c r="BV42" s="24">
        <f t="shared" si="18"/>
        <v>0</v>
      </c>
      <c r="BW42" s="24">
        <f t="shared" si="1"/>
        <v>0</v>
      </c>
    </row>
    <row r="43" spans="1:75" x14ac:dyDescent="0.2">
      <c r="A43" s="11">
        <f t="shared" si="59"/>
        <v>4</v>
      </c>
      <c r="B43" s="12" t="s">
        <v>180</v>
      </c>
      <c r="C43" s="43">
        <v>0</v>
      </c>
      <c r="D43" s="38">
        <v>0</v>
      </c>
      <c r="E43" s="38">
        <v>0</v>
      </c>
      <c r="F43" s="38">
        <v>0</v>
      </c>
      <c r="G43" s="43">
        <f t="shared" si="2"/>
        <v>0</v>
      </c>
      <c r="H43" s="38">
        <v>0</v>
      </c>
      <c r="I43" s="38">
        <v>0</v>
      </c>
      <c r="J43" s="38">
        <v>0</v>
      </c>
      <c r="K43" s="43">
        <f t="shared" si="3"/>
        <v>0</v>
      </c>
      <c r="L43" s="38">
        <v>0</v>
      </c>
      <c r="M43" s="38">
        <v>0</v>
      </c>
      <c r="N43" s="38">
        <v>0</v>
      </c>
      <c r="O43" s="43">
        <f t="shared" si="4"/>
        <v>0</v>
      </c>
      <c r="P43" s="38">
        <v>0</v>
      </c>
      <c r="Q43" s="38">
        <v>0</v>
      </c>
      <c r="R43" s="38">
        <v>0</v>
      </c>
      <c r="S43" s="43">
        <f t="shared" si="5"/>
        <v>0</v>
      </c>
      <c r="U43" s="24">
        <f t="shared" si="19"/>
        <v>0</v>
      </c>
      <c r="V43" s="24">
        <v>0</v>
      </c>
      <c r="W43" s="24">
        <v>0</v>
      </c>
      <c r="X43" s="24">
        <v>0</v>
      </c>
      <c r="Y43" s="24">
        <f t="shared" si="6"/>
        <v>0</v>
      </c>
      <c r="Z43" s="24">
        <v>0</v>
      </c>
      <c r="AA43" s="24">
        <v>0</v>
      </c>
      <c r="AB43" s="24">
        <v>0</v>
      </c>
      <c r="AC43" s="24">
        <f t="shared" si="7"/>
        <v>0</v>
      </c>
      <c r="AD43" s="24">
        <v>0</v>
      </c>
      <c r="AE43" s="24">
        <v>0</v>
      </c>
      <c r="AF43" s="24">
        <v>0</v>
      </c>
      <c r="AG43" s="24">
        <f t="shared" si="8"/>
        <v>0</v>
      </c>
      <c r="AH43" s="24">
        <v>0</v>
      </c>
      <c r="AI43" s="24">
        <v>0</v>
      </c>
      <c r="AJ43" s="24">
        <v>0</v>
      </c>
      <c r="AK43" s="24">
        <f t="shared" si="9"/>
        <v>0</v>
      </c>
      <c r="AM43" s="24">
        <f t="shared" si="10"/>
        <v>0</v>
      </c>
      <c r="AO43" s="24">
        <v>0</v>
      </c>
      <c r="AP43" s="24">
        <v>0</v>
      </c>
      <c r="AQ43" s="24">
        <v>0</v>
      </c>
      <c r="AR43" s="24">
        <f t="shared" si="11"/>
        <v>0</v>
      </c>
      <c r="AS43" s="24">
        <v>0</v>
      </c>
      <c r="AT43" s="24">
        <v>0</v>
      </c>
      <c r="AU43" s="24">
        <v>0</v>
      </c>
      <c r="AV43" s="24">
        <f t="shared" si="12"/>
        <v>0</v>
      </c>
      <c r="AW43" s="24">
        <v>0</v>
      </c>
      <c r="AX43" s="24">
        <v>0</v>
      </c>
      <c r="AY43" s="24">
        <v>0</v>
      </c>
      <c r="AZ43" s="24">
        <f t="shared" si="13"/>
        <v>0</v>
      </c>
      <c r="BA43" s="24">
        <v>0</v>
      </c>
      <c r="BB43" s="24">
        <v>0</v>
      </c>
      <c r="BC43" s="24">
        <v>0</v>
      </c>
      <c r="BD43" s="24">
        <f t="shared" si="14"/>
        <v>0</v>
      </c>
      <c r="BE43" s="24">
        <f t="shared" si="0"/>
        <v>0</v>
      </c>
      <c r="BG43" s="24">
        <v>0</v>
      </c>
      <c r="BH43" s="24">
        <v>0</v>
      </c>
      <c r="BI43" s="24">
        <v>0</v>
      </c>
      <c r="BJ43" s="24">
        <f t="shared" si="15"/>
        <v>0</v>
      </c>
      <c r="BK43" s="24">
        <v>0</v>
      </c>
      <c r="BL43" s="24">
        <v>0</v>
      </c>
      <c r="BM43" s="24">
        <v>0</v>
      </c>
      <c r="BN43" s="24">
        <f t="shared" si="16"/>
        <v>0</v>
      </c>
      <c r="BO43" s="24">
        <v>0</v>
      </c>
      <c r="BP43" s="24">
        <v>0</v>
      </c>
      <c r="BQ43" s="24">
        <v>0</v>
      </c>
      <c r="BR43" s="24">
        <f t="shared" si="17"/>
        <v>0</v>
      </c>
      <c r="BS43" s="24">
        <v>0</v>
      </c>
      <c r="BT43" s="24">
        <v>0</v>
      </c>
      <c r="BU43" s="24">
        <v>0</v>
      </c>
      <c r="BV43" s="24">
        <f t="shared" si="18"/>
        <v>0</v>
      </c>
      <c r="BW43" s="24">
        <f t="shared" si="1"/>
        <v>0</v>
      </c>
    </row>
    <row r="44" spans="1:75" x14ac:dyDescent="0.2">
      <c r="A44" s="11">
        <f t="shared" si="59"/>
        <v>5</v>
      </c>
      <c r="B44" s="12" t="s">
        <v>40</v>
      </c>
      <c r="C44" s="44">
        <v>0</v>
      </c>
      <c r="D44" s="39">
        <v>0</v>
      </c>
      <c r="E44" s="39">
        <v>0</v>
      </c>
      <c r="F44" s="39">
        <v>0</v>
      </c>
      <c r="G44" s="44">
        <f t="shared" si="2"/>
        <v>0</v>
      </c>
      <c r="H44" s="39">
        <v>0</v>
      </c>
      <c r="I44" s="39">
        <v>0</v>
      </c>
      <c r="J44" s="39">
        <v>0</v>
      </c>
      <c r="K44" s="44">
        <f t="shared" si="3"/>
        <v>0</v>
      </c>
      <c r="L44" s="39">
        <v>0</v>
      </c>
      <c r="M44" s="39">
        <v>0</v>
      </c>
      <c r="N44" s="39">
        <v>0</v>
      </c>
      <c r="O44" s="44">
        <f t="shared" si="4"/>
        <v>0</v>
      </c>
      <c r="P44" s="39">
        <v>0</v>
      </c>
      <c r="Q44" s="39">
        <v>0</v>
      </c>
      <c r="R44" s="38">
        <v>0</v>
      </c>
      <c r="S44" s="44">
        <f t="shared" si="5"/>
        <v>0</v>
      </c>
      <c r="U44" s="24">
        <f t="shared" si="19"/>
        <v>0</v>
      </c>
      <c r="V44" s="24">
        <v>0</v>
      </c>
      <c r="W44" s="24">
        <v>0</v>
      </c>
      <c r="X44" s="24">
        <v>0</v>
      </c>
      <c r="Y44" s="24">
        <f t="shared" si="6"/>
        <v>0</v>
      </c>
      <c r="Z44" s="24">
        <v>0</v>
      </c>
      <c r="AA44" s="24">
        <v>0</v>
      </c>
      <c r="AB44" s="24">
        <v>0</v>
      </c>
      <c r="AC44" s="24">
        <f t="shared" si="7"/>
        <v>0</v>
      </c>
      <c r="AD44" s="24">
        <v>0</v>
      </c>
      <c r="AE44" s="24">
        <v>0</v>
      </c>
      <c r="AF44" s="24">
        <v>0</v>
      </c>
      <c r="AG44" s="24">
        <f t="shared" si="8"/>
        <v>0</v>
      </c>
      <c r="AH44" s="24">
        <v>0</v>
      </c>
      <c r="AI44" s="24">
        <v>0</v>
      </c>
      <c r="AJ44" s="24">
        <v>0</v>
      </c>
      <c r="AK44" s="24">
        <f t="shared" si="9"/>
        <v>0</v>
      </c>
      <c r="AM44" s="24">
        <f t="shared" si="10"/>
        <v>0</v>
      </c>
      <c r="AO44" s="24">
        <v>0</v>
      </c>
      <c r="AP44" s="24">
        <v>0</v>
      </c>
      <c r="AQ44" s="24">
        <v>0</v>
      </c>
      <c r="AR44" s="24">
        <f t="shared" si="11"/>
        <v>0</v>
      </c>
      <c r="AS44" s="24">
        <v>0</v>
      </c>
      <c r="AT44" s="24">
        <v>0</v>
      </c>
      <c r="AU44" s="24">
        <v>0</v>
      </c>
      <c r="AV44" s="24">
        <f t="shared" si="12"/>
        <v>0</v>
      </c>
      <c r="AW44" s="24">
        <v>0</v>
      </c>
      <c r="AX44" s="24">
        <v>0</v>
      </c>
      <c r="AY44" s="24">
        <v>0</v>
      </c>
      <c r="AZ44" s="24">
        <f t="shared" si="13"/>
        <v>0</v>
      </c>
      <c r="BA44" s="24">
        <v>0</v>
      </c>
      <c r="BB44" s="24">
        <v>0</v>
      </c>
      <c r="BC44" s="24">
        <v>0</v>
      </c>
      <c r="BD44" s="24">
        <f t="shared" si="14"/>
        <v>0</v>
      </c>
      <c r="BE44" s="24">
        <f t="shared" si="0"/>
        <v>0</v>
      </c>
      <c r="BG44" s="24">
        <v>0</v>
      </c>
      <c r="BH44" s="24">
        <v>0</v>
      </c>
      <c r="BI44" s="24">
        <v>0</v>
      </c>
      <c r="BJ44" s="24">
        <f t="shared" si="15"/>
        <v>0</v>
      </c>
      <c r="BK44" s="24">
        <v>0</v>
      </c>
      <c r="BL44" s="24">
        <v>0</v>
      </c>
      <c r="BM44" s="24">
        <v>0</v>
      </c>
      <c r="BN44" s="24">
        <f t="shared" si="16"/>
        <v>0</v>
      </c>
      <c r="BO44" s="24">
        <v>0</v>
      </c>
      <c r="BP44" s="24">
        <v>0</v>
      </c>
      <c r="BQ44" s="24">
        <v>0</v>
      </c>
      <c r="BR44" s="24">
        <f t="shared" si="17"/>
        <v>0</v>
      </c>
      <c r="BS44" s="24">
        <v>0</v>
      </c>
      <c r="BT44" s="24">
        <v>0</v>
      </c>
      <c r="BU44" s="24">
        <v>0</v>
      </c>
      <c r="BV44" s="24">
        <f t="shared" si="18"/>
        <v>0</v>
      </c>
      <c r="BW44" s="24">
        <f t="shared" si="1"/>
        <v>0</v>
      </c>
    </row>
    <row r="45" spans="1:75" x14ac:dyDescent="0.2">
      <c r="A45" s="11">
        <f t="shared" si="59"/>
        <v>6</v>
      </c>
      <c r="B45" s="12" t="s">
        <v>41</v>
      </c>
      <c r="C45" s="43">
        <v>0</v>
      </c>
      <c r="D45" s="40">
        <v>0</v>
      </c>
      <c r="E45" s="40">
        <v>0</v>
      </c>
      <c r="F45" s="40">
        <v>0</v>
      </c>
      <c r="G45" s="43">
        <f t="shared" si="2"/>
        <v>0</v>
      </c>
      <c r="H45" s="40">
        <v>0</v>
      </c>
      <c r="I45" s="40">
        <v>0</v>
      </c>
      <c r="J45" s="40">
        <v>0</v>
      </c>
      <c r="K45" s="43">
        <f t="shared" si="3"/>
        <v>0</v>
      </c>
      <c r="L45" s="40">
        <v>0</v>
      </c>
      <c r="M45" s="40">
        <v>0</v>
      </c>
      <c r="N45" s="40">
        <v>0</v>
      </c>
      <c r="O45" s="43">
        <f t="shared" si="4"/>
        <v>0</v>
      </c>
      <c r="P45" s="40">
        <v>0</v>
      </c>
      <c r="Q45" s="40">
        <v>0</v>
      </c>
      <c r="R45" s="38">
        <v>0</v>
      </c>
      <c r="S45" s="43">
        <f t="shared" si="5"/>
        <v>0</v>
      </c>
      <c r="U45" s="24">
        <f t="shared" si="19"/>
        <v>0</v>
      </c>
      <c r="V45" s="24">
        <v>0</v>
      </c>
      <c r="W45" s="24">
        <v>0</v>
      </c>
      <c r="X45" s="24">
        <v>0</v>
      </c>
      <c r="Y45" s="24">
        <f t="shared" si="6"/>
        <v>0</v>
      </c>
      <c r="Z45" s="24">
        <v>0</v>
      </c>
      <c r="AA45" s="24">
        <v>0</v>
      </c>
      <c r="AB45" s="24">
        <v>0</v>
      </c>
      <c r="AC45" s="24">
        <f t="shared" si="7"/>
        <v>0</v>
      </c>
      <c r="AD45" s="24">
        <v>0</v>
      </c>
      <c r="AE45" s="24">
        <v>0</v>
      </c>
      <c r="AF45" s="24">
        <v>0</v>
      </c>
      <c r="AG45" s="24">
        <f t="shared" si="8"/>
        <v>0</v>
      </c>
      <c r="AH45" s="24">
        <v>0</v>
      </c>
      <c r="AI45" s="24">
        <v>0</v>
      </c>
      <c r="AJ45" s="24">
        <v>0</v>
      </c>
      <c r="AK45" s="24">
        <f t="shared" si="9"/>
        <v>0</v>
      </c>
      <c r="AM45" s="24">
        <f t="shared" si="10"/>
        <v>0</v>
      </c>
      <c r="AO45" s="24">
        <v>0</v>
      </c>
      <c r="AP45" s="24">
        <v>0</v>
      </c>
      <c r="AQ45" s="24">
        <v>0</v>
      </c>
      <c r="AR45" s="24">
        <f t="shared" si="11"/>
        <v>0</v>
      </c>
      <c r="AS45" s="24">
        <v>0</v>
      </c>
      <c r="AT45" s="24">
        <v>0</v>
      </c>
      <c r="AU45" s="24">
        <v>0</v>
      </c>
      <c r="AV45" s="24">
        <f t="shared" si="12"/>
        <v>0</v>
      </c>
      <c r="AW45" s="24">
        <v>0</v>
      </c>
      <c r="AX45" s="24">
        <v>0</v>
      </c>
      <c r="AY45" s="24">
        <v>0</v>
      </c>
      <c r="AZ45" s="24">
        <f t="shared" si="13"/>
        <v>0</v>
      </c>
      <c r="BA45" s="24">
        <v>0</v>
      </c>
      <c r="BB45" s="24">
        <v>0</v>
      </c>
      <c r="BC45" s="24">
        <v>0</v>
      </c>
      <c r="BD45" s="24">
        <f t="shared" si="14"/>
        <v>0</v>
      </c>
      <c r="BE45" s="24">
        <f t="shared" si="0"/>
        <v>0</v>
      </c>
      <c r="BG45" s="24">
        <v>0</v>
      </c>
      <c r="BH45" s="24">
        <v>0</v>
      </c>
      <c r="BI45" s="24">
        <v>0</v>
      </c>
      <c r="BJ45" s="24">
        <f t="shared" si="15"/>
        <v>0</v>
      </c>
      <c r="BK45" s="24">
        <v>0</v>
      </c>
      <c r="BL45" s="24">
        <v>0</v>
      </c>
      <c r="BM45" s="24">
        <v>0</v>
      </c>
      <c r="BN45" s="24">
        <f t="shared" si="16"/>
        <v>0</v>
      </c>
      <c r="BO45" s="24">
        <v>0</v>
      </c>
      <c r="BP45" s="24">
        <v>0</v>
      </c>
      <c r="BQ45" s="24">
        <v>0</v>
      </c>
      <c r="BR45" s="24">
        <f t="shared" si="17"/>
        <v>0</v>
      </c>
      <c r="BS45" s="24">
        <v>0</v>
      </c>
      <c r="BT45" s="24">
        <v>0</v>
      </c>
      <c r="BU45" s="24">
        <v>0</v>
      </c>
      <c r="BV45" s="24">
        <f t="shared" si="18"/>
        <v>0</v>
      </c>
      <c r="BW45" s="24">
        <f t="shared" si="1"/>
        <v>0</v>
      </c>
    </row>
    <row r="46" spans="1:75" ht="15.75" thickBot="1" x14ac:dyDescent="0.25">
      <c r="A46" s="11">
        <f t="shared" si="59"/>
        <v>7</v>
      </c>
      <c r="B46" s="28" t="s">
        <v>45</v>
      </c>
      <c r="C46" s="45">
        <v>76.06</v>
      </c>
      <c r="D46" s="46">
        <v>0</v>
      </c>
      <c r="E46" s="46">
        <v>10.45</v>
      </c>
      <c r="F46" s="46">
        <v>16.878</v>
      </c>
      <c r="G46" s="45">
        <f t="shared" si="2"/>
        <v>27.327999999999999</v>
      </c>
      <c r="H46" s="46">
        <v>0</v>
      </c>
      <c r="I46" s="46">
        <v>0</v>
      </c>
      <c r="J46" s="46">
        <v>0.33</v>
      </c>
      <c r="K46" s="45">
        <f t="shared" si="3"/>
        <v>0.33</v>
      </c>
      <c r="L46" s="46">
        <v>0</v>
      </c>
      <c r="M46" s="46">
        <v>0</v>
      </c>
      <c r="N46" s="46">
        <v>0</v>
      </c>
      <c r="O46" s="45">
        <f t="shared" si="4"/>
        <v>0</v>
      </c>
      <c r="P46" s="46">
        <v>0</v>
      </c>
      <c r="Q46" s="46">
        <v>0</v>
      </c>
      <c r="R46" s="38">
        <v>0</v>
      </c>
      <c r="S46" s="45">
        <f t="shared" si="5"/>
        <v>0</v>
      </c>
      <c r="U46" s="24">
        <f t="shared" si="19"/>
        <v>27.657999999999998</v>
      </c>
      <c r="V46" s="24">
        <v>0</v>
      </c>
      <c r="W46" s="24">
        <v>0</v>
      </c>
      <c r="X46" s="24">
        <v>0</v>
      </c>
      <c r="Y46" s="24">
        <f t="shared" si="6"/>
        <v>0</v>
      </c>
      <c r="Z46" s="24">
        <v>0</v>
      </c>
      <c r="AA46" s="24">
        <v>0</v>
      </c>
      <c r="AB46" s="24">
        <v>0</v>
      </c>
      <c r="AC46" s="24">
        <f t="shared" si="7"/>
        <v>0</v>
      </c>
      <c r="AD46" s="24">
        <v>0</v>
      </c>
      <c r="AE46" s="24">
        <v>0</v>
      </c>
      <c r="AF46" s="24">
        <v>0</v>
      </c>
      <c r="AG46" s="24">
        <f t="shared" si="8"/>
        <v>0</v>
      </c>
      <c r="AH46" s="24">
        <v>0</v>
      </c>
      <c r="AI46" s="24">
        <v>0</v>
      </c>
      <c r="AJ46" s="24">
        <v>0</v>
      </c>
      <c r="AK46" s="24">
        <f t="shared" si="9"/>
        <v>0</v>
      </c>
      <c r="AM46" s="24">
        <f t="shared" si="10"/>
        <v>0</v>
      </c>
      <c r="AO46" s="24">
        <v>0</v>
      </c>
      <c r="AP46" s="24">
        <v>0</v>
      </c>
      <c r="AQ46" s="24">
        <v>0</v>
      </c>
      <c r="AR46" s="24">
        <f t="shared" si="11"/>
        <v>0</v>
      </c>
      <c r="AS46" s="24">
        <v>0</v>
      </c>
      <c r="AT46" s="24">
        <v>0</v>
      </c>
      <c r="AU46" s="24">
        <v>0</v>
      </c>
      <c r="AV46" s="24">
        <f t="shared" si="12"/>
        <v>0</v>
      </c>
      <c r="AW46" s="24">
        <v>0</v>
      </c>
      <c r="AX46" s="24">
        <v>0</v>
      </c>
      <c r="AY46" s="24">
        <v>0</v>
      </c>
      <c r="AZ46" s="24">
        <f t="shared" si="13"/>
        <v>0</v>
      </c>
      <c r="BA46" s="24">
        <v>0</v>
      </c>
      <c r="BB46" s="24">
        <v>0</v>
      </c>
      <c r="BC46" s="24">
        <v>0</v>
      </c>
      <c r="BD46" s="24">
        <f t="shared" si="14"/>
        <v>0</v>
      </c>
      <c r="BE46" s="24">
        <f t="shared" si="0"/>
        <v>0</v>
      </c>
      <c r="BG46" s="24">
        <v>0</v>
      </c>
      <c r="BH46" s="24">
        <v>0</v>
      </c>
      <c r="BI46" s="24">
        <v>0</v>
      </c>
      <c r="BJ46" s="24">
        <f t="shared" si="15"/>
        <v>0</v>
      </c>
      <c r="BK46" s="24">
        <v>0</v>
      </c>
      <c r="BL46" s="24">
        <v>0</v>
      </c>
      <c r="BM46" s="24">
        <v>0</v>
      </c>
      <c r="BN46" s="24">
        <f t="shared" si="16"/>
        <v>0</v>
      </c>
      <c r="BO46" s="24">
        <v>0</v>
      </c>
      <c r="BP46" s="24">
        <v>0</v>
      </c>
      <c r="BQ46" s="24">
        <v>0</v>
      </c>
      <c r="BR46" s="24">
        <f t="shared" si="17"/>
        <v>0</v>
      </c>
      <c r="BS46" s="24">
        <v>0</v>
      </c>
      <c r="BT46" s="24">
        <v>0</v>
      </c>
      <c r="BU46" s="24">
        <v>0</v>
      </c>
      <c r="BV46" s="24">
        <f t="shared" si="18"/>
        <v>0</v>
      </c>
      <c r="BW46" s="24">
        <f t="shared" si="1"/>
        <v>0</v>
      </c>
    </row>
    <row r="47" spans="1:75" ht="15.75" thickBot="1" x14ac:dyDescent="0.25">
      <c r="A47" s="27" t="s">
        <v>20</v>
      </c>
      <c r="B47" s="28" t="s">
        <v>23</v>
      </c>
      <c r="C47" s="30">
        <f>SUM(C40:C46)</f>
        <v>403.51</v>
      </c>
      <c r="D47" s="30">
        <f t="shared" ref="D47:Z47" si="60">SUM(D40:D46)</f>
        <v>0</v>
      </c>
      <c r="E47" s="30">
        <f t="shared" si="60"/>
        <v>10.45</v>
      </c>
      <c r="F47" s="30">
        <f t="shared" si="60"/>
        <v>16.878</v>
      </c>
      <c r="G47" s="30">
        <f t="shared" si="60"/>
        <v>27.327999999999999</v>
      </c>
      <c r="H47" s="30">
        <f t="shared" si="60"/>
        <v>0</v>
      </c>
      <c r="I47" s="30">
        <f t="shared" si="60"/>
        <v>0</v>
      </c>
      <c r="J47" s="30">
        <f t="shared" si="60"/>
        <v>0.33</v>
      </c>
      <c r="K47" s="30">
        <f t="shared" si="60"/>
        <v>0.33</v>
      </c>
      <c r="L47" s="30">
        <f t="shared" si="60"/>
        <v>0</v>
      </c>
      <c r="M47" s="30">
        <f t="shared" si="60"/>
        <v>0</v>
      </c>
      <c r="N47" s="30">
        <f t="shared" si="60"/>
        <v>0</v>
      </c>
      <c r="O47" s="30">
        <f t="shared" si="60"/>
        <v>0</v>
      </c>
      <c r="P47" s="30">
        <f t="shared" si="60"/>
        <v>0</v>
      </c>
      <c r="Q47" s="30">
        <f t="shared" si="60"/>
        <v>0</v>
      </c>
      <c r="R47" s="30">
        <f t="shared" si="60"/>
        <v>0</v>
      </c>
      <c r="S47" s="30">
        <f t="shared" si="60"/>
        <v>0</v>
      </c>
      <c r="T47" s="30">
        <f t="shared" si="60"/>
        <v>0</v>
      </c>
      <c r="U47" s="30">
        <f t="shared" si="60"/>
        <v>27.657999999999998</v>
      </c>
      <c r="V47" s="30">
        <f t="shared" si="60"/>
        <v>0</v>
      </c>
      <c r="W47" s="30">
        <f t="shared" si="60"/>
        <v>0</v>
      </c>
      <c r="X47" s="30">
        <f t="shared" si="60"/>
        <v>0</v>
      </c>
      <c r="Y47" s="30">
        <f t="shared" si="6"/>
        <v>0</v>
      </c>
      <c r="Z47" s="30">
        <f t="shared" si="60"/>
        <v>0</v>
      </c>
      <c r="AA47" s="30">
        <f t="shared" ref="AA47:AB47" si="61">SUM(AA40:AA46)</f>
        <v>0</v>
      </c>
      <c r="AB47" s="30">
        <f t="shared" si="61"/>
        <v>144</v>
      </c>
      <c r="AC47" s="30">
        <f t="shared" si="7"/>
        <v>144</v>
      </c>
      <c r="AD47" s="30">
        <f t="shared" ref="AD47:AE47" si="62">SUM(AD40:AD46)</f>
        <v>48</v>
      </c>
      <c r="AE47" s="30">
        <f t="shared" si="62"/>
        <v>192</v>
      </c>
      <c r="AF47" s="30">
        <f t="shared" ref="AF47:AH47" si="63">SUM(AF40:AF46)</f>
        <v>48</v>
      </c>
      <c r="AG47" s="30">
        <f t="shared" si="8"/>
        <v>288</v>
      </c>
      <c r="AH47" s="30">
        <f t="shared" si="63"/>
        <v>0</v>
      </c>
      <c r="AI47" s="30">
        <f t="shared" ref="AI47:AJ47" si="64">SUM(AI40:AI46)</f>
        <v>0</v>
      </c>
      <c r="AJ47" s="30">
        <f t="shared" si="64"/>
        <v>0</v>
      </c>
      <c r="AK47" s="30">
        <f t="shared" si="9"/>
        <v>0</v>
      </c>
      <c r="AM47" s="30">
        <f t="shared" si="10"/>
        <v>432</v>
      </c>
      <c r="AO47" s="30">
        <f t="shared" ref="AO47:AP47" si="65">SUM(AO40:AO46)</f>
        <v>0</v>
      </c>
      <c r="AP47" s="30">
        <f t="shared" si="65"/>
        <v>0</v>
      </c>
      <c r="AQ47" s="30">
        <f t="shared" ref="AQ47" si="66">SUM(AQ40:AQ46)</f>
        <v>0</v>
      </c>
      <c r="AR47" s="30">
        <f t="shared" si="11"/>
        <v>0</v>
      </c>
      <c r="AS47" s="30">
        <f t="shared" ref="AS47:AU47" si="67">SUM(AS40:AS46)</f>
        <v>0</v>
      </c>
      <c r="AT47" s="30">
        <f t="shared" si="67"/>
        <v>0</v>
      </c>
      <c r="AU47" s="30">
        <f t="shared" si="67"/>
        <v>0</v>
      </c>
      <c r="AV47" s="30">
        <f t="shared" si="12"/>
        <v>0</v>
      </c>
      <c r="AW47" s="30">
        <f t="shared" ref="AW47:AX47" si="68">SUM(AW40:AW46)</f>
        <v>0</v>
      </c>
      <c r="AX47" s="30">
        <f t="shared" si="68"/>
        <v>0</v>
      </c>
      <c r="AY47" s="30">
        <f t="shared" ref="AY47:BA47" si="69">SUM(AY40:AY46)</f>
        <v>0</v>
      </c>
      <c r="AZ47" s="30">
        <f t="shared" si="13"/>
        <v>0</v>
      </c>
      <c r="BA47" s="30">
        <f t="shared" si="69"/>
        <v>0</v>
      </c>
      <c r="BB47" s="30">
        <f t="shared" ref="BB47:BC47" si="70">SUM(BB40:BB46)</f>
        <v>0</v>
      </c>
      <c r="BC47" s="30">
        <f t="shared" si="70"/>
        <v>0</v>
      </c>
      <c r="BD47" s="30">
        <f t="shared" si="14"/>
        <v>0</v>
      </c>
      <c r="BE47" s="30">
        <f t="shared" si="0"/>
        <v>0</v>
      </c>
      <c r="BG47" s="30">
        <f t="shared" ref="BG47:BH47" si="71">SUM(BG40:BG46)</f>
        <v>0</v>
      </c>
      <c r="BH47" s="30">
        <f t="shared" si="71"/>
        <v>0</v>
      </c>
      <c r="BI47" s="30">
        <f t="shared" ref="BI47" si="72">SUM(BI40:BI46)</f>
        <v>0</v>
      </c>
      <c r="BJ47" s="30">
        <f t="shared" si="15"/>
        <v>0</v>
      </c>
      <c r="BK47" s="30">
        <f t="shared" ref="BK47:BL47" si="73">SUM(BK40:BK46)</f>
        <v>0</v>
      </c>
      <c r="BL47" s="30">
        <f t="shared" si="73"/>
        <v>0</v>
      </c>
      <c r="BM47" s="30">
        <f t="shared" ref="BM47" si="74">SUM(BM40:BM46)</f>
        <v>0</v>
      </c>
      <c r="BN47" s="30">
        <f t="shared" si="16"/>
        <v>0</v>
      </c>
      <c r="BO47" s="30">
        <f t="shared" ref="BO47:BP47" si="75">SUM(BO40:BO46)</f>
        <v>0</v>
      </c>
      <c r="BP47" s="30">
        <f t="shared" si="75"/>
        <v>0</v>
      </c>
      <c r="BQ47" s="30">
        <f t="shared" ref="BQ47:BS47" si="76">SUM(BQ40:BQ46)</f>
        <v>0</v>
      </c>
      <c r="BR47" s="30">
        <f t="shared" si="17"/>
        <v>0</v>
      </c>
      <c r="BS47" s="30">
        <f t="shared" si="76"/>
        <v>0</v>
      </c>
      <c r="BT47" s="30">
        <f t="shared" ref="BT47:BU47" si="77">SUM(BT40:BT46)</f>
        <v>0</v>
      </c>
      <c r="BU47" s="30">
        <f t="shared" si="77"/>
        <v>0</v>
      </c>
      <c r="BV47" s="30">
        <f t="shared" si="18"/>
        <v>0</v>
      </c>
      <c r="BW47" s="30">
        <f t="shared" si="1"/>
        <v>0</v>
      </c>
    </row>
    <row r="48" spans="1:75" ht="15.75" thickBot="1" x14ac:dyDescent="0.25">
      <c r="A48" s="47"/>
      <c r="B48" s="29" t="s">
        <v>24</v>
      </c>
      <c r="C48" s="30">
        <f>SUM(C19,C25,C38,C47)</f>
        <v>2523.4131818181822</v>
      </c>
      <c r="D48" s="30">
        <f t="shared" ref="D48:W48" si="78">SUM(D19,D25,D38,D47)</f>
        <v>230.15</v>
      </c>
      <c r="E48" s="30">
        <f t="shared" si="78"/>
        <v>98.13000000000001</v>
      </c>
      <c r="F48" s="30">
        <f t="shared" si="78"/>
        <v>147.48000000000002</v>
      </c>
      <c r="G48" s="30">
        <f t="shared" si="78"/>
        <v>475.75999999999993</v>
      </c>
      <c r="H48" s="30">
        <f t="shared" si="78"/>
        <v>125.09300000000002</v>
      </c>
      <c r="I48" s="30">
        <f t="shared" si="78"/>
        <v>493.24599999999998</v>
      </c>
      <c r="J48" s="30">
        <f t="shared" si="78"/>
        <v>308.548</v>
      </c>
      <c r="K48" s="30">
        <f t="shared" si="78"/>
        <v>926.88700000000006</v>
      </c>
      <c r="L48" s="30">
        <f t="shared" si="78"/>
        <v>106.87</v>
      </c>
      <c r="M48" s="30">
        <f t="shared" si="78"/>
        <v>125.32799999999997</v>
      </c>
      <c r="N48" s="30">
        <f t="shared" si="78"/>
        <v>134.48000000000002</v>
      </c>
      <c r="O48" s="30">
        <f t="shared" si="78"/>
        <v>366.678</v>
      </c>
      <c r="P48" s="30">
        <f t="shared" si="78"/>
        <v>119.92759999999998</v>
      </c>
      <c r="Q48" s="30">
        <f t="shared" si="78"/>
        <v>94.312000000000012</v>
      </c>
      <c r="R48" s="30">
        <f t="shared" si="78"/>
        <v>85.146000000000001</v>
      </c>
      <c r="S48" s="30">
        <f t="shared" si="78"/>
        <v>299.38560000000001</v>
      </c>
      <c r="T48" s="30">
        <f t="shared" si="78"/>
        <v>0</v>
      </c>
      <c r="U48" s="30">
        <f t="shared" si="78"/>
        <v>2103.6306</v>
      </c>
      <c r="V48" s="30">
        <f t="shared" si="78"/>
        <v>161.18026378896883</v>
      </c>
      <c r="W48" s="30">
        <f t="shared" si="78"/>
        <v>258.55888968824934</v>
      </c>
      <c r="X48" s="30">
        <f t="shared" ref="X48:Z48" si="79">SUM(X19,X25,X38,X47)</f>
        <v>126.95903448275863</v>
      </c>
      <c r="Y48" s="30">
        <f t="shared" si="6"/>
        <v>546.69818795997685</v>
      </c>
      <c r="Z48" s="30">
        <f t="shared" si="79"/>
        <v>134.12700000000001</v>
      </c>
      <c r="AA48" s="30">
        <f t="shared" ref="AA48:AB48" si="80">SUM(AA19,AA25,AA38,AA47)</f>
        <v>313.74</v>
      </c>
      <c r="AB48" s="30">
        <f t="shared" si="80"/>
        <v>267.21199999999999</v>
      </c>
      <c r="AC48" s="30">
        <f t="shared" si="7"/>
        <v>715.07899999999995</v>
      </c>
      <c r="AD48" s="30">
        <f t="shared" ref="AD48:AE48" si="81">SUM(AD19,AD25,AD38,AD47)</f>
        <v>330.75700000000001</v>
      </c>
      <c r="AE48" s="30">
        <f t="shared" si="81"/>
        <v>225.54399999999998</v>
      </c>
      <c r="AF48" s="30">
        <f t="shared" ref="AF48:AH48" si="82">SUM(AF19,AF25,AF38,AF47)</f>
        <v>208.84199999999998</v>
      </c>
      <c r="AG48" s="30">
        <f t="shared" si="8"/>
        <v>765.14299999999992</v>
      </c>
      <c r="AH48" s="30">
        <f t="shared" si="82"/>
        <v>222.63940000000002</v>
      </c>
      <c r="AI48" s="30">
        <f t="shared" ref="AI48:AJ48" si="83">SUM(AI19,AI25,AI38,AI47)</f>
        <v>198.107</v>
      </c>
      <c r="AJ48" s="30">
        <f t="shared" si="83"/>
        <v>183.37819999999999</v>
      </c>
      <c r="AK48" s="30">
        <f t="shared" si="9"/>
        <v>604.12459999999999</v>
      </c>
      <c r="AM48" s="30">
        <f t="shared" si="10"/>
        <v>2631.0447879599765</v>
      </c>
      <c r="AO48" s="30">
        <f t="shared" ref="AO48:AP48" si="84">SUM(AO19,AO25,AO38,AO47)</f>
        <v>49.88</v>
      </c>
      <c r="AP48" s="30">
        <f t="shared" si="84"/>
        <v>164.11</v>
      </c>
      <c r="AQ48" s="30">
        <f t="shared" ref="AQ48" si="85">SUM(AQ19,AQ25,AQ38,AQ47)</f>
        <v>252.67799999999997</v>
      </c>
      <c r="AR48" s="30">
        <f t="shared" si="11"/>
        <v>466.66800000000001</v>
      </c>
      <c r="AS48" s="30">
        <f t="shared" ref="AS48:AU48" si="86">SUM(AS19,AS25,AS38,AS47)</f>
        <v>83.559999999999988</v>
      </c>
      <c r="AT48" s="30">
        <f t="shared" si="86"/>
        <v>281.01</v>
      </c>
      <c r="AU48" s="30">
        <f t="shared" si="86"/>
        <v>172.738</v>
      </c>
      <c r="AV48" s="30">
        <f t="shared" si="12"/>
        <v>537.30799999999999</v>
      </c>
      <c r="AW48" s="30">
        <f t="shared" ref="AW48:AX48" si="87">SUM(AW19,AW25,AW38,AW47)</f>
        <v>223.09</v>
      </c>
      <c r="AX48" s="30">
        <f t="shared" si="87"/>
        <v>146.41</v>
      </c>
      <c r="AY48" s="30">
        <f t="shared" ref="AY48:BA48" si="88">SUM(AY19,AY25,AY38,AY47)</f>
        <v>152.34199999999998</v>
      </c>
      <c r="AZ48" s="30">
        <f t="shared" si="13"/>
        <v>521.84199999999998</v>
      </c>
      <c r="BA48" s="30">
        <f t="shared" si="88"/>
        <v>250.084</v>
      </c>
      <c r="BB48" s="30">
        <f t="shared" ref="BB48:BC48" si="89">SUM(BB19,BB25,BB38,BB47)</f>
        <v>258.63300000000004</v>
      </c>
      <c r="BC48" s="30">
        <f t="shared" si="89"/>
        <v>211.07</v>
      </c>
      <c r="BD48" s="30">
        <f t="shared" si="14"/>
        <v>719.78700000000003</v>
      </c>
      <c r="BE48" s="30">
        <f t="shared" si="0"/>
        <v>2245.605</v>
      </c>
      <c r="BG48" s="30">
        <f t="shared" ref="BG48:BH48" si="90">SUM(BG19,BG25,BG38,BG47)</f>
        <v>141.88300000000001</v>
      </c>
      <c r="BH48" s="30">
        <f t="shared" si="90"/>
        <v>259.99</v>
      </c>
      <c r="BI48" s="30">
        <f t="shared" ref="BI48" si="91">SUM(BI19,BI25,BI38,BI47)</f>
        <v>404.4</v>
      </c>
      <c r="BJ48" s="30">
        <f t="shared" si="15"/>
        <v>806.27300000000002</v>
      </c>
      <c r="BK48" s="30">
        <f t="shared" ref="BK48:BL48" si="92">SUM(BK19,BK25,BK38,BK47)</f>
        <v>283.66000000000003</v>
      </c>
      <c r="BL48" s="30">
        <f t="shared" si="92"/>
        <v>291.14300000000003</v>
      </c>
      <c r="BM48" s="30">
        <f t="shared" ref="BM48" si="93">SUM(BM19,BM25,BM38,BM47)</f>
        <v>210.828</v>
      </c>
      <c r="BN48" s="30">
        <f t="shared" si="16"/>
        <v>785.63100000000009</v>
      </c>
      <c r="BO48" s="30">
        <f t="shared" ref="BO48:BP48" si="94">SUM(BO19,BO25,BO38,BO47)</f>
        <v>388.16999999999996</v>
      </c>
      <c r="BP48" s="30">
        <f t="shared" si="94"/>
        <v>194.8</v>
      </c>
      <c r="BQ48" s="30">
        <f t="shared" ref="BQ48:BS48" si="95">SUM(BQ19,BQ25,BQ38,BQ47)</f>
        <v>136.59399999999999</v>
      </c>
      <c r="BR48" s="30">
        <f t="shared" si="17"/>
        <v>719.56400000000008</v>
      </c>
      <c r="BS48" s="30">
        <f t="shared" si="95"/>
        <v>111.51900000000001</v>
      </c>
      <c r="BT48" s="30">
        <f t="shared" ref="BT48:BU48" si="96">SUM(BT19,BT25,BT38,BT47)</f>
        <v>230.41973333333334</v>
      </c>
      <c r="BU48" s="30">
        <f t="shared" si="96"/>
        <v>265.04700000000003</v>
      </c>
      <c r="BV48" s="30">
        <f t="shared" si="18"/>
        <v>606.98573333333343</v>
      </c>
      <c r="BW48" s="30">
        <f t="shared" si="1"/>
        <v>2918.4537333333337</v>
      </c>
    </row>
    <row r="49" spans="2:75" ht="15.75" thickBot="1" x14ac:dyDescent="0.25"/>
    <row r="50" spans="2:75" ht="15.75" thickBot="1" x14ac:dyDescent="0.25">
      <c r="C50" s="6" t="str">
        <f t="shared" ref="C50:AI50" si="97">C4</f>
        <v>2012-2013</v>
      </c>
      <c r="D50" s="6">
        <f t="shared" si="97"/>
        <v>41365</v>
      </c>
      <c r="E50" s="6">
        <f t="shared" si="97"/>
        <v>41395</v>
      </c>
      <c r="F50" s="6">
        <f t="shared" si="97"/>
        <v>41426</v>
      </c>
      <c r="G50" s="6" t="str">
        <f t="shared" si="97"/>
        <v>Quarter-1</v>
      </c>
      <c r="H50" s="6">
        <f t="shared" si="97"/>
        <v>41456</v>
      </c>
      <c r="I50" s="6">
        <f t="shared" si="97"/>
        <v>41487</v>
      </c>
      <c r="J50" s="6">
        <f t="shared" si="97"/>
        <v>41518</v>
      </c>
      <c r="K50" s="6" t="str">
        <f t="shared" si="97"/>
        <v>Quarter-2</v>
      </c>
      <c r="L50" s="6">
        <f t="shared" si="97"/>
        <v>41548</v>
      </c>
      <c r="M50" s="6">
        <f t="shared" si="97"/>
        <v>41579</v>
      </c>
      <c r="N50" s="6">
        <f t="shared" si="97"/>
        <v>41609</v>
      </c>
      <c r="O50" s="6" t="str">
        <f t="shared" si="97"/>
        <v>Quarter-3</v>
      </c>
      <c r="P50" s="6">
        <f t="shared" si="97"/>
        <v>41640</v>
      </c>
      <c r="Q50" s="6">
        <f t="shared" si="97"/>
        <v>41671</v>
      </c>
      <c r="R50" s="6">
        <f t="shared" si="97"/>
        <v>41699</v>
      </c>
      <c r="S50" s="6" t="str">
        <f t="shared" si="97"/>
        <v>Quarter-4</v>
      </c>
      <c r="T50" s="6">
        <f t="shared" si="97"/>
        <v>0</v>
      </c>
      <c r="U50" s="6" t="str">
        <f t="shared" si="97"/>
        <v>2013-2014</v>
      </c>
      <c r="V50" s="6">
        <f t="shared" si="97"/>
        <v>41730</v>
      </c>
      <c r="W50" s="6">
        <f t="shared" si="97"/>
        <v>41760</v>
      </c>
      <c r="X50" s="6">
        <f t="shared" si="97"/>
        <v>41791</v>
      </c>
      <c r="Y50" s="6" t="str">
        <f t="shared" si="97"/>
        <v>Quarter 1</v>
      </c>
      <c r="Z50" s="6">
        <f t="shared" si="97"/>
        <v>41821</v>
      </c>
      <c r="AA50" s="6">
        <f t="shared" si="97"/>
        <v>41852</v>
      </c>
      <c r="AB50" s="6">
        <f t="shared" si="97"/>
        <v>41883</v>
      </c>
      <c r="AC50" s="6" t="str">
        <f t="shared" si="97"/>
        <v>Quarter 2</v>
      </c>
      <c r="AD50" s="6">
        <f t="shared" si="97"/>
        <v>41913</v>
      </c>
      <c r="AE50" s="6">
        <f t="shared" si="97"/>
        <v>41944</v>
      </c>
      <c r="AF50" s="6">
        <f t="shared" si="97"/>
        <v>41974</v>
      </c>
      <c r="AG50" s="6" t="str">
        <f t="shared" si="97"/>
        <v>Quarter 3</v>
      </c>
      <c r="AH50" s="6">
        <f t="shared" si="97"/>
        <v>42005</v>
      </c>
      <c r="AI50" s="6">
        <f t="shared" si="97"/>
        <v>42036</v>
      </c>
      <c r="AJ50" s="6">
        <f t="shared" ref="AJ50:AK50" si="98">AJ4</f>
        <v>42064</v>
      </c>
      <c r="AK50" s="6" t="str">
        <f t="shared" si="98"/>
        <v>Quarter 4</v>
      </c>
      <c r="AM50" s="6" t="str">
        <f t="shared" ref="AM50" si="99">AM4</f>
        <v>2014-2015</v>
      </c>
      <c r="AO50" s="6">
        <f t="shared" ref="AO50:AP50" si="100">AO4</f>
        <v>42095</v>
      </c>
      <c r="AP50" s="6">
        <f t="shared" si="100"/>
        <v>42125</v>
      </c>
      <c r="AQ50" s="6">
        <f t="shared" ref="AQ50:AS50" si="101">AQ4</f>
        <v>42156</v>
      </c>
      <c r="AR50" s="6" t="str">
        <f t="shared" si="101"/>
        <v>Quarter 1</v>
      </c>
      <c r="AS50" s="6">
        <f t="shared" si="101"/>
        <v>42186</v>
      </c>
      <c r="AT50" s="6">
        <f t="shared" ref="AT50:AV50" si="102">AT4</f>
        <v>42217</v>
      </c>
      <c r="AU50" s="6">
        <f t="shared" si="102"/>
        <v>42248</v>
      </c>
      <c r="AV50" s="6" t="str">
        <f t="shared" si="102"/>
        <v>Quarter 2</v>
      </c>
      <c r="AW50" s="6">
        <f t="shared" ref="AW50:AX50" si="103">AW4</f>
        <v>42278</v>
      </c>
      <c r="AX50" s="6">
        <f t="shared" si="103"/>
        <v>42309</v>
      </c>
      <c r="AY50" s="6">
        <f t="shared" ref="AY50:AZ50" si="104">AY4</f>
        <v>42339</v>
      </c>
      <c r="AZ50" s="6" t="str">
        <f t="shared" si="104"/>
        <v>Quarter 3</v>
      </c>
      <c r="BA50" s="6">
        <f t="shared" ref="BA50:BB50" si="105">BA4</f>
        <v>42385</v>
      </c>
      <c r="BB50" s="6">
        <f t="shared" si="105"/>
        <v>42416</v>
      </c>
      <c r="BC50" s="6">
        <f t="shared" ref="BC50:BD50" si="106">BC4</f>
        <v>42445</v>
      </c>
      <c r="BD50" s="6" t="str">
        <f t="shared" si="106"/>
        <v>Quarter 4</v>
      </c>
      <c r="BE50" s="6" t="str">
        <f t="shared" ref="BE50" si="107">BE4</f>
        <v>2015-2016</v>
      </c>
      <c r="BG50" s="6">
        <f t="shared" ref="BG50:BH50" si="108">BG4</f>
        <v>42476</v>
      </c>
      <c r="BH50" s="6">
        <f t="shared" si="108"/>
        <v>42506</v>
      </c>
      <c r="BI50" s="6">
        <f t="shared" ref="BI50:BK50" si="109">BI4</f>
        <v>42537</v>
      </c>
      <c r="BJ50" s="6" t="str">
        <f t="shared" si="109"/>
        <v>Quarter 1</v>
      </c>
      <c r="BK50" s="6">
        <f t="shared" si="109"/>
        <v>42567</v>
      </c>
      <c r="BL50" s="6">
        <f t="shared" ref="BL50:BN50" si="110">BL4</f>
        <v>42598</v>
      </c>
      <c r="BM50" s="6">
        <f t="shared" si="110"/>
        <v>42629</v>
      </c>
      <c r="BN50" s="6" t="str">
        <f t="shared" si="110"/>
        <v>Quarter 2</v>
      </c>
      <c r="BO50" s="6">
        <f t="shared" ref="BO50:BP50" si="111">BO4</f>
        <v>42659</v>
      </c>
      <c r="BP50" s="6">
        <f t="shared" si="111"/>
        <v>42690</v>
      </c>
      <c r="BQ50" s="6">
        <f t="shared" ref="BQ50:BR50" si="112">BQ4</f>
        <v>42720</v>
      </c>
      <c r="BR50" s="6" t="str">
        <f t="shared" si="112"/>
        <v>Quarter 3</v>
      </c>
      <c r="BS50" s="6">
        <f t="shared" ref="BS50:BT50" si="113">BS4</f>
        <v>42385</v>
      </c>
      <c r="BT50" s="6">
        <f t="shared" si="113"/>
        <v>42416</v>
      </c>
      <c r="BU50" s="6">
        <f t="shared" ref="BU50:BW50" si="114">BU4</f>
        <v>42445</v>
      </c>
      <c r="BV50" s="6" t="str">
        <f t="shared" si="114"/>
        <v>Quarter 4</v>
      </c>
      <c r="BW50" s="6" t="str">
        <f t="shared" si="114"/>
        <v>2016-2017</v>
      </c>
    </row>
    <row r="51" spans="2:75" x14ac:dyDescent="0.2">
      <c r="B51" s="4" t="s">
        <v>4</v>
      </c>
      <c r="C51" s="34">
        <f t="shared" ref="C51:X51" si="115">SUM(C6:C6)</f>
        <v>5.44</v>
      </c>
      <c r="D51" s="34">
        <f t="shared" si="115"/>
        <v>0</v>
      </c>
      <c r="E51" s="34">
        <f t="shared" si="115"/>
        <v>0</v>
      </c>
      <c r="F51" s="34">
        <f t="shared" si="115"/>
        <v>0</v>
      </c>
      <c r="G51" s="34">
        <f t="shared" si="115"/>
        <v>0</v>
      </c>
      <c r="H51" s="34">
        <f t="shared" si="115"/>
        <v>0</v>
      </c>
      <c r="I51" s="34">
        <f t="shared" si="115"/>
        <v>0</v>
      </c>
      <c r="J51" s="34">
        <f t="shared" si="115"/>
        <v>0</v>
      </c>
      <c r="K51" s="34">
        <f t="shared" si="115"/>
        <v>0</v>
      </c>
      <c r="L51" s="34">
        <f t="shared" si="115"/>
        <v>0</v>
      </c>
      <c r="M51" s="34">
        <f t="shared" si="115"/>
        <v>0</v>
      </c>
      <c r="N51" s="34">
        <f t="shared" si="115"/>
        <v>0</v>
      </c>
      <c r="O51" s="34">
        <f t="shared" si="115"/>
        <v>0</v>
      </c>
      <c r="P51" s="34">
        <f t="shared" si="115"/>
        <v>0</v>
      </c>
      <c r="Q51" s="34">
        <f t="shared" si="115"/>
        <v>0</v>
      </c>
      <c r="R51" s="34">
        <f t="shared" si="115"/>
        <v>0</v>
      </c>
      <c r="S51" s="34">
        <f t="shared" si="115"/>
        <v>0</v>
      </c>
      <c r="T51" s="34">
        <f t="shared" si="115"/>
        <v>0</v>
      </c>
      <c r="U51" s="34">
        <f t="shared" si="115"/>
        <v>0</v>
      </c>
      <c r="V51" s="34">
        <f t="shared" si="115"/>
        <v>0</v>
      </c>
      <c r="W51" s="34">
        <f t="shared" si="115"/>
        <v>0</v>
      </c>
      <c r="X51" s="34">
        <f t="shared" si="115"/>
        <v>0</v>
      </c>
      <c r="Y51" s="34">
        <f t="shared" si="6"/>
        <v>0</v>
      </c>
      <c r="Z51" s="34">
        <f t="shared" ref="Z51:AB54" si="116">SUM(Z6:Z6)</f>
        <v>0</v>
      </c>
      <c r="AA51" s="34">
        <f t="shared" si="116"/>
        <v>0</v>
      </c>
      <c r="AB51" s="34">
        <f t="shared" si="116"/>
        <v>0</v>
      </c>
      <c r="AC51" s="34">
        <f t="shared" si="7"/>
        <v>0</v>
      </c>
      <c r="AD51" s="34">
        <f t="shared" ref="AD51:AF54" si="117">SUM(AD6:AD6)</f>
        <v>0</v>
      </c>
      <c r="AE51" s="34">
        <f t="shared" si="117"/>
        <v>0</v>
      </c>
      <c r="AF51" s="34">
        <f t="shared" si="117"/>
        <v>0</v>
      </c>
      <c r="AG51" s="34">
        <f t="shared" si="8"/>
        <v>0</v>
      </c>
      <c r="AH51" s="34">
        <f t="shared" ref="AH51:AI54" si="118">SUM(AH6:AH6)</f>
        <v>0</v>
      </c>
      <c r="AI51" s="34">
        <f t="shared" si="118"/>
        <v>0</v>
      </c>
      <c r="AJ51" s="34">
        <f t="shared" ref="AJ51" si="119">SUM(AJ6:AJ6)</f>
        <v>0</v>
      </c>
      <c r="AK51" s="34">
        <f t="shared" si="9"/>
        <v>0</v>
      </c>
      <c r="AM51" s="34">
        <f t="shared" ref="AM51" si="120">SUM(AM6:AM6)</f>
        <v>0</v>
      </c>
      <c r="AO51" s="34">
        <f t="shared" ref="AO51:AP54" si="121">SUM(AO6:AO6)</f>
        <v>0.55000000000000004</v>
      </c>
      <c r="AP51" s="34">
        <f t="shared" si="121"/>
        <v>0</v>
      </c>
      <c r="AQ51" s="34">
        <f t="shared" ref="AQ51" si="122">SUM(AQ6:AQ6)</f>
        <v>0</v>
      </c>
      <c r="AR51" s="34">
        <f t="shared" si="11"/>
        <v>0.55000000000000004</v>
      </c>
      <c r="AS51" s="34">
        <f t="shared" ref="AS51:AU54" si="123">SUM(AS6:AS6)</f>
        <v>0</v>
      </c>
      <c r="AT51" s="34">
        <f t="shared" si="123"/>
        <v>0</v>
      </c>
      <c r="AU51" s="34">
        <f t="shared" si="123"/>
        <v>0</v>
      </c>
      <c r="AV51" s="34">
        <f t="shared" si="12"/>
        <v>0</v>
      </c>
      <c r="AW51" s="34">
        <f t="shared" ref="AW51:AX51" si="124">SUM(AW6:AW6)</f>
        <v>2</v>
      </c>
      <c r="AX51" s="34">
        <f t="shared" si="124"/>
        <v>11.2</v>
      </c>
      <c r="AY51" s="34">
        <f t="shared" ref="AY51:BA51" si="125">SUM(AY6:AY6)</f>
        <v>0</v>
      </c>
      <c r="AZ51" s="34">
        <f t="shared" si="13"/>
        <v>13.2</v>
      </c>
      <c r="BA51" s="34">
        <f t="shared" si="125"/>
        <v>0</v>
      </c>
      <c r="BB51" s="34">
        <f t="shared" ref="BB51:BC51" si="126">SUM(BB6:BB6)</f>
        <v>0</v>
      </c>
      <c r="BC51" s="34">
        <f t="shared" si="126"/>
        <v>0</v>
      </c>
      <c r="BD51" s="34">
        <f t="shared" si="14"/>
        <v>0</v>
      </c>
      <c r="BE51" s="34">
        <f t="shared" ref="BE51:BE54" si="127">SUM(BE6:BE6)</f>
        <v>13.75</v>
      </c>
      <c r="BG51" s="34">
        <f t="shared" ref="BG51:BH51" si="128">SUM(BG6:BG6)</f>
        <v>0</v>
      </c>
      <c r="BH51" s="34">
        <f t="shared" si="128"/>
        <v>0</v>
      </c>
      <c r="BI51" s="34">
        <f t="shared" ref="BI51" si="129">SUM(BI6:BI6)</f>
        <v>0</v>
      </c>
      <c r="BJ51" s="34">
        <f t="shared" si="15"/>
        <v>0</v>
      </c>
      <c r="BK51" s="34">
        <f t="shared" ref="BK51:BL51" si="130">SUM(BK6:BK6)</f>
        <v>0</v>
      </c>
      <c r="BL51" s="34">
        <f t="shared" si="130"/>
        <v>0</v>
      </c>
      <c r="BM51" s="34">
        <f t="shared" ref="BM51" si="131">SUM(BM6:BM6)</f>
        <v>0</v>
      </c>
      <c r="BN51" s="34">
        <f t="shared" si="16"/>
        <v>0</v>
      </c>
      <c r="BO51" s="34">
        <f t="shared" ref="BO51:BP54" si="132">SUM(BO6:BO6)</f>
        <v>0</v>
      </c>
      <c r="BP51" s="34">
        <f t="shared" si="132"/>
        <v>0</v>
      </c>
      <c r="BQ51" s="34">
        <f t="shared" ref="BQ51:BS51" si="133">SUM(BQ6:BQ6)</f>
        <v>0</v>
      </c>
      <c r="BR51" s="34">
        <f t="shared" si="17"/>
        <v>0</v>
      </c>
      <c r="BS51" s="34">
        <f t="shared" si="133"/>
        <v>0</v>
      </c>
      <c r="BT51" s="34">
        <f t="shared" ref="BT51:BU51" si="134">SUM(BT6:BT6)</f>
        <v>0</v>
      </c>
      <c r="BU51" s="34">
        <f t="shared" si="134"/>
        <v>0</v>
      </c>
      <c r="BV51" s="34">
        <f t="shared" si="18"/>
        <v>0</v>
      </c>
      <c r="BW51" s="34">
        <f t="shared" ref="BW51:BW54" si="135">SUM(BW6:BW6)</f>
        <v>0</v>
      </c>
    </row>
    <row r="52" spans="2:75" x14ac:dyDescent="0.2">
      <c r="B52" s="4" t="s">
        <v>5</v>
      </c>
      <c r="C52" s="34">
        <f t="shared" ref="C52:X52" si="136">SUM(C7:C7)</f>
        <v>54.59</v>
      </c>
      <c r="D52" s="34">
        <f t="shared" si="136"/>
        <v>0</v>
      </c>
      <c r="E52" s="34">
        <f t="shared" si="136"/>
        <v>28.479999999999997</v>
      </c>
      <c r="F52" s="34">
        <f t="shared" si="136"/>
        <v>0</v>
      </c>
      <c r="G52" s="34">
        <f t="shared" si="136"/>
        <v>28.479999999999997</v>
      </c>
      <c r="H52" s="34">
        <f t="shared" si="136"/>
        <v>1.25</v>
      </c>
      <c r="I52" s="34">
        <f t="shared" si="136"/>
        <v>20.68</v>
      </c>
      <c r="J52" s="34">
        <f t="shared" si="136"/>
        <v>0</v>
      </c>
      <c r="K52" s="34">
        <f t="shared" si="136"/>
        <v>21.93</v>
      </c>
      <c r="L52" s="34">
        <f t="shared" si="136"/>
        <v>0</v>
      </c>
      <c r="M52" s="34">
        <f t="shared" si="136"/>
        <v>1.3419999999999987</v>
      </c>
      <c r="N52" s="34">
        <f t="shared" si="136"/>
        <v>0</v>
      </c>
      <c r="O52" s="34">
        <f t="shared" si="136"/>
        <v>1.3419999999999987</v>
      </c>
      <c r="P52" s="34">
        <f t="shared" si="136"/>
        <v>21.82</v>
      </c>
      <c r="Q52" s="34">
        <f t="shared" si="136"/>
        <v>0</v>
      </c>
      <c r="R52" s="34">
        <f t="shared" si="136"/>
        <v>0</v>
      </c>
      <c r="S52" s="34">
        <f t="shared" si="136"/>
        <v>21.82</v>
      </c>
      <c r="T52" s="34">
        <f t="shared" si="136"/>
        <v>0</v>
      </c>
      <c r="U52" s="34">
        <f t="shared" si="136"/>
        <v>73.572000000000003</v>
      </c>
      <c r="V52" s="34">
        <f t="shared" si="136"/>
        <v>2.2460000000000009</v>
      </c>
      <c r="W52" s="34">
        <f t="shared" si="136"/>
        <v>0</v>
      </c>
      <c r="X52" s="34">
        <f t="shared" si="136"/>
        <v>0</v>
      </c>
      <c r="Y52" s="34">
        <f t="shared" si="6"/>
        <v>2.2460000000000009</v>
      </c>
      <c r="Z52" s="34">
        <f t="shared" si="116"/>
        <v>25.109999999999996</v>
      </c>
      <c r="AA52" s="34">
        <f t="shared" si="116"/>
        <v>0</v>
      </c>
      <c r="AB52" s="34">
        <f t="shared" si="116"/>
        <v>10.4</v>
      </c>
      <c r="AC52" s="34">
        <f t="shared" si="7"/>
        <v>35.51</v>
      </c>
      <c r="AD52" s="34">
        <f t="shared" si="117"/>
        <v>14.013999999999999</v>
      </c>
      <c r="AE52" s="34">
        <f t="shared" si="117"/>
        <v>0</v>
      </c>
      <c r="AF52" s="34">
        <f t="shared" si="117"/>
        <v>0</v>
      </c>
      <c r="AG52" s="34">
        <f t="shared" si="8"/>
        <v>14.013999999999999</v>
      </c>
      <c r="AH52" s="34">
        <f t="shared" si="118"/>
        <v>0</v>
      </c>
      <c r="AI52" s="34">
        <f t="shared" si="118"/>
        <v>10.8</v>
      </c>
      <c r="AJ52" s="34">
        <f t="shared" ref="AJ52" si="137">SUM(AJ7:AJ7)</f>
        <v>0</v>
      </c>
      <c r="AK52" s="34">
        <f t="shared" si="9"/>
        <v>10.8</v>
      </c>
      <c r="AM52" s="34">
        <f t="shared" ref="AM52" si="138">SUM(AM7:AM7)</f>
        <v>62.569999999999993</v>
      </c>
      <c r="AO52" s="34">
        <f t="shared" si="121"/>
        <v>0</v>
      </c>
      <c r="AP52" s="34">
        <f t="shared" si="121"/>
        <v>0</v>
      </c>
      <c r="AQ52" s="34">
        <f t="shared" ref="AQ52" si="139">SUM(AQ7:AQ7)</f>
        <v>0</v>
      </c>
      <c r="AR52" s="34">
        <f t="shared" si="11"/>
        <v>0</v>
      </c>
      <c r="AS52" s="34">
        <f t="shared" ref="AS52:AT52" si="140">SUM(AS7:AS7)</f>
        <v>0</v>
      </c>
      <c r="AT52" s="34">
        <f t="shared" si="140"/>
        <v>0</v>
      </c>
      <c r="AU52" s="34">
        <f t="shared" si="123"/>
        <v>28.198</v>
      </c>
      <c r="AV52" s="34">
        <f t="shared" si="12"/>
        <v>28.198</v>
      </c>
      <c r="AW52" s="34">
        <f t="shared" ref="AW52:AX52" si="141">SUM(AW7:AW7)</f>
        <v>0</v>
      </c>
      <c r="AX52" s="34">
        <f t="shared" si="141"/>
        <v>0</v>
      </c>
      <c r="AY52" s="34">
        <f t="shared" ref="AY52:BA52" si="142">SUM(AY7:AY7)</f>
        <v>0</v>
      </c>
      <c r="AZ52" s="34">
        <f t="shared" si="13"/>
        <v>0</v>
      </c>
      <c r="BA52" s="34">
        <f t="shared" si="142"/>
        <v>0</v>
      </c>
      <c r="BB52" s="34">
        <f t="shared" ref="BB52:BC52" si="143">SUM(BB7:BB7)</f>
        <v>0</v>
      </c>
      <c r="BC52" s="34">
        <f t="shared" si="143"/>
        <v>0</v>
      </c>
      <c r="BD52" s="34">
        <f t="shared" si="14"/>
        <v>0</v>
      </c>
      <c r="BE52" s="34">
        <f t="shared" si="127"/>
        <v>28.198</v>
      </c>
      <c r="BG52" s="34">
        <f t="shared" ref="BG52:BH52" si="144">SUM(BG7:BG7)</f>
        <v>0</v>
      </c>
      <c r="BH52" s="34">
        <f t="shared" si="144"/>
        <v>14.530000000000001</v>
      </c>
      <c r="BI52" s="34">
        <f t="shared" ref="BI52" si="145">SUM(BI7:BI7)</f>
        <v>0</v>
      </c>
      <c r="BJ52" s="34">
        <f t="shared" si="15"/>
        <v>14.530000000000001</v>
      </c>
      <c r="BK52" s="34">
        <f t="shared" ref="BK52:BL52" si="146">SUM(BK7:BK7)</f>
        <v>8.8800000000000008</v>
      </c>
      <c r="BL52" s="34">
        <f t="shared" si="146"/>
        <v>0</v>
      </c>
      <c r="BM52" s="34">
        <f t="shared" ref="BM52" si="147">SUM(BM7:BM7)</f>
        <v>0</v>
      </c>
      <c r="BN52" s="34">
        <f t="shared" si="16"/>
        <v>8.8800000000000008</v>
      </c>
      <c r="BO52" s="34">
        <f t="shared" ref="BO52:BQ52" si="148">SUM(BO7:BO7)</f>
        <v>0</v>
      </c>
      <c r="BP52" s="34">
        <f t="shared" si="132"/>
        <v>0</v>
      </c>
      <c r="BQ52" s="34">
        <f t="shared" si="148"/>
        <v>0</v>
      </c>
      <c r="BR52" s="34">
        <f t="shared" si="17"/>
        <v>0</v>
      </c>
      <c r="BS52" s="34">
        <f t="shared" ref="BS52:BT52" si="149">SUM(BS7:BS7)</f>
        <v>15.21</v>
      </c>
      <c r="BT52" s="34">
        <f t="shared" si="149"/>
        <v>0</v>
      </c>
      <c r="BU52" s="34">
        <f t="shared" ref="BU52" si="150">SUM(BU7:BU7)</f>
        <v>13.327</v>
      </c>
      <c r="BV52" s="34">
        <f t="shared" si="18"/>
        <v>28.536999999999999</v>
      </c>
      <c r="BW52" s="34">
        <f t="shared" si="135"/>
        <v>51.947000000000003</v>
      </c>
    </row>
    <row r="53" spans="2:75" x14ac:dyDescent="0.2">
      <c r="B53" s="4" t="s">
        <v>161</v>
      </c>
      <c r="C53" s="34">
        <f t="shared" ref="C53:X53" si="151">SUM(C8:C8)</f>
        <v>40.673000000000002</v>
      </c>
      <c r="D53" s="34">
        <f t="shared" si="151"/>
        <v>3.86</v>
      </c>
      <c r="E53" s="34">
        <f t="shared" si="151"/>
        <v>0.34</v>
      </c>
      <c r="F53" s="34">
        <f t="shared" si="151"/>
        <v>2</v>
      </c>
      <c r="G53" s="34">
        <f t="shared" si="151"/>
        <v>6.2</v>
      </c>
      <c r="H53" s="34">
        <f t="shared" si="151"/>
        <v>0</v>
      </c>
      <c r="I53" s="34">
        <f t="shared" si="151"/>
        <v>0</v>
      </c>
      <c r="J53" s="34">
        <f t="shared" si="151"/>
        <v>0</v>
      </c>
      <c r="K53" s="34">
        <f t="shared" si="151"/>
        <v>0</v>
      </c>
      <c r="L53" s="34">
        <f t="shared" si="151"/>
        <v>0</v>
      </c>
      <c r="M53" s="34">
        <f t="shared" si="151"/>
        <v>0</v>
      </c>
      <c r="N53" s="34">
        <f t="shared" si="151"/>
        <v>0</v>
      </c>
      <c r="O53" s="34">
        <f t="shared" si="151"/>
        <v>0</v>
      </c>
      <c r="P53" s="34">
        <f t="shared" si="151"/>
        <v>6.59</v>
      </c>
      <c r="Q53" s="34">
        <f t="shared" si="151"/>
        <v>2.4539999999999993</v>
      </c>
      <c r="R53" s="34">
        <f t="shared" si="151"/>
        <v>0</v>
      </c>
      <c r="S53" s="34">
        <f t="shared" si="151"/>
        <v>9.0439999999999987</v>
      </c>
      <c r="T53" s="34">
        <f t="shared" si="151"/>
        <v>0</v>
      </c>
      <c r="U53" s="34">
        <f t="shared" si="151"/>
        <v>50.164000000000001</v>
      </c>
      <c r="V53" s="34">
        <f t="shared" si="151"/>
        <v>7.31</v>
      </c>
      <c r="W53" s="34">
        <f t="shared" si="151"/>
        <v>3.9366666666666652</v>
      </c>
      <c r="X53" s="34">
        <f t="shared" si="151"/>
        <v>0</v>
      </c>
      <c r="Y53" s="34">
        <f t="shared" si="6"/>
        <v>11.246666666666664</v>
      </c>
      <c r="Z53" s="34">
        <f t="shared" si="116"/>
        <v>3.2</v>
      </c>
      <c r="AA53" s="34">
        <f t="shared" si="116"/>
        <v>15.010000000000002</v>
      </c>
      <c r="AB53" s="34">
        <f t="shared" si="116"/>
        <v>0</v>
      </c>
      <c r="AC53" s="34">
        <f t="shared" si="7"/>
        <v>18.21</v>
      </c>
      <c r="AD53" s="34">
        <f t="shared" si="117"/>
        <v>1.0900000000000001</v>
      </c>
      <c r="AE53" s="34">
        <f t="shared" si="117"/>
        <v>0</v>
      </c>
      <c r="AF53" s="34">
        <f t="shared" si="117"/>
        <v>0</v>
      </c>
      <c r="AG53" s="34">
        <f t="shared" si="8"/>
        <v>1.0900000000000001</v>
      </c>
      <c r="AH53" s="34">
        <f t="shared" si="118"/>
        <v>0</v>
      </c>
      <c r="AI53" s="34">
        <f t="shared" si="118"/>
        <v>0</v>
      </c>
      <c r="AJ53" s="34">
        <f t="shared" ref="AJ53" si="152">SUM(AJ8:AJ8)</f>
        <v>0</v>
      </c>
      <c r="AK53" s="34">
        <f t="shared" si="9"/>
        <v>0</v>
      </c>
      <c r="AM53" s="34">
        <f t="shared" ref="AM53" si="153">SUM(AM8:AM8)</f>
        <v>30.546666666666663</v>
      </c>
      <c r="AO53" s="34">
        <f t="shared" si="121"/>
        <v>0</v>
      </c>
      <c r="AP53" s="34">
        <f t="shared" si="121"/>
        <v>0</v>
      </c>
      <c r="AQ53" s="34">
        <f t="shared" ref="AQ53" si="154">SUM(AQ8:AQ8)</f>
        <v>0</v>
      </c>
      <c r="AR53" s="34">
        <f t="shared" si="11"/>
        <v>0</v>
      </c>
      <c r="AS53" s="34">
        <f t="shared" ref="AS53:AT53" si="155">SUM(AS8:AS8)</f>
        <v>0</v>
      </c>
      <c r="AT53" s="34">
        <f t="shared" si="155"/>
        <v>0</v>
      </c>
      <c r="AU53" s="34">
        <f t="shared" si="123"/>
        <v>0</v>
      </c>
      <c r="AV53" s="34">
        <f t="shared" si="12"/>
        <v>0</v>
      </c>
      <c r="AW53" s="34">
        <f t="shared" ref="AW53:AX53" si="156">SUM(AW8:AW8)</f>
        <v>0</v>
      </c>
      <c r="AX53" s="34">
        <f t="shared" si="156"/>
        <v>0</v>
      </c>
      <c r="AY53" s="34">
        <f t="shared" ref="AY53:BA53" si="157">SUM(AY8:AY8)</f>
        <v>0</v>
      </c>
      <c r="AZ53" s="34">
        <f t="shared" si="13"/>
        <v>0</v>
      </c>
      <c r="BA53" s="34">
        <f t="shared" si="157"/>
        <v>0</v>
      </c>
      <c r="BB53" s="34">
        <f t="shared" ref="BB53:BC53" si="158">SUM(BB8:BB8)</f>
        <v>0</v>
      </c>
      <c r="BC53" s="34">
        <f t="shared" si="158"/>
        <v>0</v>
      </c>
      <c r="BD53" s="34">
        <f t="shared" si="14"/>
        <v>0</v>
      </c>
      <c r="BE53" s="34">
        <f t="shared" si="127"/>
        <v>0</v>
      </c>
      <c r="BG53" s="34">
        <f t="shared" ref="BG53:BH53" si="159">SUM(BG8:BG8)</f>
        <v>0</v>
      </c>
      <c r="BH53" s="34">
        <f t="shared" si="159"/>
        <v>0</v>
      </c>
      <c r="BI53" s="34">
        <f t="shared" ref="BI53" si="160">SUM(BI8:BI8)</f>
        <v>0</v>
      </c>
      <c r="BJ53" s="34">
        <f t="shared" si="15"/>
        <v>0</v>
      </c>
      <c r="BK53" s="34">
        <f t="shared" ref="BK53:BL53" si="161">SUM(BK8:BK8)</f>
        <v>0</v>
      </c>
      <c r="BL53" s="34">
        <f t="shared" si="161"/>
        <v>0</v>
      </c>
      <c r="BM53" s="34">
        <f t="shared" ref="BM53" si="162">SUM(BM8:BM8)</f>
        <v>12.06</v>
      </c>
      <c r="BN53" s="34">
        <f t="shared" si="16"/>
        <v>12.06</v>
      </c>
      <c r="BO53" s="34">
        <f t="shared" ref="BO53:BQ53" si="163">SUM(BO8:BO8)</f>
        <v>0</v>
      </c>
      <c r="BP53" s="34">
        <f t="shared" si="132"/>
        <v>0</v>
      </c>
      <c r="BQ53" s="34">
        <f t="shared" si="163"/>
        <v>0</v>
      </c>
      <c r="BR53" s="34">
        <f t="shared" si="17"/>
        <v>0</v>
      </c>
      <c r="BS53" s="34">
        <f t="shared" ref="BS53:BT53" si="164">SUM(BS8:BS8)</f>
        <v>0</v>
      </c>
      <c r="BT53" s="34">
        <f t="shared" si="164"/>
        <v>0</v>
      </c>
      <c r="BU53" s="34">
        <f t="shared" ref="BU53" si="165">SUM(BU8:BU8)</f>
        <v>0</v>
      </c>
      <c r="BV53" s="34">
        <f t="shared" si="18"/>
        <v>0</v>
      </c>
      <c r="BW53" s="34">
        <f t="shared" si="135"/>
        <v>12.06</v>
      </c>
    </row>
    <row r="54" spans="2:75" x14ac:dyDescent="0.2">
      <c r="B54" s="4" t="s">
        <v>6</v>
      </c>
      <c r="C54" s="34">
        <f t="shared" ref="C54:X54" si="166">SUM(C9:C9)</f>
        <v>9.18</v>
      </c>
      <c r="D54" s="34">
        <f t="shared" si="166"/>
        <v>0</v>
      </c>
      <c r="E54" s="34">
        <f t="shared" si="166"/>
        <v>8.4</v>
      </c>
      <c r="F54" s="34">
        <f t="shared" si="166"/>
        <v>0</v>
      </c>
      <c r="G54" s="34">
        <f t="shared" si="166"/>
        <v>8.4</v>
      </c>
      <c r="H54" s="34">
        <f t="shared" si="166"/>
        <v>0</v>
      </c>
      <c r="I54" s="34">
        <f t="shared" si="166"/>
        <v>0</v>
      </c>
      <c r="J54" s="34">
        <f t="shared" si="166"/>
        <v>0</v>
      </c>
      <c r="K54" s="34">
        <f t="shared" si="166"/>
        <v>0</v>
      </c>
      <c r="L54" s="34">
        <f t="shared" si="166"/>
        <v>0</v>
      </c>
      <c r="M54" s="34">
        <f t="shared" si="166"/>
        <v>6</v>
      </c>
      <c r="N54" s="34">
        <f t="shared" si="166"/>
        <v>0</v>
      </c>
      <c r="O54" s="34">
        <f t="shared" si="166"/>
        <v>6</v>
      </c>
      <c r="P54" s="34">
        <f t="shared" si="166"/>
        <v>0</v>
      </c>
      <c r="Q54" s="34">
        <f t="shared" si="166"/>
        <v>0</v>
      </c>
      <c r="R54" s="34">
        <f t="shared" si="166"/>
        <v>0</v>
      </c>
      <c r="S54" s="34">
        <f t="shared" si="166"/>
        <v>0</v>
      </c>
      <c r="T54" s="34">
        <f t="shared" si="166"/>
        <v>0</v>
      </c>
      <c r="U54" s="34">
        <f t="shared" si="166"/>
        <v>14.4</v>
      </c>
      <c r="V54" s="34">
        <f t="shared" si="166"/>
        <v>0</v>
      </c>
      <c r="W54" s="34">
        <f t="shared" si="166"/>
        <v>0</v>
      </c>
      <c r="X54" s="34">
        <f t="shared" si="166"/>
        <v>0</v>
      </c>
      <c r="Y54" s="34">
        <f t="shared" si="6"/>
        <v>0</v>
      </c>
      <c r="Z54" s="34">
        <f t="shared" si="116"/>
        <v>0</v>
      </c>
      <c r="AA54" s="34">
        <f t="shared" si="116"/>
        <v>0</v>
      </c>
      <c r="AB54" s="34">
        <f t="shared" si="116"/>
        <v>0</v>
      </c>
      <c r="AC54" s="34">
        <f t="shared" si="7"/>
        <v>0</v>
      </c>
      <c r="AD54" s="34">
        <f t="shared" si="117"/>
        <v>0</v>
      </c>
      <c r="AE54" s="34">
        <f t="shared" si="117"/>
        <v>0</v>
      </c>
      <c r="AF54" s="34">
        <f t="shared" si="117"/>
        <v>0</v>
      </c>
      <c r="AG54" s="34">
        <f t="shared" si="8"/>
        <v>0</v>
      </c>
      <c r="AH54" s="34">
        <f t="shared" si="118"/>
        <v>0</v>
      </c>
      <c r="AI54" s="34">
        <f t="shared" si="118"/>
        <v>0</v>
      </c>
      <c r="AJ54" s="34">
        <f t="shared" ref="AJ54" si="167">SUM(AJ9:AJ9)</f>
        <v>0</v>
      </c>
      <c r="AK54" s="34">
        <f t="shared" si="9"/>
        <v>0</v>
      </c>
      <c r="AM54" s="34">
        <f t="shared" ref="AM54" si="168">SUM(AM9:AM9)</f>
        <v>0</v>
      </c>
      <c r="AO54" s="34">
        <f t="shared" si="121"/>
        <v>0</v>
      </c>
      <c r="AP54" s="34">
        <f t="shared" si="121"/>
        <v>0</v>
      </c>
      <c r="AQ54" s="34">
        <f t="shared" ref="AQ54" si="169">SUM(AQ9:AQ9)</f>
        <v>0</v>
      </c>
      <c r="AR54" s="34">
        <f t="shared" si="11"/>
        <v>0</v>
      </c>
      <c r="AS54" s="34">
        <f t="shared" ref="AS54:AT54" si="170">SUM(AS9:AS9)</f>
        <v>0</v>
      </c>
      <c r="AT54" s="34">
        <f t="shared" si="170"/>
        <v>0</v>
      </c>
      <c r="AU54" s="34">
        <f t="shared" si="123"/>
        <v>12</v>
      </c>
      <c r="AV54" s="34">
        <f t="shared" si="12"/>
        <v>12</v>
      </c>
      <c r="AW54" s="34">
        <f t="shared" ref="AW54:AX54" si="171">SUM(AW9:AW9)</f>
        <v>0</v>
      </c>
      <c r="AX54" s="34">
        <f t="shared" si="171"/>
        <v>0</v>
      </c>
      <c r="AY54" s="34">
        <f t="shared" ref="AY54:BA54" si="172">SUM(AY9:AY9)</f>
        <v>15.94</v>
      </c>
      <c r="AZ54" s="34">
        <f t="shared" si="13"/>
        <v>15.94</v>
      </c>
      <c r="BA54" s="34">
        <f t="shared" si="172"/>
        <v>0</v>
      </c>
      <c r="BB54" s="34">
        <f t="shared" ref="BB54:BC54" si="173">SUM(BB9:BB9)</f>
        <v>0</v>
      </c>
      <c r="BC54" s="34">
        <f t="shared" si="173"/>
        <v>0</v>
      </c>
      <c r="BD54" s="34">
        <f t="shared" si="14"/>
        <v>0</v>
      </c>
      <c r="BE54" s="34">
        <f t="shared" si="127"/>
        <v>27.939999999999998</v>
      </c>
      <c r="BG54" s="34">
        <f t="shared" ref="BG54:BH54" si="174">SUM(BG9:BG9)</f>
        <v>0</v>
      </c>
      <c r="BH54" s="34">
        <f t="shared" si="174"/>
        <v>0</v>
      </c>
      <c r="BI54" s="34">
        <f t="shared" ref="BI54" si="175">SUM(BI9:BI9)</f>
        <v>0</v>
      </c>
      <c r="BJ54" s="34">
        <f t="shared" si="15"/>
        <v>0</v>
      </c>
      <c r="BK54" s="34">
        <f t="shared" ref="BK54:BL54" si="176">SUM(BK9:BK9)</f>
        <v>0</v>
      </c>
      <c r="BL54" s="34">
        <f t="shared" si="176"/>
        <v>0</v>
      </c>
      <c r="BM54" s="34">
        <f t="shared" ref="BM54" si="177">SUM(BM9:BM9)</f>
        <v>0</v>
      </c>
      <c r="BN54" s="34">
        <f t="shared" si="16"/>
        <v>0</v>
      </c>
      <c r="BO54" s="34">
        <f t="shared" ref="BO54:BQ54" si="178">SUM(BO9:BO9)</f>
        <v>0</v>
      </c>
      <c r="BP54" s="34">
        <f t="shared" si="132"/>
        <v>0</v>
      </c>
      <c r="BQ54" s="34">
        <f t="shared" si="178"/>
        <v>0</v>
      </c>
      <c r="BR54" s="34">
        <f t="shared" si="17"/>
        <v>0</v>
      </c>
      <c r="BS54" s="34">
        <f t="shared" ref="BS54:BT54" si="179">SUM(BS9:BS9)</f>
        <v>0</v>
      </c>
      <c r="BT54" s="34">
        <f t="shared" si="179"/>
        <v>0</v>
      </c>
      <c r="BU54" s="34">
        <f t="shared" ref="BU54" si="180">SUM(BU9:BU9)</f>
        <v>0</v>
      </c>
      <c r="BV54" s="34">
        <f t="shared" si="18"/>
        <v>0</v>
      </c>
      <c r="BW54" s="34">
        <f t="shared" si="135"/>
        <v>0</v>
      </c>
    </row>
    <row r="55" spans="2:75" x14ac:dyDescent="0.2">
      <c r="B55" s="4" t="s">
        <v>8</v>
      </c>
      <c r="C55" s="34">
        <f t="shared" ref="C55:X55" si="181">SUM(C10:C18)</f>
        <v>158.57599999999999</v>
      </c>
      <c r="D55" s="34">
        <f t="shared" si="181"/>
        <v>9.5</v>
      </c>
      <c r="E55" s="34">
        <f t="shared" si="181"/>
        <v>17.939999999999998</v>
      </c>
      <c r="F55" s="34">
        <f t="shared" si="181"/>
        <v>44.629999999999995</v>
      </c>
      <c r="G55" s="34">
        <f t="shared" si="181"/>
        <v>72.069999999999993</v>
      </c>
      <c r="H55" s="34">
        <f t="shared" si="181"/>
        <v>25.981000000000002</v>
      </c>
      <c r="I55" s="34">
        <f t="shared" si="181"/>
        <v>0</v>
      </c>
      <c r="J55" s="34">
        <f t="shared" si="181"/>
        <v>123.68</v>
      </c>
      <c r="K55" s="34">
        <f t="shared" si="181"/>
        <v>149.66100000000003</v>
      </c>
      <c r="L55" s="34">
        <f t="shared" si="181"/>
        <v>1</v>
      </c>
      <c r="M55" s="34">
        <f t="shared" si="181"/>
        <v>2.46</v>
      </c>
      <c r="N55" s="34">
        <f t="shared" si="181"/>
        <v>20.53</v>
      </c>
      <c r="O55" s="34">
        <f t="shared" si="181"/>
        <v>23.990000000000002</v>
      </c>
      <c r="P55" s="34">
        <f t="shared" si="181"/>
        <v>3.6</v>
      </c>
      <c r="Q55" s="34">
        <f t="shared" si="181"/>
        <v>3.1519999999999988</v>
      </c>
      <c r="R55" s="34">
        <f t="shared" si="181"/>
        <v>0</v>
      </c>
      <c r="S55" s="34">
        <f t="shared" si="181"/>
        <v>6.7519999999999989</v>
      </c>
      <c r="T55" s="34">
        <f t="shared" si="181"/>
        <v>0</v>
      </c>
      <c r="U55" s="34">
        <f t="shared" si="181"/>
        <v>252.47300000000001</v>
      </c>
      <c r="V55" s="34">
        <f t="shared" si="181"/>
        <v>6.0649880095923265</v>
      </c>
      <c r="W55" s="34">
        <f t="shared" si="181"/>
        <v>1.68</v>
      </c>
      <c r="X55" s="34">
        <f t="shared" si="181"/>
        <v>6.23</v>
      </c>
      <c r="Y55" s="34">
        <f t="shared" si="6"/>
        <v>13.974988009592327</v>
      </c>
      <c r="Z55" s="34">
        <f>SUM(Z10:Z18)</f>
        <v>40.269999999999996</v>
      </c>
      <c r="AA55" s="34">
        <f>SUM(AA10:AA18)</f>
        <v>24</v>
      </c>
      <c r="AB55" s="34">
        <f>SUM(AB10:AB18)</f>
        <v>22.89</v>
      </c>
      <c r="AC55" s="34">
        <f t="shared" si="7"/>
        <v>87.16</v>
      </c>
      <c r="AD55" s="34">
        <f>SUM(AD10:AD18)</f>
        <v>10.91</v>
      </c>
      <c r="AE55" s="34">
        <f>SUM(AE10:AE18)</f>
        <v>0.12</v>
      </c>
      <c r="AF55" s="34">
        <f>SUM(AF10:AF18)</f>
        <v>0</v>
      </c>
      <c r="AG55" s="34">
        <f t="shared" si="8"/>
        <v>11.03</v>
      </c>
      <c r="AH55" s="34">
        <f>SUM(AH10:AH18)</f>
        <v>0.93200000000000005</v>
      </c>
      <c r="AI55" s="34">
        <f>SUM(AI10:AI18)</f>
        <v>5.58</v>
      </c>
      <c r="AJ55" s="34">
        <f>SUM(AJ10:AJ18)</f>
        <v>0</v>
      </c>
      <c r="AK55" s="34">
        <f t="shared" si="9"/>
        <v>6.5120000000000005</v>
      </c>
      <c r="AM55" s="34">
        <f t="shared" ref="AM55" si="182">SUM(AM10:AM18)</f>
        <v>118.67698800959232</v>
      </c>
      <c r="AO55" s="34">
        <f>SUM(AO10:AO18)</f>
        <v>0</v>
      </c>
      <c r="AP55" s="34">
        <f>SUM(AP10:AP18)</f>
        <v>0</v>
      </c>
      <c r="AQ55" s="34">
        <f>SUM(AQ10:AQ18)</f>
        <v>0</v>
      </c>
      <c r="AR55" s="34">
        <f t="shared" si="11"/>
        <v>0</v>
      </c>
      <c r="AS55" s="34">
        <f>SUM(AS10:AS18)</f>
        <v>0</v>
      </c>
      <c r="AT55" s="34">
        <f>SUM(AT10:AT18)</f>
        <v>0</v>
      </c>
      <c r="AU55" s="34">
        <f>SUM(AU10:AU18)</f>
        <v>0</v>
      </c>
      <c r="AV55" s="34">
        <f t="shared" si="12"/>
        <v>0</v>
      </c>
      <c r="AW55" s="34">
        <f>SUM(AW10:AW18)</f>
        <v>26.27</v>
      </c>
      <c r="AX55" s="34">
        <f>SUM(AX10:AX18)</f>
        <v>0</v>
      </c>
      <c r="AY55" s="34">
        <f>SUM(AY10:AY18)</f>
        <v>15.520000000000001</v>
      </c>
      <c r="AZ55" s="34">
        <f t="shared" si="13"/>
        <v>41.79</v>
      </c>
      <c r="BA55" s="34">
        <f>SUM(BA10:BA18)</f>
        <v>0</v>
      </c>
      <c r="BB55" s="34">
        <f>SUM(BB10:BB18)</f>
        <v>0</v>
      </c>
      <c r="BC55" s="34">
        <f>SUM(BC10:BC18)</f>
        <v>5.9</v>
      </c>
      <c r="BD55" s="34">
        <f t="shared" si="14"/>
        <v>5.9</v>
      </c>
      <c r="BE55" s="34">
        <f t="shared" ref="BE55" si="183">SUM(BE10:BE18)</f>
        <v>47.69</v>
      </c>
      <c r="BG55" s="34">
        <f>SUM(BG10:BG18)</f>
        <v>34</v>
      </c>
      <c r="BH55" s="34">
        <f>SUM(BH10:BH18)</f>
        <v>0</v>
      </c>
      <c r="BI55" s="34">
        <f>SUM(BI10:BI18)</f>
        <v>0</v>
      </c>
      <c r="BJ55" s="34">
        <f t="shared" si="15"/>
        <v>34</v>
      </c>
      <c r="BK55" s="34">
        <f>SUM(BK10:BK18)</f>
        <v>16.3</v>
      </c>
      <c r="BL55" s="34">
        <f>SUM(BL10:BL18)</f>
        <v>3.14</v>
      </c>
      <c r="BM55" s="34">
        <f>SUM(BM10:BM18)</f>
        <v>0.95799999999999996</v>
      </c>
      <c r="BN55" s="34">
        <f t="shared" si="16"/>
        <v>20.398</v>
      </c>
      <c r="BO55" s="34">
        <f>SUM(BO10:BO18)</f>
        <v>0</v>
      </c>
      <c r="BP55" s="34">
        <f>SUM(BP10:BP18)</f>
        <v>0</v>
      </c>
      <c r="BQ55" s="34">
        <f>SUM(BQ10:BQ18)</f>
        <v>0</v>
      </c>
      <c r="BR55" s="34">
        <f t="shared" si="17"/>
        <v>0</v>
      </c>
      <c r="BS55" s="34">
        <f>SUM(BS10:BS18)</f>
        <v>19.2</v>
      </c>
      <c r="BT55" s="34">
        <f>SUM(BT10:BT18)</f>
        <v>0</v>
      </c>
      <c r="BU55" s="34">
        <f>SUM(BU10:BU18)</f>
        <v>0</v>
      </c>
      <c r="BV55" s="34">
        <f t="shared" si="18"/>
        <v>19.2</v>
      </c>
      <c r="BW55" s="34">
        <f t="shared" ref="BW55" si="184">SUM(BW10:BW18)</f>
        <v>73.597999999999999</v>
      </c>
    </row>
    <row r="56" spans="2:75" x14ac:dyDescent="0.2">
      <c r="B56" s="4" t="s">
        <v>162</v>
      </c>
      <c r="C56" s="34">
        <f t="shared" ref="C56:X56" si="185">SUM(C21:C24)</f>
        <v>945.37345454545459</v>
      </c>
      <c r="D56" s="34">
        <f t="shared" si="185"/>
        <v>168</v>
      </c>
      <c r="E56" s="34">
        <f t="shared" si="185"/>
        <v>0</v>
      </c>
      <c r="F56" s="34">
        <f t="shared" si="185"/>
        <v>18.362000000000002</v>
      </c>
      <c r="G56" s="34">
        <f t="shared" si="185"/>
        <v>186.36199999999999</v>
      </c>
      <c r="H56" s="34">
        <f t="shared" si="185"/>
        <v>0</v>
      </c>
      <c r="I56" s="34">
        <f t="shared" si="185"/>
        <v>443</v>
      </c>
      <c r="J56" s="34">
        <f t="shared" si="185"/>
        <v>134.66399999999999</v>
      </c>
      <c r="K56" s="34">
        <f t="shared" si="185"/>
        <v>577.66399999999999</v>
      </c>
      <c r="L56" s="34">
        <f t="shared" si="185"/>
        <v>48.507999999999996</v>
      </c>
      <c r="M56" s="34">
        <f t="shared" si="185"/>
        <v>34</v>
      </c>
      <c r="N56" s="34">
        <f t="shared" si="185"/>
        <v>63.664000000000001</v>
      </c>
      <c r="O56" s="34">
        <f t="shared" si="185"/>
        <v>146.172</v>
      </c>
      <c r="P56" s="34">
        <f t="shared" si="185"/>
        <v>54.491600000000005</v>
      </c>
      <c r="Q56" s="34">
        <f t="shared" si="185"/>
        <v>26.117999999999999</v>
      </c>
      <c r="R56" s="34">
        <f t="shared" si="185"/>
        <v>0</v>
      </c>
      <c r="S56" s="34">
        <f t="shared" si="185"/>
        <v>80.6096</v>
      </c>
      <c r="T56" s="34">
        <f t="shared" si="185"/>
        <v>0</v>
      </c>
      <c r="U56" s="34">
        <f t="shared" si="185"/>
        <v>990.80760000000009</v>
      </c>
      <c r="V56" s="34">
        <f t="shared" si="185"/>
        <v>93.114609112709843</v>
      </c>
      <c r="W56" s="34">
        <f t="shared" si="185"/>
        <v>176.44</v>
      </c>
      <c r="X56" s="34">
        <f t="shared" si="185"/>
        <v>77.151034482758618</v>
      </c>
      <c r="Y56" s="34">
        <f t="shared" si="6"/>
        <v>346.70564359546847</v>
      </c>
      <c r="Z56" s="34">
        <f>SUM(Z21:Z24)</f>
        <v>0</v>
      </c>
      <c r="AA56" s="34">
        <f>SUM(AA21:AA24)</f>
        <v>146.5</v>
      </c>
      <c r="AB56" s="34">
        <f>SUM(AB21:AB24)</f>
        <v>16.47</v>
      </c>
      <c r="AC56" s="34">
        <f t="shared" si="7"/>
        <v>162.97</v>
      </c>
      <c r="AD56" s="34">
        <f>SUM(AD21:AD24)</f>
        <v>135.75</v>
      </c>
      <c r="AE56" s="34">
        <f>SUM(AE21:AE24)</f>
        <v>0</v>
      </c>
      <c r="AF56" s="34">
        <f>SUM(AF21:AF24)</f>
        <v>72.521999999999991</v>
      </c>
      <c r="AG56" s="34">
        <f t="shared" si="8"/>
        <v>208.27199999999999</v>
      </c>
      <c r="AH56" s="34">
        <f>SUM(AH21:AH24)</f>
        <v>120</v>
      </c>
      <c r="AI56" s="34">
        <f>SUM(AI21:AI24)</f>
        <v>69.31</v>
      </c>
      <c r="AJ56" s="34">
        <f>SUM(AJ21:AJ24)</f>
        <v>37.216000000000001</v>
      </c>
      <c r="AK56" s="34">
        <f t="shared" si="9"/>
        <v>226.52600000000001</v>
      </c>
      <c r="AM56" s="34">
        <f t="shared" ref="AM56" si="186">SUM(AM21:AM24)</f>
        <v>944.4736435954685</v>
      </c>
      <c r="AO56" s="34">
        <f>SUM(AO21:AO24)</f>
        <v>0</v>
      </c>
      <c r="AP56" s="34">
        <f>SUM(AP21:AP24)</f>
        <v>82.95</v>
      </c>
      <c r="AQ56" s="34">
        <f>SUM(AQ21:AQ24)</f>
        <v>166.23999999999998</v>
      </c>
      <c r="AR56" s="34">
        <f t="shared" si="11"/>
        <v>249.19</v>
      </c>
      <c r="AS56" s="34">
        <f>SUM(AS21:AS24)</f>
        <v>3.11</v>
      </c>
      <c r="AT56" s="34">
        <f>SUM(AT21:AT24)</f>
        <v>135.16999999999999</v>
      </c>
      <c r="AU56" s="34">
        <f>SUM(AU21:AU24)</f>
        <v>17.46</v>
      </c>
      <c r="AV56" s="34">
        <f t="shared" si="12"/>
        <v>155.74</v>
      </c>
      <c r="AW56" s="34">
        <f>SUM(AW21:AW24)</f>
        <v>80.89</v>
      </c>
      <c r="AX56" s="34">
        <f>SUM(AX21:AX24)</f>
        <v>5.47</v>
      </c>
      <c r="AY56" s="34">
        <f>SUM(AY21:AY24)</f>
        <v>25.52</v>
      </c>
      <c r="AZ56" s="34">
        <f t="shared" si="13"/>
        <v>111.88</v>
      </c>
      <c r="BA56" s="34">
        <f>SUM(BA21:BA24)</f>
        <v>132.19</v>
      </c>
      <c r="BB56" s="34">
        <f>SUM(BB21:BB24)</f>
        <v>136.86000000000001</v>
      </c>
      <c r="BC56" s="34">
        <f>SUM(BC21:BC24)</f>
        <v>168</v>
      </c>
      <c r="BD56" s="34">
        <f t="shared" si="14"/>
        <v>437.05</v>
      </c>
      <c r="BE56" s="34">
        <f t="shared" ref="BE56" si="187">SUM(BE21:BE24)</f>
        <v>953.86</v>
      </c>
      <c r="BG56" s="34">
        <f>SUM(BG21:BG24)</f>
        <v>0</v>
      </c>
      <c r="BH56" s="34">
        <f>SUM(BH21:BH24)</f>
        <v>168.5</v>
      </c>
      <c r="BI56" s="34">
        <f>SUM(BI21:BI24)</f>
        <v>370</v>
      </c>
      <c r="BJ56" s="34">
        <f t="shared" si="15"/>
        <v>538.5</v>
      </c>
      <c r="BK56" s="34">
        <f>SUM(BK21:BK24)</f>
        <v>150.66</v>
      </c>
      <c r="BL56" s="34">
        <f>SUM(BL21:BL24)</f>
        <v>189.28</v>
      </c>
      <c r="BM56" s="34">
        <f>SUM(BM21:BM24)</f>
        <v>116</v>
      </c>
      <c r="BN56" s="34">
        <f t="shared" si="16"/>
        <v>455.94</v>
      </c>
      <c r="BO56" s="34">
        <f>SUM(BO21:BO24)</f>
        <v>328.53999999999996</v>
      </c>
      <c r="BP56" s="34">
        <f>SUM(BP21:BP24)</f>
        <v>59</v>
      </c>
      <c r="BQ56" s="34">
        <f>SUM(BQ21:BQ24)</f>
        <v>0</v>
      </c>
      <c r="BR56" s="34">
        <f t="shared" si="17"/>
        <v>387.53999999999996</v>
      </c>
      <c r="BS56" s="34">
        <f>SUM(BS21:BS24)</f>
        <v>0</v>
      </c>
      <c r="BT56" s="34">
        <f>SUM(BT21:BT24)</f>
        <v>57.159733333333335</v>
      </c>
      <c r="BU56" s="34">
        <f>SUM(BU21:BU24)</f>
        <v>170.91050000000001</v>
      </c>
      <c r="BV56" s="34">
        <f t="shared" si="18"/>
        <v>228.07023333333336</v>
      </c>
      <c r="BW56" s="34">
        <f t="shared" ref="BW56" si="188">SUM(BW21:BW24)</f>
        <v>1610.0502333333334</v>
      </c>
    </row>
    <row r="57" spans="2:75" x14ac:dyDescent="0.2">
      <c r="B57" s="4" t="s">
        <v>135</v>
      </c>
      <c r="C57" s="34">
        <f t="shared" ref="C57:X57" si="189">SUM(C27:C37)</f>
        <v>906.07072727272725</v>
      </c>
      <c r="D57" s="34">
        <f t="shared" si="189"/>
        <v>48.79</v>
      </c>
      <c r="E57" s="34">
        <f t="shared" si="189"/>
        <v>32.520000000000003</v>
      </c>
      <c r="F57" s="34">
        <f t="shared" si="189"/>
        <v>65.610000000000014</v>
      </c>
      <c r="G57" s="34">
        <f t="shared" si="189"/>
        <v>146.92000000000002</v>
      </c>
      <c r="H57" s="34">
        <f t="shared" si="189"/>
        <v>97.862000000000009</v>
      </c>
      <c r="I57" s="34">
        <f t="shared" si="189"/>
        <v>29.565999999999999</v>
      </c>
      <c r="J57" s="34">
        <f t="shared" si="189"/>
        <v>49.874000000000002</v>
      </c>
      <c r="K57" s="34">
        <f t="shared" si="189"/>
        <v>177.30199999999999</v>
      </c>
      <c r="L57" s="34">
        <f t="shared" si="189"/>
        <v>57.362000000000009</v>
      </c>
      <c r="M57" s="34">
        <f t="shared" si="189"/>
        <v>81.525999999999982</v>
      </c>
      <c r="N57" s="34">
        <f t="shared" si="189"/>
        <v>50.286000000000001</v>
      </c>
      <c r="O57" s="34">
        <f t="shared" si="189"/>
        <v>189.17399999999998</v>
      </c>
      <c r="P57" s="34">
        <f t="shared" si="189"/>
        <v>33.425999999999995</v>
      </c>
      <c r="Q57" s="34">
        <f t="shared" si="189"/>
        <v>62.588000000000008</v>
      </c>
      <c r="R57" s="34">
        <f t="shared" si="189"/>
        <v>85.146000000000001</v>
      </c>
      <c r="S57" s="34">
        <f t="shared" si="189"/>
        <v>181.16</v>
      </c>
      <c r="T57" s="34">
        <f t="shared" si="189"/>
        <v>0</v>
      </c>
      <c r="U57" s="34">
        <f t="shared" si="189"/>
        <v>694.55599999999993</v>
      </c>
      <c r="V57" s="34">
        <f t="shared" si="189"/>
        <v>52.444666666666663</v>
      </c>
      <c r="W57" s="34">
        <f t="shared" si="189"/>
        <v>76.50222302158268</v>
      </c>
      <c r="X57" s="34">
        <f t="shared" si="189"/>
        <v>43.578000000000003</v>
      </c>
      <c r="Y57" s="34">
        <f t="shared" si="6"/>
        <v>172.52488968824935</v>
      </c>
      <c r="Z57" s="34">
        <f>SUM(Z27:Z37)</f>
        <v>65.546999999999997</v>
      </c>
      <c r="AA57" s="34">
        <f>SUM(AA27:AA37)</f>
        <v>128.23000000000002</v>
      </c>
      <c r="AB57" s="34">
        <f>SUM(AB27:AB37)</f>
        <v>73.451999999999998</v>
      </c>
      <c r="AC57" s="34">
        <f t="shared" si="7"/>
        <v>267.22900000000004</v>
      </c>
      <c r="AD57" s="34">
        <f>SUM(AD27:AD37)</f>
        <v>120.99299999999999</v>
      </c>
      <c r="AE57" s="34">
        <f>SUM(AE27:AE37)</f>
        <v>33.423999999999999</v>
      </c>
      <c r="AF57" s="34">
        <f>SUM(AF27:AF37)</f>
        <v>88.32</v>
      </c>
      <c r="AG57" s="34">
        <f t="shared" si="8"/>
        <v>242.73699999999999</v>
      </c>
      <c r="AH57" s="34">
        <f>SUM(AH27:AH37)</f>
        <v>101.70740000000001</v>
      </c>
      <c r="AI57" s="34">
        <f>SUM(AI27:AI37)</f>
        <v>112.417</v>
      </c>
      <c r="AJ57" s="34">
        <f>SUM(AJ27:AJ37)</f>
        <v>146.16219999999998</v>
      </c>
      <c r="AK57" s="34">
        <f t="shared" si="9"/>
        <v>360.28660000000002</v>
      </c>
      <c r="AM57" s="34">
        <f t="shared" ref="AM57" si="190">SUM(AM27:AM37)</f>
        <v>1042.7774896882493</v>
      </c>
      <c r="AO57" s="34">
        <f>SUM(AO27:AO37)</f>
        <v>49.330000000000005</v>
      </c>
      <c r="AP57" s="34">
        <f>SUM(AP27:AP37)</f>
        <v>81.16</v>
      </c>
      <c r="AQ57" s="34">
        <f>SUM(AQ27:AQ37)</f>
        <v>86.437999999999988</v>
      </c>
      <c r="AR57" s="34">
        <f t="shared" si="11"/>
        <v>216.928</v>
      </c>
      <c r="AS57" s="34">
        <f>SUM(AS27:AS37)</f>
        <v>80.449999999999989</v>
      </c>
      <c r="AT57" s="34">
        <f>SUM(AT27:AT37)</f>
        <v>145.83999999999997</v>
      </c>
      <c r="AU57" s="34">
        <f>SUM(AU27:AU37)</f>
        <v>115.08</v>
      </c>
      <c r="AV57" s="34">
        <f t="shared" si="12"/>
        <v>341.36999999999995</v>
      </c>
      <c r="AW57" s="34">
        <f>SUM(AW27:AW37)</f>
        <v>113.93</v>
      </c>
      <c r="AX57" s="34">
        <f>SUM(AX27:AX37)</f>
        <v>129.74</v>
      </c>
      <c r="AY57" s="34">
        <f>SUM(AY27:AY37)</f>
        <v>95.361999999999995</v>
      </c>
      <c r="AZ57" s="34">
        <f t="shared" si="13"/>
        <v>339.03200000000004</v>
      </c>
      <c r="BA57" s="34">
        <f>SUM(BA27:BA37)</f>
        <v>117.89399999999999</v>
      </c>
      <c r="BB57" s="34">
        <f>SUM(BB27:BB37)</f>
        <v>121.773</v>
      </c>
      <c r="BC57" s="34">
        <f>SUM(BC27:BC37)</f>
        <v>37.169999999999995</v>
      </c>
      <c r="BD57" s="34">
        <f t="shared" si="14"/>
        <v>276.83699999999999</v>
      </c>
      <c r="BE57" s="34">
        <f t="shared" ref="BE57" si="191">SUM(BE27:BE37)</f>
        <v>1174.1669999999999</v>
      </c>
      <c r="BG57" s="34">
        <f>SUM(BG27:BG37)</f>
        <v>107.88300000000001</v>
      </c>
      <c r="BH57" s="34">
        <f>SUM(BH27:BH37)</f>
        <v>76.960000000000008</v>
      </c>
      <c r="BI57" s="34">
        <f>SUM(BI27:BI37)</f>
        <v>34.4</v>
      </c>
      <c r="BJ57" s="34">
        <f t="shared" si="15"/>
        <v>219.24300000000002</v>
      </c>
      <c r="BK57" s="34">
        <f>SUM(BK27:BK37)</f>
        <v>107.82000000000001</v>
      </c>
      <c r="BL57" s="34">
        <f>SUM(BL27:BL37)</f>
        <v>98.723000000000013</v>
      </c>
      <c r="BM57" s="34">
        <f>SUM(BM27:BM37)</f>
        <v>81.81</v>
      </c>
      <c r="BN57" s="34">
        <f t="shared" si="16"/>
        <v>288.35300000000001</v>
      </c>
      <c r="BO57" s="34">
        <f>SUM(BO27:BO37)</f>
        <v>59.63</v>
      </c>
      <c r="BP57" s="34">
        <f>SUM(BP27:BP37)</f>
        <v>135.80000000000001</v>
      </c>
      <c r="BQ57" s="34">
        <f>SUM(BQ27:BQ37)</f>
        <v>136.59399999999999</v>
      </c>
      <c r="BR57" s="34">
        <f t="shared" si="17"/>
        <v>332.024</v>
      </c>
      <c r="BS57" s="34">
        <f>SUM(BS27:BS37)</f>
        <v>77.109000000000009</v>
      </c>
      <c r="BT57" s="34">
        <f>SUM(BT27:BT37)</f>
        <v>173.26</v>
      </c>
      <c r="BU57" s="34">
        <f>SUM(BU27:BU37)</f>
        <v>80.8095</v>
      </c>
      <c r="BV57" s="34">
        <f t="shared" si="18"/>
        <v>331.17849999999999</v>
      </c>
      <c r="BW57" s="34">
        <f t="shared" ref="BW57" si="192">SUM(BW27:BW37)</f>
        <v>1170.7984999999999</v>
      </c>
    </row>
    <row r="58" spans="2:75" x14ac:dyDescent="0.2">
      <c r="B58" s="4" t="s">
        <v>163</v>
      </c>
      <c r="C58" s="34">
        <f t="shared" ref="C58:X58" si="193">SUM(C40:C46)</f>
        <v>403.51</v>
      </c>
      <c r="D58" s="34">
        <f t="shared" si="193"/>
        <v>0</v>
      </c>
      <c r="E58" s="34">
        <f t="shared" si="193"/>
        <v>10.45</v>
      </c>
      <c r="F58" s="34">
        <f t="shared" si="193"/>
        <v>16.878</v>
      </c>
      <c r="G58" s="34">
        <f t="shared" si="193"/>
        <v>27.327999999999999</v>
      </c>
      <c r="H58" s="34">
        <f t="shared" si="193"/>
        <v>0</v>
      </c>
      <c r="I58" s="34">
        <f t="shared" si="193"/>
        <v>0</v>
      </c>
      <c r="J58" s="34">
        <f t="shared" si="193"/>
        <v>0.33</v>
      </c>
      <c r="K58" s="34">
        <f t="shared" si="193"/>
        <v>0.33</v>
      </c>
      <c r="L58" s="34">
        <f t="shared" si="193"/>
        <v>0</v>
      </c>
      <c r="M58" s="34">
        <f t="shared" si="193"/>
        <v>0</v>
      </c>
      <c r="N58" s="34">
        <f t="shared" si="193"/>
        <v>0</v>
      </c>
      <c r="O58" s="34">
        <f t="shared" si="193"/>
        <v>0</v>
      </c>
      <c r="P58" s="34">
        <f t="shared" si="193"/>
        <v>0</v>
      </c>
      <c r="Q58" s="34">
        <f t="shared" si="193"/>
        <v>0</v>
      </c>
      <c r="R58" s="34">
        <f t="shared" si="193"/>
        <v>0</v>
      </c>
      <c r="S58" s="34">
        <f t="shared" si="193"/>
        <v>0</v>
      </c>
      <c r="T58" s="34">
        <f t="shared" si="193"/>
        <v>0</v>
      </c>
      <c r="U58" s="34">
        <f t="shared" si="193"/>
        <v>27.657999999999998</v>
      </c>
      <c r="V58" s="34">
        <f t="shared" si="193"/>
        <v>0</v>
      </c>
      <c r="W58" s="34">
        <f t="shared" si="193"/>
        <v>0</v>
      </c>
      <c r="X58" s="34">
        <f t="shared" si="193"/>
        <v>0</v>
      </c>
      <c r="Y58" s="34">
        <f t="shared" si="6"/>
        <v>0</v>
      </c>
      <c r="Z58" s="34">
        <f>SUM(Z40:Z46)</f>
        <v>0</v>
      </c>
      <c r="AA58" s="34">
        <f>SUM(AA40:AA46)</f>
        <v>0</v>
      </c>
      <c r="AB58" s="34">
        <f>SUM(AB40:AB46)</f>
        <v>144</v>
      </c>
      <c r="AC58" s="34">
        <f t="shared" si="7"/>
        <v>144</v>
      </c>
      <c r="AD58" s="34">
        <f>SUM(AD40:AD46)</f>
        <v>48</v>
      </c>
      <c r="AE58" s="34">
        <f>SUM(AE40:AE46)</f>
        <v>192</v>
      </c>
      <c r="AF58" s="34">
        <f>SUM(AF40:AF46)</f>
        <v>48</v>
      </c>
      <c r="AG58" s="34">
        <f t="shared" si="8"/>
        <v>288</v>
      </c>
      <c r="AH58" s="34">
        <f>SUM(AH40:AH46)</f>
        <v>0</v>
      </c>
      <c r="AI58" s="34">
        <f>SUM(AI40:AI46)</f>
        <v>0</v>
      </c>
      <c r="AJ58" s="34">
        <f>SUM(AJ40:AJ46)</f>
        <v>0</v>
      </c>
      <c r="AK58" s="34">
        <f t="shared" si="9"/>
        <v>0</v>
      </c>
      <c r="AM58" s="34">
        <f t="shared" ref="AM58" si="194">SUM(AM40:AM46)</f>
        <v>432</v>
      </c>
      <c r="AO58" s="34">
        <f>SUM(AO40:AO46)</f>
        <v>0</v>
      </c>
      <c r="AP58" s="34">
        <f>SUM(AP40:AP46)</f>
        <v>0</v>
      </c>
      <c r="AQ58" s="34">
        <f>SUM(AQ40:AQ46)</f>
        <v>0</v>
      </c>
      <c r="AR58" s="34">
        <f t="shared" si="11"/>
        <v>0</v>
      </c>
      <c r="AS58" s="34">
        <f>SUM(AS40:AS46)</f>
        <v>0</v>
      </c>
      <c r="AT58" s="34">
        <f>SUM(AT40:AT46)</f>
        <v>0</v>
      </c>
      <c r="AU58" s="34">
        <f>SUM(AU40:AU46)</f>
        <v>0</v>
      </c>
      <c r="AV58" s="34">
        <f t="shared" si="12"/>
        <v>0</v>
      </c>
      <c r="AW58" s="34">
        <f>SUM(AW40:AW46)</f>
        <v>0</v>
      </c>
      <c r="AX58" s="34">
        <f>SUM(AX40:AX46)</f>
        <v>0</v>
      </c>
      <c r="AY58" s="34">
        <f>SUM(AY40:AY46)</f>
        <v>0</v>
      </c>
      <c r="AZ58" s="34">
        <f t="shared" si="13"/>
        <v>0</v>
      </c>
      <c r="BA58" s="34">
        <f>SUM(BA40:BA46)</f>
        <v>0</v>
      </c>
      <c r="BB58" s="34">
        <f>SUM(BB40:BB46)</f>
        <v>0</v>
      </c>
      <c r="BC58" s="34">
        <f>SUM(BC40:BC46)</f>
        <v>0</v>
      </c>
      <c r="BD58" s="34">
        <f t="shared" si="14"/>
        <v>0</v>
      </c>
      <c r="BE58" s="34">
        <f t="shared" ref="BE58" si="195">SUM(BE40:BE46)</f>
        <v>0</v>
      </c>
      <c r="BG58" s="34">
        <f>SUM(BG40:BG46)</f>
        <v>0</v>
      </c>
      <c r="BH58" s="34">
        <f>SUM(BH40:BH46)</f>
        <v>0</v>
      </c>
      <c r="BI58" s="34">
        <f>SUM(BI40:BI46)</f>
        <v>0</v>
      </c>
      <c r="BJ58" s="34">
        <f t="shared" si="15"/>
        <v>0</v>
      </c>
      <c r="BK58" s="34">
        <f>SUM(BK40:BK46)</f>
        <v>0</v>
      </c>
      <c r="BL58" s="34">
        <f>SUM(BL40:BL46)</f>
        <v>0</v>
      </c>
      <c r="BM58" s="34">
        <f>SUM(BM40:BM46)</f>
        <v>0</v>
      </c>
      <c r="BN58" s="34">
        <f t="shared" si="16"/>
        <v>0</v>
      </c>
      <c r="BO58" s="34">
        <f>SUM(BO40:BO46)</f>
        <v>0</v>
      </c>
      <c r="BP58" s="34">
        <f>SUM(BP40:BP46)</f>
        <v>0</v>
      </c>
      <c r="BQ58" s="34">
        <f>SUM(BQ40:BQ46)</f>
        <v>0</v>
      </c>
      <c r="BR58" s="34">
        <f t="shared" si="17"/>
        <v>0</v>
      </c>
      <c r="BS58" s="34">
        <f>SUM(BS40:BS46)</f>
        <v>0</v>
      </c>
      <c r="BT58" s="34">
        <f>SUM(BT40:BT46)</f>
        <v>0</v>
      </c>
      <c r="BU58" s="34">
        <f>SUM(BU40:BU46)</f>
        <v>0</v>
      </c>
      <c r="BV58" s="34">
        <f t="shared" si="18"/>
        <v>0</v>
      </c>
      <c r="BW58" s="34">
        <f t="shared" ref="BW58" si="196">SUM(BW40:BW46)</f>
        <v>0</v>
      </c>
    </row>
    <row r="59" spans="2:75" x14ac:dyDescent="0.2">
      <c r="Y59" s="4">
        <f t="shared" si="6"/>
        <v>0</v>
      </c>
      <c r="AC59" s="4">
        <f t="shared" si="7"/>
        <v>0</v>
      </c>
      <c r="AG59" s="4">
        <f t="shared" si="8"/>
        <v>0</v>
      </c>
      <c r="AK59" s="4">
        <f t="shared" si="9"/>
        <v>0</v>
      </c>
      <c r="AR59" s="4">
        <f t="shared" si="11"/>
        <v>0</v>
      </c>
      <c r="AV59" s="4">
        <f t="shared" si="12"/>
        <v>0</v>
      </c>
      <c r="AZ59" s="4">
        <f t="shared" si="13"/>
        <v>0</v>
      </c>
      <c r="BD59" s="4">
        <f t="shared" si="14"/>
        <v>0</v>
      </c>
      <c r="BJ59" s="4">
        <f t="shared" si="15"/>
        <v>0</v>
      </c>
      <c r="BN59" s="4">
        <f t="shared" si="16"/>
        <v>0</v>
      </c>
      <c r="BR59" s="4">
        <f t="shared" si="17"/>
        <v>0</v>
      </c>
      <c r="BV59" s="4">
        <f t="shared" si="18"/>
        <v>0</v>
      </c>
    </row>
  </sheetData>
  <mergeCells count="5">
    <mergeCell ref="A39:B39"/>
    <mergeCell ref="A4:B4"/>
    <mergeCell ref="A5:B5"/>
    <mergeCell ref="A20:B20"/>
    <mergeCell ref="A26:B26"/>
  </mergeCells>
  <phoneticPr fontId="15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% REDUCTION</vt:lpstr>
      <vt:lpstr>Section 3</vt:lpstr>
      <vt:lpstr>Section 4</vt:lpstr>
      <vt:lpstr>Section 5</vt:lpstr>
      <vt:lpstr>Old SPD</vt:lpstr>
      <vt:lpstr>Loop Reactor</vt:lpstr>
      <vt:lpstr>New SPD</vt:lpstr>
      <vt:lpstr>MCT</vt:lpstr>
      <vt:lpstr>LST</vt:lpstr>
      <vt:lpstr>JST</vt:lpstr>
      <vt:lpstr>Gly. Distil.</vt:lpstr>
      <vt:lpstr>Alcohol</vt:lpstr>
    </vt:vector>
  </TitlesOfParts>
  <Company>vvfltd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</dc:creator>
  <cp:lastModifiedBy>Aniruddha  Bansod</cp:lastModifiedBy>
  <cp:lastPrinted>2013-04-26T04:08:17Z</cp:lastPrinted>
  <dcterms:created xsi:type="dcterms:W3CDTF">2008-01-17T08:45:31Z</dcterms:created>
  <dcterms:modified xsi:type="dcterms:W3CDTF">2017-04-15T09:26:28Z</dcterms:modified>
</cp:coreProperties>
</file>