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7" i="1" l="1"/>
  <c r="H17" i="1"/>
  <c r="G17" i="1"/>
  <c r="E17" i="1"/>
  <c r="D17" i="1"/>
  <c r="J16" i="1"/>
  <c r="I16" i="1"/>
  <c r="I15" i="1"/>
  <c r="J15" i="1" s="1"/>
  <c r="J14" i="1"/>
  <c r="I14" i="1"/>
  <c r="I13" i="1"/>
  <c r="J13" i="1" s="1"/>
  <c r="J12" i="1"/>
  <c r="I12" i="1"/>
  <c r="J11" i="1"/>
  <c r="I11" i="1"/>
  <c r="J10" i="1"/>
  <c r="I10" i="1"/>
  <c r="I9" i="1"/>
  <c r="J9" i="1" s="1"/>
  <c r="J8" i="1"/>
  <c r="I8" i="1"/>
  <c r="I7" i="1"/>
  <c r="J7" i="1" s="1"/>
  <c r="J6" i="1"/>
  <c r="I6" i="1"/>
  <c r="I5" i="1"/>
  <c r="J5" i="1" s="1"/>
</calcChain>
</file>

<file path=xl/sharedStrings.xml><?xml version="1.0" encoding="utf-8"?>
<sst xmlns="http://schemas.openxmlformats.org/spreadsheetml/2006/main" count="57" uniqueCount="55">
  <si>
    <t>Month 15-16</t>
  </si>
  <si>
    <t>Effluent generation 2015</t>
  </si>
  <si>
    <t>Prodn</t>
  </si>
  <si>
    <t>Month 16-17</t>
  </si>
  <si>
    <t>Effluent generation 2016</t>
  </si>
  <si>
    <t>APRIL'15</t>
  </si>
  <si>
    <t>APRIL'16</t>
  </si>
  <si>
    <t>MAY'15</t>
  </si>
  <si>
    <t>MAY'16</t>
  </si>
  <si>
    <t>JUNE'15</t>
  </si>
  <si>
    <t>JUNE'16</t>
  </si>
  <si>
    <t>JULY'15</t>
  </si>
  <si>
    <t>JULY'16</t>
  </si>
  <si>
    <t>AUGUST'15</t>
  </si>
  <si>
    <t>AUG'16</t>
  </si>
  <si>
    <t>SEPTEMBER'15</t>
  </si>
  <si>
    <t>SEPT'16</t>
  </si>
  <si>
    <t>OCTOBER'15</t>
  </si>
  <si>
    <t>OCT'16</t>
  </si>
  <si>
    <t>NOVEMBER'15</t>
  </si>
  <si>
    <t>NOV'16</t>
  </si>
  <si>
    <t>DECEMBER'15</t>
  </si>
  <si>
    <t>DEC'16</t>
  </si>
  <si>
    <t>JANUARY'16</t>
  </si>
  <si>
    <t>JAN'17</t>
  </si>
  <si>
    <t>FEBRUARY'16</t>
  </si>
  <si>
    <t>FEB'17</t>
  </si>
  <si>
    <t>MARCH'16</t>
  </si>
  <si>
    <t>MAR'17</t>
  </si>
  <si>
    <t>TOTAL</t>
  </si>
  <si>
    <t>Reduction m3/mth</t>
  </si>
  <si>
    <t>Reduction m3/day</t>
  </si>
  <si>
    <t>Average</t>
  </si>
  <si>
    <t>Reduction in Effluent Generation -</t>
  </si>
  <si>
    <t>Sr No</t>
  </si>
  <si>
    <t>Activity</t>
  </si>
  <si>
    <t>Quantity</t>
  </si>
  <si>
    <t>Utility/Unit saved</t>
  </si>
  <si>
    <t>Cost/Unit</t>
  </si>
  <si>
    <t>Savings/year</t>
  </si>
  <si>
    <t>April'16</t>
  </si>
  <si>
    <t>May'16</t>
  </si>
  <si>
    <t>June'16</t>
  </si>
  <si>
    <t>July'16</t>
  </si>
  <si>
    <t>Aug'16</t>
  </si>
  <si>
    <t>Sept'16</t>
  </si>
  <si>
    <t>Oct'16</t>
  </si>
  <si>
    <t>Nov'16</t>
  </si>
  <si>
    <t>Dec'16</t>
  </si>
  <si>
    <t>Jan'17</t>
  </si>
  <si>
    <t>Feb'17</t>
  </si>
  <si>
    <t>Mar'17</t>
  </si>
  <si>
    <t>Reduce Water to ETP</t>
  </si>
  <si>
    <t>m3/day</t>
  </si>
  <si>
    <t>Rs 40 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</si>
</sst>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164" fontId="0" fillId="0" borderId="0" xfId="0" applyNumberFormat="1"/>
    <xf numFmtId="0" fontId="3" fillId="0" borderId="2" xfId="0" applyFont="1" applyFill="1" applyBorder="1"/>
    <xf numFmtId="0" fontId="0" fillId="2" borderId="0" xfId="0" applyFill="1"/>
    <xf numFmtId="0" fontId="2" fillId="0" borderId="0" xfId="0" applyFont="1"/>
    <xf numFmtId="1" fontId="0" fillId="0" borderId="0" xfId="0" applyNumberFormat="1"/>
    <xf numFmtId="0" fontId="2" fillId="0" borderId="0" xfId="0" applyFont="1" applyFill="1" applyBorder="1"/>
    <xf numFmtId="0" fontId="0" fillId="0" borderId="1" xfId="0" applyFill="1" applyBorder="1" applyAlignment="1">
      <alignment wrapText="1"/>
    </xf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23"/>
  <sheetViews>
    <sheetView tabSelected="1" topLeftCell="A7" workbookViewId="0">
      <selection activeCell="E28" sqref="E28"/>
    </sheetView>
  </sheetViews>
  <sheetFormatPr defaultRowHeight="15" x14ac:dyDescent="0.25"/>
  <cols>
    <col min="3" max="3" width="15.85546875" customWidth="1"/>
    <col min="4" max="4" width="32" bestFit="1" customWidth="1"/>
    <col min="5" max="5" width="8.7109375" bestFit="1" customWidth="1"/>
    <col min="6" max="6" width="16.7109375" bestFit="1" customWidth="1"/>
    <col min="7" max="7" width="10.28515625" customWidth="1"/>
    <col min="8" max="8" width="12.28515625" bestFit="1" customWidth="1"/>
    <col min="9" max="9" width="9.7109375" bestFit="1" customWidth="1"/>
    <col min="10" max="10" width="10" customWidth="1"/>
  </cols>
  <sheetData>
    <row r="4" spans="3:11" ht="45" x14ac:dyDescent="0.25">
      <c r="C4" s="1" t="s">
        <v>0</v>
      </c>
      <c r="D4" s="2" t="s">
        <v>1</v>
      </c>
      <c r="E4" s="1" t="s">
        <v>2</v>
      </c>
      <c r="F4" s="1" t="s">
        <v>3</v>
      </c>
      <c r="G4" s="2" t="s">
        <v>4</v>
      </c>
      <c r="H4" s="1" t="s">
        <v>2</v>
      </c>
      <c r="I4" s="13" t="s">
        <v>30</v>
      </c>
      <c r="J4" s="13" t="s">
        <v>31</v>
      </c>
    </row>
    <row r="5" spans="3:11" x14ac:dyDescent="0.25">
      <c r="C5" s="3" t="s">
        <v>5</v>
      </c>
      <c r="D5" s="1">
        <v>1627</v>
      </c>
      <c r="E5" s="4">
        <v>2718.12</v>
      </c>
      <c r="F5" s="1" t="s">
        <v>6</v>
      </c>
      <c r="G5" s="1">
        <v>1500</v>
      </c>
      <c r="H5" s="5">
        <v>2688.904</v>
      </c>
      <c r="I5" s="1">
        <f t="shared" ref="I5:I15" si="0">D5-G5</f>
        <v>127</v>
      </c>
      <c r="J5" s="5">
        <f>I5/30</f>
        <v>4.2333333333333334</v>
      </c>
      <c r="K5" s="6"/>
    </row>
    <row r="6" spans="3:11" x14ac:dyDescent="0.25">
      <c r="C6" s="3" t="s">
        <v>7</v>
      </c>
      <c r="D6" s="1">
        <v>1715</v>
      </c>
      <c r="E6" s="4">
        <v>4107.83</v>
      </c>
      <c r="F6" s="1" t="s">
        <v>8</v>
      </c>
      <c r="G6" s="1">
        <v>1325</v>
      </c>
      <c r="H6" s="5">
        <v>4129.6549999999997</v>
      </c>
      <c r="I6" s="1">
        <f t="shared" si="0"/>
        <v>390</v>
      </c>
      <c r="J6" s="5">
        <f>I6/31</f>
        <v>12.580645161290322</v>
      </c>
      <c r="K6" s="6"/>
    </row>
    <row r="7" spans="3:11" x14ac:dyDescent="0.25">
      <c r="C7" s="3" t="s">
        <v>9</v>
      </c>
      <c r="D7" s="1">
        <v>1753</v>
      </c>
      <c r="E7" s="4">
        <v>1944.3820000000001</v>
      </c>
      <c r="F7" s="1" t="s">
        <v>10</v>
      </c>
      <c r="G7" s="1">
        <v>1821</v>
      </c>
      <c r="H7" s="5">
        <v>6279.6350000000002</v>
      </c>
      <c r="I7" s="1">
        <f t="shared" si="0"/>
        <v>-68</v>
      </c>
      <c r="J7" s="5">
        <f>I7/30</f>
        <v>-2.2666666666666666</v>
      </c>
      <c r="K7" s="6"/>
    </row>
    <row r="8" spans="3:11" x14ac:dyDescent="0.25">
      <c r="C8" s="3" t="s">
        <v>11</v>
      </c>
      <c r="D8" s="1">
        <v>1633</v>
      </c>
      <c r="E8" s="4">
        <v>4919.7700000000004</v>
      </c>
      <c r="F8" s="1" t="s">
        <v>12</v>
      </c>
      <c r="G8" s="1">
        <v>2244</v>
      </c>
      <c r="H8" s="5">
        <v>7183.3869999999997</v>
      </c>
      <c r="I8" s="1">
        <f t="shared" si="0"/>
        <v>-611</v>
      </c>
      <c r="J8" s="5">
        <f>I8/30</f>
        <v>-20.366666666666667</v>
      </c>
      <c r="K8" s="6"/>
    </row>
    <row r="9" spans="3:11" x14ac:dyDescent="0.25">
      <c r="C9" s="3" t="s">
        <v>13</v>
      </c>
      <c r="D9" s="1">
        <v>1730</v>
      </c>
      <c r="E9" s="4">
        <v>3599.7979999999998</v>
      </c>
      <c r="F9" s="1" t="s">
        <v>14</v>
      </c>
      <c r="G9" s="1">
        <v>1447</v>
      </c>
      <c r="H9" s="5">
        <v>4744.5490000000009</v>
      </c>
      <c r="I9" s="1">
        <f t="shared" si="0"/>
        <v>283</v>
      </c>
      <c r="J9" s="5">
        <f>I9/31</f>
        <v>9.129032258064516</v>
      </c>
      <c r="K9" s="6"/>
    </row>
    <row r="10" spans="3:11" x14ac:dyDescent="0.25">
      <c r="C10" s="3" t="s">
        <v>15</v>
      </c>
      <c r="D10" s="1">
        <v>1733</v>
      </c>
      <c r="E10" s="4">
        <v>6609.5999999999985</v>
      </c>
      <c r="F10" s="1" t="s">
        <v>16</v>
      </c>
      <c r="G10" s="1">
        <v>1332</v>
      </c>
      <c r="H10" s="1">
        <v>5183.1400000000003</v>
      </c>
      <c r="I10" s="1">
        <f t="shared" si="0"/>
        <v>401</v>
      </c>
      <c r="J10" s="1">
        <f>G10/30</f>
        <v>44.4</v>
      </c>
      <c r="K10" s="6"/>
    </row>
    <row r="11" spans="3:11" x14ac:dyDescent="0.25">
      <c r="C11" s="3" t="s">
        <v>17</v>
      </c>
      <c r="D11" s="1">
        <v>1466</v>
      </c>
      <c r="E11" s="4">
        <v>4963.9979999999996</v>
      </c>
      <c r="F11" s="1" t="s">
        <v>18</v>
      </c>
      <c r="G11" s="1">
        <v>1377</v>
      </c>
      <c r="H11" s="1">
        <v>4159.92</v>
      </c>
      <c r="I11" s="1">
        <f t="shared" si="0"/>
        <v>89</v>
      </c>
      <c r="J11" s="4">
        <f>G11/31</f>
        <v>44.41935483870968</v>
      </c>
    </row>
    <row r="12" spans="3:11" x14ac:dyDescent="0.25">
      <c r="C12" s="3" t="s">
        <v>19</v>
      </c>
      <c r="D12" s="1">
        <v>1788</v>
      </c>
      <c r="E12" s="4">
        <v>4574.8499999999995</v>
      </c>
      <c r="F12" s="1" t="s">
        <v>20</v>
      </c>
      <c r="G12" s="1">
        <v>875</v>
      </c>
      <c r="H12" s="1">
        <v>3551.08</v>
      </c>
      <c r="I12" s="1">
        <f t="shared" si="0"/>
        <v>913</v>
      </c>
      <c r="J12" s="4">
        <f>G12/30</f>
        <v>29.166666666666668</v>
      </c>
    </row>
    <row r="13" spans="3:11" x14ac:dyDescent="0.25">
      <c r="C13" s="3" t="s">
        <v>21</v>
      </c>
      <c r="D13" s="1">
        <v>1711</v>
      </c>
      <c r="E13" s="4">
        <v>6361.8150000000005</v>
      </c>
      <c r="F13" s="1" t="s">
        <v>22</v>
      </c>
      <c r="G13" s="1">
        <v>884</v>
      </c>
      <c r="H13" s="1">
        <v>5333.1</v>
      </c>
      <c r="I13" s="1">
        <f t="shared" si="0"/>
        <v>827</v>
      </c>
      <c r="J13" s="4">
        <f>I13/30</f>
        <v>27.566666666666666</v>
      </c>
    </row>
    <row r="14" spans="3:11" x14ac:dyDescent="0.25">
      <c r="C14" s="3" t="s">
        <v>23</v>
      </c>
      <c r="D14" s="1">
        <v>1427</v>
      </c>
      <c r="E14" s="4">
        <v>7352.2990000000009</v>
      </c>
      <c r="F14" s="1" t="s">
        <v>24</v>
      </c>
      <c r="G14" s="1">
        <v>1320</v>
      </c>
      <c r="H14" s="1">
        <v>6178.45</v>
      </c>
      <c r="I14" s="1">
        <f t="shared" si="0"/>
        <v>107</v>
      </c>
      <c r="J14" s="4">
        <f>I14/31</f>
        <v>3.4516129032258065</v>
      </c>
    </row>
    <row r="15" spans="3:11" x14ac:dyDescent="0.25">
      <c r="C15" s="3" t="s">
        <v>25</v>
      </c>
      <c r="D15" s="1">
        <v>1242</v>
      </c>
      <c r="E15" s="4">
        <v>6203.808</v>
      </c>
      <c r="F15" s="1" t="s">
        <v>26</v>
      </c>
      <c r="G15" s="1">
        <v>1114</v>
      </c>
      <c r="H15" s="1">
        <v>4436.76</v>
      </c>
      <c r="I15" s="1">
        <f t="shared" si="0"/>
        <v>128</v>
      </c>
      <c r="J15" s="5">
        <f>I15/28</f>
        <v>4.5714285714285712</v>
      </c>
    </row>
    <row r="16" spans="3:11" x14ac:dyDescent="0.25">
      <c r="C16" s="3" t="s">
        <v>27</v>
      </c>
      <c r="D16" s="1">
        <v>1447</v>
      </c>
      <c r="E16" s="4">
        <v>6481.99</v>
      </c>
      <c r="F16" s="1" t="s">
        <v>28</v>
      </c>
      <c r="G16" s="1">
        <v>1164</v>
      </c>
      <c r="H16" s="1">
        <v>5565.35</v>
      </c>
      <c r="I16" s="1">
        <f>D16-G16</f>
        <v>283</v>
      </c>
      <c r="J16" s="5">
        <f>I16/31</f>
        <v>9.129032258064516</v>
      </c>
    </row>
    <row r="17" spans="3:21" x14ac:dyDescent="0.25">
      <c r="C17" s="8" t="s">
        <v>29</v>
      </c>
      <c r="D17" s="9">
        <f>D5+D6+D7+D8+D9+D10+D11+D12+D13+D14+D15+D16</f>
        <v>19272</v>
      </c>
      <c r="E17" s="7">
        <f>SUM(E5:E16)</f>
        <v>59838.259999999995</v>
      </c>
      <c r="G17" s="9">
        <f>G5+G6+G7+G8+G9+G10+G11+G12+G13+G14+G15+G16</f>
        <v>16403</v>
      </c>
      <c r="H17" s="7">
        <f>SUM(H5:H16)</f>
        <v>59433.929999999993</v>
      </c>
      <c r="I17" s="15" t="s">
        <v>32</v>
      </c>
      <c r="J17" s="14">
        <f>(J5+J6+J9+J10+J11+J12+J13+J14+J15+J16)/10</f>
        <v>18.864777265745008</v>
      </c>
    </row>
    <row r="18" spans="3:21" x14ac:dyDescent="0.25">
      <c r="C18" s="10"/>
      <c r="D18" s="11"/>
      <c r="F18" s="10"/>
      <c r="G18" s="6"/>
      <c r="J18" s="11"/>
    </row>
    <row r="19" spans="3:21" x14ac:dyDescent="0.25">
      <c r="C19" s="10"/>
      <c r="D19" s="11"/>
    </row>
    <row r="20" spans="3:21" x14ac:dyDescent="0.25">
      <c r="C20" s="12"/>
      <c r="D20" s="6" t="s">
        <v>33</v>
      </c>
    </row>
    <row r="22" spans="3:21" x14ac:dyDescent="0.25">
      <c r="C22" s="1" t="s">
        <v>34</v>
      </c>
      <c r="D22" s="1" t="s">
        <v>35</v>
      </c>
      <c r="E22" s="1" t="s">
        <v>36</v>
      </c>
      <c r="F22" s="1" t="s">
        <v>37</v>
      </c>
      <c r="G22" s="1" t="s">
        <v>38</v>
      </c>
      <c r="H22" s="1" t="s">
        <v>39</v>
      </c>
      <c r="I22" s="1" t="s">
        <v>40</v>
      </c>
      <c r="J22" s="1" t="s">
        <v>41</v>
      </c>
      <c r="K22" s="1" t="s">
        <v>42</v>
      </c>
      <c r="L22" s="1" t="s">
        <v>43</v>
      </c>
      <c r="M22" s="1" t="s">
        <v>44</v>
      </c>
      <c r="N22" s="1" t="s">
        <v>45</v>
      </c>
      <c r="O22" s="1" t="s">
        <v>46</v>
      </c>
      <c r="P22" s="1" t="s">
        <v>47</v>
      </c>
      <c r="Q22" s="1" t="s">
        <v>48</v>
      </c>
      <c r="R22" s="1" t="s">
        <v>49</v>
      </c>
      <c r="S22" s="1" t="s">
        <v>50</v>
      </c>
      <c r="T22" s="1" t="s">
        <v>51</v>
      </c>
      <c r="U22" s="1" t="s">
        <v>29</v>
      </c>
    </row>
    <row r="23" spans="3:21" x14ac:dyDescent="0.25">
      <c r="C23" s="1">
        <v>3</v>
      </c>
      <c r="D23" s="1" t="s">
        <v>52</v>
      </c>
      <c r="E23" s="1">
        <v>5</v>
      </c>
      <c r="F23" s="1" t="s">
        <v>53</v>
      </c>
      <c r="G23" s="1" t="s">
        <v>54</v>
      </c>
      <c r="H23" s="1">
        <v>66000</v>
      </c>
      <c r="I23" s="1"/>
      <c r="J23" s="1"/>
      <c r="K23" s="1"/>
      <c r="L23" s="1"/>
      <c r="M23" s="1">
        <v>6226.6600000000008</v>
      </c>
      <c r="N23" s="1">
        <v>29304</v>
      </c>
      <c r="O23" s="1">
        <v>29304</v>
      </c>
      <c r="P23" s="1">
        <v>19272</v>
      </c>
      <c r="Q23" s="1">
        <v>18216</v>
      </c>
      <c r="R23" s="1">
        <v>2310</v>
      </c>
      <c r="S23" s="1">
        <v>2753.52</v>
      </c>
      <c r="T23" s="1">
        <v>6025.8000000000011</v>
      </c>
      <c r="U23" s="1">
        <v>113411.98000000001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2017-04-20T11:59:16Z</dcterms:modified>
</cp:coreProperties>
</file>