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jun2016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S36" i="1" l="1"/>
  <c r="AS35" i="1"/>
  <c r="AS33" i="1"/>
  <c r="AS32" i="1"/>
  <c r="AS22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4" i="1"/>
  <c r="AI31" i="1" l="1"/>
  <c r="AO31" i="1" s="1"/>
  <c r="AI30" i="1"/>
  <c r="AO30" i="1" s="1"/>
  <c r="AE28" i="1"/>
  <c r="AD28" i="1"/>
  <c r="AA28" i="1"/>
  <c r="Z28" i="1"/>
  <c r="W28" i="1"/>
  <c r="V28" i="1"/>
  <c r="S28" i="1"/>
  <c r="R28" i="1"/>
  <c r="O28" i="1"/>
  <c r="N28" i="1"/>
  <c r="K28" i="1"/>
  <c r="J28" i="1"/>
  <c r="G28" i="1"/>
  <c r="F28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AI27" i="1" s="1"/>
  <c r="D27" i="1"/>
  <c r="AG26" i="1"/>
  <c r="AG28" i="1" s="1"/>
  <c r="AF26" i="1"/>
  <c r="AF28" i="1" s="1"/>
  <c r="AE26" i="1"/>
  <c r="AD26" i="1"/>
  <c r="AC26" i="1"/>
  <c r="AC28" i="1" s="1"/>
  <c r="AB26" i="1"/>
  <c r="AB28" i="1" s="1"/>
  <c r="AA26" i="1"/>
  <c r="Z26" i="1"/>
  <c r="Y26" i="1"/>
  <c r="Y28" i="1" s="1"/>
  <c r="X26" i="1"/>
  <c r="X28" i="1" s="1"/>
  <c r="W26" i="1"/>
  <c r="V26" i="1"/>
  <c r="U26" i="1"/>
  <c r="U28" i="1" s="1"/>
  <c r="T26" i="1"/>
  <c r="T28" i="1" s="1"/>
  <c r="S26" i="1"/>
  <c r="R26" i="1"/>
  <c r="Q26" i="1"/>
  <c r="Q28" i="1" s="1"/>
  <c r="P26" i="1"/>
  <c r="P28" i="1" s="1"/>
  <c r="O26" i="1"/>
  <c r="N26" i="1"/>
  <c r="M26" i="1"/>
  <c r="M28" i="1" s="1"/>
  <c r="L26" i="1"/>
  <c r="L28" i="1" s="1"/>
  <c r="K26" i="1"/>
  <c r="J26" i="1"/>
  <c r="I26" i="1"/>
  <c r="I28" i="1" s="1"/>
  <c r="H26" i="1"/>
  <c r="H28" i="1" s="1"/>
  <c r="G26" i="1"/>
  <c r="F26" i="1"/>
  <c r="E26" i="1"/>
  <c r="E28" i="1" s="1"/>
  <c r="D26" i="1"/>
  <c r="D28" i="1" s="1"/>
  <c r="AO25" i="1"/>
  <c r="AO24" i="1"/>
  <c r="AO23" i="1"/>
  <c r="AO21" i="1"/>
  <c r="AM21" i="1"/>
  <c r="AK21" i="1"/>
  <c r="AJ21" i="1"/>
  <c r="AI21" i="1"/>
  <c r="AO20" i="1"/>
  <c r="AL20" i="1"/>
  <c r="AK20" i="1"/>
  <c r="AJ20" i="1"/>
  <c r="AI20" i="1"/>
  <c r="AM20" i="1" s="1"/>
  <c r="AO19" i="1"/>
  <c r="AN19" i="1"/>
  <c r="AL19" i="1"/>
  <c r="AK19" i="1"/>
  <c r="AJ19" i="1"/>
  <c r="AI19" i="1"/>
  <c r="AM19" i="1" s="1"/>
  <c r="AO18" i="1"/>
  <c r="AL18" i="1"/>
  <c r="AK18" i="1"/>
  <c r="AJ18" i="1"/>
  <c r="AI18" i="1"/>
  <c r="AM18" i="1" s="1"/>
  <c r="AO17" i="1"/>
  <c r="AL17" i="1"/>
  <c r="AK17" i="1"/>
  <c r="AJ17" i="1"/>
  <c r="AI17" i="1"/>
  <c r="AN17" i="1" s="1"/>
  <c r="AO16" i="1"/>
  <c r="AL16" i="1"/>
  <c r="AK16" i="1"/>
  <c r="AJ16" i="1"/>
  <c r="AI16" i="1"/>
  <c r="AM16" i="1" s="1"/>
  <c r="AO15" i="1"/>
  <c r="AN15" i="1"/>
  <c r="AL15" i="1"/>
  <c r="AK15" i="1"/>
  <c r="AJ15" i="1"/>
  <c r="AI15" i="1"/>
  <c r="AM15" i="1" s="1"/>
  <c r="AO14" i="1"/>
  <c r="AL14" i="1"/>
  <c r="AK14" i="1"/>
  <c r="AJ14" i="1"/>
  <c r="AI14" i="1"/>
  <c r="AN14" i="1" s="1"/>
  <c r="AO13" i="1"/>
  <c r="AL13" i="1"/>
  <c r="AK13" i="1"/>
  <c r="AJ13" i="1"/>
  <c r="AI13" i="1"/>
  <c r="AN13" i="1" s="1"/>
  <c r="AO12" i="1"/>
  <c r="AL12" i="1"/>
  <c r="AK12" i="1"/>
  <c r="AJ12" i="1"/>
  <c r="AI12" i="1"/>
  <c r="AN12" i="1" s="1"/>
  <c r="AO11" i="1"/>
  <c r="AN11" i="1"/>
  <c r="AL11" i="1"/>
  <c r="AK11" i="1"/>
  <c r="AJ11" i="1"/>
  <c r="AI11" i="1"/>
  <c r="AM11" i="1" s="1"/>
  <c r="AO10" i="1"/>
  <c r="AL10" i="1"/>
  <c r="AK10" i="1"/>
  <c r="AJ10" i="1"/>
  <c r="AI10" i="1"/>
  <c r="AN10" i="1" s="1"/>
  <c r="AO9" i="1"/>
  <c r="AL9" i="1"/>
  <c r="AK9" i="1"/>
  <c r="AJ9" i="1"/>
  <c r="AI9" i="1"/>
  <c r="AN9" i="1" s="1"/>
  <c r="AO8" i="1"/>
  <c r="AL8" i="1"/>
  <c r="AK8" i="1"/>
  <c r="AJ8" i="1"/>
  <c r="AI8" i="1"/>
  <c r="AN8" i="1" s="1"/>
  <c r="AO7" i="1"/>
  <c r="AN7" i="1"/>
  <c r="AL7" i="1"/>
  <c r="AK7" i="1"/>
  <c r="AJ7" i="1"/>
  <c r="AI7" i="1"/>
  <c r="AM7" i="1" s="1"/>
  <c r="AO6" i="1"/>
  <c r="AL6" i="1"/>
  <c r="AK6" i="1"/>
  <c r="AJ6" i="1"/>
  <c r="AI6" i="1"/>
  <c r="AN6" i="1" s="1"/>
  <c r="AO5" i="1"/>
  <c r="AL5" i="1"/>
  <c r="AK5" i="1"/>
  <c r="AJ5" i="1"/>
  <c r="AI5" i="1"/>
  <c r="AM5" i="1" s="1"/>
  <c r="AO4" i="1"/>
  <c r="AO28" i="1" s="1"/>
  <c r="AL4" i="1"/>
  <c r="AL22" i="1" s="1"/>
  <c r="AK4" i="1"/>
  <c r="AK22" i="1" s="1"/>
  <c r="AJ4" i="1"/>
  <c r="AJ22" i="1" s="1"/>
  <c r="AI4" i="1"/>
  <c r="AI22" i="1" s="1"/>
  <c r="AO32" i="1" l="1"/>
  <c r="AI28" i="1"/>
  <c r="AM6" i="1"/>
  <c r="AM14" i="1"/>
  <c r="AM9" i="1"/>
  <c r="AM13" i="1"/>
  <c r="AN18" i="1"/>
  <c r="AN5" i="1"/>
  <c r="AM8" i="1"/>
  <c r="AM12" i="1"/>
  <c r="AN4" i="1"/>
  <c r="AN16" i="1"/>
  <c r="AN20" i="1"/>
  <c r="AM10" i="1"/>
  <c r="AM17" i="1"/>
  <c r="AM4" i="1"/>
  <c r="AI26" i="1"/>
  <c r="AM22" i="1" l="1"/>
  <c r="AN22" i="1"/>
  <c r="AO22" i="1" s="1"/>
</calcChain>
</file>

<file path=xl/sharedStrings.xml><?xml version="1.0" encoding="utf-8"?>
<sst xmlns="http://schemas.openxmlformats.org/spreadsheetml/2006/main" count="193" uniqueCount="42">
  <si>
    <t>S.No.</t>
  </si>
  <si>
    <t>NAME</t>
  </si>
  <si>
    <t>ERP NO</t>
  </si>
  <si>
    <t>PRE</t>
  </si>
  <si>
    <t>AB</t>
  </si>
  <si>
    <t>OFF</t>
  </si>
  <si>
    <t>PL</t>
  </si>
  <si>
    <t>TOTAL DAYS</t>
  </si>
  <si>
    <t>OT</t>
  </si>
  <si>
    <t>Total Hrs</t>
  </si>
  <si>
    <t>B.DHEKLE</t>
  </si>
  <si>
    <t>off</t>
  </si>
  <si>
    <t>S.KAMBLE</t>
  </si>
  <si>
    <t>K.K.PATIL</t>
  </si>
  <si>
    <t>A.MAHADIK</t>
  </si>
  <si>
    <t>V.SINGH</t>
  </si>
  <si>
    <t>N.J.MALI</t>
  </si>
  <si>
    <t>P.D.SHINDE</t>
  </si>
  <si>
    <t>H.U.BHOITE</t>
  </si>
  <si>
    <t>D.GHADGE</t>
  </si>
  <si>
    <t>S.M.SHIRSAT</t>
  </si>
  <si>
    <t>P.S.PATIL</t>
  </si>
  <si>
    <t>N.VETKOLI</t>
  </si>
  <si>
    <t>P.V.CHAVAN</t>
  </si>
  <si>
    <t>D.GAWAS</t>
  </si>
  <si>
    <t>V.T.SALUNKHE</t>
  </si>
  <si>
    <t>N.M.PATIL</t>
  </si>
  <si>
    <t>V.T.METKARI</t>
  </si>
  <si>
    <t>S.SHEDGE</t>
  </si>
  <si>
    <t>Ist shift</t>
  </si>
  <si>
    <t>2nd shift</t>
  </si>
  <si>
    <t>3rd shift</t>
  </si>
  <si>
    <t>Total days</t>
  </si>
  <si>
    <t>Total OT. hrs.</t>
  </si>
  <si>
    <t>Total hrs.</t>
  </si>
  <si>
    <t>A.B.SAYYED</t>
  </si>
  <si>
    <t>DAYS</t>
  </si>
  <si>
    <t>OT HRS.</t>
  </si>
  <si>
    <t>G4S SECURE SOLUTION PVT. LTD. ATTENDANCE SHEET FOR THE MONTH OF JUN 2016</t>
  </si>
  <si>
    <t>L</t>
  </si>
  <si>
    <t>Total Attendance 395 + 22 = 417 days = 3336 Hrs</t>
  </si>
  <si>
    <t>Total overtime 152 hours. Overtime due to non complience 152 hrs. Overtime due to VVF Ltd. Sewree,s need 0 hours. Hence overtime payable to G4S 0 hours. Total overtime payable to G4S 0+89=89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</si>
</sst>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9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/>
    <xf numFmtId="0" fontId="3" fillId="0" borderId="0" xfId="0" applyFont="1"/>
    <xf numFmtId="0" fontId="0" fillId="0" borderId="2" xfId="0" applyFill="1" applyBorder="1" applyAlignment="1">
      <alignment horizontal="center"/>
    </xf>
    <xf numFmtId="0" fontId="3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 applyAlignment="1">
      <alignment horizontal="center"/>
    </xf>
    <xf numFmtId="0" fontId="4" fillId="3" borderId="1" xfId="0" applyFont="1" applyFill="1" applyBorder="1"/>
    <xf numFmtId="0" fontId="0" fillId="5" borderId="0" xfId="0" applyFill="1"/>
    <xf numFmtId="0" fontId="0" fillId="6" borderId="1" xfId="0" applyFill="1" applyBorder="1" applyAlignment="1">
      <alignment horizontal="center"/>
    </xf>
    <xf numFmtId="0" fontId="0" fillId="0" borderId="1" xfId="0" applyFill="1" applyBorder="1"/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0" xfId="0" applyBorder="1"/>
    <xf numFmtId="0" fontId="3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3" borderId="0" xfId="0" applyFill="1"/>
    <xf numFmtId="0" fontId="4" fillId="0" borderId="0" xfId="0" applyFont="1"/>
    <xf numFmtId="0" fontId="4" fillId="8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"/>
  <sheetViews>
    <sheetView tabSelected="1" topLeftCell="R22" workbookViewId="0">
      <selection activeCell="AS34" sqref="AS34"/>
    </sheetView>
  </sheetViews>
  <sheetFormatPr defaultRowHeight="14.4" x14ac:dyDescent="0.3"/>
  <cols>
    <col min="1" max="1" width="4.5546875" customWidth="1"/>
    <col min="2" max="2" width="15.88671875" customWidth="1"/>
    <col min="3" max="3" width="8.33203125" customWidth="1"/>
    <col min="4" max="5" width="3.6640625" customWidth="1"/>
    <col min="6" max="6" width="4.6640625" customWidth="1"/>
    <col min="7" max="10" width="3.6640625" customWidth="1"/>
    <col min="11" max="12" width="5" customWidth="1"/>
    <col min="13" max="19" width="3.6640625" customWidth="1"/>
    <col min="20" max="20" width="4.88671875" customWidth="1"/>
    <col min="21" max="21" width="5.44140625" customWidth="1"/>
    <col min="22" max="22" width="5.33203125" customWidth="1"/>
    <col min="23" max="31" width="3.6640625" customWidth="1"/>
    <col min="32" max="32" width="5.109375" customWidth="1"/>
    <col min="33" max="34" width="3.6640625" customWidth="1"/>
    <col min="35" max="35" width="5" bestFit="1" customWidth="1"/>
    <col min="36" max="37" width="4.33203125" customWidth="1"/>
    <col min="38" max="38" width="5.6640625" customWidth="1"/>
    <col min="39" max="39" width="6.5546875" customWidth="1"/>
    <col min="40" max="40" width="6.44140625" customWidth="1"/>
    <col min="41" max="41" width="8.6640625" bestFit="1" customWidth="1"/>
    <col min="42" max="44" width="5" style="39" customWidth="1"/>
    <col min="257" max="257" width="4.5546875" customWidth="1"/>
    <col min="258" max="258" width="15.88671875" customWidth="1"/>
    <col min="259" max="259" width="8.33203125" customWidth="1"/>
    <col min="260" max="261" width="3.6640625" customWidth="1"/>
    <col min="262" max="262" width="4.6640625" customWidth="1"/>
    <col min="263" max="266" width="3.6640625" customWidth="1"/>
    <col min="267" max="268" width="5" customWidth="1"/>
    <col min="269" max="275" width="3.6640625" customWidth="1"/>
    <col min="276" max="276" width="4.88671875" customWidth="1"/>
    <col min="277" max="277" width="5.44140625" customWidth="1"/>
    <col min="278" max="278" width="5.33203125" customWidth="1"/>
    <col min="279" max="287" width="3.6640625" customWidth="1"/>
    <col min="288" max="288" width="5.109375" customWidth="1"/>
    <col min="289" max="290" width="3.6640625" customWidth="1"/>
    <col min="291" max="291" width="5" bestFit="1" customWidth="1"/>
    <col min="292" max="293" width="4.33203125" customWidth="1"/>
    <col min="294" max="294" width="5.6640625" customWidth="1"/>
    <col min="295" max="295" width="6.5546875" customWidth="1"/>
    <col min="296" max="296" width="6.44140625" customWidth="1"/>
    <col min="297" max="297" width="8.6640625" bestFit="1" customWidth="1"/>
    <col min="513" max="513" width="4.5546875" customWidth="1"/>
    <col min="514" max="514" width="15.88671875" customWidth="1"/>
    <col min="515" max="515" width="8.33203125" customWidth="1"/>
    <col min="516" max="517" width="3.6640625" customWidth="1"/>
    <col min="518" max="518" width="4.6640625" customWidth="1"/>
    <col min="519" max="522" width="3.6640625" customWidth="1"/>
    <col min="523" max="524" width="5" customWidth="1"/>
    <col min="525" max="531" width="3.6640625" customWidth="1"/>
    <col min="532" max="532" width="4.88671875" customWidth="1"/>
    <col min="533" max="533" width="5.44140625" customWidth="1"/>
    <col min="534" max="534" width="5.33203125" customWidth="1"/>
    <col min="535" max="543" width="3.6640625" customWidth="1"/>
    <col min="544" max="544" width="5.109375" customWidth="1"/>
    <col min="545" max="546" width="3.6640625" customWidth="1"/>
    <col min="547" max="547" width="5" bestFit="1" customWidth="1"/>
    <col min="548" max="549" width="4.33203125" customWidth="1"/>
    <col min="550" max="550" width="5.6640625" customWidth="1"/>
    <col min="551" max="551" width="6.5546875" customWidth="1"/>
    <col min="552" max="552" width="6.44140625" customWidth="1"/>
    <col min="553" max="553" width="8.6640625" bestFit="1" customWidth="1"/>
    <col min="769" max="769" width="4.5546875" customWidth="1"/>
    <col min="770" max="770" width="15.88671875" customWidth="1"/>
    <col min="771" max="771" width="8.33203125" customWidth="1"/>
    <col min="772" max="773" width="3.6640625" customWidth="1"/>
    <col min="774" max="774" width="4.6640625" customWidth="1"/>
    <col min="775" max="778" width="3.6640625" customWidth="1"/>
    <col min="779" max="780" width="5" customWidth="1"/>
    <col min="781" max="787" width="3.6640625" customWidth="1"/>
    <col min="788" max="788" width="4.88671875" customWidth="1"/>
    <col min="789" max="789" width="5.44140625" customWidth="1"/>
    <col min="790" max="790" width="5.33203125" customWidth="1"/>
    <col min="791" max="799" width="3.6640625" customWidth="1"/>
    <col min="800" max="800" width="5.109375" customWidth="1"/>
    <col min="801" max="802" width="3.6640625" customWidth="1"/>
    <col min="803" max="803" width="5" bestFit="1" customWidth="1"/>
    <col min="804" max="805" width="4.33203125" customWidth="1"/>
    <col min="806" max="806" width="5.6640625" customWidth="1"/>
    <col min="807" max="807" width="6.5546875" customWidth="1"/>
    <col min="808" max="808" width="6.44140625" customWidth="1"/>
    <col min="809" max="809" width="8.6640625" bestFit="1" customWidth="1"/>
    <col min="1025" max="1025" width="4.5546875" customWidth="1"/>
    <col min="1026" max="1026" width="15.88671875" customWidth="1"/>
    <col min="1027" max="1027" width="8.33203125" customWidth="1"/>
    <col min="1028" max="1029" width="3.6640625" customWidth="1"/>
    <col min="1030" max="1030" width="4.6640625" customWidth="1"/>
    <col min="1031" max="1034" width="3.6640625" customWidth="1"/>
    <col min="1035" max="1036" width="5" customWidth="1"/>
    <col min="1037" max="1043" width="3.6640625" customWidth="1"/>
    <col min="1044" max="1044" width="4.88671875" customWidth="1"/>
    <col min="1045" max="1045" width="5.44140625" customWidth="1"/>
    <col min="1046" max="1046" width="5.33203125" customWidth="1"/>
    <col min="1047" max="1055" width="3.6640625" customWidth="1"/>
    <col min="1056" max="1056" width="5.109375" customWidth="1"/>
    <col min="1057" max="1058" width="3.6640625" customWidth="1"/>
    <col min="1059" max="1059" width="5" bestFit="1" customWidth="1"/>
    <col min="1060" max="1061" width="4.33203125" customWidth="1"/>
    <col min="1062" max="1062" width="5.6640625" customWidth="1"/>
    <col min="1063" max="1063" width="6.5546875" customWidth="1"/>
    <col min="1064" max="1064" width="6.44140625" customWidth="1"/>
    <col min="1065" max="1065" width="8.6640625" bestFit="1" customWidth="1"/>
    <col min="1281" max="1281" width="4.5546875" customWidth="1"/>
    <col min="1282" max="1282" width="15.88671875" customWidth="1"/>
    <col min="1283" max="1283" width="8.33203125" customWidth="1"/>
    <col min="1284" max="1285" width="3.6640625" customWidth="1"/>
    <col min="1286" max="1286" width="4.6640625" customWidth="1"/>
    <col min="1287" max="1290" width="3.6640625" customWidth="1"/>
    <col min="1291" max="1292" width="5" customWidth="1"/>
    <col min="1293" max="1299" width="3.6640625" customWidth="1"/>
    <col min="1300" max="1300" width="4.88671875" customWidth="1"/>
    <col min="1301" max="1301" width="5.44140625" customWidth="1"/>
    <col min="1302" max="1302" width="5.33203125" customWidth="1"/>
    <col min="1303" max="1311" width="3.6640625" customWidth="1"/>
    <col min="1312" max="1312" width="5.109375" customWidth="1"/>
    <col min="1313" max="1314" width="3.6640625" customWidth="1"/>
    <col min="1315" max="1315" width="5" bestFit="1" customWidth="1"/>
    <col min="1316" max="1317" width="4.33203125" customWidth="1"/>
    <col min="1318" max="1318" width="5.6640625" customWidth="1"/>
    <col min="1319" max="1319" width="6.5546875" customWidth="1"/>
    <col min="1320" max="1320" width="6.44140625" customWidth="1"/>
    <col min="1321" max="1321" width="8.6640625" bestFit="1" customWidth="1"/>
    <col min="1537" max="1537" width="4.5546875" customWidth="1"/>
    <col min="1538" max="1538" width="15.88671875" customWidth="1"/>
    <col min="1539" max="1539" width="8.33203125" customWidth="1"/>
    <col min="1540" max="1541" width="3.6640625" customWidth="1"/>
    <col min="1542" max="1542" width="4.6640625" customWidth="1"/>
    <col min="1543" max="1546" width="3.6640625" customWidth="1"/>
    <col min="1547" max="1548" width="5" customWidth="1"/>
    <col min="1549" max="1555" width="3.6640625" customWidth="1"/>
    <col min="1556" max="1556" width="4.88671875" customWidth="1"/>
    <col min="1557" max="1557" width="5.44140625" customWidth="1"/>
    <col min="1558" max="1558" width="5.33203125" customWidth="1"/>
    <col min="1559" max="1567" width="3.6640625" customWidth="1"/>
    <col min="1568" max="1568" width="5.109375" customWidth="1"/>
    <col min="1569" max="1570" width="3.6640625" customWidth="1"/>
    <col min="1571" max="1571" width="5" bestFit="1" customWidth="1"/>
    <col min="1572" max="1573" width="4.33203125" customWidth="1"/>
    <col min="1574" max="1574" width="5.6640625" customWidth="1"/>
    <col min="1575" max="1575" width="6.5546875" customWidth="1"/>
    <col min="1576" max="1576" width="6.44140625" customWidth="1"/>
    <col min="1577" max="1577" width="8.6640625" bestFit="1" customWidth="1"/>
    <col min="1793" max="1793" width="4.5546875" customWidth="1"/>
    <col min="1794" max="1794" width="15.88671875" customWidth="1"/>
    <col min="1795" max="1795" width="8.33203125" customWidth="1"/>
    <col min="1796" max="1797" width="3.6640625" customWidth="1"/>
    <col min="1798" max="1798" width="4.6640625" customWidth="1"/>
    <col min="1799" max="1802" width="3.6640625" customWidth="1"/>
    <col min="1803" max="1804" width="5" customWidth="1"/>
    <col min="1805" max="1811" width="3.6640625" customWidth="1"/>
    <col min="1812" max="1812" width="4.88671875" customWidth="1"/>
    <col min="1813" max="1813" width="5.44140625" customWidth="1"/>
    <col min="1814" max="1814" width="5.33203125" customWidth="1"/>
    <col min="1815" max="1823" width="3.6640625" customWidth="1"/>
    <col min="1824" max="1824" width="5.109375" customWidth="1"/>
    <col min="1825" max="1826" width="3.6640625" customWidth="1"/>
    <col min="1827" max="1827" width="5" bestFit="1" customWidth="1"/>
    <col min="1828" max="1829" width="4.33203125" customWidth="1"/>
    <col min="1830" max="1830" width="5.6640625" customWidth="1"/>
    <col min="1831" max="1831" width="6.5546875" customWidth="1"/>
    <col min="1832" max="1832" width="6.44140625" customWidth="1"/>
    <col min="1833" max="1833" width="8.6640625" bestFit="1" customWidth="1"/>
    <col min="2049" max="2049" width="4.5546875" customWidth="1"/>
    <col min="2050" max="2050" width="15.88671875" customWidth="1"/>
    <col min="2051" max="2051" width="8.33203125" customWidth="1"/>
    <col min="2052" max="2053" width="3.6640625" customWidth="1"/>
    <col min="2054" max="2054" width="4.6640625" customWidth="1"/>
    <col min="2055" max="2058" width="3.6640625" customWidth="1"/>
    <col min="2059" max="2060" width="5" customWidth="1"/>
    <col min="2061" max="2067" width="3.6640625" customWidth="1"/>
    <col min="2068" max="2068" width="4.88671875" customWidth="1"/>
    <col min="2069" max="2069" width="5.44140625" customWidth="1"/>
    <col min="2070" max="2070" width="5.33203125" customWidth="1"/>
    <col min="2071" max="2079" width="3.6640625" customWidth="1"/>
    <col min="2080" max="2080" width="5.109375" customWidth="1"/>
    <col min="2081" max="2082" width="3.6640625" customWidth="1"/>
    <col min="2083" max="2083" width="5" bestFit="1" customWidth="1"/>
    <col min="2084" max="2085" width="4.33203125" customWidth="1"/>
    <col min="2086" max="2086" width="5.6640625" customWidth="1"/>
    <col min="2087" max="2087" width="6.5546875" customWidth="1"/>
    <col min="2088" max="2088" width="6.44140625" customWidth="1"/>
    <col min="2089" max="2089" width="8.6640625" bestFit="1" customWidth="1"/>
    <col min="2305" max="2305" width="4.5546875" customWidth="1"/>
    <col min="2306" max="2306" width="15.88671875" customWidth="1"/>
    <col min="2307" max="2307" width="8.33203125" customWidth="1"/>
    <col min="2308" max="2309" width="3.6640625" customWidth="1"/>
    <col min="2310" max="2310" width="4.6640625" customWidth="1"/>
    <col min="2311" max="2314" width="3.6640625" customWidth="1"/>
    <col min="2315" max="2316" width="5" customWidth="1"/>
    <col min="2317" max="2323" width="3.6640625" customWidth="1"/>
    <col min="2324" max="2324" width="4.88671875" customWidth="1"/>
    <col min="2325" max="2325" width="5.44140625" customWidth="1"/>
    <col min="2326" max="2326" width="5.33203125" customWidth="1"/>
    <col min="2327" max="2335" width="3.6640625" customWidth="1"/>
    <col min="2336" max="2336" width="5.109375" customWidth="1"/>
    <col min="2337" max="2338" width="3.6640625" customWidth="1"/>
    <col min="2339" max="2339" width="5" bestFit="1" customWidth="1"/>
    <col min="2340" max="2341" width="4.33203125" customWidth="1"/>
    <col min="2342" max="2342" width="5.6640625" customWidth="1"/>
    <col min="2343" max="2343" width="6.5546875" customWidth="1"/>
    <col min="2344" max="2344" width="6.44140625" customWidth="1"/>
    <col min="2345" max="2345" width="8.6640625" bestFit="1" customWidth="1"/>
    <col min="2561" max="2561" width="4.5546875" customWidth="1"/>
    <col min="2562" max="2562" width="15.88671875" customWidth="1"/>
    <col min="2563" max="2563" width="8.33203125" customWidth="1"/>
    <col min="2564" max="2565" width="3.6640625" customWidth="1"/>
    <col min="2566" max="2566" width="4.6640625" customWidth="1"/>
    <col min="2567" max="2570" width="3.6640625" customWidth="1"/>
    <col min="2571" max="2572" width="5" customWidth="1"/>
    <col min="2573" max="2579" width="3.6640625" customWidth="1"/>
    <col min="2580" max="2580" width="4.88671875" customWidth="1"/>
    <col min="2581" max="2581" width="5.44140625" customWidth="1"/>
    <col min="2582" max="2582" width="5.33203125" customWidth="1"/>
    <col min="2583" max="2591" width="3.6640625" customWidth="1"/>
    <col min="2592" max="2592" width="5.109375" customWidth="1"/>
    <col min="2593" max="2594" width="3.6640625" customWidth="1"/>
    <col min="2595" max="2595" width="5" bestFit="1" customWidth="1"/>
    <col min="2596" max="2597" width="4.33203125" customWidth="1"/>
    <col min="2598" max="2598" width="5.6640625" customWidth="1"/>
    <col min="2599" max="2599" width="6.5546875" customWidth="1"/>
    <col min="2600" max="2600" width="6.44140625" customWidth="1"/>
    <col min="2601" max="2601" width="8.6640625" bestFit="1" customWidth="1"/>
    <col min="2817" max="2817" width="4.5546875" customWidth="1"/>
    <col min="2818" max="2818" width="15.88671875" customWidth="1"/>
    <col min="2819" max="2819" width="8.33203125" customWidth="1"/>
    <col min="2820" max="2821" width="3.6640625" customWidth="1"/>
    <col min="2822" max="2822" width="4.6640625" customWidth="1"/>
    <col min="2823" max="2826" width="3.6640625" customWidth="1"/>
    <col min="2827" max="2828" width="5" customWidth="1"/>
    <col min="2829" max="2835" width="3.6640625" customWidth="1"/>
    <col min="2836" max="2836" width="4.88671875" customWidth="1"/>
    <col min="2837" max="2837" width="5.44140625" customWidth="1"/>
    <col min="2838" max="2838" width="5.33203125" customWidth="1"/>
    <col min="2839" max="2847" width="3.6640625" customWidth="1"/>
    <col min="2848" max="2848" width="5.109375" customWidth="1"/>
    <col min="2849" max="2850" width="3.6640625" customWidth="1"/>
    <col min="2851" max="2851" width="5" bestFit="1" customWidth="1"/>
    <col min="2852" max="2853" width="4.33203125" customWidth="1"/>
    <col min="2854" max="2854" width="5.6640625" customWidth="1"/>
    <col min="2855" max="2855" width="6.5546875" customWidth="1"/>
    <col min="2856" max="2856" width="6.44140625" customWidth="1"/>
    <col min="2857" max="2857" width="8.6640625" bestFit="1" customWidth="1"/>
    <col min="3073" max="3073" width="4.5546875" customWidth="1"/>
    <col min="3074" max="3074" width="15.88671875" customWidth="1"/>
    <col min="3075" max="3075" width="8.33203125" customWidth="1"/>
    <col min="3076" max="3077" width="3.6640625" customWidth="1"/>
    <col min="3078" max="3078" width="4.6640625" customWidth="1"/>
    <col min="3079" max="3082" width="3.6640625" customWidth="1"/>
    <col min="3083" max="3084" width="5" customWidth="1"/>
    <col min="3085" max="3091" width="3.6640625" customWidth="1"/>
    <col min="3092" max="3092" width="4.88671875" customWidth="1"/>
    <col min="3093" max="3093" width="5.44140625" customWidth="1"/>
    <col min="3094" max="3094" width="5.33203125" customWidth="1"/>
    <col min="3095" max="3103" width="3.6640625" customWidth="1"/>
    <col min="3104" max="3104" width="5.109375" customWidth="1"/>
    <col min="3105" max="3106" width="3.6640625" customWidth="1"/>
    <col min="3107" max="3107" width="5" bestFit="1" customWidth="1"/>
    <col min="3108" max="3109" width="4.33203125" customWidth="1"/>
    <col min="3110" max="3110" width="5.6640625" customWidth="1"/>
    <col min="3111" max="3111" width="6.5546875" customWidth="1"/>
    <col min="3112" max="3112" width="6.44140625" customWidth="1"/>
    <col min="3113" max="3113" width="8.6640625" bestFit="1" customWidth="1"/>
    <col min="3329" max="3329" width="4.5546875" customWidth="1"/>
    <col min="3330" max="3330" width="15.88671875" customWidth="1"/>
    <col min="3331" max="3331" width="8.33203125" customWidth="1"/>
    <col min="3332" max="3333" width="3.6640625" customWidth="1"/>
    <col min="3334" max="3334" width="4.6640625" customWidth="1"/>
    <col min="3335" max="3338" width="3.6640625" customWidth="1"/>
    <col min="3339" max="3340" width="5" customWidth="1"/>
    <col min="3341" max="3347" width="3.6640625" customWidth="1"/>
    <col min="3348" max="3348" width="4.88671875" customWidth="1"/>
    <col min="3349" max="3349" width="5.44140625" customWidth="1"/>
    <col min="3350" max="3350" width="5.33203125" customWidth="1"/>
    <col min="3351" max="3359" width="3.6640625" customWidth="1"/>
    <col min="3360" max="3360" width="5.109375" customWidth="1"/>
    <col min="3361" max="3362" width="3.6640625" customWidth="1"/>
    <col min="3363" max="3363" width="5" bestFit="1" customWidth="1"/>
    <col min="3364" max="3365" width="4.33203125" customWidth="1"/>
    <col min="3366" max="3366" width="5.6640625" customWidth="1"/>
    <col min="3367" max="3367" width="6.5546875" customWidth="1"/>
    <col min="3368" max="3368" width="6.44140625" customWidth="1"/>
    <col min="3369" max="3369" width="8.6640625" bestFit="1" customWidth="1"/>
    <col min="3585" max="3585" width="4.5546875" customWidth="1"/>
    <col min="3586" max="3586" width="15.88671875" customWidth="1"/>
    <col min="3587" max="3587" width="8.33203125" customWidth="1"/>
    <col min="3588" max="3589" width="3.6640625" customWidth="1"/>
    <col min="3590" max="3590" width="4.6640625" customWidth="1"/>
    <col min="3591" max="3594" width="3.6640625" customWidth="1"/>
    <col min="3595" max="3596" width="5" customWidth="1"/>
    <col min="3597" max="3603" width="3.6640625" customWidth="1"/>
    <col min="3604" max="3604" width="4.88671875" customWidth="1"/>
    <col min="3605" max="3605" width="5.44140625" customWidth="1"/>
    <col min="3606" max="3606" width="5.33203125" customWidth="1"/>
    <col min="3607" max="3615" width="3.6640625" customWidth="1"/>
    <col min="3616" max="3616" width="5.109375" customWidth="1"/>
    <col min="3617" max="3618" width="3.6640625" customWidth="1"/>
    <col min="3619" max="3619" width="5" bestFit="1" customWidth="1"/>
    <col min="3620" max="3621" width="4.33203125" customWidth="1"/>
    <col min="3622" max="3622" width="5.6640625" customWidth="1"/>
    <col min="3623" max="3623" width="6.5546875" customWidth="1"/>
    <col min="3624" max="3624" width="6.44140625" customWidth="1"/>
    <col min="3625" max="3625" width="8.6640625" bestFit="1" customWidth="1"/>
    <col min="3841" max="3841" width="4.5546875" customWidth="1"/>
    <col min="3842" max="3842" width="15.88671875" customWidth="1"/>
    <col min="3843" max="3843" width="8.33203125" customWidth="1"/>
    <col min="3844" max="3845" width="3.6640625" customWidth="1"/>
    <col min="3846" max="3846" width="4.6640625" customWidth="1"/>
    <col min="3847" max="3850" width="3.6640625" customWidth="1"/>
    <col min="3851" max="3852" width="5" customWidth="1"/>
    <col min="3853" max="3859" width="3.6640625" customWidth="1"/>
    <col min="3860" max="3860" width="4.88671875" customWidth="1"/>
    <col min="3861" max="3861" width="5.44140625" customWidth="1"/>
    <col min="3862" max="3862" width="5.33203125" customWidth="1"/>
    <col min="3863" max="3871" width="3.6640625" customWidth="1"/>
    <col min="3872" max="3872" width="5.109375" customWidth="1"/>
    <col min="3873" max="3874" width="3.6640625" customWidth="1"/>
    <col min="3875" max="3875" width="5" bestFit="1" customWidth="1"/>
    <col min="3876" max="3877" width="4.33203125" customWidth="1"/>
    <col min="3878" max="3878" width="5.6640625" customWidth="1"/>
    <col min="3879" max="3879" width="6.5546875" customWidth="1"/>
    <col min="3880" max="3880" width="6.44140625" customWidth="1"/>
    <col min="3881" max="3881" width="8.6640625" bestFit="1" customWidth="1"/>
    <col min="4097" max="4097" width="4.5546875" customWidth="1"/>
    <col min="4098" max="4098" width="15.88671875" customWidth="1"/>
    <col min="4099" max="4099" width="8.33203125" customWidth="1"/>
    <col min="4100" max="4101" width="3.6640625" customWidth="1"/>
    <col min="4102" max="4102" width="4.6640625" customWidth="1"/>
    <col min="4103" max="4106" width="3.6640625" customWidth="1"/>
    <col min="4107" max="4108" width="5" customWidth="1"/>
    <col min="4109" max="4115" width="3.6640625" customWidth="1"/>
    <col min="4116" max="4116" width="4.88671875" customWidth="1"/>
    <col min="4117" max="4117" width="5.44140625" customWidth="1"/>
    <col min="4118" max="4118" width="5.33203125" customWidth="1"/>
    <col min="4119" max="4127" width="3.6640625" customWidth="1"/>
    <col min="4128" max="4128" width="5.109375" customWidth="1"/>
    <col min="4129" max="4130" width="3.6640625" customWidth="1"/>
    <col min="4131" max="4131" width="5" bestFit="1" customWidth="1"/>
    <col min="4132" max="4133" width="4.33203125" customWidth="1"/>
    <col min="4134" max="4134" width="5.6640625" customWidth="1"/>
    <col min="4135" max="4135" width="6.5546875" customWidth="1"/>
    <col min="4136" max="4136" width="6.44140625" customWidth="1"/>
    <col min="4137" max="4137" width="8.6640625" bestFit="1" customWidth="1"/>
    <col min="4353" max="4353" width="4.5546875" customWidth="1"/>
    <col min="4354" max="4354" width="15.88671875" customWidth="1"/>
    <col min="4355" max="4355" width="8.33203125" customWidth="1"/>
    <col min="4356" max="4357" width="3.6640625" customWidth="1"/>
    <col min="4358" max="4358" width="4.6640625" customWidth="1"/>
    <col min="4359" max="4362" width="3.6640625" customWidth="1"/>
    <col min="4363" max="4364" width="5" customWidth="1"/>
    <col min="4365" max="4371" width="3.6640625" customWidth="1"/>
    <col min="4372" max="4372" width="4.88671875" customWidth="1"/>
    <col min="4373" max="4373" width="5.44140625" customWidth="1"/>
    <col min="4374" max="4374" width="5.33203125" customWidth="1"/>
    <col min="4375" max="4383" width="3.6640625" customWidth="1"/>
    <col min="4384" max="4384" width="5.109375" customWidth="1"/>
    <col min="4385" max="4386" width="3.6640625" customWidth="1"/>
    <col min="4387" max="4387" width="5" bestFit="1" customWidth="1"/>
    <col min="4388" max="4389" width="4.33203125" customWidth="1"/>
    <col min="4390" max="4390" width="5.6640625" customWidth="1"/>
    <col min="4391" max="4391" width="6.5546875" customWidth="1"/>
    <col min="4392" max="4392" width="6.44140625" customWidth="1"/>
    <col min="4393" max="4393" width="8.6640625" bestFit="1" customWidth="1"/>
    <col min="4609" max="4609" width="4.5546875" customWidth="1"/>
    <col min="4610" max="4610" width="15.88671875" customWidth="1"/>
    <col min="4611" max="4611" width="8.33203125" customWidth="1"/>
    <col min="4612" max="4613" width="3.6640625" customWidth="1"/>
    <col min="4614" max="4614" width="4.6640625" customWidth="1"/>
    <col min="4615" max="4618" width="3.6640625" customWidth="1"/>
    <col min="4619" max="4620" width="5" customWidth="1"/>
    <col min="4621" max="4627" width="3.6640625" customWidth="1"/>
    <col min="4628" max="4628" width="4.88671875" customWidth="1"/>
    <col min="4629" max="4629" width="5.44140625" customWidth="1"/>
    <col min="4630" max="4630" width="5.33203125" customWidth="1"/>
    <col min="4631" max="4639" width="3.6640625" customWidth="1"/>
    <col min="4640" max="4640" width="5.109375" customWidth="1"/>
    <col min="4641" max="4642" width="3.6640625" customWidth="1"/>
    <col min="4643" max="4643" width="5" bestFit="1" customWidth="1"/>
    <col min="4644" max="4645" width="4.33203125" customWidth="1"/>
    <col min="4646" max="4646" width="5.6640625" customWidth="1"/>
    <col min="4647" max="4647" width="6.5546875" customWidth="1"/>
    <col min="4648" max="4648" width="6.44140625" customWidth="1"/>
    <col min="4649" max="4649" width="8.6640625" bestFit="1" customWidth="1"/>
    <col min="4865" max="4865" width="4.5546875" customWidth="1"/>
    <col min="4866" max="4866" width="15.88671875" customWidth="1"/>
    <col min="4867" max="4867" width="8.33203125" customWidth="1"/>
    <col min="4868" max="4869" width="3.6640625" customWidth="1"/>
    <col min="4870" max="4870" width="4.6640625" customWidth="1"/>
    <col min="4871" max="4874" width="3.6640625" customWidth="1"/>
    <col min="4875" max="4876" width="5" customWidth="1"/>
    <col min="4877" max="4883" width="3.6640625" customWidth="1"/>
    <col min="4884" max="4884" width="4.88671875" customWidth="1"/>
    <col min="4885" max="4885" width="5.44140625" customWidth="1"/>
    <col min="4886" max="4886" width="5.33203125" customWidth="1"/>
    <col min="4887" max="4895" width="3.6640625" customWidth="1"/>
    <col min="4896" max="4896" width="5.109375" customWidth="1"/>
    <col min="4897" max="4898" width="3.6640625" customWidth="1"/>
    <col min="4899" max="4899" width="5" bestFit="1" customWidth="1"/>
    <col min="4900" max="4901" width="4.33203125" customWidth="1"/>
    <col min="4902" max="4902" width="5.6640625" customWidth="1"/>
    <col min="4903" max="4903" width="6.5546875" customWidth="1"/>
    <col min="4904" max="4904" width="6.44140625" customWidth="1"/>
    <col min="4905" max="4905" width="8.6640625" bestFit="1" customWidth="1"/>
    <col min="5121" max="5121" width="4.5546875" customWidth="1"/>
    <col min="5122" max="5122" width="15.88671875" customWidth="1"/>
    <col min="5123" max="5123" width="8.33203125" customWidth="1"/>
    <col min="5124" max="5125" width="3.6640625" customWidth="1"/>
    <col min="5126" max="5126" width="4.6640625" customWidth="1"/>
    <col min="5127" max="5130" width="3.6640625" customWidth="1"/>
    <col min="5131" max="5132" width="5" customWidth="1"/>
    <col min="5133" max="5139" width="3.6640625" customWidth="1"/>
    <col min="5140" max="5140" width="4.88671875" customWidth="1"/>
    <col min="5141" max="5141" width="5.44140625" customWidth="1"/>
    <col min="5142" max="5142" width="5.33203125" customWidth="1"/>
    <col min="5143" max="5151" width="3.6640625" customWidth="1"/>
    <col min="5152" max="5152" width="5.109375" customWidth="1"/>
    <col min="5153" max="5154" width="3.6640625" customWidth="1"/>
    <col min="5155" max="5155" width="5" bestFit="1" customWidth="1"/>
    <col min="5156" max="5157" width="4.33203125" customWidth="1"/>
    <col min="5158" max="5158" width="5.6640625" customWidth="1"/>
    <col min="5159" max="5159" width="6.5546875" customWidth="1"/>
    <col min="5160" max="5160" width="6.44140625" customWidth="1"/>
    <col min="5161" max="5161" width="8.6640625" bestFit="1" customWidth="1"/>
    <col min="5377" max="5377" width="4.5546875" customWidth="1"/>
    <col min="5378" max="5378" width="15.88671875" customWidth="1"/>
    <col min="5379" max="5379" width="8.33203125" customWidth="1"/>
    <col min="5380" max="5381" width="3.6640625" customWidth="1"/>
    <col min="5382" max="5382" width="4.6640625" customWidth="1"/>
    <col min="5383" max="5386" width="3.6640625" customWidth="1"/>
    <col min="5387" max="5388" width="5" customWidth="1"/>
    <col min="5389" max="5395" width="3.6640625" customWidth="1"/>
    <col min="5396" max="5396" width="4.88671875" customWidth="1"/>
    <col min="5397" max="5397" width="5.44140625" customWidth="1"/>
    <col min="5398" max="5398" width="5.33203125" customWidth="1"/>
    <col min="5399" max="5407" width="3.6640625" customWidth="1"/>
    <col min="5408" max="5408" width="5.109375" customWidth="1"/>
    <col min="5409" max="5410" width="3.6640625" customWidth="1"/>
    <col min="5411" max="5411" width="5" bestFit="1" customWidth="1"/>
    <col min="5412" max="5413" width="4.33203125" customWidth="1"/>
    <col min="5414" max="5414" width="5.6640625" customWidth="1"/>
    <col min="5415" max="5415" width="6.5546875" customWidth="1"/>
    <col min="5416" max="5416" width="6.44140625" customWidth="1"/>
    <col min="5417" max="5417" width="8.6640625" bestFit="1" customWidth="1"/>
    <col min="5633" max="5633" width="4.5546875" customWidth="1"/>
    <col min="5634" max="5634" width="15.88671875" customWidth="1"/>
    <col min="5635" max="5635" width="8.33203125" customWidth="1"/>
    <col min="5636" max="5637" width="3.6640625" customWidth="1"/>
    <col min="5638" max="5638" width="4.6640625" customWidth="1"/>
    <col min="5639" max="5642" width="3.6640625" customWidth="1"/>
    <col min="5643" max="5644" width="5" customWidth="1"/>
    <col min="5645" max="5651" width="3.6640625" customWidth="1"/>
    <col min="5652" max="5652" width="4.88671875" customWidth="1"/>
    <col min="5653" max="5653" width="5.44140625" customWidth="1"/>
    <col min="5654" max="5654" width="5.33203125" customWidth="1"/>
    <col min="5655" max="5663" width="3.6640625" customWidth="1"/>
    <col min="5664" max="5664" width="5.109375" customWidth="1"/>
    <col min="5665" max="5666" width="3.6640625" customWidth="1"/>
    <col min="5667" max="5667" width="5" bestFit="1" customWidth="1"/>
    <col min="5668" max="5669" width="4.33203125" customWidth="1"/>
    <col min="5670" max="5670" width="5.6640625" customWidth="1"/>
    <col min="5671" max="5671" width="6.5546875" customWidth="1"/>
    <col min="5672" max="5672" width="6.44140625" customWidth="1"/>
    <col min="5673" max="5673" width="8.6640625" bestFit="1" customWidth="1"/>
    <col min="5889" max="5889" width="4.5546875" customWidth="1"/>
    <col min="5890" max="5890" width="15.88671875" customWidth="1"/>
    <col min="5891" max="5891" width="8.33203125" customWidth="1"/>
    <col min="5892" max="5893" width="3.6640625" customWidth="1"/>
    <col min="5894" max="5894" width="4.6640625" customWidth="1"/>
    <col min="5895" max="5898" width="3.6640625" customWidth="1"/>
    <col min="5899" max="5900" width="5" customWidth="1"/>
    <col min="5901" max="5907" width="3.6640625" customWidth="1"/>
    <col min="5908" max="5908" width="4.88671875" customWidth="1"/>
    <col min="5909" max="5909" width="5.44140625" customWidth="1"/>
    <col min="5910" max="5910" width="5.33203125" customWidth="1"/>
    <col min="5911" max="5919" width="3.6640625" customWidth="1"/>
    <col min="5920" max="5920" width="5.109375" customWidth="1"/>
    <col min="5921" max="5922" width="3.6640625" customWidth="1"/>
    <col min="5923" max="5923" width="5" bestFit="1" customWidth="1"/>
    <col min="5924" max="5925" width="4.33203125" customWidth="1"/>
    <col min="5926" max="5926" width="5.6640625" customWidth="1"/>
    <col min="5927" max="5927" width="6.5546875" customWidth="1"/>
    <col min="5928" max="5928" width="6.44140625" customWidth="1"/>
    <col min="5929" max="5929" width="8.6640625" bestFit="1" customWidth="1"/>
    <col min="6145" max="6145" width="4.5546875" customWidth="1"/>
    <col min="6146" max="6146" width="15.88671875" customWidth="1"/>
    <col min="6147" max="6147" width="8.33203125" customWidth="1"/>
    <col min="6148" max="6149" width="3.6640625" customWidth="1"/>
    <col min="6150" max="6150" width="4.6640625" customWidth="1"/>
    <col min="6151" max="6154" width="3.6640625" customWidth="1"/>
    <col min="6155" max="6156" width="5" customWidth="1"/>
    <col min="6157" max="6163" width="3.6640625" customWidth="1"/>
    <col min="6164" max="6164" width="4.88671875" customWidth="1"/>
    <col min="6165" max="6165" width="5.44140625" customWidth="1"/>
    <col min="6166" max="6166" width="5.33203125" customWidth="1"/>
    <col min="6167" max="6175" width="3.6640625" customWidth="1"/>
    <col min="6176" max="6176" width="5.109375" customWidth="1"/>
    <col min="6177" max="6178" width="3.6640625" customWidth="1"/>
    <col min="6179" max="6179" width="5" bestFit="1" customWidth="1"/>
    <col min="6180" max="6181" width="4.33203125" customWidth="1"/>
    <col min="6182" max="6182" width="5.6640625" customWidth="1"/>
    <col min="6183" max="6183" width="6.5546875" customWidth="1"/>
    <col min="6184" max="6184" width="6.44140625" customWidth="1"/>
    <col min="6185" max="6185" width="8.6640625" bestFit="1" customWidth="1"/>
    <col min="6401" max="6401" width="4.5546875" customWidth="1"/>
    <col min="6402" max="6402" width="15.88671875" customWidth="1"/>
    <col min="6403" max="6403" width="8.33203125" customWidth="1"/>
    <col min="6404" max="6405" width="3.6640625" customWidth="1"/>
    <col min="6406" max="6406" width="4.6640625" customWidth="1"/>
    <col min="6407" max="6410" width="3.6640625" customWidth="1"/>
    <col min="6411" max="6412" width="5" customWidth="1"/>
    <col min="6413" max="6419" width="3.6640625" customWidth="1"/>
    <col min="6420" max="6420" width="4.88671875" customWidth="1"/>
    <col min="6421" max="6421" width="5.44140625" customWidth="1"/>
    <col min="6422" max="6422" width="5.33203125" customWidth="1"/>
    <col min="6423" max="6431" width="3.6640625" customWidth="1"/>
    <col min="6432" max="6432" width="5.109375" customWidth="1"/>
    <col min="6433" max="6434" width="3.6640625" customWidth="1"/>
    <col min="6435" max="6435" width="5" bestFit="1" customWidth="1"/>
    <col min="6436" max="6437" width="4.33203125" customWidth="1"/>
    <col min="6438" max="6438" width="5.6640625" customWidth="1"/>
    <col min="6439" max="6439" width="6.5546875" customWidth="1"/>
    <col min="6440" max="6440" width="6.44140625" customWidth="1"/>
    <col min="6441" max="6441" width="8.6640625" bestFit="1" customWidth="1"/>
    <col min="6657" max="6657" width="4.5546875" customWidth="1"/>
    <col min="6658" max="6658" width="15.88671875" customWidth="1"/>
    <col min="6659" max="6659" width="8.33203125" customWidth="1"/>
    <col min="6660" max="6661" width="3.6640625" customWidth="1"/>
    <col min="6662" max="6662" width="4.6640625" customWidth="1"/>
    <col min="6663" max="6666" width="3.6640625" customWidth="1"/>
    <col min="6667" max="6668" width="5" customWidth="1"/>
    <col min="6669" max="6675" width="3.6640625" customWidth="1"/>
    <col min="6676" max="6676" width="4.88671875" customWidth="1"/>
    <col min="6677" max="6677" width="5.44140625" customWidth="1"/>
    <col min="6678" max="6678" width="5.33203125" customWidth="1"/>
    <col min="6679" max="6687" width="3.6640625" customWidth="1"/>
    <col min="6688" max="6688" width="5.109375" customWidth="1"/>
    <col min="6689" max="6690" width="3.6640625" customWidth="1"/>
    <col min="6691" max="6691" width="5" bestFit="1" customWidth="1"/>
    <col min="6692" max="6693" width="4.33203125" customWidth="1"/>
    <col min="6694" max="6694" width="5.6640625" customWidth="1"/>
    <col min="6695" max="6695" width="6.5546875" customWidth="1"/>
    <col min="6696" max="6696" width="6.44140625" customWidth="1"/>
    <col min="6697" max="6697" width="8.6640625" bestFit="1" customWidth="1"/>
    <col min="6913" max="6913" width="4.5546875" customWidth="1"/>
    <col min="6914" max="6914" width="15.88671875" customWidth="1"/>
    <col min="6915" max="6915" width="8.33203125" customWidth="1"/>
    <col min="6916" max="6917" width="3.6640625" customWidth="1"/>
    <col min="6918" max="6918" width="4.6640625" customWidth="1"/>
    <col min="6919" max="6922" width="3.6640625" customWidth="1"/>
    <col min="6923" max="6924" width="5" customWidth="1"/>
    <col min="6925" max="6931" width="3.6640625" customWidth="1"/>
    <col min="6932" max="6932" width="4.88671875" customWidth="1"/>
    <col min="6933" max="6933" width="5.44140625" customWidth="1"/>
    <col min="6934" max="6934" width="5.33203125" customWidth="1"/>
    <col min="6935" max="6943" width="3.6640625" customWidth="1"/>
    <col min="6944" max="6944" width="5.109375" customWidth="1"/>
    <col min="6945" max="6946" width="3.6640625" customWidth="1"/>
    <col min="6947" max="6947" width="5" bestFit="1" customWidth="1"/>
    <col min="6948" max="6949" width="4.33203125" customWidth="1"/>
    <col min="6950" max="6950" width="5.6640625" customWidth="1"/>
    <col min="6951" max="6951" width="6.5546875" customWidth="1"/>
    <col min="6952" max="6952" width="6.44140625" customWidth="1"/>
    <col min="6953" max="6953" width="8.6640625" bestFit="1" customWidth="1"/>
    <col min="7169" max="7169" width="4.5546875" customWidth="1"/>
    <col min="7170" max="7170" width="15.88671875" customWidth="1"/>
    <col min="7171" max="7171" width="8.33203125" customWidth="1"/>
    <col min="7172" max="7173" width="3.6640625" customWidth="1"/>
    <col min="7174" max="7174" width="4.6640625" customWidth="1"/>
    <col min="7175" max="7178" width="3.6640625" customWidth="1"/>
    <col min="7179" max="7180" width="5" customWidth="1"/>
    <col min="7181" max="7187" width="3.6640625" customWidth="1"/>
    <col min="7188" max="7188" width="4.88671875" customWidth="1"/>
    <col min="7189" max="7189" width="5.44140625" customWidth="1"/>
    <col min="7190" max="7190" width="5.33203125" customWidth="1"/>
    <col min="7191" max="7199" width="3.6640625" customWidth="1"/>
    <col min="7200" max="7200" width="5.109375" customWidth="1"/>
    <col min="7201" max="7202" width="3.6640625" customWidth="1"/>
    <col min="7203" max="7203" width="5" bestFit="1" customWidth="1"/>
    <col min="7204" max="7205" width="4.33203125" customWidth="1"/>
    <col min="7206" max="7206" width="5.6640625" customWidth="1"/>
    <col min="7207" max="7207" width="6.5546875" customWidth="1"/>
    <col min="7208" max="7208" width="6.44140625" customWidth="1"/>
    <col min="7209" max="7209" width="8.6640625" bestFit="1" customWidth="1"/>
    <col min="7425" max="7425" width="4.5546875" customWidth="1"/>
    <col min="7426" max="7426" width="15.88671875" customWidth="1"/>
    <col min="7427" max="7427" width="8.33203125" customWidth="1"/>
    <col min="7428" max="7429" width="3.6640625" customWidth="1"/>
    <col min="7430" max="7430" width="4.6640625" customWidth="1"/>
    <col min="7431" max="7434" width="3.6640625" customWidth="1"/>
    <col min="7435" max="7436" width="5" customWidth="1"/>
    <col min="7437" max="7443" width="3.6640625" customWidth="1"/>
    <col min="7444" max="7444" width="4.88671875" customWidth="1"/>
    <col min="7445" max="7445" width="5.44140625" customWidth="1"/>
    <col min="7446" max="7446" width="5.33203125" customWidth="1"/>
    <col min="7447" max="7455" width="3.6640625" customWidth="1"/>
    <col min="7456" max="7456" width="5.109375" customWidth="1"/>
    <col min="7457" max="7458" width="3.6640625" customWidth="1"/>
    <col min="7459" max="7459" width="5" bestFit="1" customWidth="1"/>
    <col min="7460" max="7461" width="4.33203125" customWidth="1"/>
    <col min="7462" max="7462" width="5.6640625" customWidth="1"/>
    <col min="7463" max="7463" width="6.5546875" customWidth="1"/>
    <col min="7464" max="7464" width="6.44140625" customWidth="1"/>
    <col min="7465" max="7465" width="8.6640625" bestFit="1" customWidth="1"/>
    <col min="7681" max="7681" width="4.5546875" customWidth="1"/>
    <col min="7682" max="7682" width="15.88671875" customWidth="1"/>
    <col min="7683" max="7683" width="8.33203125" customWidth="1"/>
    <col min="7684" max="7685" width="3.6640625" customWidth="1"/>
    <col min="7686" max="7686" width="4.6640625" customWidth="1"/>
    <col min="7687" max="7690" width="3.6640625" customWidth="1"/>
    <col min="7691" max="7692" width="5" customWidth="1"/>
    <col min="7693" max="7699" width="3.6640625" customWidth="1"/>
    <col min="7700" max="7700" width="4.88671875" customWidth="1"/>
    <col min="7701" max="7701" width="5.44140625" customWidth="1"/>
    <col min="7702" max="7702" width="5.33203125" customWidth="1"/>
    <col min="7703" max="7711" width="3.6640625" customWidth="1"/>
    <col min="7712" max="7712" width="5.109375" customWidth="1"/>
    <col min="7713" max="7714" width="3.6640625" customWidth="1"/>
    <col min="7715" max="7715" width="5" bestFit="1" customWidth="1"/>
    <col min="7716" max="7717" width="4.33203125" customWidth="1"/>
    <col min="7718" max="7718" width="5.6640625" customWidth="1"/>
    <col min="7719" max="7719" width="6.5546875" customWidth="1"/>
    <col min="7720" max="7720" width="6.44140625" customWidth="1"/>
    <col min="7721" max="7721" width="8.6640625" bestFit="1" customWidth="1"/>
    <col min="7937" max="7937" width="4.5546875" customWidth="1"/>
    <col min="7938" max="7938" width="15.88671875" customWidth="1"/>
    <col min="7939" max="7939" width="8.33203125" customWidth="1"/>
    <col min="7940" max="7941" width="3.6640625" customWidth="1"/>
    <col min="7942" max="7942" width="4.6640625" customWidth="1"/>
    <col min="7943" max="7946" width="3.6640625" customWidth="1"/>
    <col min="7947" max="7948" width="5" customWidth="1"/>
    <col min="7949" max="7955" width="3.6640625" customWidth="1"/>
    <col min="7956" max="7956" width="4.88671875" customWidth="1"/>
    <col min="7957" max="7957" width="5.44140625" customWidth="1"/>
    <col min="7958" max="7958" width="5.33203125" customWidth="1"/>
    <col min="7959" max="7967" width="3.6640625" customWidth="1"/>
    <col min="7968" max="7968" width="5.109375" customWidth="1"/>
    <col min="7969" max="7970" width="3.6640625" customWidth="1"/>
    <col min="7971" max="7971" width="5" bestFit="1" customWidth="1"/>
    <col min="7972" max="7973" width="4.33203125" customWidth="1"/>
    <col min="7974" max="7974" width="5.6640625" customWidth="1"/>
    <col min="7975" max="7975" width="6.5546875" customWidth="1"/>
    <col min="7976" max="7976" width="6.44140625" customWidth="1"/>
    <col min="7977" max="7977" width="8.6640625" bestFit="1" customWidth="1"/>
    <col min="8193" max="8193" width="4.5546875" customWidth="1"/>
    <col min="8194" max="8194" width="15.88671875" customWidth="1"/>
    <col min="8195" max="8195" width="8.33203125" customWidth="1"/>
    <col min="8196" max="8197" width="3.6640625" customWidth="1"/>
    <col min="8198" max="8198" width="4.6640625" customWidth="1"/>
    <col min="8199" max="8202" width="3.6640625" customWidth="1"/>
    <col min="8203" max="8204" width="5" customWidth="1"/>
    <col min="8205" max="8211" width="3.6640625" customWidth="1"/>
    <col min="8212" max="8212" width="4.88671875" customWidth="1"/>
    <col min="8213" max="8213" width="5.44140625" customWidth="1"/>
    <col min="8214" max="8214" width="5.33203125" customWidth="1"/>
    <col min="8215" max="8223" width="3.6640625" customWidth="1"/>
    <col min="8224" max="8224" width="5.109375" customWidth="1"/>
    <col min="8225" max="8226" width="3.6640625" customWidth="1"/>
    <col min="8227" max="8227" width="5" bestFit="1" customWidth="1"/>
    <col min="8228" max="8229" width="4.33203125" customWidth="1"/>
    <col min="8230" max="8230" width="5.6640625" customWidth="1"/>
    <col min="8231" max="8231" width="6.5546875" customWidth="1"/>
    <col min="8232" max="8232" width="6.44140625" customWidth="1"/>
    <col min="8233" max="8233" width="8.6640625" bestFit="1" customWidth="1"/>
    <col min="8449" max="8449" width="4.5546875" customWidth="1"/>
    <col min="8450" max="8450" width="15.88671875" customWidth="1"/>
    <col min="8451" max="8451" width="8.33203125" customWidth="1"/>
    <col min="8452" max="8453" width="3.6640625" customWidth="1"/>
    <col min="8454" max="8454" width="4.6640625" customWidth="1"/>
    <col min="8455" max="8458" width="3.6640625" customWidth="1"/>
    <col min="8459" max="8460" width="5" customWidth="1"/>
    <col min="8461" max="8467" width="3.6640625" customWidth="1"/>
    <col min="8468" max="8468" width="4.88671875" customWidth="1"/>
    <col min="8469" max="8469" width="5.44140625" customWidth="1"/>
    <col min="8470" max="8470" width="5.33203125" customWidth="1"/>
    <col min="8471" max="8479" width="3.6640625" customWidth="1"/>
    <col min="8480" max="8480" width="5.109375" customWidth="1"/>
    <col min="8481" max="8482" width="3.6640625" customWidth="1"/>
    <col min="8483" max="8483" width="5" bestFit="1" customWidth="1"/>
    <col min="8484" max="8485" width="4.33203125" customWidth="1"/>
    <col min="8486" max="8486" width="5.6640625" customWidth="1"/>
    <col min="8487" max="8487" width="6.5546875" customWidth="1"/>
    <col min="8488" max="8488" width="6.44140625" customWidth="1"/>
    <col min="8489" max="8489" width="8.6640625" bestFit="1" customWidth="1"/>
    <col min="8705" max="8705" width="4.5546875" customWidth="1"/>
    <col min="8706" max="8706" width="15.88671875" customWidth="1"/>
    <col min="8707" max="8707" width="8.33203125" customWidth="1"/>
    <col min="8708" max="8709" width="3.6640625" customWidth="1"/>
    <col min="8710" max="8710" width="4.6640625" customWidth="1"/>
    <col min="8711" max="8714" width="3.6640625" customWidth="1"/>
    <col min="8715" max="8716" width="5" customWidth="1"/>
    <col min="8717" max="8723" width="3.6640625" customWidth="1"/>
    <col min="8724" max="8724" width="4.88671875" customWidth="1"/>
    <col min="8725" max="8725" width="5.44140625" customWidth="1"/>
    <col min="8726" max="8726" width="5.33203125" customWidth="1"/>
    <col min="8727" max="8735" width="3.6640625" customWidth="1"/>
    <col min="8736" max="8736" width="5.109375" customWidth="1"/>
    <col min="8737" max="8738" width="3.6640625" customWidth="1"/>
    <col min="8739" max="8739" width="5" bestFit="1" customWidth="1"/>
    <col min="8740" max="8741" width="4.33203125" customWidth="1"/>
    <col min="8742" max="8742" width="5.6640625" customWidth="1"/>
    <col min="8743" max="8743" width="6.5546875" customWidth="1"/>
    <col min="8744" max="8744" width="6.44140625" customWidth="1"/>
    <col min="8745" max="8745" width="8.6640625" bestFit="1" customWidth="1"/>
    <col min="8961" max="8961" width="4.5546875" customWidth="1"/>
    <col min="8962" max="8962" width="15.88671875" customWidth="1"/>
    <col min="8963" max="8963" width="8.33203125" customWidth="1"/>
    <col min="8964" max="8965" width="3.6640625" customWidth="1"/>
    <col min="8966" max="8966" width="4.6640625" customWidth="1"/>
    <col min="8967" max="8970" width="3.6640625" customWidth="1"/>
    <col min="8971" max="8972" width="5" customWidth="1"/>
    <col min="8973" max="8979" width="3.6640625" customWidth="1"/>
    <col min="8980" max="8980" width="4.88671875" customWidth="1"/>
    <col min="8981" max="8981" width="5.44140625" customWidth="1"/>
    <col min="8982" max="8982" width="5.33203125" customWidth="1"/>
    <col min="8983" max="8991" width="3.6640625" customWidth="1"/>
    <col min="8992" max="8992" width="5.109375" customWidth="1"/>
    <col min="8993" max="8994" width="3.6640625" customWidth="1"/>
    <col min="8995" max="8995" width="5" bestFit="1" customWidth="1"/>
    <col min="8996" max="8997" width="4.33203125" customWidth="1"/>
    <col min="8998" max="8998" width="5.6640625" customWidth="1"/>
    <col min="8999" max="8999" width="6.5546875" customWidth="1"/>
    <col min="9000" max="9000" width="6.44140625" customWidth="1"/>
    <col min="9001" max="9001" width="8.6640625" bestFit="1" customWidth="1"/>
    <col min="9217" max="9217" width="4.5546875" customWidth="1"/>
    <col min="9218" max="9218" width="15.88671875" customWidth="1"/>
    <col min="9219" max="9219" width="8.33203125" customWidth="1"/>
    <col min="9220" max="9221" width="3.6640625" customWidth="1"/>
    <col min="9222" max="9222" width="4.6640625" customWidth="1"/>
    <col min="9223" max="9226" width="3.6640625" customWidth="1"/>
    <col min="9227" max="9228" width="5" customWidth="1"/>
    <col min="9229" max="9235" width="3.6640625" customWidth="1"/>
    <col min="9236" max="9236" width="4.88671875" customWidth="1"/>
    <col min="9237" max="9237" width="5.44140625" customWidth="1"/>
    <col min="9238" max="9238" width="5.33203125" customWidth="1"/>
    <col min="9239" max="9247" width="3.6640625" customWidth="1"/>
    <col min="9248" max="9248" width="5.109375" customWidth="1"/>
    <col min="9249" max="9250" width="3.6640625" customWidth="1"/>
    <col min="9251" max="9251" width="5" bestFit="1" customWidth="1"/>
    <col min="9252" max="9253" width="4.33203125" customWidth="1"/>
    <col min="9254" max="9254" width="5.6640625" customWidth="1"/>
    <col min="9255" max="9255" width="6.5546875" customWidth="1"/>
    <col min="9256" max="9256" width="6.44140625" customWidth="1"/>
    <col min="9257" max="9257" width="8.6640625" bestFit="1" customWidth="1"/>
    <col min="9473" max="9473" width="4.5546875" customWidth="1"/>
    <col min="9474" max="9474" width="15.88671875" customWidth="1"/>
    <col min="9475" max="9475" width="8.33203125" customWidth="1"/>
    <col min="9476" max="9477" width="3.6640625" customWidth="1"/>
    <col min="9478" max="9478" width="4.6640625" customWidth="1"/>
    <col min="9479" max="9482" width="3.6640625" customWidth="1"/>
    <col min="9483" max="9484" width="5" customWidth="1"/>
    <col min="9485" max="9491" width="3.6640625" customWidth="1"/>
    <col min="9492" max="9492" width="4.88671875" customWidth="1"/>
    <col min="9493" max="9493" width="5.44140625" customWidth="1"/>
    <col min="9494" max="9494" width="5.33203125" customWidth="1"/>
    <col min="9495" max="9503" width="3.6640625" customWidth="1"/>
    <col min="9504" max="9504" width="5.109375" customWidth="1"/>
    <col min="9505" max="9506" width="3.6640625" customWidth="1"/>
    <col min="9507" max="9507" width="5" bestFit="1" customWidth="1"/>
    <col min="9508" max="9509" width="4.33203125" customWidth="1"/>
    <col min="9510" max="9510" width="5.6640625" customWidth="1"/>
    <col min="9511" max="9511" width="6.5546875" customWidth="1"/>
    <col min="9512" max="9512" width="6.44140625" customWidth="1"/>
    <col min="9513" max="9513" width="8.6640625" bestFit="1" customWidth="1"/>
    <col min="9729" max="9729" width="4.5546875" customWidth="1"/>
    <col min="9730" max="9730" width="15.88671875" customWidth="1"/>
    <col min="9731" max="9731" width="8.33203125" customWidth="1"/>
    <col min="9732" max="9733" width="3.6640625" customWidth="1"/>
    <col min="9734" max="9734" width="4.6640625" customWidth="1"/>
    <col min="9735" max="9738" width="3.6640625" customWidth="1"/>
    <col min="9739" max="9740" width="5" customWidth="1"/>
    <col min="9741" max="9747" width="3.6640625" customWidth="1"/>
    <col min="9748" max="9748" width="4.88671875" customWidth="1"/>
    <col min="9749" max="9749" width="5.44140625" customWidth="1"/>
    <col min="9750" max="9750" width="5.33203125" customWidth="1"/>
    <col min="9751" max="9759" width="3.6640625" customWidth="1"/>
    <col min="9760" max="9760" width="5.109375" customWidth="1"/>
    <col min="9761" max="9762" width="3.6640625" customWidth="1"/>
    <col min="9763" max="9763" width="5" bestFit="1" customWidth="1"/>
    <col min="9764" max="9765" width="4.33203125" customWidth="1"/>
    <col min="9766" max="9766" width="5.6640625" customWidth="1"/>
    <col min="9767" max="9767" width="6.5546875" customWidth="1"/>
    <col min="9768" max="9768" width="6.44140625" customWidth="1"/>
    <col min="9769" max="9769" width="8.6640625" bestFit="1" customWidth="1"/>
    <col min="9985" max="9985" width="4.5546875" customWidth="1"/>
    <col min="9986" max="9986" width="15.88671875" customWidth="1"/>
    <col min="9987" max="9987" width="8.33203125" customWidth="1"/>
    <col min="9988" max="9989" width="3.6640625" customWidth="1"/>
    <col min="9990" max="9990" width="4.6640625" customWidth="1"/>
    <col min="9991" max="9994" width="3.6640625" customWidth="1"/>
    <col min="9995" max="9996" width="5" customWidth="1"/>
    <col min="9997" max="10003" width="3.6640625" customWidth="1"/>
    <col min="10004" max="10004" width="4.88671875" customWidth="1"/>
    <col min="10005" max="10005" width="5.44140625" customWidth="1"/>
    <col min="10006" max="10006" width="5.33203125" customWidth="1"/>
    <col min="10007" max="10015" width="3.6640625" customWidth="1"/>
    <col min="10016" max="10016" width="5.109375" customWidth="1"/>
    <col min="10017" max="10018" width="3.6640625" customWidth="1"/>
    <col min="10019" max="10019" width="5" bestFit="1" customWidth="1"/>
    <col min="10020" max="10021" width="4.33203125" customWidth="1"/>
    <col min="10022" max="10022" width="5.6640625" customWidth="1"/>
    <col min="10023" max="10023" width="6.5546875" customWidth="1"/>
    <col min="10024" max="10024" width="6.44140625" customWidth="1"/>
    <col min="10025" max="10025" width="8.6640625" bestFit="1" customWidth="1"/>
    <col min="10241" max="10241" width="4.5546875" customWidth="1"/>
    <col min="10242" max="10242" width="15.88671875" customWidth="1"/>
    <col min="10243" max="10243" width="8.33203125" customWidth="1"/>
    <col min="10244" max="10245" width="3.6640625" customWidth="1"/>
    <col min="10246" max="10246" width="4.6640625" customWidth="1"/>
    <col min="10247" max="10250" width="3.6640625" customWidth="1"/>
    <col min="10251" max="10252" width="5" customWidth="1"/>
    <col min="10253" max="10259" width="3.6640625" customWidth="1"/>
    <col min="10260" max="10260" width="4.88671875" customWidth="1"/>
    <col min="10261" max="10261" width="5.44140625" customWidth="1"/>
    <col min="10262" max="10262" width="5.33203125" customWidth="1"/>
    <col min="10263" max="10271" width="3.6640625" customWidth="1"/>
    <col min="10272" max="10272" width="5.109375" customWidth="1"/>
    <col min="10273" max="10274" width="3.6640625" customWidth="1"/>
    <col min="10275" max="10275" width="5" bestFit="1" customWidth="1"/>
    <col min="10276" max="10277" width="4.33203125" customWidth="1"/>
    <col min="10278" max="10278" width="5.6640625" customWidth="1"/>
    <col min="10279" max="10279" width="6.5546875" customWidth="1"/>
    <col min="10280" max="10280" width="6.44140625" customWidth="1"/>
    <col min="10281" max="10281" width="8.6640625" bestFit="1" customWidth="1"/>
    <col min="10497" max="10497" width="4.5546875" customWidth="1"/>
    <col min="10498" max="10498" width="15.88671875" customWidth="1"/>
    <col min="10499" max="10499" width="8.33203125" customWidth="1"/>
    <col min="10500" max="10501" width="3.6640625" customWidth="1"/>
    <col min="10502" max="10502" width="4.6640625" customWidth="1"/>
    <col min="10503" max="10506" width="3.6640625" customWidth="1"/>
    <col min="10507" max="10508" width="5" customWidth="1"/>
    <col min="10509" max="10515" width="3.6640625" customWidth="1"/>
    <col min="10516" max="10516" width="4.88671875" customWidth="1"/>
    <col min="10517" max="10517" width="5.44140625" customWidth="1"/>
    <col min="10518" max="10518" width="5.33203125" customWidth="1"/>
    <col min="10519" max="10527" width="3.6640625" customWidth="1"/>
    <col min="10528" max="10528" width="5.109375" customWidth="1"/>
    <col min="10529" max="10530" width="3.6640625" customWidth="1"/>
    <col min="10531" max="10531" width="5" bestFit="1" customWidth="1"/>
    <col min="10532" max="10533" width="4.33203125" customWidth="1"/>
    <col min="10534" max="10534" width="5.6640625" customWidth="1"/>
    <col min="10535" max="10535" width="6.5546875" customWidth="1"/>
    <col min="10536" max="10536" width="6.44140625" customWidth="1"/>
    <col min="10537" max="10537" width="8.6640625" bestFit="1" customWidth="1"/>
    <col min="10753" max="10753" width="4.5546875" customWidth="1"/>
    <col min="10754" max="10754" width="15.88671875" customWidth="1"/>
    <col min="10755" max="10755" width="8.33203125" customWidth="1"/>
    <col min="10756" max="10757" width="3.6640625" customWidth="1"/>
    <col min="10758" max="10758" width="4.6640625" customWidth="1"/>
    <col min="10759" max="10762" width="3.6640625" customWidth="1"/>
    <col min="10763" max="10764" width="5" customWidth="1"/>
    <col min="10765" max="10771" width="3.6640625" customWidth="1"/>
    <col min="10772" max="10772" width="4.88671875" customWidth="1"/>
    <col min="10773" max="10773" width="5.44140625" customWidth="1"/>
    <col min="10774" max="10774" width="5.33203125" customWidth="1"/>
    <col min="10775" max="10783" width="3.6640625" customWidth="1"/>
    <col min="10784" max="10784" width="5.109375" customWidth="1"/>
    <col min="10785" max="10786" width="3.6640625" customWidth="1"/>
    <col min="10787" max="10787" width="5" bestFit="1" customWidth="1"/>
    <col min="10788" max="10789" width="4.33203125" customWidth="1"/>
    <col min="10790" max="10790" width="5.6640625" customWidth="1"/>
    <col min="10791" max="10791" width="6.5546875" customWidth="1"/>
    <col min="10792" max="10792" width="6.44140625" customWidth="1"/>
    <col min="10793" max="10793" width="8.6640625" bestFit="1" customWidth="1"/>
    <col min="11009" max="11009" width="4.5546875" customWidth="1"/>
    <col min="11010" max="11010" width="15.88671875" customWidth="1"/>
    <col min="11011" max="11011" width="8.33203125" customWidth="1"/>
    <col min="11012" max="11013" width="3.6640625" customWidth="1"/>
    <col min="11014" max="11014" width="4.6640625" customWidth="1"/>
    <col min="11015" max="11018" width="3.6640625" customWidth="1"/>
    <col min="11019" max="11020" width="5" customWidth="1"/>
    <col min="11021" max="11027" width="3.6640625" customWidth="1"/>
    <col min="11028" max="11028" width="4.88671875" customWidth="1"/>
    <col min="11029" max="11029" width="5.44140625" customWidth="1"/>
    <col min="11030" max="11030" width="5.33203125" customWidth="1"/>
    <col min="11031" max="11039" width="3.6640625" customWidth="1"/>
    <col min="11040" max="11040" width="5.109375" customWidth="1"/>
    <col min="11041" max="11042" width="3.6640625" customWidth="1"/>
    <col min="11043" max="11043" width="5" bestFit="1" customWidth="1"/>
    <col min="11044" max="11045" width="4.33203125" customWidth="1"/>
    <col min="11046" max="11046" width="5.6640625" customWidth="1"/>
    <col min="11047" max="11047" width="6.5546875" customWidth="1"/>
    <col min="11048" max="11048" width="6.44140625" customWidth="1"/>
    <col min="11049" max="11049" width="8.6640625" bestFit="1" customWidth="1"/>
    <col min="11265" max="11265" width="4.5546875" customWidth="1"/>
    <col min="11266" max="11266" width="15.88671875" customWidth="1"/>
    <col min="11267" max="11267" width="8.33203125" customWidth="1"/>
    <col min="11268" max="11269" width="3.6640625" customWidth="1"/>
    <col min="11270" max="11270" width="4.6640625" customWidth="1"/>
    <col min="11271" max="11274" width="3.6640625" customWidth="1"/>
    <col min="11275" max="11276" width="5" customWidth="1"/>
    <col min="11277" max="11283" width="3.6640625" customWidth="1"/>
    <col min="11284" max="11284" width="4.88671875" customWidth="1"/>
    <col min="11285" max="11285" width="5.44140625" customWidth="1"/>
    <col min="11286" max="11286" width="5.33203125" customWidth="1"/>
    <col min="11287" max="11295" width="3.6640625" customWidth="1"/>
    <col min="11296" max="11296" width="5.109375" customWidth="1"/>
    <col min="11297" max="11298" width="3.6640625" customWidth="1"/>
    <col min="11299" max="11299" width="5" bestFit="1" customWidth="1"/>
    <col min="11300" max="11301" width="4.33203125" customWidth="1"/>
    <col min="11302" max="11302" width="5.6640625" customWidth="1"/>
    <col min="11303" max="11303" width="6.5546875" customWidth="1"/>
    <col min="11304" max="11304" width="6.44140625" customWidth="1"/>
    <col min="11305" max="11305" width="8.6640625" bestFit="1" customWidth="1"/>
    <col min="11521" max="11521" width="4.5546875" customWidth="1"/>
    <col min="11522" max="11522" width="15.88671875" customWidth="1"/>
    <col min="11523" max="11523" width="8.33203125" customWidth="1"/>
    <col min="11524" max="11525" width="3.6640625" customWidth="1"/>
    <col min="11526" max="11526" width="4.6640625" customWidth="1"/>
    <col min="11527" max="11530" width="3.6640625" customWidth="1"/>
    <col min="11531" max="11532" width="5" customWidth="1"/>
    <col min="11533" max="11539" width="3.6640625" customWidth="1"/>
    <col min="11540" max="11540" width="4.88671875" customWidth="1"/>
    <col min="11541" max="11541" width="5.44140625" customWidth="1"/>
    <col min="11542" max="11542" width="5.33203125" customWidth="1"/>
    <col min="11543" max="11551" width="3.6640625" customWidth="1"/>
    <col min="11552" max="11552" width="5.109375" customWidth="1"/>
    <col min="11553" max="11554" width="3.6640625" customWidth="1"/>
    <col min="11555" max="11555" width="5" bestFit="1" customWidth="1"/>
    <col min="11556" max="11557" width="4.33203125" customWidth="1"/>
    <col min="11558" max="11558" width="5.6640625" customWidth="1"/>
    <col min="11559" max="11559" width="6.5546875" customWidth="1"/>
    <col min="11560" max="11560" width="6.44140625" customWidth="1"/>
    <col min="11561" max="11561" width="8.6640625" bestFit="1" customWidth="1"/>
    <col min="11777" max="11777" width="4.5546875" customWidth="1"/>
    <col min="11778" max="11778" width="15.88671875" customWidth="1"/>
    <col min="11779" max="11779" width="8.33203125" customWidth="1"/>
    <col min="11780" max="11781" width="3.6640625" customWidth="1"/>
    <col min="11782" max="11782" width="4.6640625" customWidth="1"/>
    <col min="11783" max="11786" width="3.6640625" customWidth="1"/>
    <col min="11787" max="11788" width="5" customWidth="1"/>
    <col min="11789" max="11795" width="3.6640625" customWidth="1"/>
    <col min="11796" max="11796" width="4.88671875" customWidth="1"/>
    <col min="11797" max="11797" width="5.44140625" customWidth="1"/>
    <col min="11798" max="11798" width="5.33203125" customWidth="1"/>
    <col min="11799" max="11807" width="3.6640625" customWidth="1"/>
    <col min="11808" max="11808" width="5.109375" customWidth="1"/>
    <col min="11809" max="11810" width="3.6640625" customWidth="1"/>
    <col min="11811" max="11811" width="5" bestFit="1" customWidth="1"/>
    <col min="11812" max="11813" width="4.33203125" customWidth="1"/>
    <col min="11814" max="11814" width="5.6640625" customWidth="1"/>
    <col min="11815" max="11815" width="6.5546875" customWidth="1"/>
    <col min="11816" max="11816" width="6.44140625" customWidth="1"/>
    <col min="11817" max="11817" width="8.6640625" bestFit="1" customWidth="1"/>
    <col min="12033" max="12033" width="4.5546875" customWidth="1"/>
    <col min="12034" max="12034" width="15.88671875" customWidth="1"/>
    <col min="12035" max="12035" width="8.33203125" customWidth="1"/>
    <col min="12036" max="12037" width="3.6640625" customWidth="1"/>
    <col min="12038" max="12038" width="4.6640625" customWidth="1"/>
    <col min="12039" max="12042" width="3.6640625" customWidth="1"/>
    <col min="12043" max="12044" width="5" customWidth="1"/>
    <col min="12045" max="12051" width="3.6640625" customWidth="1"/>
    <col min="12052" max="12052" width="4.88671875" customWidth="1"/>
    <col min="12053" max="12053" width="5.44140625" customWidth="1"/>
    <col min="12054" max="12054" width="5.33203125" customWidth="1"/>
    <col min="12055" max="12063" width="3.6640625" customWidth="1"/>
    <col min="12064" max="12064" width="5.109375" customWidth="1"/>
    <col min="12065" max="12066" width="3.6640625" customWidth="1"/>
    <col min="12067" max="12067" width="5" bestFit="1" customWidth="1"/>
    <col min="12068" max="12069" width="4.33203125" customWidth="1"/>
    <col min="12070" max="12070" width="5.6640625" customWidth="1"/>
    <col min="12071" max="12071" width="6.5546875" customWidth="1"/>
    <col min="12072" max="12072" width="6.44140625" customWidth="1"/>
    <col min="12073" max="12073" width="8.6640625" bestFit="1" customWidth="1"/>
    <col min="12289" max="12289" width="4.5546875" customWidth="1"/>
    <col min="12290" max="12290" width="15.88671875" customWidth="1"/>
    <col min="12291" max="12291" width="8.33203125" customWidth="1"/>
    <col min="12292" max="12293" width="3.6640625" customWidth="1"/>
    <col min="12294" max="12294" width="4.6640625" customWidth="1"/>
    <col min="12295" max="12298" width="3.6640625" customWidth="1"/>
    <col min="12299" max="12300" width="5" customWidth="1"/>
    <col min="12301" max="12307" width="3.6640625" customWidth="1"/>
    <col min="12308" max="12308" width="4.88671875" customWidth="1"/>
    <col min="12309" max="12309" width="5.44140625" customWidth="1"/>
    <col min="12310" max="12310" width="5.33203125" customWidth="1"/>
    <col min="12311" max="12319" width="3.6640625" customWidth="1"/>
    <col min="12320" max="12320" width="5.109375" customWidth="1"/>
    <col min="12321" max="12322" width="3.6640625" customWidth="1"/>
    <col min="12323" max="12323" width="5" bestFit="1" customWidth="1"/>
    <col min="12324" max="12325" width="4.33203125" customWidth="1"/>
    <col min="12326" max="12326" width="5.6640625" customWidth="1"/>
    <col min="12327" max="12327" width="6.5546875" customWidth="1"/>
    <col min="12328" max="12328" width="6.44140625" customWidth="1"/>
    <col min="12329" max="12329" width="8.6640625" bestFit="1" customWidth="1"/>
    <col min="12545" max="12545" width="4.5546875" customWidth="1"/>
    <col min="12546" max="12546" width="15.88671875" customWidth="1"/>
    <col min="12547" max="12547" width="8.33203125" customWidth="1"/>
    <col min="12548" max="12549" width="3.6640625" customWidth="1"/>
    <col min="12550" max="12550" width="4.6640625" customWidth="1"/>
    <col min="12551" max="12554" width="3.6640625" customWidth="1"/>
    <col min="12555" max="12556" width="5" customWidth="1"/>
    <col min="12557" max="12563" width="3.6640625" customWidth="1"/>
    <col min="12564" max="12564" width="4.88671875" customWidth="1"/>
    <col min="12565" max="12565" width="5.44140625" customWidth="1"/>
    <col min="12566" max="12566" width="5.33203125" customWidth="1"/>
    <col min="12567" max="12575" width="3.6640625" customWidth="1"/>
    <col min="12576" max="12576" width="5.109375" customWidth="1"/>
    <col min="12577" max="12578" width="3.6640625" customWidth="1"/>
    <col min="12579" max="12579" width="5" bestFit="1" customWidth="1"/>
    <col min="12580" max="12581" width="4.33203125" customWidth="1"/>
    <col min="12582" max="12582" width="5.6640625" customWidth="1"/>
    <col min="12583" max="12583" width="6.5546875" customWidth="1"/>
    <col min="12584" max="12584" width="6.44140625" customWidth="1"/>
    <col min="12585" max="12585" width="8.6640625" bestFit="1" customWidth="1"/>
    <col min="12801" max="12801" width="4.5546875" customWidth="1"/>
    <col min="12802" max="12802" width="15.88671875" customWidth="1"/>
    <col min="12803" max="12803" width="8.33203125" customWidth="1"/>
    <col min="12804" max="12805" width="3.6640625" customWidth="1"/>
    <col min="12806" max="12806" width="4.6640625" customWidth="1"/>
    <col min="12807" max="12810" width="3.6640625" customWidth="1"/>
    <col min="12811" max="12812" width="5" customWidth="1"/>
    <col min="12813" max="12819" width="3.6640625" customWidth="1"/>
    <col min="12820" max="12820" width="4.88671875" customWidth="1"/>
    <col min="12821" max="12821" width="5.44140625" customWidth="1"/>
    <col min="12822" max="12822" width="5.33203125" customWidth="1"/>
    <col min="12823" max="12831" width="3.6640625" customWidth="1"/>
    <col min="12832" max="12832" width="5.109375" customWidth="1"/>
    <col min="12833" max="12834" width="3.6640625" customWidth="1"/>
    <col min="12835" max="12835" width="5" bestFit="1" customWidth="1"/>
    <col min="12836" max="12837" width="4.33203125" customWidth="1"/>
    <col min="12838" max="12838" width="5.6640625" customWidth="1"/>
    <col min="12839" max="12839" width="6.5546875" customWidth="1"/>
    <col min="12840" max="12840" width="6.44140625" customWidth="1"/>
    <col min="12841" max="12841" width="8.6640625" bestFit="1" customWidth="1"/>
    <col min="13057" max="13057" width="4.5546875" customWidth="1"/>
    <col min="13058" max="13058" width="15.88671875" customWidth="1"/>
    <col min="13059" max="13059" width="8.33203125" customWidth="1"/>
    <col min="13060" max="13061" width="3.6640625" customWidth="1"/>
    <col min="13062" max="13062" width="4.6640625" customWidth="1"/>
    <col min="13063" max="13066" width="3.6640625" customWidth="1"/>
    <col min="13067" max="13068" width="5" customWidth="1"/>
    <col min="13069" max="13075" width="3.6640625" customWidth="1"/>
    <col min="13076" max="13076" width="4.88671875" customWidth="1"/>
    <col min="13077" max="13077" width="5.44140625" customWidth="1"/>
    <col min="13078" max="13078" width="5.33203125" customWidth="1"/>
    <col min="13079" max="13087" width="3.6640625" customWidth="1"/>
    <col min="13088" max="13088" width="5.109375" customWidth="1"/>
    <col min="13089" max="13090" width="3.6640625" customWidth="1"/>
    <col min="13091" max="13091" width="5" bestFit="1" customWidth="1"/>
    <col min="13092" max="13093" width="4.33203125" customWidth="1"/>
    <col min="13094" max="13094" width="5.6640625" customWidth="1"/>
    <col min="13095" max="13095" width="6.5546875" customWidth="1"/>
    <col min="13096" max="13096" width="6.44140625" customWidth="1"/>
    <col min="13097" max="13097" width="8.6640625" bestFit="1" customWidth="1"/>
    <col min="13313" max="13313" width="4.5546875" customWidth="1"/>
    <col min="13314" max="13314" width="15.88671875" customWidth="1"/>
    <col min="13315" max="13315" width="8.33203125" customWidth="1"/>
    <col min="13316" max="13317" width="3.6640625" customWidth="1"/>
    <col min="13318" max="13318" width="4.6640625" customWidth="1"/>
    <col min="13319" max="13322" width="3.6640625" customWidth="1"/>
    <col min="13323" max="13324" width="5" customWidth="1"/>
    <col min="13325" max="13331" width="3.6640625" customWidth="1"/>
    <col min="13332" max="13332" width="4.88671875" customWidth="1"/>
    <col min="13333" max="13333" width="5.44140625" customWidth="1"/>
    <col min="13334" max="13334" width="5.33203125" customWidth="1"/>
    <col min="13335" max="13343" width="3.6640625" customWidth="1"/>
    <col min="13344" max="13344" width="5.109375" customWidth="1"/>
    <col min="13345" max="13346" width="3.6640625" customWidth="1"/>
    <col min="13347" max="13347" width="5" bestFit="1" customWidth="1"/>
    <col min="13348" max="13349" width="4.33203125" customWidth="1"/>
    <col min="13350" max="13350" width="5.6640625" customWidth="1"/>
    <col min="13351" max="13351" width="6.5546875" customWidth="1"/>
    <col min="13352" max="13352" width="6.44140625" customWidth="1"/>
    <col min="13353" max="13353" width="8.6640625" bestFit="1" customWidth="1"/>
    <col min="13569" max="13569" width="4.5546875" customWidth="1"/>
    <col min="13570" max="13570" width="15.88671875" customWidth="1"/>
    <col min="13571" max="13571" width="8.33203125" customWidth="1"/>
    <col min="13572" max="13573" width="3.6640625" customWidth="1"/>
    <col min="13574" max="13574" width="4.6640625" customWidth="1"/>
    <col min="13575" max="13578" width="3.6640625" customWidth="1"/>
    <col min="13579" max="13580" width="5" customWidth="1"/>
    <col min="13581" max="13587" width="3.6640625" customWidth="1"/>
    <col min="13588" max="13588" width="4.88671875" customWidth="1"/>
    <col min="13589" max="13589" width="5.44140625" customWidth="1"/>
    <col min="13590" max="13590" width="5.33203125" customWidth="1"/>
    <col min="13591" max="13599" width="3.6640625" customWidth="1"/>
    <col min="13600" max="13600" width="5.109375" customWidth="1"/>
    <col min="13601" max="13602" width="3.6640625" customWidth="1"/>
    <col min="13603" max="13603" width="5" bestFit="1" customWidth="1"/>
    <col min="13604" max="13605" width="4.33203125" customWidth="1"/>
    <col min="13606" max="13606" width="5.6640625" customWidth="1"/>
    <col min="13607" max="13607" width="6.5546875" customWidth="1"/>
    <col min="13608" max="13608" width="6.44140625" customWidth="1"/>
    <col min="13609" max="13609" width="8.6640625" bestFit="1" customWidth="1"/>
    <col min="13825" max="13825" width="4.5546875" customWidth="1"/>
    <col min="13826" max="13826" width="15.88671875" customWidth="1"/>
    <col min="13827" max="13827" width="8.33203125" customWidth="1"/>
    <col min="13828" max="13829" width="3.6640625" customWidth="1"/>
    <col min="13830" max="13830" width="4.6640625" customWidth="1"/>
    <col min="13831" max="13834" width="3.6640625" customWidth="1"/>
    <col min="13835" max="13836" width="5" customWidth="1"/>
    <col min="13837" max="13843" width="3.6640625" customWidth="1"/>
    <col min="13844" max="13844" width="4.88671875" customWidth="1"/>
    <col min="13845" max="13845" width="5.44140625" customWidth="1"/>
    <col min="13846" max="13846" width="5.33203125" customWidth="1"/>
    <col min="13847" max="13855" width="3.6640625" customWidth="1"/>
    <col min="13856" max="13856" width="5.109375" customWidth="1"/>
    <col min="13857" max="13858" width="3.6640625" customWidth="1"/>
    <col min="13859" max="13859" width="5" bestFit="1" customWidth="1"/>
    <col min="13860" max="13861" width="4.33203125" customWidth="1"/>
    <col min="13862" max="13862" width="5.6640625" customWidth="1"/>
    <col min="13863" max="13863" width="6.5546875" customWidth="1"/>
    <col min="13864" max="13864" width="6.44140625" customWidth="1"/>
    <col min="13865" max="13865" width="8.6640625" bestFit="1" customWidth="1"/>
    <col min="14081" max="14081" width="4.5546875" customWidth="1"/>
    <col min="14082" max="14082" width="15.88671875" customWidth="1"/>
    <col min="14083" max="14083" width="8.33203125" customWidth="1"/>
    <col min="14084" max="14085" width="3.6640625" customWidth="1"/>
    <col min="14086" max="14086" width="4.6640625" customWidth="1"/>
    <col min="14087" max="14090" width="3.6640625" customWidth="1"/>
    <col min="14091" max="14092" width="5" customWidth="1"/>
    <col min="14093" max="14099" width="3.6640625" customWidth="1"/>
    <col min="14100" max="14100" width="4.88671875" customWidth="1"/>
    <col min="14101" max="14101" width="5.44140625" customWidth="1"/>
    <col min="14102" max="14102" width="5.33203125" customWidth="1"/>
    <col min="14103" max="14111" width="3.6640625" customWidth="1"/>
    <col min="14112" max="14112" width="5.109375" customWidth="1"/>
    <col min="14113" max="14114" width="3.6640625" customWidth="1"/>
    <col min="14115" max="14115" width="5" bestFit="1" customWidth="1"/>
    <col min="14116" max="14117" width="4.33203125" customWidth="1"/>
    <col min="14118" max="14118" width="5.6640625" customWidth="1"/>
    <col min="14119" max="14119" width="6.5546875" customWidth="1"/>
    <col min="14120" max="14120" width="6.44140625" customWidth="1"/>
    <col min="14121" max="14121" width="8.6640625" bestFit="1" customWidth="1"/>
    <col min="14337" max="14337" width="4.5546875" customWidth="1"/>
    <col min="14338" max="14338" width="15.88671875" customWidth="1"/>
    <col min="14339" max="14339" width="8.33203125" customWidth="1"/>
    <col min="14340" max="14341" width="3.6640625" customWidth="1"/>
    <col min="14342" max="14342" width="4.6640625" customWidth="1"/>
    <col min="14343" max="14346" width="3.6640625" customWidth="1"/>
    <col min="14347" max="14348" width="5" customWidth="1"/>
    <col min="14349" max="14355" width="3.6640625" customWidth="1"/>
    <col min="14356" max="14356" width="4.88671875" customWidth="1"/>
    <col min="14357" max="14357" width="5.44140625" customWidth="1"/>
    <col min="14358" max="14358" width="5.33203125" customWidth="1"/>
    <col min="14359" max="14367" width="3.6640625" customWidth="1"/>
    <col min="14368" max="14368" width="5.109375" customWidth="1"/>
    <col min="14369" max="14370" width="3.6640625" customWidth="1"/>
    <col min="14371" max="14371" width="5" bestFit="1" customWidth="1"/>
    <col min="14372" max="14373" width="4.33203125" customWidth="1"/>
    <col min="14374" max="14374" width="5.6640625" customWidth="1"/>
    <col min="14375" max="14375" width="6.5546875" customWidth="1"/>
    <col min="14376" max="14376" width="6.44140625" customWidth="1"/>
    <col min="14377" max="14377" width="8.6640625" bestFit="1" customWidth="1"/>
    <col min="14593" max="14593" width="4.5546875" customWidth="1"/>
    <col min="14594" max="14594" width="15.88671875" customWidth="1"/>
    <col min="14595" max="14595" width="8.33203125" customWidth="1"/>
    <col min="14596" max="14597" width="3.6640625" customWidth="1"/>
    <col min="14598" max="14598" width="4.6640625" customWidth="1"/>
    <col min="14599" max="14602" width="3.6640625" customWidth="1"/>
    <col min="14603" max="14604" width="5" customWidth="1"/>
    <col min="14605" max="14611" width="3.6640625" customWidth="1"/>
    <col min="14612" max="14612" width="4.88671875" customWidth="1"/>
    <col min="14613" max="14613" width="5.44140625" customWidth="1"/>
    <col min="14614" max="14614" width="5.33203125" customWidth="1"/>
    <col min="14615" max="14623" width="3.6640625" customWidth="1"/>
    <col min="14624" max="14624" width="5.109375" customWidth="1"/>
    <col min="14625" max="14626" width="3.6640625" customWidth="1"/>
    <col min="14627" max="14627" width="5" bestFit="1" customWidth="1"/>
    <col min="14628" max="14629" width="4.33203125" customWidth="1"/>
    <col min="14630" max="14630" width="5.6640625" customWidth="1"/>
    <col min="14631" max="14631" width="6.5546875" customWidth="1"/>
    <col min="14632" max="14632" width="6.44140625" customWidth="1"/>
    <col min="14633" max="14633" width="8.6640625" bestFit="1" customWidth="1"/>
    <col min="14849" max="14849" width="4.5546875" customWidth="1"/>
    <col min="14850" max="14850" width="15.88671875" customWidth="1"/>
    <col min="14851" max="14851" width="8.33203125" customWidth="1"/>
    <col min="14852" max="14853" width="3.6640625" customWidth="1"/>
    <col min="14854" max="14854" width="4.6640625" customWidth="1"/>
    <col min="14855" max="14858" width="3.6640625" customWidth="1"/>
    <col min="14859" max="14860" width="5" customWidth="1"/>
    <col min="14861" max="14867" width="3.6640625" customWidth="1"/>
    <col min="14868" max="14868" width="4.88671875" customWidth="1"/>
    <col min="14869" max="14869" width="5.44140625" customWidth="1"/>
    <col min="14870" max="14870" width="5.33203125" customWidth="1"/>
    <col min="14871" max="14879" width="3.6640625" customWidth="1"/>
    <col min="14880" max="14880" width="5.109375" customWidth="1"/>
    <col min="14881" max="14882" width="3.6640625" customWidth="1"/>
    <col min="14883" max="14883" width="5" bestFit="1" customWidth="1"/>
    <col min="14884" max="14885" width="4.33203125" customWidth="1"/>
    <col min="14886" max="14886" width="5.6640625" customWidth="1"/>
    <col min="14887" max="14887" width="6.5546875" customWidth="1"/>
    <col min="14888" max="14888" width="6.44140625" customWidth="1"/>
    <col min="14889" max="14889" width="8.6640625" bestFit="1" customWidth="1"/>
    <col min="15105" max="15105" width="4.5546875" customWidth="1"/>
    <col min="15106" max="15106" width="15.88671875" customWidth="1"/>
    <col min="15107" max="15107" width="8.33203125" customWidth="1"/>
    <col min="15108" max="15109" width="3.6640625" customWidth="1"/>
    <col min="15110" max="15110" width="4.6640625" customWidth="1"/>
    <col min="15111" max="15114" width="3.6640625" customWidth="1"/>
    <col min="15115" max="15116" width="5" customWidth="1"/>
    <col min="15117" max="15123" width="3.6640625" customWidth="1"/>
    <col min="15124" max="15124" width="4.88671875" customWidth="1"/>
    <col min="15125" max="15125" width="5.44140625" customWidth="1"/>
    <col min="15126" max="15126" width="5.33203125" customWidth="1"/>
    <col min="15127" max="15135" width="3.6640625" customWidth="1"/>
    <col min="15136" max="15136" width="5.109375" customWidth="1"/>
    <col min="15137" max="15138" width="3.6640625" customWidth="1"/>
    <col min="15139" max="15139" width="5" bestFit="1" customWidth="1"/>
    <col min="15140" max="15141" width="4.33203125" customWidth="1"/>
    <col min="15142" max="15142" width="5.6640625" customWidth="1"/>
    <col min="15143" max="15143" width="6.5546875" customWidth="1"/>
    <col min="15144" max="15144" width="6.44140625" customWidth="1"/>
    <col min="15145" max="15145" width="8.6640625" bestFit="1" customWidth="1"/>
    <col min="15361" max="15361" width="4.5546875" customWidth="1"/>
    <col min="15362" max="15362" width="15.88671875" customWidth="1"/>
    <col min="15363" max="15363" width="8.33203125" customWidth="1"/>
    <col min="15364" max="15365" width="3.6640625" customWidth="1"/>
    <col min="15366" max="15366" width="4.6640625" customWidth="1"/>
    <col min="15367" max="15370" width="3.6640625" customWidth="1"/>
    <col min="15371" max="15372" width="5" customWidth="1"/>
    <col min="15373" max="15379" width="3.6640625" customWidth="1"/>
    <col min="15380" max="15380" width="4.88671875" customWidth="1"/>
    <col min="15381" max="15381" width="5.44140625" customWidth="1"/>
    <col min="15382" max="15382" width="5.33203125" customWidth="1"/>
    <col min="15383" max="15391" width="3.6640625" customWidth="1"/>
    <col min="15392" max="15392" width="5.109375" customWidth="1"/>
    <col min="15393" max="15394" width="3.6640625" customWidth="1"/>
    <col min="15395" max="15395" width="5" bestFit="1" customWidth="1"/>
    <col min="15396" max="15397" width="4.33203125" customWidth="1"/>
    <col min="15398" max="15398" width="5.6640625" customWidth="1"/>
    <col min="15399" max="15399" width="6.5546875" customWidth="1"/>
    <col min="15400" max="15400" width="6.44140625" customWidth="1"/>
    <col min="15401" max="15401" width="8.6640625" bestFit="1" customWidth="1"/>
    <col min="15617" max="15617" width="4.5546875" customWidth="1"/>
    <col min="15618" max="15618" width="15.88671875" customWidth="1"/>
    <col min="15619" max="15619" width="8.33203125" customWidth="1"/>
    <col min="15620" max="15621" width="3.6640625" customWidth="1"/>
    <col min="15622" max="15622" width="4.6640625" customWidth="1"/>
    <col min="15623" max="15626" width="3.6640625" customWidth="1"/>
    <col min="15627" max="15628" width="5" customWidth="1"/>
    <col min="15629" max="15635" width="3.6640625" customWidth="1"/>
    <col min="15636" max="15636" width="4.88671875" customWidth="1"/>
    <col min="15637" max="15637" width="5.44140625" customWidth="1"/>
    <col min="15638" max="15638" width="5.33203125" customWidth="1"/>
    <col min="15639" max="15647" width="3.6640625" customWidth="1"/>
    <col min="15648" max="15648" width="5.109375" customWidth="1"/>
    <col min="15649" max="15650" width="3.6640625" customWidth="1"/>
    <col min="15651" max="15651" width="5" bestFit="1" customWidth="1"/>
    <col min="15652" max="15653" width="4.33203125" customWidth="1"/>
    <col min="15654" max="15654" width="5.6640625" customWidth="1"/>
    <col min="15655" max="15655" width="6.5546875" customWidth="1"/>
    <col min="15656" max="15656" width="6.44140625" customWidth="1"/>
    <col min="15657" max="15657" width="8.6640625" bestFit="1" customWidth="1"/>
    <col min="15873" max="15873" width="4.5546875" customWidth="1"/>
    <col min="15874" max="15874" width="15.88671875" customWidth="1"/>
    <col min="15875" max="15875" width="8.33203125" customWidth="1"/>
    <col min="15876" max="15877" width="3.6640625" customWidth="1"/>
    <col min="15878" max="15878" width="4.6640625" customWidth="1"/>
    <col min="15879" max="15882" width="3.6640625" customWidth="1"/>
    <col min="15883" max="15884" width="5" customWidth="1"/>
    <col min="15885" max="15891" width="3.6640625" customWidth="1"/>
    <col min="15892" max="15892" width="4.88671875" customWidth="1"/>
    <col min="15893" max="15893" width="5.44140625" customWidth="1"/>
    <col min="15894" max="15894" width="5.33203125" customWidth="1"/>
    <col min="15895" max="15903" width="3.6640625" customWidth="1"/>
    <col min="15904" max="15904" width="5.109375" customWidth="1"/>
    <col min="15905" max="15906" width="3.6640625" customWidth="1"/>
    <col min="15907" max="15907" width="5" bestFit="1" customWidth="1"/>
    <col min="15908" max="15909" width="4.33203125" customWidth="1"/>
    <col min="15910" max="15910" width="5.6640625" customWidth="1"/>
    <col min="15911" max="15911" width="6.5546875" customWidth="1"/>
    <col min="15912" max="15912" width="6.44140625" customWidth="1"/>
    <col min="15913" max="15913" width="8.6640625" bestFit="1" customWidth="1"/>
    <col min="16129" max="16129" width="4.5546875" customWidth="1"/>
    <col min="16130" max="16130" width="15.88671875" customWidth="1"/>
    <col min="16131" max="16131" width="8.33203125" customWidth="1"/>
    <col min="16132" max="16133" width="3.6640625" customWidth="1"/>
    <col min="16134" max="16134" width="4.6640625" customWidth="1"/>
    <col min="16135" max="16138" width="3.6640625" customWidth="1"/>
    <col min="16139" max="16140" width="5" customWidth="1"/>
    <col min="16141" max="16147" width="3.6640625" customWidth="1"/>
    <col min="16148" max="16148" width="4.88671875" customWidth="1"/>
    <col min="16149" max="16149" width="5.44140625" customWidth="1"/>
    <col min="16150" max="16150" width="5.33203125" customWidth="1"/>
    <col min="16151" max="16159" width="3.6640625" customWidth="1"/>
    <col min="16160" max="16160" width="5.109375" customWidth="1"/>
    <col min="16161" max="16162" width="3.6640625" customWidth="1"/>
    <col min="16163" max="16163" width="5" bestFit="1" customWidth="1"/>
    <col min="16164" max="16165" width="4.33203125" customWidth="1"/>
    <col min="16166" max="16166" width="5.6640625" customWidth="1"/>
    <col min="16167" max="16167" width="6.5546875" customWidth="1"/>
    <col min="16168" max="16168" width="6.44140625" customWidth="1"/>
    <col min="16169" max="16169" width="8.6640625" bestFit="1" customWidth="1"/>
  </cols>
  <sheetData>
    <row r="1" spans="1:45" ht="18" x14ac:dyDescent="0.35">
      <c r="C1" s="1" t="s">
        <v>38</v>
      </c>
      <c r="D1" s="1"/>
      <c r="E1" s="1"/>
      <c r="F1" s="1"/>
      <c r="G1" s="1"/>
      <c r="H1" s="1"/>
    </row>
    <row r="3" spans="1:45" s="7" customFormat="1" ht="28.8" x14ac:dyDescent="0.3">
      <c r="A3" s="2" t="s">
        <v>0</v>
      </c>
      <c r="B3" s="2" t="s">
        <v>1</v>
      </c>
      <c r="C3" s="2" t="s">
        <v>2</v>
      </c>
      <c r="D3" s="3">
        <v>1</v>
      </c>
      <c r="E3" s="2">
        <v>2</v>
      </c>
      <c r="F3" s="2">
        <v>3</v>
      </c>
      <c r="G3" s="2">
        <v>4</v>
      </c>
      <c r="H3" s="2">
        <v>5</v>
      </c>
      <c r="I3" s="3">
        <v>6</v>
      </c>
      <c r="J3" s="3">
        <v>7</v>
      </c>
      <c r="K3" s="3">
        <v>8</v>
      </c>
      <c r="L3" s="2">
        <v>9</v>
      </c>
      <c r="M3" s="2">
        <v>10</v>
      </c>
      <c r="N3" s="3">
        <v>11</v>
      </c>
      <c r="O3" s="3">
        <v>12</v>
      </c>
      <c r="P3" s="3">
        <v>13</v>
      </c>
      <c r="Q3" s="2">
        <v>14</v>
      </c>
      <c r="R3" s="3">
        <v>15</v>
      </c>
      <c r="S3" s="2">
        <v>16</v>
      </c>
      <c r="T3" s="2">
        <v>17</v>
      </c>
      <c r="U3" s="2">
        <v>18</v>
      </c>
      <c r="V3" s="2">
        <v>19</v>
      </c>
      <c r="W3" s="3">
        <v>20</v>
      </c>
      <c r="X3" s="2">
        <v>21</v>
      </c>
      <c r="Y3" s="3">
        <v>22</v>
      </c>
      <c r="Z3" s="2">
        <v>23</v>
      </c>
      <c r="AA3" s="2">
        <v>24</v>
      </c>
      <c r="AB3" s="2">
        <v>25</v>
      </c>
      <c r="AC3" s="2">
        <v>26</v>
      </c>
      <c r="AD3" s="3">
        <v>27</v>
      </c>
      <c r="AE3" s="2">
        <v>28</v>
      </c>
      <c r="AF3" s="2">
        <v>29</v>
      </c>
      <c r="AG3" s="3">
        <v>30</v>
      </c>
      <c r="AH3" s="3">
        <v>31</v>
      </c>
      <c r="AI3" s="4" t="s">
        <v>3</v>
      </c>
      <c r="AJ3" s="4" t="s">
        <v>4</v>
      </c>
      <c r="AK3" s="4" t="s">
        <v>5</v>
      </c>
      <c r="AL3" s="4" t="s">
        <v>6</v>
      </c>
      <c r="AM3" s="5" t="s">
        <v>7</v>
      </c>
      <c r="AN3" s="5" t="s">
        <v>8</v>
      </c>
      <c r="AO3" s="6" t="s">
        <v>9</v>
      </c>
      <c r="AP3" s="39"/>
      <c r="AQ3" s="39"/>
      <c r="AR3" s="39"/>
    </row>
    <row r="4" spans="1:45" ht="18.75" customHeight="1" x14ac:dyDescent="0.3">
      <c r="A4" s="8">
        <v>1</v>
      </c>
      <c r="B4" s="9" t="s">
        <v>10</v>
      </c>
      <c r="C4" s="8">
        <v>146334</v>
      </c>
      <c r="D4" s="10">
        <v>8</v>
      </c>
      <c r="E4" s="8">
        <v>8</v>
      </c>
      <c r="F4" s="8">
        <v>8</v>
      </c>
      <c r="G4" s="8">
        <v>8</v>
      </c>
      <c r="H4" s="8" t="s">
        <v>11</v>
      </c>
      <c r="I4" s="11">
        <v>8</v>
      </c>
      <c r="J4" s="10">
        <v>8</v>
      </c>
      <c r="K4" s="12">
        <v>8</v>
      </c>
      <c r="L4" s="8">
        <v>8</v>
      </c>
      <c r="M4" s="13">
        <v>8</v>
      </c>
      <c r="N4" s="10">
        <v>8</v>
      </c>
      <c r="O4" s="10" t="s">
        <v>11</v>
      </c>
      <c r="P4" s="11">
        <v>8</v>
      </c>
      <c r="Q4" s="10">
        <v>16</v>
      </c>
      <c r="R4" s="10">
        <v>8</v>
      </c>
      <c r="S4" s="13">
        <v>8</v>
      </c>
      <c r="T4" s="13">
        <v>8</v>
      </c>
      <c r="U4" s="8">
        <v>8</v>
      </c>
      <c r="V4" s="8" t="s">
        <v>11</v>
      </c>
      <c r="W4" s="11">
        <v>8</v>
      </c>
      <c r="X4" s="10">
        <v>8</v>
      </c>
      <c r="Y4" s="10">
        <v>8</v>
      </c>
      <c r="Z4" s="8">
        <v>8</v>
      </c>
      <c r="AA4" s="8">
        <v>8</v>
      </c>
      <c r="AB4" s="8">
        <v>8</v>
      </c>
      <c r="AC4" s="8" t="s">
        <v>11</v>
      </c>
      <c r="AD4" s="11">
        <v>8</v>
      </c>
      <c r="AE4" s="10">
        <v>8</v>
      </c>
      <c r="AF4" s="10">
        <v>8</v>
      </c>
      <c r="AG4" s="10">
        <v>8</v>
      </c>
      <c r="AH4" s="10"/>
      <c r="AI4" s="14">
        <f>COUNT(D4:AH4)</f>
        <v>26</v>
      </c>
      <c r="AJ4" s="14">
        <f>COUNTIF(D4:AH4,"ab")</f>
        <v>0</v>
      </c>
      <c r="AK4" s="14">
        <f>COUNTIF(D4:AH4,"off")</f>
        <v>4</v>
      </c>
      <c r="AL4" s="14">
        <f>COUNTIF(D4:AH4,"L")</f>
        <v>0</v>
      </c>
      <c r="AM4" s="14">
        <f>SUM(AI4:AL4)</f>
        <v>30</v>
      </c>
      <c r="AN4" s="14">
        <f>SUM(AO4)-(SUM(AI4*8))</f>
        <v>8</v>
      </c>
      <c r="AO4" s="15">
        <f>SUM(D4:AH4)</f>
        <v>216</v>
      </c>
      <c r="AP4" s="40">
        <f>COUNTIF(D4:AG4,"8")</f>
        <v>25</v>
      </c>
      <c r="AQ4" s="40">
        <f>COUNTIF(D4:AG4,"16")</f>
        <v>1</v>
      </c>
      <c r="AR4" s="39">
        <f>AP4+AQ4</f>
        <v>26</v>
      </c>
      <c r="AS4">
        <f>AR4*8</f>
        <v>208</v>
      </c>
    </row>
    <row r="5" spans="1:45" ht="18.75" customHeight="1" x14ac:dyDescent="0.3">
      <c r="A5" s="8">
        <v>2</v>
      </c>
      <c r="B5" s="9" t="s">
        <v>12</v>
      </c>
      <c r="C5" s="8">
        <v>145101</v>
      </c>
      <c r="D5" s="10">
        <v>8</v>
      </c>
      <c r="E5" s="8">
        <v>8</v>
      </c>
      <c r="F5" s="8">
        <v>8</v>
      </c>
      <c r="G5" s="8">
        <v>8</v>
      </c>
      <c r="H5" s="8" t="s">
        <v>11</v>
      </c>
      <c r="I5" s="11">
        <v>8</v>
      </c>
      <c r="J5" s="10">
        <v>16</v>
      </c>
      <c r="K5" s="12">
        <v>8</v>
      </c>
      <c r="L5" s="8">
        <v>8</v>
      </c>
      <c r="M5" s="13">
        <v>8</v>
      </c>
      <c r="N5" s="10">
        <v>8</v>
      </c>
      <c r="O5" s="10" t="s">
        <v>11</v>
      </c>
      <c r="P5" s="11">
        <v>8</v>
      </c>
      <c r="Q5" s="10">
        <v>8</v>
      </c>
      <c r="R5" s="10">
        <v>8</v>
      </c>
      <c r="S5" s="13">
        <v>8</v>
      </c>
      <c r="T5" s="13">
        <v>8</v>
      </c>
      <c r="U5" s="8">
        <v>16</v>
      </c>
      <c r="V5" s="8" t="s">
        <v>11</v>
      </c>
      <c r="W5" s="11">
        <v>8</v>
      </c>
      <c r="X5" s="10">
        <v>8</v>
      </c>
      <c r="Y5" s="10">
        <v>8</v>
      </c>
      <c r="Z5" s="8">
        <v>8</v>
      </c>
      <c r="AA5" s="8">
        <v>8</v>
      </c>
      <c r="AB5" s="8">
        <v>8</v>
      </c>
      <c r="AC5" s="8" t="s">
        <v>11</v>
      </c>
      <c r="AD5" s="11">
        <v>8</v>
      </c>
      <c r="AE5" s="10">
        <v>8</v>
      </c>
      <c r="AF5" s="10">
        <v>8</v>
      </c>
      <c r="AG5" s="10">
        <v>8</v>
      </c>
      <c r="AH5" s="10"/>
      <c r="AI5" s="14">
        <f t="shared" ref="AI5:AI21" si="0">COUNT(D5:AH5)</f>
        <v>26</v>
      </c>
      <c r="AJ5" s="14">
        <f t="shared" ref="AJ5:AJ21" si="1">COUNTIF(D5:AH5,"ab")</f>
        <v>0</v>
      </c>
      <c r="AK5" s="14">
        <f t="shared" ref="AK5:AK21" si="2">COUNTIF(D5:AH5,"off")</f>
        <v>4</v>
      </c>
      <c r="AL5" s="14">
        <f t="shared" ref="AL5:AL20" si="3">COUNTIF(D5:AH5,"L")</f>
        <v>0</v>
      </c>
      <c r="AM5" s="14">
        <f t="shared" ref="AM5:AM21" si="4">SUM(AI5:AL5)</f>
        <v>30</v>
      </c>
      <c r="AN5" s="14">
        <f t="shared" ref="AN5:AN20" si="5">SUM(AO5)-(SUM(AI5*8))</f>
        <v>16</v>
      </c>
      <c r="AO5" s="15">
        <f t="shared" ref="AO5:AO25" si="6">SUM(D5:AH5)</f>
        <v>224</v>
      </c>
      <c r="AP5" s="40">
        <f t="shared" ref="AP5:AP22" si="7">COUNTIF(D5:AG5,"8")</f>
        <v>24</v>
      </c>
      <c r="AQ5" s="40">
        <f t="shared" ref="AQ5:AQ22" si="8">COUNTIF(D5:AG5,"16")</f>
        <v>2</v>
      </c>
      <c r="AR5" s="39">
        <f t="shared" ref="AR5:AR22" si="9">AP5+AQ5</f>
        <v>26</v>
      </c>
      <c r="AS5">
        <f t="shared" ref="AS5:AS22" si="10">AR5*8</f>
        <v>208</v>
      </c>
    </row>
    <row r="6" spans="1:45" ht="18.75" customHeight="1" x14ac:dyDescent="0.3">
      <c r="A6" s="8">
        <v>3</v>
      </c>
      <c r="B6" s="9" t="s">
        <v>13</v>
      </c>
      <c r="C6" s="8">
        <v>157116</v>
      </c>
      <c r="D6" s="10" t="s">
        <v>4</v>
      </c>
      <c r="E6" s="8" t="s">
        <v>4</v>
      </c>
      <c r="F6" s="8" t="s">
        <v>4</v>
      </c>
      <c r="G6" s="8" t="s">
        <v>4</v>
      </c>
      <c r="H6" s="8" t="s">
        <v>11</v>
      </c>
      <c r="I6" s="11" t="s">
        <v>4</v>
      </c>
      <c r="J6" s="10" t="s">
        <v>4</v>
      </c>
      <c r="K6" s="12" t="s">
        <v>4</v>
      </c>
      <c r="L6" s="8" t="s">
        <v>4</v>
      </c>
      <c r="M6" s="13" t="s">
        <v>4</v>
      </c>
      <c r="N6" s="10" t="s">
        <v>4</v>
      </c>
      <c r="O6" s="10" t="s">
        <v>11</v>
      </c>
      <c r="P6" s="11" t="s">
        <v>4</v>
      </c>
      <c r="Q6" s="10" t="s">
        <v>4</v>
      </c>
      <c r="R6" s="10">
        <v>8</v>
      </c>
      <c r="S6" s="13">
        <v>8</v>
      </c>
      <c r="T6" s="13">
        <v>8</v>
      </c>
      <c r="U6" s="8">
        <v>8</v>
      </c>
      <c r="V6" s="8" t="s">
        <v>11</v>
      </c>
      <c r="W6" s="11">
        <v>8</v>
      </c>
      <c r="X6" s="10">
        <v>8</v>
      </c>
      <c r="Y6" s="10">
        <v>8</v>
      </c>
      <c r="Z6" s="8">
        <v>8</v>
      </c>
      <c r="AA6" s="8">
        <v>8</v>
      </c>
      <c r="AB6" s="8">
        <v>8</v>
      </c>
      <c r="AC6" s="8" t="s">
        <v>11</v>
      </c>
      <c r="AD6" s="11">
        <v>8</v>
      </c>
      <c r="AE6" s="10">
        <v>8</v>
      </c>
      <c r="AF6" s="10">
        <v>8</v>
      </c>
      <c r="AG6" s="10">
        <v>8</v>
      </c>
      <c r="AH6" s="10"/>
      <c r="AI6" s="14">
        <f t="shared" si="0"/>
        <v>14</v>
      </c>
      <c r="AJ6" s="14">
        <f t="shared" si="1"/>
        <v>12</v>
      </c>
      <c r="AK6" s="14">
        <f t="shared" si="2"/>
        <v>4</v>
      </c>
      <c r="AL6" s="14">
        <f t="shared" si="3"/>
        <v>0</v>
      </c>
      <c r="AM6" s="14">
        <f t="shared" si="4"/>
        <v>30</v>
      </c>
      <c r="AN6" s="14">
        <f t="shared" si="5"/>
        <v>0</v>
      </c>
      <c r="AO6" s="15">
        <f t="shared" si="6"/>
        <v>112</v>
      </c>
      <c r="AP6" s="40">
        <f t="shared" si="7"/>
        <v>14</v>
      </c>
      <c r="AQ6" s="40">
        <f t="shared" si="8"/>
        <v>0</v>
      </c>
      <c r="AR6" s="39">
        <f t="shared" si="9"/>
        <v>14</v>
      </c>
      <c r="AS6">
        <f t="shared" si="10"/>
        <v>112</v>
      </c>
    </row>
    <row r="7" spans="1:45" ht="18.75" customHeight="1" x14ac:dyDescent="0.3">
      <c r="A7" s="8">
        <v>4</v>
      </c>
      <c r="B7" s="9" t="s">
        <v>14</v>
      </c>
      <c r="C7" s="8">
        <v>145085</v>
      </c>
      <c r="D7" s="10">
        <v>8</v>
      </c>
      <c r="E7" s="8">
        <v>8</v>
      </c>
      <c r="F7" s="8">
        <v>8</v>
      </c>
      <c r="G7" s="8">
        <v>8</v>
      </c>
      <c r="H7" s="8">
        <v>8</v>
      </c>
      <c r="I7" s="11" t="s">
        <v>11</v>
      </c>
      <c r="J7" s="10">
        <v>8</v>
      </c>
      <c r="K7" s="12">
        <v>8</v>
      </c>
      <c r="L7" s="8">
        <v>16</v>
      </c>
      <c r="M7" s="13">
        <v>8</v>
      </c>
      <c r="N7" s="10">
        <v>8</v>
      </c>
      <c r="O7" s="10">
        <v>8</v>
      </c>
      <c r="P7" s="11" t="s">
        <v>11</v>
      </c>
      <c r="Q7" s="10">
        <v>8</v>
      </c>
      <c r="R7" s="10">
        <v>16</v>
      </c>
      <c r="S7" s="13">
        <v>8</v>
      </c>
      <c r="T7" s="13">
        <v>8</v>
      </c>
      <c r="U7" s="13">
        <v>8</v>
      </c>
      <c r="V7" s="8">
        <v>8</v>
      </c>
      <c r="W7" s="11" t="s">
        <v>11</v>
      </c>
      <c r="X7" s="10">
        <v>8</v>
      </c>
      <c r="Y7" s="10">
        <v>8</v>
      </c>
      <c r="Z7" s="8">
        <v>8</v>
      </c>
      <c r="AA7" s="8">
        <v>8</v>
      </c>
      <c r="AB7" s="8">
        <v>8</v>
      </c>
      <c r="AC7" s="8">
        <v>8</v>
      </c>
      <c r="AD7" s="11" t="s">
        <v>11</v>
      </c>
      <c r="AE7" s="10">
        <v>8</v>
      </c>
      <c r="AF7" s="10">
        <v>8</v>
      </c>
      <c r="AG7" s="10">
        <v>8</v>
      </c>
      <c r="AH7" s="10"/>
      <c r="AI7" s="14">
        <f t="shared" si="0"/>
        <v>26</v>
      </c>
      <c r="AJ7" s="14">
        <f t="shared" si="1"/>
        <v>0</v>
      </c>
      <c r="AK7" s="14">
        <f t="shared" si="2"/>
        <v>4</v>
      </c>
      <c r="AL7" s="14">
        <f t="shared" si="3"/>
        <v>0</v>
      </c>
      <c r="AM7" s="14">
        <f t="shared" si="4"/>
        <v>30</v>
      </c>
      <c r="AN7" s="14">
        <f t="shared" si="5"/>
        <v>16</v>
      </c>
      <c r="AO7" s="15">
        <f t="shared" si="6"/>
        <v>224</v>
      </c>
      <c r="AP7" s="40">
        <f t="shared" si="7"/>
        <v>24</v>
      </c>
      <c r="AQ7" s="40">
        <f t="shared" si="8"/>
        <v>2</v>
      </c>
      <c r="AR7" s="39">
        <f t="shared" si="9"/>
        <v>26</v>
      </c>
      <c r="AS7">
        <f t="shared" si="10"/>
        <v>208</v>
      </c>
    </row>
    <row r="8" spans="1:45" ht="18.75" customHeight="1" x14ac:dyDescent="0.3">
      <c r="A8" s="8">
        <v>5</v>
      </c>
      <c r="B8" s="9" t="s">
        <v>15</v>
      </c>
      <c r="C8" s="8">
        <v>146490</v>
      </c>
      <c r="D8" s="10">
        <v>8</v>
      </c>
      <c r="E8" s="8" t="s">
        <v>4</v>
      </c>
      <c r="F8" s="8">
        <v>8</v>
      </c>
      <c r="G8" s="8">
        <v>8</v>
      </c>
      <c r="H8" s="8">
        <v>8</v>
      </c>
      <c r="I8" s="11" t="s">
        <v>4</v>
      </c>
      <c r="J8" s="10" t="s">
        <v>11</v>
      </c>
      <c r="K8" s="12" t="s">
        <v>4</v>
      </c>
      <c r="L8" s="8">
        <v>8</v>
      </c>
      <c r="M8" s="13">
        <v>8</v>
      </c>
      <c r="N8" s="10">
        <v>8</v>
      </c>
      <c r="O8" s="10">
        <v>8</v>
      </c>
      <c r="P8" s="11">
        <v>8</v>
      </c>
      <c r="Q8" s="10" t="s">
        <v>11</v>
      </c>
      <c r="R8" s="10">
        <v>8</v>
      </c>
      <c r="S8" s="13">
        <v>8</v>
      </c>
      <c r="T8" s="13">
        <v>8</v>
      </c>
      <c r="U8" s="13">
        <v>8</v>
      </c>
      <c r="V8" s="13">
        <v>8</v>
      </c>
      <c r="W8" s="32">
        <v>8</v>
      </c>
      <c r="X8" s="12" t="s">
        <v>11</v>
      </c>
      <c r="Y8" s="10">
        <v>8</v>
      </c>
      <c r="Z8" s="8">
        <v>8</v>
      </c>
      <c r="AA8" s="8">
        <v>8</v>
      </c>
      <c r="AB8" s="8" t="s">
        <v>4</v>
      </c>
      <c r="AC8" s="8" t="s">
        <v>4</v>
      </c>
      <c r="AD8" s="11" t="s">
        <v>4</v>
      </c>
      <c r="AE8" s="10" t="s">
        <v>11</v>
      </c>
      <c r="AF8" s="10">
        <v>8</v>
      </c>
      <c r="AG8" s="10">
        <v>8</v>
      </c>
      <c r="AH8" s="10"/>
      <c r="AI8" s="14">
        <f t="shared" si="0"/>
        <v>20</v>
      </c>
      <c r="AJ8" s="14">
        <f t="shared" si="1"/>
        <v>6</v>
      </c>
      <c r="AK8" s="14">
        <f t="shared" si="2"/>
        <v>4</v>
      </c>
      <c r="AL8" s="14">
        <f t="shared" si="3"/>
        <v>0</v>
      </c>
      <c r="AM8" s="14">
        <f t="shared" si="4"/>
        <v>30</v>
      </c>
      <c r="AN8" s="14">
        <f t="shared" si="5"/>
        <v>0</v>
      </c>
      <c r="AO8" s="15">
        <f t="shared" si="6"/>
        <v>160</v>
      </c>
      <c r="AP8" s="40">
        <f t="shared" si="7"/>
        <v>20</v>
      </c>
      <c r="AQ8" s="40">
        <f t="shared" si="8"/>
        <v>0</v>
      </c>
      <c r="AR8" s="39">
        <f t="shared" si="9"/>
        <v>20</v>
      </c>
      <c r="AS8">
        <f t="shared" si="10"/>
        <v>160</v>
      </c>
    </row>
    <row r="9" spans="1:45" ht="18.75" customHeight="1" x14ac:dyDescent="0.3">
      <c r="A9" s="8">
        <v>6</v>
      </c>
      <c r="B9" s="9" t="s">
        <v>16</v>
      </c>
      <c r="C9" s="8">
        <v>805921</v>
      </c>
      <c r="D9" s="10">
        <v>8</v>
      </c>
      <c r="E9" s="8" t="s">
        <v>11</v>
      </c>
      <c r="F9" s="8">
        <v>8</v>
      </c>
      <c r="G9" s="8">
        <v>8</v>
      </c>
      <c r="H9" s="8">
        <v>8</v>
      </c>
      <c r="I9" s="11">
        <v>8</v>
      </c>
      <c r="J9" s="10">
        <v>16</v>
      </c>
      <c r="K9" s="12">
        <v>8</v>
      </c>
      <c r="L9" s="8" t="s">
        <v>11</v>
      </c>
      <c r="M9" s="13">
        <v>8</v>
      </c>
      <c r="N9" s="10">
        <v>8</v>
      </c>
      <c r="O9" s="10">
        <v>8</v>
      </c>
      <c r="P9" s="11">
        <v>8</v>
      </c>
      <c r="Q9" s="10">
        <v>8</v>
      </c>
      <c r="R9" s="10">
        <v>8</v>
      </c>
      <c r="S9" s="13" t="s">
        <v>11</v>
      </c>
      <c r="T9" s="13">
        <v>8</v>
      </c>
      <c r="U9" s="8">
        <v>8</v>
      </c>
      <c r="V9" s="8">
        <v>8</v>
      </c>
      <c r="W9" s="11">
        <v>8</v>
      </c>
      <c r="X9" s="12">
        <v>8</v>
      </c>
      <c r="Y9" s="10">
        <v>8</v>
      </c>
      <c r="Z9" s="8" t="s">
        <v>11</v>
      </c>
      <c r="AA9" s="8">
        <v>8</v>
      </c>
      <c r="AB9" s="8">
        <v>8</v>
      </c>
      <c r="AC9" s="8">
        <v>8</v>
      </c>
      <c r="AD9" s="11">
        <v>8</v>
      </c>
      <c r="AE9" s="10">
        <v>8</v>
      </c>
      <c r="AF9" s="10">
        <v>8</v>
      </c>
      <c r="AG9" s="10" t="s">
        <v>11</v>
      </c>
      <c r="AH9" s="10"/>
      <c r="AI9" s="14">
        <f t="shared" si="0"/>
        <v>25</v>
      </c>
      <c r="AJ9" s="14">
        <f t="shared" si="1"/>
        <v>0</v>
      </c>
      <c r="AK9" s="14">
        <f t="shared" si="2"/>
        <v>5</v>
      </c>
      <c r="AL9" s="14">
        <f t="shared" si="3"/>
        <v>0</v>
      </c>
      <c r="AM9" s="14">
        <f t="shared" si="4"/>
        <v>30</v>
      </c>
      <c r="AN9" s="14">
        <f t="shared" si="5"/>
        <v>8</v>
      </c>
      <c r="AO9" s="15">
        <f t="shared" si="6"/>
        <v>208</v>
      </c>
      <c r="AP9" s="40">
        <f t="shared" si="7"/>
        <v>24</v>
      </c>
      <c r="AQ9" s="40">
        <f t="shared" si="8"/>
        <v>1</v>
      </c>
      <c r="AR9" s="39">
        <f t="shared" si="9"/>
        <v>25</v>
      </c>
      <c r="AS9">
        <f t="shared" si="10"/>
        <v>200</v>
      </c>
    </row>
    <row r="10" spans="1:45" ht="18.75" customHeight="1" x14ac:dyDescent="0.3">
      <c r="A10" s="8">
        <v>7</v>
      </c>
      <c r="B10" s="9" t="s">
        <v>17</v>
      </c>
      <c r="C10" s="8">
        <v>169592</v>
      </c>
      <c r="D10" s="10" t="s">
        <v>4</v>
      </c>
      <c r="E10" s="8">
        <v>8</v>
      </c>
      <c r="F10" s="8">
        <v>8</v>
      </c>
      <c r="G10" s="8">
        <v>16</v>
      </c>
      <c r="H10" s="8">
        <v>8</v>
      </c>
      <c r="I10" s="11">
        <v>16</v>
      </c>
      <c r="J10" s="10" t="s">
        <v>11</v>
      </c>
      <c r="K10" s="12">
        <v>8</v>
      </c>
      <c r="L10" s="8">
        <v>8</v>
      </c>
      <c r="M10" s="13">
        <v>8</v>
      </c>
      <c r="N10" s="10">
        <v>8</v>
      </c>
      <c r="O10" s="10">
        <v>8</v>
      </c>
      <c r="P10" s="11">
        <v>8</v>
      </c>
      <c r="Q10" s="10" t="s">
        <v>11</v>
      </c>
      <c r="R10" s="10">
        <v>8</v>
      </c>
      <c r="S10" s="13">
        <v>8</v>
      </c>
      <c r="T10" s="13">
        <v>8</v>
      </c>
      <c r="U10" s="8">
        <v>8</v>
      </c>
      <c r="V10" s="13">
        <v>8</v>
      </c>
      <c r="W10" s="11">
        <v>8</v>
      </c>
      <c r="X10" s="10" t="s">
        <v>11</v>
      </c>
      <c r="Y10" s="10" t="s">
        <v>4</v>
      </c>
      <c r="Z10" s="8">
        <v>16</v>
      </c>
      <c r="AA10" s="8">
        <v>8</v>
      </c>
      <c r="AB10" s="8">
        <v>8</v>
      </c>
      <c r="AC10" s="8">
        <v>8</v>
      </c>
      <c r="AD10" s="11">
        <v>8</v>
      </c>
      <c r="AE10" s="10" t="s">
        <v>11</v>
      </c>
      <c r="AF10" s="10" t="s">
        <v>4</v>
      </c>
      <c r="AG10" s="10">
        <v>8</v>
      </c>
      <c r="AH10" s="10"/>
      <c r="AI10" s="14">
        <f t="shared" si="0"/>
        <v>23</v>
      </c>
      <c r="AJ10" s="14">
        <f t="shared" si="1"/>
        <v>3</v>
      </c>
      <c r="AK10" s="14">
        <f t="shared" si="2"/>
        <v>4</v>
      </c>
      <c r="AL10" s="14">
        <f t="shared" si="3"/>
        <v>0</v>
      </c>
      <c r="AM10" s="14">
        <f t="shared" si="4"/>
        <v>30</v>
      </c>
      <c r="AN10" s="14">
        <f t="shared" si="5"/>
        <v>24</v>
      </c>
      <c r="AO10" s="15">
        <f t="shared" si="6"/>
        <v>208</v>
      </c>
      <c r="AP10" s="40">
        <f t="shared" si="7"/>
        <v>20</v>
      </c>
      <c r="AQ10" s="40">
        <f t="shared" si="8"/>
        <v>3</v>
      </c>
      <c r="AR10" s="39">
        <f t="shared" si="9"/>
        <v>23</v>
      </c>
      <c r="AS10">
        <f t="shared" si="10"/>
        <v>184</v>
      </c>
    </row>
    <row r="11" spans="1:45" ht="18.75" customHeight="1" x14ac:dyDescent="0.3">
      <c r="A11" s="8">
        <v>8</v>
      </c>
      <c r="B11" s="9" t="s">
        <v>18</v>
      </c>
      <c r="C11" s="8">
        <v>143074</v>
      </c>
      <c r="D11" s="10" t="s">
        <v>11</v>
      </c>
      <c r="E11" s="8">
        <v>8</v>
      </c>
      <c r="F11" s="8">
        <v>8</v>
      </c>
      <c r="G11" s="8">
        <v>8</v>
      </c>
      <c r="H11" s="8">
        <v>8</v>
      </c>
      <c r="I11" s="11" t="s">
        <v>4</v>
      </c>
      <c r="J11" s="10">
        <v>8</v>
      </c>
      <c r="K11" s="12" t="s">
        <v>11</v>
      </c>
      <c r="L11" s="8">
        <v>8</v>
      </c>
      <c r="M11" s="13">
        <v>8</v>
      </c>
      <c r="N11" s="10">
        <v>8</v>
      </c>
      <c r="O11" s="10">
        <v>8</v>
      </c>
      <c r="P11" s="11">
        <v>8</v>
      </c>
      <c r="Q11" s="10">
        <v>16</v>
      </c>
      <c r="R11" s="10" t="s">
        <v>11</v>
      </c>
      <c r="S11" s="13">
        <v>8</v>
      </c>
      <c r="T11" s="13">
        <v>8</v>
      </c>
      <c r="U11" s="8">
        <v>8</v>
      </c>
      <c r="V11" s="8">
        <v>8</v>
      </c>
      <c r="W11" s="32">
        <v>8</v>
      </c>
      <c r="X11" s="10">
        <v>8</v>
      </c>
      <c r="Y11" s="10" t="s">
        <v>11</v>
      </c>
      <c r="Z11" s="8" t="s">
        <v>4</v>
      </c>
      <c r="AA11" s="8">
        <v>8</v>
      </c>
      <c r="AB11" s="8">
        <v>8</v>
      </c>
      <c r="AC11" s="8">
        <v>8</v>
      </c>
      <c r="AD11" s="11">
        <v>8</v>
      </c>
      <c r="AE11" s="10">
        <v>8</v>
      </c>
      <c r="AF11" s="10" t="s">
        <v>11</v>
      </c>
      <c r="AG11" s="10">
        <v>8</v>
      </c>
      <c r="AH11" s="10"/>
      <c r="AI11" s="14">
        <f t="shared" si="0"/>
        <v>23</v>
      </c>
      <c r="AJ11" s="14">
        <f t="shared" si="1"/>
        <v>2</v>
      </c>
      <c r="AK11" s="14">
        <f t="shared" si="2"/>
        <v>5</v>
      </c>
      <c r="AL11" s="14">
        <f t="shared" si="3"/>
        <v>0</v>
      </c>
      <c r="AM11" s="14">
        <f t="shared" si="4"/>
        <v>30</v>
      </c>
      <c r="AN11" s="14">
        <f t="shared" si="5"/>
        <v>8</v>
      </c>
      <c r="AO11" s="15">
        <f t="shared" si="6"/>
        <v>192</v>
      </c>
      <c r="AP11" s="40">
        <f t="shared" si="7"/>
        <v>22</v>
      </c>
      <c r="AQ11" s="40">
        <f t="shared" si="8"/>
        <v>1</v>
      </c>
      <c r="AR11" s="39">
        <f t="shared" si="9"/>
        <v>23</v>
      </c>
      <c r="AS11">
        <f t="shared" si="10"/>
        <v>184</v>
      </c>
    </row>
    <row r="12" spans="1:45" ht="18.75" customHeight="1" x14ac:dyDescent="0.3">
      <c r="A12" s="8">
        <v>9</v>
      </c>
      <c r="B12" s="9" t="s">
        <v>19</v>
      </c>
      <c r="C12" s="8">
        <v>130147</v>
      </c>
      <c r="D12" s="10">
        <v>8</v>
      </c>
      <c r="E12" s="8" t="s">
        <v>11</v>
      </c>
      <c r="F12" s="8" t="s">
        <v>4</v>
      </c>
      <c r="G12" s="8" t="s">
        <v>4</v>
      </c>
      <c r="H12" s="8" t="s">
        <v>4</v>
      </c>
      <c r="I12" s="11">
        <v>8</v>
      </c>
      <c r="J12" s="10">
        <v>8</v>
      </c>
      <c r="K12" s="12">
        <v>8</v>
      </c>
      <c r="L12" s="8" t="s">
        <v>11</v>
      </c>
      <c r="M12" s="13">
        <v>8</v>
      </c>
      <c r="N12" s="10">
        <v>8</v>
      </c>
      <c r="O12" s="10" t="s">
        <v>4</v>
      </c>
      <c r="P12" s="11" t="s">
        <v>4</v>
      </c>
      <c r="Q12" s="10" t="s">
        <v>4</v>
      </c>
      <c r="R12" s="10" t="s">
        <v>4</v>
      </c>
      <c r="S12" s="13" t="s">
        <v>11</v>
      </c>
      <c r="T12" s="13" t="s">
        <v>4</v>
      </c>
      <c r="U12" s="8" t="s">
        <v>4</v>
      </c>
      <c r="V12" s="8">
        <v>8</v>
      </c>
      <c r="W12" s="11">
        <v>8</v>
      </c>
      <c r="X12" s="12">
        <v>8</v>
      </c>
      <c r="Y12" s="10">
        <v>8</v>
      </c>
      <c r="Z12" s="8" t="s">
        <v>11</v>
      </c>
      <c r="AA12" s="8">
        <v>8</v>
      </c>
      <c r="AB12" s="8">
        <v>8</v>
      </c>
      <c r="AC12" s="8">
        <v>8</v>
      </c>
      <c r="AD12" s="11">
        <v>8</v>
      </c>
      <c r="AE12" s="10">
        <v>8</v>
      </c>
      <c r="AF12" s="10">
        <v>8</v>
      </c>
      <c r="AG12" s="10" t="s">
        <v>11</v>
      </c>
      <c r="AH12" s="10"/>
      <c r="AI12" s="14">
        <f t="shared" si="0"/>
        <v>16</v>
      </c>
      <c r="AJ12" s="14">
        <f t="shared" si="1"/>
        <v>9</v>
      </c>
      <c r="AK12" s="14">
        <f t="shared" si="2"/>
        <v>5</v>
      </c>
      <c r="AL12" s="14">
        <f t="shared" si="3"/>
        <v>0</v>
      </c>
      <c r="AM12" s="14">
        <f t="shared" si="4"/>
        <v>30</v>
      </c>
      <c r="AN12" s="14">
        <f t="shared" si="5"/>
        <v>0</v>
      </c>
      <c r="AO12" s="15">
        <f t="shared" si="6"/>
        <v>128</v>
      </c>
      <c r="AP12" s="40">
        <f t="shared" si="7"/>
        <v>16</v>
      </c>
      <c r="AQ12" s="40">
        <f t="shared" si="8"/>
        <v>0</v>
      </c>
      <c r="AR12" s="39">
        <f t="shared" si="9"/>
        <v>16</v>
      </c>
      <c r="AS12">
        <f t="shared" si="10"/>
        <v>128</v>
      </c>
    </row>
    <row r="13" spans="1:45" ht="18.75" customHeight="1" x14ac:dyDescent="0.3">
      <c r="A13" s="8">
        <v>10</v>
      </c>
      <c r="B13" s="9" t="s">
        <v>20</v>
      </c>
      <c r="C13" s="8">
        <v>14356</v>
      </c>
      <c r="D13" s="10">
        <v>8</v>
      </c>
      <c r="E13" s="8">
        <v>8</v>
      </c>
      <c r="F13" s="8" t="s">
        <v>11</v>
      </c>
      <c r="G13" s="8">
        <v>8</v>
      </c>
      <c r="H13" s="8">
        <v>16</v>
      </c>
      <c r="I13" s="11">
        <v>8</v>
      </c>
      <c r="J13" s="10">
        <v>8</v>
      </c>
      <c r="K13" s="12">
        <v>8</v>
      </c>
      <c r="L13" s="8">
        <v>8</v>
      </c>
      <c r="M13" s="13" t="s">
        <v>11</v>
      </c>
      <c r="N13" s="10">
        <v>8</v>
      </c>
      <c r="O13" s="10">
        <v>8</v>
      </c>
      <c r="P13" s="11">
        <v>8</v>
      </c>
      <c r="Q13" s="10">
        <v>16</v>
      </c>
      <c r="R13" s="10">
        <v>8</v>
      </c>
      <c r="S13" s="13">
        <v>8</v>
      </c>
      <c r="T13" s="13" t="s">
        <v>11</v>
      </c>
      <c r="U13" s="13">
        <v>8</v>
      </c>
      <c r="V13" s="13">
        <v>8</v>
      </c>
      <c r="W13" s="11">
        <v>8</v>
      </c>
      <c r="X13" s="10">
        <v>8</v>
      </c>
      <c r="Y13" s="10">
        <v>8</v>
      </c>
      <c r="Z13" s="8">
        <v>8</v>
      </c>
      <c r="AA13" s="8" t="s">
        <v>11</v>
      </c>
      <c r="AB13" s="8">
        <v>8</v>
      </c>
      <c r="AC13" s="8">
        <v>8</v>
      </c>
      <c r="AD13" s="11">
        <v>8</v>
      </c>
      <c r="AE13" s="10">
        <v>8</v>
      </c>
      <c r="AF13" s="10">
        <v>8</v>
      </c>
      <c r="AG13" s="10">
        <v>8</v>
      </c>
      <c r="AH13" s="10"/>
      <c r="AI13" s="14">
        <f t="shared" si="0"/>
        <v>26</v>
      </c>
      <c r="AJ13" s="14">
        <f t="shared" si="1"/>
        <v>0</v>
      </c>
      <c r="AK13" s="14">
        <f t="shared" si="2"/>
        <v>4</v>
      </c>
      <c r="AL13" s="14">
        <f t="shared" si="3"/>
        <v>0</v>
      </c>
      <c r="AM13" s="14">
        <f t="shared" si="4"/>
        <v>30</v>
      </c>
      <c r="AN13" s="14">
        <f t="shared" si="5"/>
        <v>16</v>
      </c>
      <c r="AO13" s="15">
        <f t="shared" si="6"/>
        <v>224</v>
      </c>
      <c r="AP13" s="40">
        <f t="shared" si="7"/>
        <v>24</v>
      </c>
      <c r="AQ13" s="40">
        <f t="shared" si="8"/>
        <v>2</v>
      </c>
      <c r="AR13" s="39">
        <f t="shared" si="9"/>
        <v>26</v>
      </c>
      <c r="AS13">
        <f t="shared" si="10"/>
        <v>208</v>
      </c>
    </row>
    <row r="14" spans="1:45" ht="18.75" customHeight="1" x14ac:dyDescent="0.3">
      <c r="A14" s="8">
        <v>11</v>
      </c>
      <c r="B14" s="9" t="s">
        <v>21</v>
      </c>
      <c r="C14" s="8">
        <v>149035</v>
      </c>
      <c r="D14" s="10">
        <v>8</v>
      </c>
      <c r="E14" s="8">
        <v>8</v>
      </c>
      <c r="F14" s="8">
        <v>8</v>
      </c>
      <c r="G14" s="8" t="s">
        <v>11</v>
      </c>
      <c r="H14" s="8">
        <v>8</v>
      </c>
      <c r="I14" s="11">
        <v>8</v>
      </c>
      <c r="J14" s="10">
        <v>8</v>
      </c>
      <c r="K14" s="12">
        <v>8</v>
      </c>
      <c r="L14" s="8">
        <v>8</v>
      </c>
      <c r="M14" s="13">
        <v>16</v>
      </c>
      <c r="N14" s="10" t="s">
        <v>11</v>
      </c>
      <c r="O14" s="10">
        <v>8</v>
      </c>
      <c r="P14" s="11">
        <v>8</v>
      </c>
      <c r="Q14" s="10">
        <v>8</v>
      </c>
      <c r="R14" s="10">
        <v>8</v>
      </c>
      <c r="S14" s="13">
        <v>8</v>
      </c>
      <c r="T14" s="13">
        <v>8</v>
      </c>
      <c r="U14" s="8" t="s">
        <v>11</v>
      </c>
      <c r="V14" s="8">
        <v>8</v>
      </c>
      <c r="W14" s="11">
        <v>8</v>
      </c>
      <c r="X14" s="10">
        <v>8</v>
      </c>
      <c r="Y14" s="10">
        <v>8</v>
      </c>
      <c r="Z14" s="8">
        <v>8</v>
      </c>
      <c r="AA14" s="8">
        <v>8</v>
      </c>
      <c r="AB14" s="8" t="s">
        <v>11</v>
      </c>
      <c r="AC14" s="8">
        <v>8</v>
      </c>
      <c r="AD14" s="11">
        <v>8</v>
      </c>
      <c r="AE14" s="10">
        <v>8</v>
      </c>
      <c r="AF14" s="10">
        <v>8</v>
      </c>
      <c r="AG14" s="10">
        <v>8</v>
      </c>
      <c r="AH14" s="10"/>
      <c r="AI14" s="14">
        <f t="shared" si="0"/>
        <v>26</v>
      </c>
      <c r="AJ14" s="14">
        <f t="shared" si="1"/>
        <v>0</v>
      </c>
      <c r="AK14" s="14">
        <f t="shared" si="2"/>
        <v>4</v>
      </c>
      <c r="AL14" s="14">
        <f t="shared" si="3"/>
        <v>0</v>
      </c>
      <c r="AM14" s="14">
        <f t="shared" si="4"/>
        <v>30</v>
      </c>
      <c r="AN14" s="14">
        <f t="shared" si="5"/>
        <v>8</v>
      </c>
      <c r="AO14" s="15">
        <f t="shared" si="6"/>
        <v>216</v>
      </c>
      <c r="AP14" s="40">
        <f t="shared" si="7"/>
        <v>25</v>
      </c>
      <c r="AQ14" s="40">
        <f t="shared" si="8"/>
        <v>1</v>
      </c>
      <c r="AR14" s="39">
        <f t="shared" si="9"/>
        <v>26</v>
      </c>
      <c r="AS14">
        <f t="shared" si="10"/>
        <v>208</v>
      </c>
    </row>
    <row r="15" spans="1:45" ht="18.75" customHeight="1" x14ac:dyDescent="0.3">
      <c r="A15" s="8">
        <v>12</v>
      </c>
      <c r="B15" s="9" t="s">
        <v>22</v>
      </c>
      <c r="C15" s="8">
        <v>140664</v>
      </c>
      <c r="D15" s="10">
        <v>8</v>
      </c>
      <c r="E15" s="8">
        <v>8</v>
      </c>
      <c r="F15" s="8">
        <v>8</v>
      </c>
      <c r="G15" s="8" t="s">
        <v>11</v>
      </c>
      <c r="H15" s="8">
        <v>16</v>
      </c>
      <c r="I15" s="11">
        <v>8</v>
      </c>
      <c r="J15" s="10">
        <v>8</v>
      </c>
      <c r="K15" s="12">
        <v>16</v>
      </c>
      <c r="L15" s="8">
        <v>8</v>
      </c>
      <c r="M15" s="13">
        <v>8</v>
      </c>
      <c r="N15" s="10" t="s">
        <v>11</v>
      </c>
      <c r="O15" s="10">
        <v>8</v>
      </c>
      <c r="P15" s="11">
        <v>8</v>
      </c>
      <c r="Q15" s="10">
        <v>8</v>
      </c>
      <c r="R15" s="10">
        <v>8</v>
      </c>
      <c r="S15" s="13">
        <v>8</v>
      </c>
      <c r="T15" s="13">
        <v>8</v>
      </c>
      <c r="U15" s="8" t="s">
        <v>11</v>
      </c>
      <c r="V15" s="8">
        <v>8</v>
      </c>
      <c r="W15" s="11">
        <v>8</v>
      </c>
      <c r="X15" s="10">
        <v>8</v>
      </c>
      <c r="Y15" s="10">
        <v>8</v>
      </c>
      <c r="Z15" s="8">
        <v>8</v>
      </c>
      <c r="AA15" s="8">
        <v>8</v>
      </c>
      <c r="AB15" s="8" t="s">
        <v>11</v>
      </c>
      <c r="AC15" s="8">
        <v>8</v>
      </c>
      <c r="AD15" s="11">
        <v>8</v>
      </c>
      <c r="AE15" s="10">
        <v>8</v>
      </c>
      <c r="AF15" s="10">
        <v>8</v>
      </c>
      <c r="AG15" s="10">
        <v>8</v>
      </c>
      <c r="AH15" s="10"/>
      <c r="AI15" s="14">
        <f t="shared" si="0"/>
        <v>26</v>
      </c>
      <c r="AJ15" s="14">
        <f t="shared" si="1"/>
        <v>0</v>
      </c>
      <c r="AK15" s="14">
        <f t="shared" si="2"/>
        <v>4</v>
      </c>
      <c r="AL15" s="14">
        <f t="shared" si="3"/>
        <v>0</v>
      </c>
      <c r="AM15" s="14">
        <f t="shared" si="4"/>
        <v>30</v>
      </c>
      <c r="AN15" s="14">
        <f t="shared" si="5"/>
        <v>16</v>
      </c>
      <c r="AO15" s="15">
        <f t="shared" si="6"/>
        <v>224</v>
      </c>
      <c r="AP15" s="40">
        <f t="shared" si="7"/>
        <v>24</v>
      </c>
      <c r="AQ15" s="40">
        <f t="shared" si="8"/>
        <v>2</v>
      </c>
      <c r="AR15" s="39">
        <f t="shared" si="9"/>
        <v>26</v>
      </c>
      <c r="AS15">
        <f t="shared" si="10"/>
        <v>208</v>
      </c>
    </row>
    <row r="16" spans="1:45" ht="18.75" customHeight="1" x14ac:dyDescent="0.3">
      <c r="A16" s="8">
        <v>13</v>
      </c>
      <c r="B16" s="9" t="s">
        <v>23</v>
      </c>
      <c r="C16" s="8">
        <v>172818</v>
      </c>
      <c r="D16" s="10" t="s">
        <v>11</v>
      </c>
      <c r="E16" s="8" t="s">
        <v>4</v>
      </c>
      <c r="F16" s="8">
        <v>8</v>
      </c>
      <c r="G16" s="8">
        <v>8</v>
      </c>
      <c r="H16" s="8">
        <v>8</v>
      </c>
      <c r="I16" s="11" t="s">
        <v>4</v>
      </c>
      <c r="J16" s="10" t="s">
        <v>4</v>
      </c>
      <c r="K16" s="12" t="s">
        <v>11</v>
      </c>
      <c r="L16" s="8" t="s">
        <v>4</v>
      </c>
      <c r="M16" s="13" t="s">
        <v>4</v>
      </c>
      <c r="N16" s="10">
        <v>8</v>
      </c>
      <c r="O16" s="10">
        <v>16</v>
      </c>
      <c r="P16" s="11">
        <v>8</v>
      </c>
      <c r="Q16" s="10">
        <v>8</v>
      </c>
      <c r="R16" s="10" t="s">
        <v>11</v>
      </c>
      <c r="S16" s="13">
        <v>8</v>
      </c>
      <c r="T16" s="13">
        <v>8</v>
      </c>
      <c r="U16" s="8">
        <v>8</v>
      </c>
      <c r="V16" s="8">
        <v>8</v>
      </c>
      <c r="W16" s="32">
        <v>8</v>
      </c>
      <c r="X16" s="12">
        <v>8</v>
      </c>
      <c r="Y16" s="10" t="s">
        <v>11</v>
      </c>
      <c r="Z16" s="8" t="s">
        <v>4</v>
      </c>
      <c r="AA16" s="8">
        <v>8</v>
      </c>
      <c r="AB16" s="8">
        <v>8</v>
      </c>
      <c r="AC16" s="8">
        <v>8</v>
      </c>
      <c r="AD16" s="11">
        <v>8</v>
      </c>
      <c r="AE16" s="10">
        <v>8</v>
      </c>
      <c r="AF16" s="10" t="s">
        <v>11</v>
      </c>
      <c r="AG16" s="10">
        <v>8</v>
      </c>
      <c r="AH16" s="10"/>
      <c r="AI16" s="14">
        <f t="shared" si="0"/>
        <v>19</v>
      </c>
      <c r="AJ16" s="14">
        <f t="shared" si="1"/>
        <v>6</v>
      </c>
      <c r="AK16" s="14">
        <f t="shared" si="2"/>
        <v>5</v>
      </c>
      <c r="AL16" s="14">
        <f t="shared" si="3"/>
        <v>0</v>
      </c>
      <c r="AM16" s="14">
        <f t="shared" si="4"/>
        <v>30</v>
      </c>
      <c r="AN16" s="14">
        <f t="shared" si="5"/>
        <v>8</v>
      </c>
      <c r="AO16" s="15">
        <f t="shared" si="6"/>
        <v>160</v>
      </c>
      <c r="AP16" s="40">
        <f t="shared" si="7"/>
        <v>18</v>
      </c>
      <c r="AQ16" s="40">
        <f t="shared" si="8"/>
        <v>1</v>
      </c>
      <c r="AR16" s="39">
        <f t="shared" si="9"/>
        <v>19</v>
      </c>
      <c r="AS16">
        <f t="shared" si="10"/>
        <v>152</v>
      </c>
    </row>
    <row r="17" spans="1:45" ht="18.75" customHeight="1" x14ac:dyDescent="0.3">
      <c r="A17" s="8">
        <v>14</v>
      </c>
      <c r="B17" s="9" t="s">
        <v>24</v>
      </c>
      <c r="C17" s="17">
        <v>149033</v>
      </c>
      <c r="D17" s="10">
        <v>8</v>
      </c>
      <c r="E17" s="8">
        <v>8</v>
      </c>
      <c r="F17" s="8">
        <v>8</v>
      </c>
      <c r="G17" s="8">
        <v>8</v>
      </c>
      <c r="H17" s="8">
        <v>8</v>
      </c>
      <c r="I17" s="11">
        <v>8</v>
      </c>
      <c r="J17" s="10" t="s">
        <v>11</v>
      </c>
      <c r="K17" s="12">
        <v>8</v>
      </c>
      <c r="L17" s="8">
        <v>8</v>
      </c>
      <c r="M17" s="13">
        <v>8</v>
      </c>
      <c r="N17" s="10">
        <v>8</v>
      </c>
      <c r="O17" s="10">
        <v>8</v>
      </c>
      <c r="P17" s="11">
        <v>8</v>
      </c>
      <c r="Q17" s="10" t="s">
        <v>11</v>
      </c>
      <c r="R17" s="10">
        <v>8</v>
      </c>
      <c r="S17" s="13">
        <v>8</v>
      </c>
      <c r="T17" s="13">
        <v>8</v>
      </c>
      <c r="U17" s="8">
        <v>8</v>
      </c>
      <c r="V17" s="13">
        <v>8</v>
      </c>
      <c r="W17" s="11">
        <v>8</v>
      </c>
      <c r="X17" s="10" t="s">
        <v>11</v>
      </c>
      <c r="Y17" s="10">
        <v>8</v>
      </c>
      <c r="Z17" s="8">
        <v>8</v>
      </c>
      <c r="AA17" s="8">
        <v>8</v>
      </c>
      <c r="AB17" s="8">
        <v>8</v>
      </c>
      <c r="AC17" s="8">
        <v>8</v>
      </c>
      <c r="AD17" s="11">
        <v>8</v>
      </c>
      <c r="AE17" s="10" t="s">
        <v>11</v>
      </c>
      <c r="AF17" s="10">
        <v>8</v>
      </c>
      <c r="AG17" s="10">
        <v>8</v>
      </c>
      <c r="AH17" s="10"/>
      <c r="AI17" s="14">
        <f t="shared" si="0"/>
        <v>26</v>
      </c>
      <c r="AJ17" s="14">
        <f t="shared" si="1"/>
        <v>0</v>
      </c>
      <c r="AK17" s="14">
        <f t="shared" si="2"/>
        <v>4</v>
      </c>
      <c r="AL17" s="14">
        <f t="shared" si="3"/>
        <v>0</v>
      </c>
      <c r="AM17" s="14">
        <f t="shared" si="4"/>
        <v>30</v>
      </c>
      <c r="AN17" s="14">
        <f t="shared" si="5"/>
        <v>0</v>
      </c>
      <c r="AO17" s="15">
        <f t="shared" si="6"/>
        <v>208</v>
      </c>
      <c r="AP17" s="40">
        <f t="shared" si="7"/>
        <v>26</v>
      </c>
      <c r="AQ17" s="40">
        <f t="shared" si="8"/>
        <v>0</v>
      </c>
      <c r="AR17" s="39">
        <f t="shared" si="9"/>
        <v>26</v>
      </c>
      <c r="AS17">
        <f t="shared" si="10"/>
        <v>208</v>
      </c>
    </row>
    <row r="18" spans="1:45" ht="18.75" customHeight="1" x14ac:dyDescent="0.3">
      <c r="A18" s="8">
        <v>15</v>
      </c>
      <c r="B18" s="18" t="s">
        <v>25</v>
      </c>
      <c r="C18" s="8">
        <v>169617</v>
      </c>
      <c r="D18" s="10">
        <v>8</v>
      </c>
      <c r="E18" s="8">
        <v>8</v>
      </c>
      <c r="F18" s="8">
        <v>16</v>
      </c>
      <c r="G18" s="8">
        <v>8</v>
      </c>
      <c r="H18" s="8" t="s">
        <v>4</v>
      </c>
      <c r="I18" s="11" t="s">
        <v>11</v>
      </c>
      <c r="J18" s="10">
        <v>16</v>
      </c>
      <c r="K18" s="12">
        <v>8</v>
      </c>
      <c r="L18" s="8">
        <v>8</v>
      </c>
      <c r="M18" s="13">
        <v>8</v>
      </c>
      <c r="N18" s="10">
        <v>8</v>
      </c>
      <c r="O18" s="10" t="s">
        <v>4</v>
      </c>
      <c r="P18" s="11" t="s">
        <v>11</v>
      </c>
      <c r="Q18" s="10" t="s">
        <v>4</v>
      </c>
      <c r="R18" s="10" t="s">
        <v>4</v>
      </c>
      <c r="S18" s="13" t="s">
        <v>4</v>
      </c>
      <c r="T18" s="13">
        <v>8</v>
      </c>
      <c r="U18" s="8">
        <v>8</v>
      </c>
      <c r="V18" s="8">
        <v>8</v>
      </c>
      <c r="W18" s="11" t="s">
        <v>11</v>
      </c>
      <c r="X18" s="10">
        <v>8</v>
      </c>
      <c r="Y18" s="10">
        <v>8</v>
      </c>
      <c r="Z18" s="8">
        <v>8</v>
      </c>
      <c r="AA18" s="8">
        <v>8</v>
      </c>
      <c r="AB18" s="8">
        <v>16</v>
      </c>
      <c r="AC18" s="8">
        <v>8</v>
      </c>
      <c r="AD18" s="11" t="s">
        <v>11</v>
      </c>
      <c r="AE18" s="10">
        <v>8</v>
      </c>
      <c r="AF18" s="10">
        <v>8</v>
      </c>
      <c r="AG18" s="10">
        <v>8</v>
      </c>
      <c r="AH18" s="10"/>
      <c r="AI18" s="14">
        <f t="shared" si="0"/>
        <v>21</v>
      </c>
      <c r="AJ18" s="14">
        <f t="shared" si="1"/>
        <v>5</v>
      </c>
      <c r="AK18" s="14">
        <f t="shared" si="2"/>
        <v>4</v>
      </c>
      <c r="AL18" s="14">
        <f t="shared" si="3"/>
        <v>0</v>
      </c>
      <c r="AM18" s="14">
        <f t="shared" si="4"/>
        <v>30</v>
      </c>
      <c r="AN18" s="14">
        <f t="shared" si="5"/>
        <v>24</v>
      </c>
      <c r="AO18" s="15">
        <f t="shared" si="6"/>
        <v>192</v>
      </c>
      <c r="AP18" s="40">
        <f t="shared" si="7"/>
        <v>18</v>
      </c>
      <c r="AQ18" s="40">
        <f t="shared" si="8"/>
        <v>3</v>
      </c>
      <c r="AR18" s="39">
        <f t="shared" si="9"/>
        <v>21</v>
      </c>
      <c r="AS18">
        <f t="shared" si="10"/>
        <v>168</v>
      </c>
    </row>
    <row r="19" spans="1:45" ht="18.75" customHeight="1" x14ac:dyDescent="0.3">
      <c r="A19" s="8">
        <v>16</v>
      </c>
      <c r="B19" s="18" t="s">
        <v>26</v>
      </c>
      <c r="C19" s="8">
        <v>805872</v>
      </c>
      <c r="D19" s="10">
        <v>8</v>
      </c>
      <c r="E19" s="8">
        <v>8</v>
      </c>
      <c r="F19" s="8">
        <v>8</v>
      </c>
      <c r="G19" s="8" t="s">
        <v>11</v>
      </c>
      <c r="H19" s="8">
        <v>8</v>
      </c>
      <c r="I19" s="11">
        <v>8</v>
      </c>
      <c r="J19" s="10">
        <v>8</v>
      </c>
      <c r="K19" s="12">
        <v>8</v>
      </c>
      <c r="L19" s="8" t="s">
        <v>4</v>
      </c>
      <c r="M19" s="13" t="s">
        <v>4</v>
      </c>
      <c r="N19" s="10" t="s">
        <v>11</v>
      </c>
      <c r="O19" s="10" t="s">
        <v>4</v>
      </c>
      <c r="P19" s="11" t="s">
        <v>4</v>
      </c>
      <c r="Q19" s="10" t="s">
        <v>4</v>
      </c>
      <c r="R19" s="10">
        <v>8</v>
      </c>
      <c r="S19" s="13">
        <v>8</v>
      </c>
      <c r="T19" s="13">
        <v>8</v>
      </c>
      <c r="U19" s="13" t="s">
        <v>11</v>
      </c>
      <c r="V19" s="8" t="s">
        <v>4</v>
      </c>
      <c r="W19" s="32">
        <v>8</v>
      </c>
      <c r="X19" s="10" t="s">
        <v>4</v>
      </c>
      <c r="Y19" s="10">
        <v>8</v>
      </c>
      <c r="Z19" s="8">
        <v>8</v>
      </c>
      <c r="AA19" s="8">
        <v>8</v>
      </c>
      <c r="AB19" s="8" t="s">
        <v>11</v>
      </c>
      <c r="AC19" s="8">
        <v>8</v>
      </c>
      <c r="AD19" s="11">
        <v>8</v>
      </c>
      <c r="AE19" s="10">
        <v>8</v>
      </c>
      <c r="AF19" s="10">
        <v>8</v>
      </c>
      <c r="AG19" s="10">
        <v>8</v>
      </c>
      <c r="AH19" s="10"/>
      <c r="AI19" s="14">
        <f t="shared" si="0"/>
        <v>19</v>
      </c>
      <c r="AJ19" s="14">
        <f t="shared" si="1"/>
        <v>7</v>
      </c>
      <c r="AK19" s="14">
        <f t="shared" si="2"/>
        <v>4</v>
      </c>
      <c r="AL19" s="14">
        <f t="shared" si="3"/>
        <v>0</v>
      </c>
      <c r="AM19" s="14">
        <f t="shared" si="4"/>
        <v>30</v>
      </c>
      <c r="AN19" s="14">
        <f t="shared" si="5"/>
        <v>0</v>
      </c>
      <c r="AO19" s="15">
        <f t="shared" si="6"/>
        <v>152</v>
      </c>
      <c r="AP19" s="40">
        <f t="shared" si="7"/>
        <v>19</v>
      </c>
      <c r="AQ19" s="40">
        <f t="shared" si="8"/>
        <v>0</v>
      </c>
      <c r="AR19" s="39">
        <f t="shared" si="9"/>
        <v>19</v>
      </c>
      <c r="AS19">
        <f t="shared" si="10"/>
        <v>152</v>
      </c>
    </row>
    <row r="20" spans="1:45" ht="18.75" customHeight="1" x14ac:dyDescent="0.3">
      <c r="A20" s="8">
        <v>17</v>
      </c>
      <c r="B20" s="18" t="s">
        <v>27</v>
      </c>
      <c r="C20" s="8">
        <v>257914</v>
      </c>
      <c r="D20" s="10">
        <v>8</v>
      </c>
      <c r="E20" s="8">
        <v>8</v>
      </c>
      <c r="F20" s="8" t="s">
        <v>11</v>
      </c>
      <c r="G20" s="8">
        <v>8</v>
      </c>
      <c r="H20" s="8">
        <v>8</v>
      </c>
      <c r="I20" s="11">
        <v>8</v>
      </c>
      <c r="J20" s="10" t="s">
        <v>4</v>
      </c>
      <c r="K20" s="12">
        <v>8</v>
      </c>
      <c r="L20" s="8">
        <v>8</v>
      </c>
      <c r="M20" s="13" t="s">
        <v>11</v>
      </c>
      <c r="N20" s="10">
        <v>8</v>
      </c>
      <c r="O20" s="10">
        <v>8</v>
      </c>
      <c r="P20" s="11">
        <v>8</v>
      </c>
      <c r="Q20" s="10">
        <v>8</v>
      </c>
      <c r="R20" s="10">
        <v>8</v>
      </c>
      <c r="S20" s="13">
        <v>8</v>
      </c>
      <c r="T20" s="13" t="s">
        <v>11</v>
      </c>
      <c r="U20" s="8">
        <v>8</v>
      </c>
      <c r="V20" s="8">
        <v>8</v>
      </c>
      <c r="W20" s="11">
        <v>8</v>
      </c>
      <c r="X20" s="10">
        <v>8</v>
      </c>
      <c r="Y20" s="10">
        <v>8</v>
      </c>
      <c r="Z20" s="8">
        <v>8</v>
      </c>
      <c r="AA20" s="8" t="s">
        <v>11</v>
      </c>
      <c r="AB20" s="8">
        <v>8</v>
      </c>
      <c r="AC20" s="8">
        <v>8</v>
      </c>
      <c r="AD20" s="11">
        <v>8</v>
      </c>
      <c r="AE20" s="10">
        <v>8</v>
      </c>
      <c r="AF20" s="10">
        <v>8</v>
      </c>
      <c r="AG20" s="10" t="s">
        <v>4</v>
      </c>
      <c r="AH20" s="10"/>
      <c r="AI20" s="14">
        <f t="shared" si="0"/>
        <v>24</v>
      </c>
      <c r="AJ20" s="14">
        <f t="shared" si="1"/>
        <v>2</v>
      </c>
      <c r="AK20" s="14">
        <f t="shared" si="2"/>
        <v>4</v>
      </c>
      <c r="AL20" s="14">
        <f t="shared" si="3"/>
        <v>0</v>
      </c>
      <c r="AM20" s="14">
        <f t="shared" si="4"/>
        <v>30</v>
      </c>
      <c r="AN20" s="14">
        <f t="shared" si="5"/>
        <v>0</v>
      </c>
      <c r="AO20" s="15">
        <f t="shared" si="6"/>
        <v>192</v>
      </c>
      <c r="AP20" s="40">
        <f t="shared" si="7"/>
        <v>24</v>
      </c>
      <c r="AQ20" s="40">
        <f t="shared" si="8"/>
        <v>0</v>
      </c>
      <c r="AR20" s="39">
        <f t="shared" si="9"/>
        <v>24</v>
      </c>
      <c r="AS20">
        <f t="shared" si="10"/>
        <v>192</v>
      </c>
    </row>
    <row r="21" spans="1:45" ht="18.75" customHeight="1" x14ac:dyDescent="0.3">
      <c r="A21" s="8">
        <v>18</v>
      </c>
      <c r="B21" s="18" t="s">
        <v>28</v>
      </c>
      <c r="C21" s="8">
        <v>802216</v>
      </c>
      <c r="D21" s="10">
        <v>8</v>
      </c>
      <c r="E21" s="8">
        <v>8</v>
      </c>
      <c r="F21" s="8" t="s">
        <v>4</v>
      </c>
      <c r="G21" s="8" t="s">
        <v>4</v>
      </c>
      <c r="H21" s="8" t="s">
        <v>11</v>
      </c>
      <c r="I21" s="11" t="s">
        <v>4</v>
      </c>
      <c r="J21" s="10" t="s">
        <v>4</v>
      </c>
      <c r="K21" s="12" t="s">
        <v>4</v>
      </c>
      <c r="L21" s="8">
        <v>8</v>
      </c>
      <c r="M21" s="13">
        <v>8</v>
      </c>
      <c r="N21" s="10">
        <v>8</v>
      </c>
      <c r="O21" s="10" t="s">
        <v>11</v>
      </c>
      <c r="P21" s="11">
        <v>8</v>
      </c>
      <c r="Q21" s="10">
        <v>8</v>
      </c>
      <c r="R21" s="10" t="s">
        <v>4</v>
      </c>
      <c r="S21" s="13" t="s">
        <v>39</v>
      </c>
      <c r="T21" s="13" t="s">
        <v>39</v>
      </c>
      <c r="U21" s="8" t="s">
        <v>39</v>
      </c>
      <c r="V21" s="13" t="s">
        <v>39</v>
      </c>
      <c r="W21" s="11" t="s">
        <v>39</v>
      </c>
      <c r="X21" s="10" t="s">
        <v>39</v>
      </c>
      <c r="Y21" s="10" t="s">
        <v>39</v>
      </c>
      <c r="Z21" s="8" t="s">
        <v>39</v>
      </c>
      <c r="AA21" s="8" t="s">
        <v>4</v>
      </c>
      <c r="AB21" s="8" t="s">
        <v>4</v>
      </c>
      <c r="AC21" s="8">
        <v>8</v>
      </c>
      <c r="AD21" s="11" t="s">
        <v>11</v>
      </c>
      <c r="AE21" s="10">
        <v>8</v>
      </c>
      <c r="AF21" s="10" t="s">
        <v>4</v>
      </c>
      <c r="AG21" s="10" t="s">
        <v>4</v>
      </c>
      <c r="AH21" s="10"/>
      <c r="AI21" s="14">
        <f t="shared" si="0"/>
        <v>9</v>
      </c>
      <c r="AJ21" s="14">
        <f t="shared" si="1"/>
        <v>10</v>
      </c>
      <c r="AK21" s="14">
        <f t="shared" si="2"/>
        <v>3</v>
      </c>
      <c r="AL21" s="14">
        <v>8</v>
      </c>
      <c r="AM21" s="14">
        <f t="shared" si="4"/>
        <v>30</v>
      </c>
      <c r="AN21" s="14">
        <v>0</v>
      </c>
      <c r="AO21" s="15">
        <f t="shared" si="6"/>
        <v>72</v>
      </c>
      <c r="AP21" s="40">
        <f t="shared" si="7"/>
        <v>9</v>
      </c>
      <c r="AQ21" s="40">
        <f t="shared" si="8"/>
        <v>0</v>
      </c>
      <c r="AR21" s="39">
        <f t="shared" si="9"/>
        <v>9</v>
      </c>
      <c r="AS21">
        <f t="shared" si="10"/>
        <v>72</v>
      </c>
    </row>
    <row r="22" spans="1:45" ht="18.75" customHeight="1" x14ac:dyDescent="0.3">
      <c r="A22" s="8"/>
      <c r="B22" s="18"/>
      <c r="C22" s="8"/>
      <c r="D22" s="10"/>
      <c r="E22" s="8"/>
      <c r="F22" s="8"/>
      <c r="G22" s="8"/>
      <c r="H22" s="8"/>
      <c r="I22" s="11"/>
      <c r="J22" s="10"/>
      <c r="K22" s="10"/>
      <c r="L22" s="8"/>
      <c r="M22" s="8"/>
      <c r="N22" s="10"/>
      <c r="O22" s="10"/>
      <c r="P22" s="11"/>
      <c r="Q22" s="10"/>
      <c r="R22" s="10"/>
      <c r="S22" s="8"/>
      <c r="T22" s="8"/>
      <c r="U22" s="8"/>
      <c r="V22" s="8"/>
      <c r="W22" s="11"/>
      <c r="X22" s="10"/>
      <c r="Y22" s="10"/>
      <c r="Z22" s="8"/>
      <c r="AA22" s="8"/>
      <c r="AB22" s="8"/>
      <c r="AC22" s="8"/>
      <c r="AD22" s="11"/>
      <c r="AE22" s="10"/>
      <c r="AF22" s="10"/>
      <c r="AG22" s="10"/>
      <c r="AH22" s="10"/>
      <c r="AI22" s="14">
        <f t="shared" ref="AI22:AN22" si="11">SUM(AI4:AI21)</f>
        <v>395</v>
      </c>
      <c r="AJ22" s="14">
        <f t="shared" si="11"/>
        <v>62</v>
      </c>
      <c r="AK22" s="14">
        <f t="shared" si="11"/>
        <v>75</v>
      </c>
      <c r="AL22" s="14">
        <f t="shared" si="11"/>
        <v>8</v>
      </c>
      <c r="AM22" s="14">
        <f t="shared" si="11"/>
        <v>540</v>
      </c>
      <c r="AN22" s="14">
        <f t="shared" si="11"/>
        <v>152</v>
      </c>
      <c r="AO22" s="15">
        <f>SUM(AI22*8)+AN22</f>
        <v>3312</v>
      </c>
      <c r="AP22" s="40"/>
      <c r="AQ22" s="40"/>
      <c r="AS22">
        <f>SUM(AS4:AS21)</f>
        <v>3160</v>
      </c>
    </row>
    <row r="23" spans="1:45" ht="21" customHeight="1" x14ac:dyDescent="0.3">
      <c r="A23" s="19"/>
      <c r="B23" s="20" t="s">
        <v>29</v>
      </c>
      <c r="C23" s="19"/>
      <c r="D23" s="19">
        <v>5</v>
      </c>
      <c r="E23" s="19">
        <v>4</v>
      </c>
      <c r="F23" s="19">
        <v>5</v>
      </c>
      <c r="G23" s="19">
        <v>5</v>
      </c>
      <c r="H23" s="19">
        <v>5</v>
      </c>
      <c r="I23" s="19">
        <v>4</v>
      </c>
      <c r="J23" s="19">
        <v>4</v>
      </c>
      <c r="K23" s="19">
        <v>5</v>
      </c>
      <c r="L23" s="19">
        <v>3</v>
      </c>
      <c r="M23" s="19">
        <v>3</v>
      </c>
      <c r="N23" s="19">
        <v>5</v>
      </c>
      <c r="O23" s="19">
        <v>4</v>
      </c>
      <c r="P23" s="19">
        <v>5</v>
      </c>
      <c r="Q23" s="19">
        <v>4</v>
      </c>
      <c r="R23" s="19">
        <v>5</v>
      </c>
      <c r="S23" s="19">
        <v>5</v>
      </c>
      <c r="T23" s="19">
        <v>4</v>
      </c>
      <c r="U23" s="19">
        <v>4</v>
      </c>
      <c r="V23" s="19">
        <v>4</v>
      </c>
      <c r="W23" s="19">
        <v>5</v>
      </c>
      <c r="X23" s="19">
        <v>5</v>
      </c>
      <c r="Y23" s="19">
        <v>5</v>
      </c>
      <c r="Z23" s="19">
        <v>5</v>
      </c>
      <c r="AA23" s="19">
        <v>5</v>
      </c>
      <c r="AB23" s="19">
        <v>4</v>
      </c>
      <c r="AC23" s="19">
        <v>4</v>
      </c>
      <c r="AD23" s="19">
        <v>4</v>
      </c>
      <c r="AE23" s="19">
        <v>5</v>
      </c>
      <c r="AF23" s="19">
        <v>4</v>
      </c>
      <c r="AG23" s="19">
        <v>5</v>
      </c>
      <c r="AH23" s="19"/>
      <c r="AI23" s="21"/>
      <c r="AJ23" s="19"/>
      <c r="AK23" s="19"/>
      <c r="AL23" s="19"/>
      <c r="AM23" s="19"/>
      <c r="AN23" s="19"/>
      <c r="AO23" s="22">
        <f t="shared" si="6"/>
        <v>134</v>
      </c>
    </row>
    <row r="24" spans="1:45" s="23" customFormat="1" ht="18.75" customHeight="1" x14ac:dyDescent="0.3">
      <c r="A24" s="19"/>
      <c r="B24" s="20" t="s">
        <v>30</v>
      </c>
      <c r="C24" s="19"/>
      <c r="D24" s="19">
        <v>4</v>
      </c>
      <c r="E24" s="19">
        <v>4</v>
      </c>
      <c r="F24" s="19">
        <v>5</v>
      </c>
      <c r="G24" s="19">
        <v>4</v>
      </c>
      <c r="H24" s="19">
        <v>4</v>
      </c>
      <c r="I24" s="19">
        <v>3</v>
      </c>
      <c r="J24" s="19">
        <v>2</v>
      </c>
      <c r="K24" s="19">
        <v>4</v>
      </c>
      <c r="L24" s="19">
        <v>5</v>
      </c>
      <c r="M24" s="19">
        <v>5</v>
      </c>
      <c r="N24" s="19">
        <v>4</v>
      </c>
      <c r="O24" s="19">
        <v>3</v>
      </c>
      <c r="P24" s="19">
        <v>4</v>
      </c>
      <c r="Q24" s="19">
        <v>5</v>
      </c>
      <c r="R24" s="19">
        <v>4</v>
      </c>
      <c r="S24" s="19">
        <v>5</v>
      </c>
      <c r="T24" s="19">
        <v>5</v>
      </c>
      <c r="U24" s="19">
        <v>5</v>
      </c>
      <c r="V24" s="19">
        <v>4</v>
      </c>
      <c r="W24" s="19">
        <v>5</v>
      </c>
      <c r="X24" s="19">
        <v>4</v>
      </c>
      <c r="Y24" s="19">
        <v>4</v>
      </c>
      <c r="Z24" s="19">
        <v>4</v>
      </c>
      <c r="AA24" s="19">
        <v>5</v>
      </c>
      <c r="AB24" s="19">
        <v>5</v>
      </c>
      <c r="AC24" s="19">
        <v>5</v>
      </c>
      <c r="AD24" s="19">
        <v>5</v>
      </c>
      <c r="AE24" s="19">
        <v>5</v>
      </c>
      <c r="AF24" s="19">
        <v>5</v>
      </c>
      <c r="AG24" s="19">
        <v>5</v>
      </c>
      <c r="AH24" s="19"/>
      <c r="AI24" s="21"/>
      <c r="AJ24" s="19"/>
      <c r="AK24" s="19"/>
      <c r="AL24" s="19"/>
      <c r="AM24" s="19"/>
      <c r="AN24" s="19"/>
      <c r="AO24" s="22">
        <f t="shared" si="6"/>
        <v>131</v>
      </c>
      <c r="AP24" s="41"/>
      <c r="AQ24" s="41"/>
      <c r="AR24" s="41"/>
    </row>
    <row r="25" spans="1:45" s="23" customFormat="1" ht="18.75" customHeight="1" x14ac:dyDescent="0.3">
      <c r="A25" s="19"/>
      <c r="B25" s="20" t="s">
        <v>31</v>
      </c>
      <c r="C25" s="19"/>
      <c r="D25" s="19">
        <v>5</v>
      </c>
      <c r="E25" s="19">
        <v>5</v>
      </c>
      <c r="F25" s="19">
        <v>3</v>
      </c>
      <c r="G25" s="19">
        <v>3</v>
      </c>
      <c r="H25" s="19">
        <v>3</v>
      </c>
      <c r="I25" s="19">
        <v>4</v>
      </c>
      <c r="J25" s="19">
        <v>5</v>
      </c>
      <c r="K25" s="19">
        <v>4</v>
      </c>
      <c r="L25" s="19">
        <v>5</v>
      </c>
      <c r="M25" s="19">
        <v>5</v>
      </c>
      <c r="N25" s="19">
        <v>5</v>
      </c>
      <c r="O25" s="19">
        <v>4</v>
      </c>
      <c r="P25" s="19">
        <v>4</v>
      </c>
      <c r="Q25" s="19">
        <v>2</v>
      </c>
      <c r="R25" s="19">
        <v>4</v>
      </c>
      <c r="S25" s="19">
        <v>4</v>
      </c>
      <c r="T25" s="19">
        <v>5</v>
      </c>
      <c r="U25" s="19">
        <v>5</v>
      </c>
      <c r="V25" s="19">
        <v>5</v>
      </c>
      <c r="W25" s="19">
        <v>5</v>
      </c>
      <c r="X25" s="19">
        <v>4</v>
      </c>
      <c r="Y25" s="19">
        <v>5</v>
      </c>
      <c r="Z25" s="19">
        <v>4</v>
      </c>
      <c r="AA25" s="19">
        <v>5</v>
      </c>
      <c r="AB25" s="19">
        <v>4</v>
      </c>
      <c r="AC25" s="19">
        <v>5</v>
      </c>
      <c r="AD25" s="19">
        <v>5</v>
      </c>
      <c r="AE25" s="19">
        <v>5</v>
      </c>
      <c r="AF25" s="19">
        <v>5</v>
      </c>
      <c r="AG25" s="19">
        <v>4</v>
      </c>
      <c r="AH25" s="19"/>
      <c r="AI25" s="21"/>
      <c r="AJ25" s="19"/>
      <c r="AK25" s="19"/>
      <c r="AL25" s="19"/>
      <c r="AM25" s="19"/>
      <c r="AN25" s="19"/>
      <c r="AO25" s="22">
        <f t="shared" si="6"/>
        <v>131</v>
      </c>
      <c r="AP25" s="41"/>
      <c r="AQ25" s="41"/>
      <c r="AR25" s="41"/>
    </row>
    <row r="26" spans="1:45" s="23" customFormat="1" ht="18.75" customHeight="1" x14ac:dyDescent="0.3">
      <c r="A26" s="24"/>
      <c r="B26" s="25" t="s">
        <v>32</v>
      </c>
      <c r="C26" s="10"/>
      <c r="D26" s="26">
        <f>(COUNTIF(D4:D21,"&gt;=2"))</f>
        <v>14</v>
      </c>
      <c r="E26" s="26">
        <f t="shared" ref="E26:AG26" si="12">(COUNTIF(E4:E21,"&gt;=2"))</f>
        <v>13</v>
      </c>
      <c r="F26" s="26">
        <f t="shared" si="12"/>
        <v>13</v>
      </c>
      <c r="G26" s="26">
        <f t="shared" si="12"/>
        <v>12</v>
      </c>
      <c r="H26" s="26">
        <f t="shared" si="12"/>
        <v>12</v>
      </c>
      <c r="I26" s="26">
        <f t="shared" si="12"/>
        <v>11</v>
      </c>
      <c r="J26" s="26">
        <f t="shared" si="12"/>
        <v>11</v>
      </c>
      <c r="K26" s="26">
        <f t="shared" si="12"/>
        <v>13</v>
      </c>
      <c r="L26" s="26">
        <f t="shared" si="12"/>
        <v>13</v>
      </c>
      <c r="M26" s="26">
        <f t="shared" si="12"/>
        <v>13</v>
      </c>
      <c r="N26" s="26">
        <f t="shared" si="12"/>
        <v>14</v>
      </c>
      <c r="O26" s="26">
        <f t="shared" si="12"/>
        <v>11</v>
      </c>
      <c r="P26" s="26">
        <f t="shared" si="12"/>
        <v>13</v>
      </c>
      <c r="Q26" s="26">
        <f t="shared" si="12"/>
        <v>11</v>
      </c>
      <c r="R26" s="26">
        <f t="shared" si="12"/>
        <v>13</v>
      </c>
      <c r="S26" s="26">
        <f t="shared" si="12"/>
        <v>14</v>
      </c>
      <c r="T26" s="26">
        <f t="shared" si="12"/>
        <v>14</v>
      </c>
      <c r="U26" s="26">
        <f t="shared" si="12"/>
        <v>13</v>
      </c>
      <c r="V26" s="26">
        <f t="shared" si="12"/>
        <v>13</v>
      </c>
      <c r="W26" s="26">
        <f t="shared" si="12"/>
        <v>15</v>
      </c>
      <c r="X26" s="26">
        <f t="shared" si="12"/>
        <v>13</v>
      </c>
      <c r="Y26" s="26">
        <f t="shared" si="12"/>
        <v>14</v>
      </c>
      <c r="Z26" s="26">
        <f t="shared" si="12"/>
        <v>13</v>
      </c>
      <c r="AA26" s="26">
        <f t="shared" si="12"/>
        <v>15</v>
      </c>
      <c r="AB26" s="26">
        <f t="shared" si="12"/>
        <v>13</v>
      </c>
      <c r="AC26" s="26">
        <f t="shared" si="12"/>
        <v>14</v>
      </c>
      <c r="AD26" s="26">
        <f t="shared" si="12"/>
        <v>14</v>
      </c>
      <c r="AE26" s="26">
        <f t="shared" si="12"/>
        <v>15</v>
      </c>
      <c r="AF26" s="26">
        <f t="shared" si="12"/>
        <v>14</v>
      </c>
      <c r="AG26" s="26">
        <f t="shared" si="12"/>
        <v>14</v>
      </c>
      <c r="AH26" s="26"/>
      <c r="AI26" s="27">
        <f>SUM(D26:AH26)</f>
        <v>395</v>
      </c>
      <c r="AJ26" s="28"/>
      <c r="AK26" s="28"/>
      <c r="AL26" s="28"/>
      <c r="AM26" s="28"/>
      <c r="AN26" s="28"/>
      <c r="AO26" s="33"/>
      <c r="AP26" s="41"/>
      <c r="AQ26" s="41"/>
      <c r="AR26" s="41"/>
    </row>
    <row r="27" spans="1:45" s="23" customFormat="1" ht="18.75" customHeight="1" x14ac:dyDescent="0.3">
      <c r="A27" s="24"/>
      <c r="B27" s="18" t="s">
        <v>33</v>
      </c>
      <c r="C27" s="10"/>
      <c r="D27" s="26">
        <f>SUM((SUM(D4:D21)-(COUNTIF(D4:D21,"&gt;=1")*8)))</f>
        <v>0</v>
      </c>
      <c r="E27" s="26">
        <f t="shared" ref="E27:AG27" si="13">SUM((SUM(E4:E21)-(COUNTIF(E4:E21,"&gt;=1")*8)))</f>
        <v>0</v>
      </c>
      <c r="F27" s="26">
        <f t="shared" si="13"/>
        <v>8</v>
      </c>
      <c r="G27" s="26">
        <f t="shared" si="13"/>
        <v>8</v>
      </c>
      <c r="H27" s="26">
        <f t="shared" si="13"/>
        <v>16</v>
      </c>
      <c r="I27" s="26">
        <f t="shared" si="13"/>
        <v>8</v>
      </c>
      <c r="J27" s="26">
        <f t="shared" si="13"/>
        <v>24</v>
      </c>
      <c r="K27" s="26">
        <f t="shared" si="13"/>
        <v>8</v>
      </c>
      <c r="L27" s="26">
        <f t="shared" si="13"/>
        <v>8</v>
      </c>
      <c r="M27" s="26">
        <f t="shared" si="13"/>
        <v>8</v>
      </c>
      <c r="N27" s="26">
        <f t="shared" si="13"/>
        <v>0</v>
      </c>
      <c r="O27" s="26">
        <f t="shared" si="13"/>
        <v>8</v>
      </c>
      <c r="P27" s="26">
        <f t="shared" si="13"/>
        <v>0</v>
      </c>
      <c r="Q27" s="26">
        <f t="shared" si="13"/>
        <v>24</v>
      </c>
      <c r="R27" s="26">
        <f t="shared" si="13"/>
        <v>8</v>
      </c>
      <c r="S27" s="26">
        <f t="shared" si="13"/>
        <v>0</v>
      </c>
      <c r="T27" s="26">
        <f t="shared" si="13"/>
        <v>0</v>
      </c>
      <c r="U27" s="26">
        <f t="shared" si="13"/>
        <v>8</v>
      </c>
      <c r="V27" s="26">
        <f t="shared" si="13"/>
        <v>0</v>
      </c>
      <c r="W27" s="26">
        <f t="shared" si="13"/>
        <v>0</v>
      </c>
      <c r="X27" s="26">
        <f t="shared" si="13"/>
        <v>0</v>
      </c>
      <c r="Y27" s="26">
        <f t="shared" si="13"/>
        <v>0</v>
      </c>
      <c r="Z27" s="26">
        <f t="shared" si="13"/>
        <v>8</v>
      </c>
      <c r="AA27" s="26">
        <f t="shared" si="13"/>
        <v>0</v>
      </c>
      <c r="AB27" s="26">
        <f t="shared" si="13"/>
        <v>8</v>
      </c>
      <c r="AC27" s="26">
        <f t="shared" si="13"/>
        <v>0</v>
      </c>
      <c r="AD27" s="26">
        <f t="shared" si="13"/>
        <v>0</v>
      </c>
      <c r="AE27" s="26">
        <f t="shared" si="13"/>
        <v>0</v>
      </c>
      <c r="AF27" s="26">
        <f t="shared" si="13"/>
        <v>0</v>
      </c>
      <c r="AG27" s="26">
        <f t="shared" si="13"/>
        <v>0</v>
      </c>
      <c r="AH27" s="26"/>
      <c r="AI27" s="27">
        <f>SUM(D27:AH27)</f>
        <v>152</v>
      </c>
      <c r="AJ27" s="28"/>
      <c r="AK27" s="28"/>
      <c r="AL27" s="28"/>
      <c r="AM27" s="28"/>
      <c r="AN27" s="28"/>
      <c r="AO27" s="33"/>
      <c r="AP27" s="41"/>
      <c r="AQ27" s="41"/>
      <c r="AR27" s="41"/>
    </row>
    <row r="28" spans="1:45" ht="18.75" customHeight="1" x14ac:dyDescent="0.3">
      <c r="A28" s="8"/>
      <c r="B28" s="18" t="s">
        <v>34</v>
      </c>
      <c r="C28" s="10"/>
      <c r="D28" s="29">
        <f>SUM(D26*8)+D27</f>
        <v>112</v>
      </c>
      <c r="E28" s="29">
        <f t="shared" ref="E28:AG28" si="14">SUM(E26*8)+E27</f>
        <v>104</v>
      </c>
      <c r="F28" s="29">
        <f t="shared" si="14"/>
        <v>112</v>
      </c>
      <c r="G28" s="29">
        <f t="shared" si="14"/>
        <v>104</v>
      </c>
      <c r="H28" s="29">
        <f t="shared" si="14"/>
        <v>112</v>
      </c>
      <c r="I28" s="29">
        <f t="shared" si="14"/>
        <v>96</v>
      </c>
      <c r="J28" s="29">
        <f t="shared" si="14"/>
        <v>112</v>
      </c>
      <c r="K28" s="29">
        <f t="shared" si="14"/>
        <v>112</v>
      </c>
      <c r="L28" s="29">
        <f t="shared" si="14"/>
        <v>112</v>
      </c>
      <c r="M28" s="29">
        <f t="shared" si="14"/>
        <v>112</v>
      </c>
      <c r="N28" s="29">
        <f t="shared" si="14"/>
        <v>112</v>
      </c>
      <c r="O28" s="29">
        <f t="shared" si="14"/>
        <v>96</v>
      </c>
      <c r="P28" s="29">
        <f t="shared" si="14"/>
        <v>104</v>
      </c>
      <c r="Q28" s="29">
        <f t="shared" si="14"/>
        <v>112</v>
      </c>
      <c r="R28" s="29">
        <f t="shared" si="14"/>
        <v>112</v>
      </c>
      <c r="S28" s="29">
        <f t="shared" si="14"/>
        <v>112</v>
      </c>
      <c r="T28" s="29">
        <f t="shared" si="14"/>
        <v>112</v>
      </c>
      <c r="U28" s="29">
        <f t="shared" si="14"/>
        <v>112</v>
      </c>
      <c r="V28" s="29">
        <f t="shared" si="14"/>
        <v>104</v>
      </c>
      <c r="W28" s="29">
        <f t="shared" si="14"/>
        <v>120</v>
      </c>
      <c r="X28" s="29">
        <f t="shared" si="14"/>
        <v>104</v>
      </c>
      <c r="Y28" s="29">
        <f t="shared" si="14"/>
        <v>112</v>
      </c>
      <c r="Z28" s="29">
        <f t="shared" si="14"/>
        <v>112</v>
      </c>
      <c r="AA28" s="29">
        <f t="shared" si="14"/>
        <v>120</v>
      </c>
      <c r="AB28" s="29">
        <f t="shared" si="14"/>
        <v>112</v>
      </c>
      <c r="AC28" s="29">
        <f t="shared" si="14"/>
        <v>112</v>
      </c>
      <c r="AD28" s="29">
        <f t="shared" si="14"/>
        <v>112</v>
      </c>
      <c r="AE28" s="29">
        <f t="shared" si="14"/>
        <v>120</v>
      </c>
      <c r="AF28" s="29">
        <f t="shared" si="14"/>
        <v>112</v>
      </c>
      <c r="AG28" s="29">
        <f t="shared" si="14"/>
        <v>112</v>
      </c>
      <c r="AH28" s="29"/>
      <c r="AI28" s="27">
        <f>SUM(D28:AH28)</f>
        <v>3312</v>
      </c>
      <c r="AJ28" s="30"/>
      <c r="AK28" s="30"/>
      <c r="AL28" s="30"/>
      <c r="AM28" s="30"/>
      <c r="AN28" s="30"/>
      <c r="AO28" s="15">
        <f>SUM(AO4:AO21)</f>
        <v>3312</v>
      </c>
    </row>
    <row r="29" spans="1:45" x14ac:dyDescent="0.3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O29" s="34"/>
    </row>
    <row r="30" spans="1:45" x14ac:dyDescent="0.3">
      <c r="A30" s="9">
        <v>19</v>
      </c>
      <c r="B30" s="9" t="s">
        <v>35</v>
      </c>
      <c r="C30" s="9" t="s">
        <v>36</v>
      </c>
      <c r="D30" s="8">
        <v>1</v>
      </c>
      <c r="E30" s="8">
        <v>1</v>
      </c>
      <c r="F30" s="8">
        <v>1</v>
      </c>
      <c r="G30" s="8">
        <v>1</v>
      </c>
      <c r="H30" s="8" t="s">
        <v>5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 t="s">
        <v>5</v>
      </c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 t="s">
        <v>5</v>
      </c>
      <c r="W30" s="8">
        <v>1</v>
      </c>
      <c r="X30" s="8">
        <v>1</v>
      </c>
      <c r="Y30" s="8" t="s">
        <v>39</v>
      </c>
      <c r="Z30" s="8" t="s">
        <v>39</v>
      </c>
      <c r="AA30" s="8" t="s">
        <v>39</v>
      </c>
      <c r="AB30" s="8" t="s">
        <v>39</v>
      </c>
      <c r="AC30" s="8" t="s">
        <v>5</v>
      </c>
      <c r="AD30" s="8">
        <v>1</v>
      </c>
      <c r="AE30" s="8">
        <v>1</v>
      </c>
      <c r="AF30" s="8">
        <v>1</v>
      </c>
      <c r="AG30" s="8">
        <v>1</v>
      </c>
      <c r="AH30" s="8"/>
      <c r="AI30" s="14">
        <f>COUNT(D30:AH30)-COUNT(AB)</f>
        <v>22</v>
      </c>
      <c r="AO30" s="35">
        <f>AI30*8</f>
        <v>176</v>
      </c>
      <c r="AS30" s="35">
        <v>176</v>
      </c>
    </row>
    <row r="31" spans="1:45" x14ac:dyDescent="0.3">
      <c r="A31" s="9"/>
      <c r="B31" s="8">
        <v>160930</v>
      </c>
      <c r="C31" s="9" t="s">
        <v>37</v>
      </c>
      <c r="D31" s="8">
        <v>3</v>
      </c>
      <c r="E31" s="8">
        <v>4.5</v>
      </c>
      <c r="F31" s="8">
        <v>5</v>
      </c>
      <c r="G31" s="8">
        <v>5</v>
      </c>
      <c r="H31" s="8">
        <v>11</v>
      </c>
      <c r="I31" s="8">
        <v>4.5</v>
      </c>
      <c r="J31" s="8">
        <v>1.5</v>
      </c>
      <c r="K31" s="8">
        <v>2.5</v>
      </c>
      <c r="L31" s="8">
        <v>1.5</v>
      </c>
      <c r="M31" s="8">
        <v>1.5</v>
      </c>
      <c r="N31" s="8">
        <v>1.5</v>
      </c>
      <c r="O31" s="8">
        <v>9.5</v>
      </c>
      <c r="P31" s="8">
        <v>2.5</v>
      </c>
      <c r="Q31" s="8">
        <v>1.5</v>
      </c>
      <c r="R31" s="8">
        <v>1.5</v>
      </c>
      <c r="S31" s="8">
        <v>1.5</v>
      </c>
      <c r="T31" s="8">
        <v>4</v>
      </c>
      <c r="U31" s="8">
        <v>1</v>
      </c>
      <c r="V31" s="8">
        <v>8</v>
      </c>
      <c r="W31" s="8">
        <v>0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9</v>
      </c>
      <c r="AD31" s="8">
        <v>1</v>
      </c>
      <c r="AE31" s="8">
        <v>1.5</v>
      </c>
      <c r="AF31" s="8">
        <v>4</v>
      </c>
      <c r="AG31" s="8">
        <v>1.5</v>
      </c>
      <c r="AH31" s="8"/>
      <c r="AI31" s="36">
        <f>SUM(D31:AH31)</f>
        <v>89</v>
      </c>
      <c r="AO31" s="35">
        <f>AI31</f>
        <v>89</v>
      </c>
      <c r="AS31" s="35">
        <v>89</v>
      </c>
    </row>
    <row r="32" spans="1:45" x14ac:dyDescent="0.3"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O32" s="35">
        <f>SUM(AO28:AO31)</f>
        <v>3577</v>
      </c>
      <c r="AS32">
        <f>SUM(AS22:AS31)</f>
        <v>3425</v>
      </c>
    </row>
    <row r="33" spans="3:45" x14ac:dyDescent="0.3">
      <c r="C33" s="16" t="s">
        <v>40</v>
      </c>
      <c r="AS33">
        <f>AS32*93.17</f>
        <v>319107.25</v>
      </c>
    </row>
    <row r="34" spans="3:45" x14ac:dyDescent="0.3">
      <c r="C34" s="16"/>
      <c r="AS34">
        <v>8000</v>
      </c>
    </row>
    <row r="35" spans="3:45" x14ac:dyDescent="0.3">
      <c r="C35" s="38" t="s">
        <v>41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S35">
        <f>SUM(AS33:AS34)</f>
        <v>327107.25</v>
      </c>
    </row>
    <row r="36" spans="3:45" x14ac:dyDescent="0.3"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S36">
        <f>320763-AS35</f>
        <v>-6344.25</v>
      </c>
    </row>
  </sheetData>
  <mergeCells count="1">
    <mergeCell ref="C35:AI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jun2016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2016-07-25T06:23:17Z</dcterms:modified>
</cp:coreProperties>
</file>