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9875" windowHeight="753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Sheet1!$A$1:$V$21</definedName>
    <definedName name="_xlnm._FilterDatabase" localSheetId="3" hidden="1">Sheet4!$A$2:$X$22</definedName>
  </definedNames>
  <calcPr calcId="145621"/>
</workbook>
</file>

<file path=xl/calcChain.xml><?xml version="1.0" encoding="utf-8"?>
<calcChain xmlns="http://schemas.openxmlformats.org/spreadsheetml/2006/main">
  <c r="O22" i="4" l="1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L22" i="4" l="1"/>
  <c r="K22" i="4"/>
  <c r="J22" i="4"/>
  <c r="M22" i="4" s="1"/>
  <c r="L21" i="4"/>
  <c r="K21" i="4"/>
  <c r="J21" i="4"/>
  <c r="M21" i="4" s="1"/>
  <c r="L20" i="4"/>
  <c r="K20" i="4"/>
  <c r="J20" i="4"/>
  <c r="M20" i="4" s="1"/>
  <c r="L19" i="4"/>
  <c r="K19" i="4"/>
  <c r="J19" i="4"/>
  <c r="M19" i="4" s="1"/>
  <c r="L18" i="4"/>
  <c r="K18" i="4"/>
  <c r="J18" i="4"/>
  <c r="M18" i="4" s="1"/>
  <c r="L17" i="4"/>
  <c r="K17" i="4"/>
  <c r="J17" i="4"/>
  <c r="M17" i="4" s="1"/>
  <c r="L16" i="4"/>
  <c r="K16" i="4"/>
  <c r="J16" i="4"/>
  <c r="M16" i="4" s="1"/>
  <c r="L15" i="4"/>
  <c r="K15" i="4"/>
  <c r="J15" i="4"/>
  <c r="M15" i="4" s="1"/>
  <c r="L14" i="4"/>
  <c r="K14" i="4"/>
  <c r="J14" i="4"/>
  <c r="M14" i="4" s="1"/>
  <c r="L13" i="4"/>
  <c r="K13" i="4"/>
  <c r="J13" i="4"/>
  <c r="M13" i="4" s="1"/>
  <c r="L12" i="4"/>
  <c r="K12" i="4"/>
  <c r="J12" i="4"/>
  <c r="M12" i="4" s="1"/>
  <c r="L11" i="4"/>
  <c r="K11" i="4"/>
  <c r="J11" i="4"/>
  <c r="M11" i="4" s="1"/>
  <c r="L10" i="4"/>
  <c r="K10" i="4"/>
  <c r="J10" i="4"/>
  <c r="M10" i="4" s="1"/>
  <c r="L9" i="4"/>
  <c r="K9" i="4"/>
  <c r="J9" i="4"/>
  <c r="M9" i="4" s="1"/>
  <c r="L8" i="4"/>
  <c r="K8" i="4"/>
  <c r="J8" i="4"/>
  <c r="M8" i="4" s="1"/>
  <c r="L7" i="4"/>
  <c r="K7" i="4"/>
  <c r="J7" i="4"/>
  <c r="M7" i="4" s="1"/>
  <c r="L6" i="4"/>
  <c r="K6" i="4"/>
  <c r="J6" i="4"/>
  <c r="M6" i="4" s="1"/>
  <c r="L5" i="4"/>
  <c r="K5" i="4"/>
  <c r="J5" i="4"/>
  <c r="M5" i="4" s="1"/>
  <c r="L4" i="4"/>
  <c r="K4" i="4"/>
  <c r="J4" i="4"/>
  <c r="M4" i="4" s="1"/>
  <c r="L3" i="4"/>
  <c r="K3" i="4"/>
  <c r="J3" i="4"/>
  <c r="M3" i="4" s="1"/>
  <c r="O3" i="4" s="1"/>
  <c r="K22" i="3"/>
  <c r="J22" i="3"/>
  <c r="I22" i="3"/>
  <c r="L22" i="3" s="1"/>
  <c r="M22" i="3" s="1"/>
  <c r="K21" i="3"/>
  <c r="J21" i="3"/>
  <c r="I21" i="3"/>
  <c r="L21" i="3" s="1"/>
  <c r="M21" i="3" s="1"/>
  <c r="K20" i="3"/>
  <c r="J20" i="3"/>
  <c r="I20" i="3"/>
  <c r="L20" i="3" s="1"/>
  <c r="M20" i="3" s="1"/>
  <c r="K19" i="3"/>
  <c r="J19" i="3"/>
  <c r="I19" i="3"/>
  <c r="L19" i="3" s="1"/>
  <c r="M19" i="3" s="1"/>
  <c r="K18" i="3"/>
  <c r="J18" i="3"/>
  <c r="I18" i="3"/>
  <c r="L18" i="3" s="1"/>
  <c r="M18" i="3" s="1"/>
  <c r="K17" i="3"/>
  <c r="J17" i="3"/>
  <c r="I17" i="3"/>
  <c r="L17" i="3" s="1"/>
  <c r="M17" i="3" s="1"/>
  <c r="K16" i="3"/>
  <c r="J16" i="3"/>
  <c r="I16" i="3"/>
  <c r="L16" i="3" s="1"/>
  <c r="M16" i="3" s="1"/>
  <c r="K15" i="3"/>
  <c r="J15" i="3"/>
  <c r="I15" i="3"/>
  <c r="L15" i="3" s="1"/>
  <c r="M15" i="3" s="1"/>
  <c r="K14" i="3"/>
  <c r="J14" i="3"/>
  <c r="I14" i="3"/>
  <c r="L14" i="3" s="1"/>
  <c r="M14" i="3" s="1"/>
  <c r="K13" i="3"/>
  <c r="J13" i="3"/>
  <c r="I13" i="3"/>
  <c r="L13" i="3" s="1"/>
  <c r="M13" i="3" s="1"/>
  <c r="K12" i="3"/>
  <c r="J12" i="3"/>
  <c r="I12" i="3"/>
  <c r="L12" i="3" s="1"/>
  <c r="M12" i="3" s="1"/>
  <c r="K11" i="3"/>
  <c r="J11" i="3"/>
  <c r="I11" i="3"/>
  <c r="L11" i="3" s="1"/>
  <c r="M11" i="3" s="1"/>
  <c r="K10" i="3"/>
  <c r="J10" i="3"/>
  <c r="I10" i="3"/>
  <c r="L10" i="3" s="1"/>
  <c r="M10" i="3" s="1"/>
  <c r="K9" i="3"/>
  <c r="J9" i="3"/>
  <c r="I9" i="3"/>
  <c r="L9" i="3" s="1"/>
  <c r="M9" i="3" s="1"/>
  <c r="K8" i="3"/>
  <c r="J8" i="3"/>
  <c r="I8" i="3"/>
  <c r="L8" i="3" s="1"/>
  <c r="M8" i="3" s="1"/>
  <c r="K7" i="3"/>
  <c r="J7" i="3"/>
  <c r="I7" i="3"/>
  <c r="L7" i="3" s="1"/>
  <c r="M7" i="3" s="1"/>
  <c r="K6" i="3"/>
  <c r="J6" i="3"/>
  <c r="I6" i="3"/>
  <c r="L6" i="3" s="1"/>
  <c r="M6" i="3" s="1"/>
  <c r="K5" i="3"/>
  <c r="J5" i="3"/>
  <c r="I5" i="3"/>
  <c r="L5" i="3" s="1"/>
  <c r="M5" i="3" s="1"/>
  <c r="L4" i="3"/>
  <c r="M4" i="3" s="1"/>
  <c r="K4" i="3"/>
  <c r="J4" i="3"/>
  <c r="I4" i="3"/>
  <c r="K3" i="3"/>
  <c r="J3" i="3"/>
  <c r="I3" i="3"/>
  <c r="L3" i="3" s="1"/>
  <c r="M3" i="3" s="1"/>
  <c r="T21" i="1" l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K3" i="1"/>
  <c r="K2" i="1"/>
  <c r="R21" i="1"/>
  <c r="U21" i="1" s="1"/>
  <c r="V21" i="1" s="1"/>
  <c r="R20" i="1"/>
  <c r="U20" i="1" s="1"/>
  <c r="V20" i="1" s="1"/>
  <c r="R19" i="1"/>
  <c r="U19" i="1" s="1"/>
  <c r="V19" i="1" s="1"/>
  <c r="R18" i="1"/>
  <c r="U18" i="1" s="1"/>
  <c r="V18" i="1" s="1"/>
  <c r="R17" i="1"/>
  <c r="U17" i="1" s="1"/>
  <c r="V17" i="1" s="1"/>
  <c r="R16" i="1"/>
  <c r="U16" i="1" s="1"/>
  <c r="V16" i="1" s="1"/>
  <c r="R15" i="1"/>
  <c r="U15" i="1" s="1"/>
  <c r="V15" i="1" s="1"/>
  <c r="R14" i="1"/>
  <c r="U14" i="1" s="1"/>
  <c r="V14" i="1" s="1"/>
  <c r="R13" i="1"/>
  <c r="U13" i="1" s="1"/>
  <c r="V13" i="1" s="1"/>
  <c r="R12" i="1"/>
  <c r="U12" i="1" s="1"/>
  <c r="V12" i="1" s="1"/>
  <c r="R11" i="1"/>
  <c r="U11" i="1" s="1"/>
  <c r="V11" i="1" s="1"/>
  <c r="R10" i="1"/>
  <c r="U10" i="1" s="1"/>
  <c r="V10" i="1" s="1"/>
  <c r="R9" i="1"/>
  <c r="U9" i="1" s="1"/>
  <c r="V9" i="1" s="1"/>
  <c r="R8" i="1"/>
  <c r="U8" i="1" s="1"/>
  <c r="V8" i="1" s="1"/>
  <c r="R7" i="1"/>
  <c r="U7" i="1" s="1"/>
  <c r="V7" i="1" s="1"/>
  <c r="R6" i="1"/>
  <c r="U6" i="1" s="1"/>
  <c r="V6" i="1" s="1"/>
  <c r="R5" i="1"/>
  <c r="U5" i="1" s="1"/>
  <c r="V5" i="1" s="1"/>
  <c r="R4" i="1"/>
  <c r="U4" i="1" s="1"/>
  <c r="V4" i="1" s="1"/>
  <c r="R3" i="1"/>
  <c r="U3" i="1" s="1"/>
  <c r="V3" i="1" s="1"/>
  <c r="R2" i="1"/>
  <c r="U2" i="1" s="1"/>
  <c r="V2" i="1" s="1"/>
</calcChain>
</file>

<file path=xl/comments1.xml><?xml version="1.0" encoding="utf-8"?>
<comments xmlns="http://schemas.openxmlformats.org/spreadsheetml/2006/main">
  <authors>
    <author>Prashant  Shirsath</author>
  </authors>
  <commentList>
    <comment ref="G8" authorId="0">
      <text>
        <r>
          <rPr>
            <b/>
            <sz val="9"/>
            <color indexed="81"/>
            <rFont val="Tahoma"/>
            <charset val="1"/>
          </rPr>
          <t>Prashant  Shirsath:</t>
        </r>
        <r>
          <rPr>
            <sz val="9"/>
            <color indexed="81"/>
            <rFont val="Tahoma"/>
            <charset val="1"/>
          </rPr>
          <t xml:space="preserve">
heavy rain fall
</t>
        </r>
      </text>
    </comment>
  </commentList>
</comments>
</file>

<file path=xl/sharedStrings.xml><?xml version="1.0" encoding="utf-8"?>
<sst xmlns="http://schemas.openxmlformats.org/spreadsheetml/2006/main" count="312" uniqueCount="68">
  <si>
    <t xml:space="preserve">GODREJ INDUSTRIES LTD - VALIA </t>
  </si>
  <si>
    <t>AB</t>
  </si>
  <si>
    <t>Short recd in RTGS -12.01.16</t>
  </si>
  <si>
    <t>INR</t>
  </si>
  <si>
    <t>DUE ABOVE 180</t>
  </si>
  <si>
    <t>DZ</t>
  </si>
  <si>
    <t>Short recd in RTGS -08.03.16, INV REF 9103606156</t>
  </si>
  <si>
    <t>Short recd in RTGS -17.06.16, agnst 9103700428</t>
  </si>
  <si>
    <t>Short recd RTGS -28.06.16(As per mail dtd 15.7.16)</t>
  </si>
  <si>
    <t>Short recd RTGS -07.07.16(As per mail dtd 15.7.16)</t>
  </si>
  <si>
    <t>Short recd in RTGS -01.09.16, agnst 9103701968</t>
  </si>
  <si>
    <t>DUE 61 TO 180</t>
  </si>
  <si>
    <t>Short recd in RTGS -14.09.16 agnst 9103702421</t>
  </si>
  <si>
    <t>Short recd in RTGS -14.09.16 agnst 9103702504</t>
  </si>
  <si>
    <t>Short recd in RTGS -14.09.16 agnst 9103702449</t>
  </si>
  <si>
    <t>Short recd in RTGS -14.09.16 agnst 9103702450</t>
  </si>
  <si>
    <t>Short recd in RTGS -14.09.16 agnst 9103702447</t>
  </si>
  <si>
    <t>Short recd in RTGS -14.09.16 agnst 9103702422</t>
  </si>
  <si>
    <t>SHORT RECD IN RTGS -20.10.16</t>
  </si>
  <si>
    <t>RTGS -01.12.16 - SHORT PAID DETAILS ?</t>
  </si>
  <si>
    <t>DUE 31 TO 60</t>
  </si>
  <si>
    <t>Short recd in RTGS -14.12.16</t>
  </si>
  <si>
    <t>Short recd in RTGS -09.01.17 agnst 9103705620</t>
  </si>
  <si>
    <t>DUE 08 TO 15</t>
  </si>
  <si>
    <t>Short recd in RTGS -09.01.17 agnst 9103705623</t>
  </si>
  <si>
    <t>Short recd in RTGS -09.01.17, aginst 9103705645</t>
  </si>
  <si>
    <t>Short recd in RTGS -17.01.17 agnst 9103705874</t>
  </si>
  <si>
    <t>DUE 0 TO 7</t>
  </si>
  <si>
    <t>Short recd in RTGS -17.01.17 agnst 9103705877</t>
  </si>
  <si>
    <t xml:space="preserve">Trabsporter </t>
  </si>
  <si>
    <t xml:space="preserve">Qty </t>
  </si>
  <si>
    <t>Inv.Value</t>
  </si>
  <si>
    <t>HUL</t>
  </si>
  <si>
    <t xml:space="preserve">H S Roadlines </t>
  </si>
  <si>
    <t>valase</t>
  </si>
  <si>
    <t>hul</t>
  </si>
  <si>
    <t>MH 43Y1478</t>
  </si>
  <si>
    <t>MH46F0423</t>
  </si>
  <si>
    <t>MH46AR4002</t>
  </si>
  <si>
    <t>MH46AR4098</t>
  </si>
  <si>
    <t>GJ 12 AZ 8800</t>
  </si>
  <si>
    <t>OM LOGISTC</t>
  </si>
  <si>
    <t>MH46F5876</t>
  </si>
  <si>
    <t>mh46af4760</t>
  </si>
  <si>
    <t>mh04gf7514</t>
  </si>
  <si>
    <t>MH46AF1775</t>
  </si>
  <si>
    <t>MH46AF0820</t>
  </si>
  <si>
    <t>MH46AF1776</t>
  </si>
  <si>
    <t>MH46AF5873</t>
  </si>
  <si>
    <t>MH46F5285</t>
  </si>
  <si>
    <t>PRANAY</t>
  </si>
  <si>
    <t>MH43Y2581</t>
  </si>
  <si>
    <t>MH46AF4227</t>
  </si>
  <si>
    <t xml:space="preserve">ORDER </t>
  </si>
  <si>
    <t xml:space="preserve">Tanker no </t>
  </si>
  <si>
    <t>Rate PMt.</t>
  </si>
  <si>
    <t>tolreance limit</t>
  </si>
  <si>
    <t xml:space="preserve">Value </t>
  </si>
  <si>
    <t>mh46f407</t>
  </si>
  <si>
    <t>mh04fu0298</t>
  </si>
  <si>
    <t>mh46f7992</t>
  </si>
  <si>
    <t xml:space="preserve">Booking date </t>
  </si>
  <si>
    <t xml:space="preserve">LR No </t>
  </si>
  <si>
    <t xml:space="preserve">Shortage </t>
  </si>
  <si>
    <t xml:space="preserve">EX work Delivery </t>
  </si>
  <si>
    <t xml:space="preserve">Invoice no </t>
  </si>
  <si>
    <t xml:space="preserve">Did.Amount </t>
  </si>
  <si>
    <t xml:space="preserve">Transporter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</si>
</sst>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0" fillId="0" borderId="0" xfId="0" applyNumberFormat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vertical="center"/>
    </xf>
    <xf numFmtId="1" fontId="0" fillId="0" borderId="5" xfId="0" applyNumberFormat="1" applyBorder="1"/>
    <xf numFmtId="0" fontId="0" fillId="0" borderId="0" xfId="0" applyBorder="1"/>
    <xf numFmtId="0" fontId="0" fillId="0" borderId="7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0" xfId="0" applyFill="1"/>
    <xf numFmtId="0" fontId="0" fillId="0" borderId="5" xfId="0" applyFont="1" applyBorder="1"/>
    <xf numFmtId="0" fontId="0" fillId="0" borderId="5" xfId="0" applyFont="1" applyFill="1" applyBorder="1"/>
    <xf numFmtId="14" fontId="4" fillId="0" borderId="5" xfId="0" applyNumberFormat="1" applyFont="1" applyFill="1" applyBorder="1" applyAlignment="1">
      <alignment vertical="center"/>
    </xf>
    <xf numFmtId="1" fontId="0" fillId="0" borderId="5" xfId="0" applyNumberFormat="1" applyFont="1" applyFill="1" applyBorder="1"/>
    <xf numFmtId="0" fontId="4" fillId="0" borderId="5" xfId="0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" fontId="0" fillId="0" borderId="5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Font="1" applyBorder="1"/>
    <xf numFmtId="0" fontId="0" fillId="0" borderId="12" xfId="0" applyBorder="1"/>
    <xf numFmtId="0" fontId="4" fillId="0" borderId="11" xfId="0" applyFont="1" applyFill="1" applyBorder="1" applyAlignment="1">
      <alignment horizontal="right" vertical="center"/>
    </xf>
    <xf numFmtId="0" fontId="0" fillId="0" borderId="12" xfId="0" applyFill="1" applyBorder="1"/>
    <xf numFmtId="0" fontId="4" fillId="0" borderId="11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/>
    </xf>
    <xf numFmtId="14" fontId="4" fillId="0" borderId="14" xfId="0" applyNumberFormat="1" applyFont="1" applyBorder="1" applyAlignment="1">
      <alignment vertical="center"/>
    </xf>
    <xf numFmtId="0" fontId="0" fillId="0" borderId="14" xfId="0" applyFont="1" applyBorder="1"/>
    <xf numFmtId="1" fontId="0" fillId="0" borderId="14" xfId="0" applyNumberFormat="1" applyFont="1" applyBorder="1"/>
    <xf numFmtId="0" fontId="4" fillId="0" borderId="14" xfId="0" applyFont="1" applyBorder="1" applyAlignment="1">
      <alignment vertical="center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1" sqref="A1:XFD1048576"/>
    </sheetView>
  </sheetViews>
  <sheetFormatPr defaultRowHeight="15" x14ac:dyDescent="0.25"/>
  <cols>
    <col min="1" max="1" width="11.140625" customWidth="1"/>
    <col min="2" max="2" width="26.28515625" bestFit="1" customWidth="1"/>
    <col min="3" max="4" width="11" bestFit="1" customWidth="1"/>
    <col min="5" max="5" width="5.42578125" customWidth="1"/>
    <col min="6" max="6" width="41.42578125" bestFit="1" customWidth="1"/>
    <col min="7" max="8" width="10.42578125" bestFit="1" customWidth="1"/>
    <col min="9" max="9" width="3.7109375" bestFit="1" customWidth="1"/>
    <col min="10" max="10" width="13.85546875" bestFit="1" customWidth="1"/>
    <col min="11" max="11" width="13.85546875" customWidth="1"/>
    <col min="12" max="12" width="13.28515625" bestFit="1" customWidth="1"/>
    <col min="13" max="13" width="14.85546875" customWidth="1"/>
    <col min="16" max="16" width="11" bestFit="1" customWidth="1"/>
    <col min="17" max="17" width="11.42578125" bestFit="1" customWidth="1"/>
    <col min="18" max="18" width="10.85546875" customWidth="1"/>
    <col min="22" max="22" width="12.5703125" bestFit="1" customWidth="1"/>
  </cols>
  <sheetData>
    <row r="1" spans="1:22" ht="15.75" thickBot="1" x14ac:dyDescent="0.3">
      <c r="M1" t="s">
        <v>29</v>
      </c>
      <c r="N1" t="s">
        <v>30</v>
      </c>
      <c r="O1" t="s">
        <v>31</v>
      </c>
      <c r="P1" t="s">
        <v>53</v>
      </c>
      <c r="Q1" t="s">
        <v>54</v>
      </c>
      <c r="R1" t="s">
        <v>55</v>
      </c>
      <c r="T1" t="s">
        <v>56</v>
      </c>
      <c r="U1" t="s">
        <v>57</v>
      </c>
    </row>
    <row r="2" spans="1:22" ht="15.75" thickBot="1" x14ac:dyDescent="0.3">
      <c r="A2" s="1">
        <v>100134</v>
      </c>
      <c r="B2" s="2" t="s">
        <v>0</v>
      </c>
      <c r="C2" s="3">
        <v>9103605009</v>
      </c>
      <c r="D2" s="3">
        <v>100042725</v>
      </c>
      <c r="E2" s="2" t="s">
        <v>1</v>
      </c>
      <c r="F2" s="2" t="s">
        <v>2</v>
      </c>
      <c r="G2" s="4">
        <v>42382</v>
      </c>
      <c r="H2" s="4">
        <v>42382</v>
      </c>
      <c r="I2" s="5" t="s">
        <v>3</v>
      </c>
      <c r="J2" s="2">
        <v>529.61</v>
      </c>
      <c r="K2" s="2" t="str">
        <f>TRIM(J2)</f>
        <v>529.61</v>
      </c>
      <c r="L2" s="2" t="s">
        <v>4</v>
      </c>
      <c r="M2" t="s">
        <v>33</v>
      </c>
      <c r="N2">
        <v>24.14</v>
      </c>
      <c r="O2">
        <v>2527284</v>
      </c>
      <c r="P2" t="s">
        <v>32</v>
      </c>
      <c r="Q2" t="s">
        <v>60</v>
      </c>
      <c r="R2" s="11">
        <f>O2/N2</f>
        <v>104692.79204639602</v>
      </c>
      <c r="S2">
        <f>N2*1000</f>
        <v>24140</v>
      </c>
      <c r="T2">
        <f>N2*0.3%*1000</f>
        <v>72.42</v>
      </c>
      <c r="U2">
        <f t="shared" ref="U2:U21" si="0">+R2*1.125*1.02</f>
        <v>120134.97887323944</v>
      </c>
      <c r="V2" s="11">
        <f t="shared" ref="V2:V21" si="1">+J2/U2*1000</f>
        <v>4.4084579276350366</v>
      </c>
    </row>
    <row r="3" spans="1:22" ht="15.75" thickBot="1" x14ac:dyDescent="0.3">
      <c r="A3" s="6">
        <v>100134</v>
      </c>
      <c r="B3" s="7" t="s">
        <v>0</v>
      </c>
      <c r="C3" s="8">
        <v>9103606156</v>
      </c>
      <c r="D3" s="8">
        <v>1400006886</v>
      </c>
      <c r="E3" s="7" t="s">
        <v>5</v>
      </c>
      <c r="F3" s="7" t="s">
        <v>6</v>
      </c>
      <c r="G3" s="9">
        <v>42437</v>
      </c>
      <c r="H3" s="9">
        <v>42437</v>
      </c>
      <c r="I3" s="10" t="s">
        <v>3</v>
      </c>
      <c r="J3" s="7">
        <v>1059.1500000000001</v>
      </c>
      <c r="K3" s="2" t="str">
        <f>TRIM(J3)</f>
        <v>1059.15</v>
      </c>
      <c r="L3" s="7" t="s">
        <v>4</v>
      </c>
      <c r="M3" t="s">
        <v>34</v>
      </c>
      <c r="N3">
        <v>19.63</v>
      </c>
      <c r="O3">
        <v>2079514</v>
      </c>
      <c r="P3" t="s">
        <v>32</v>
      </c>
      <c r="Q3" t="s">
        <v>59</v>
      </c>
      <c r="R3" s="11">
        <f t="shared" ref="R3:R21" si="2">O3/N3</f>
        <v>105935.50687722873</v>
      </c>
      <c r="S3">
        <f t="shared" ref="S3:S21" si="3">N3*1000</f>
        <v>19630</v>
      </c>
      <c r="T3">
        <f t="shared" ref="T3:T21" si="4">N3*0.3%*1000</f>
        <v>58.89</v>
      </c>
      <c r="U3">
        <f t="shared" si="0"/>
        <v>121560.99414161997</v>
      </c>
      <c r="V3" s="11">
        <f t="shared" si="1"/>
        <v>8.7129099879364098</v>
      </c>
    </row>
    <row r="4" spans="1:22" ht="15.75" thickBot="1" x14ac:dyDescent="0.3">
      <c r="A4" s="6">
        <v>100134</v>
      </c>
      <c r="B4" s="7" t="s">
        <v>0</v>
      </c>
      <c r="C4" s="8">
        <v>9103700428</v>
      </c>
      <c r="D4" s="8">
        <v>1400001334</v>
      </c>
      <c r="E4" s="7" t="s">
        <v>5</v>
      </c>
      <c r="F4" s="7" t="s">
        <v>7</v>
      </c>
      <c r="G4" s="9">
        <v>42538</v>
      </c>
      <c r="H4" s="9">
        <v>42533</v>
      </c>
      <c r="I4" s="10" t="s">
        <v>3</v>
      </c>
      <c r="J4" s="7">
        <v>2121.31</v>
      </c>
      <c r="K4" s="7"/>
      <c r="L4" s="7" t="s">
        <v>4</v>
      </c>
      <c r="M4" t="s">
        <v>33</v>
      </c>
      <c r="N4">
        <v>20.02</v>
      </c>
      <c r="O4">
        <v>2124529</v>
      </c>
      <c r="P4" t="s">
        <v>32</v>
      </c>
      <c r="Q4" t="s">
        <v>58</v>
      </c>
      <c r="R4" s="11">
        <f t="shared" si="2"/>
        <v>106120.32967032967</v>
      </c>
      <c r="S4">
        <f t="shared" si="3"/>
        <v>20020</v>
      </c>
      <c r="T4">
        <f t="shared" si="4"/>
        <v>60.06</v>
      </c>
      <c r="U4">
        <f t="shared" si="0"/>
        <v>121773.0782967033</v>
      </c>
      <c r="V4" s="11">
        <f t="shared" si="1"/>
        <v>17.420188679400649</v>
      </c>
    </row>
    <row r="5" spans="1:22" ht="15.75" thickBot="1" x14ac:dyDescent="0.3">
      <c r="A5" s="6">
        <v>100134</v>
      </c>
      <c r="B5" s="7" t="s">
        <v>0</v>
      </c>
      <c r="C5" s="8">
        <v>9103700565</v>
      </c>
      <c r="D5" s="8">
        <v>100015917</v>
      </c>
      <c r="E5" s="7" t="s">
        <v>1</v>
      </c>
      <c r="F5" s="7" t="s">
        <v>8</v>
      </c>
      <c r="G5" s="9">
        <v>42567</v>
      </c>
      <c r="H5" s="9">
        <v>42567</v>
      </c>
      <c r="I5" s="10" t="s">
        <v>3</v>
      </c>
      <c r="J5" s="7">
        <v>3685.21</v>
      </c>
      <c r="K5" s="7"/>
      <c r="L5" s="7" t="s">
        <v>4</v>
      </c>
      <c r="M5" t="s">
        <v>33</v>
      </c>
      <c r="N5">
        <v>19.649999999999999</v>
      </c>
      <c r="O5">
        <v>2068982</v>
      </c>
      <c r="P5" t="s">
        <v>35</v>
      </c>
      <c r="Q5" t="s">
        <v>36</v>
      </c>
      <c r="R5" s="11">
        <f t="shared" si="2"/>
        <v>105291.70483460561</v>
      </c>
      <c r="S5">
        <f t="shared" si="3"/>
        <v>19650</v>
      </c>
      <c r="T5">
        <f t="shared" si="4"/>
        <v>58.949999999999996</v>
      </c>
      <c r="U5">
        <f t="shared" si="0"/>
        <v>120822.23129770994</v>
      </c>
      <c r="V5" s="11">
        <f t="shared" si="1"/>
        <v>30.5010920624328</v>
      </c>
    </row>
    <row r="6" spans="1:22" ht="15.75" thickBot="1" x14ac:dyDescent="0.3">
      <c r="A6" s="6">
        <v>100134</v>
      </c>
      <c r="B6" s="7" t="s">
        <v>0</v>
      </c>
      <c r="C6" s="8">
        <v>9103700634</v>
      </c>
      <c r="D6" s="8">
        <v>100015918</v>
      </c>
      <c r="E6" s="7" t="s">
        <v>1</v>
      </c>
      <c r="F6" s="7" t="s">
        <v>9</v>
      </c>
      <c r="G6" s="9">
        <v>42567</v>
      </c>
      <c r="H6" s="9">
        <v>42567</v>
      </c>
      <c r="I6" s="10" t="s">
        <v>3</v>
      </c>
      <c r="J6" s="7">
        <v>2105.83</v>
      </c>
      <c r="K6" s="7"/>
      <c r="L6" s="7" t="s">
        <v>4</v>
      </c>
      <c r="M6" t="s">
        <v>34</v>
      </c>
      <c r="N6">
        <v>20.5</v>
      </c>
      <c r="O6">
        <v>2158480</v>
      </c>
      <c r="P6" t="s">
        <v>32</v>
      </c>
      <c r="Q6" t="s">
        <v>37</v>
      </c>
      <c r="R6" s="11">
        <f t="shared" si="2"/>
        <v>105291.70731707317</v>
      </c>
      <c r="S6">
        <f t="shared" si="3"/>
        <v>20500</v>
      </c>
      <c r="T6">
        <f t="shared" si="4"/>
        <v>61.5</v>
      </c>
      <c r="U6">
        <f t="shared" si="0"/>
        <v>120822.23414634146</v>
      </c>
      <c r="V6" s="11">
        <f t="shared" si="1"/>
        <v>17.42915958207983</v>
      </c>
    </row>
    <row r="7" spans="1:22" ht="15.75" thickBot="1" x14ac:dyDescent="0.3">
      <c r="A7" s="6">
        <v>100134</v>
      </c>
      <c r="B7" s="7" t="s">
        <v>0</v>
      </c>
      <c r="C7" s="8">
        <v>9103701968</v>
      </c>
      <c r="D7" s="8">
        <v>1400003016</v>
      </c>
      <c r="E7" s="7" t="s">
        <v>5</v>
      </c>
      <c r="F7" s="7" t="s">
        <v>10</v>
      </c>
      <c r="G7" s="9">
        <v>42614</v>
      </c>
      <c r="H7" s="9">
        <v>42614</v>
      </c>
      <c r="I7" s="10" t="s">
        <v>3</v>
      </c>
      <c r="J7" s="7">
        <v>17512.5</v>
      </c>
      <c r="K7" s="7"/>
      <c r="L7" s="7" t="s">
        <v>11</v>
      </c>
      <c r="M7" t="s">
        <v>33</v>
      </c>
      <c r="N7">
        <v>25.31</v>
      </c>
      <c r="O7">
        <v>3693664</v>
      </c>
      <c r="P7" t="s">
        <v>32</v>
      </c>
      <c r="Q7" t="s">
        <v>38</v>
      </c>
      <c r="R7" s="11">
        <f t="shared" si="2"/>
        <v>145936.94192018965</v>
      </c>
      <c r="S7">
        <f t="shared" si="3"/>
        <v>25310</v>
      </c>
      <c r="T7">
        <f t="shared" si="4"/>
        <v>75.929999999999993</v>
      </c>
      <c r="U7">
        <f t="shared" si="0"/>
        <v>167462.64085341763</v>
      </c>
      <c r="V7" s="11">
        <f t="shared" si="1"/>
        <v>104.57556330625965</v>
      </c>
    </row>
    <row r="8" spans="1:22" ht="15.75" thickBot="1" x14ac:dyDescent="0.3">
      <c r="A8" s="6">
        <v>100134</v>
      </c>
      <c r="B8" s="7" t="s">
        <v>0</v>
      </c>
      <c r="C8" s="8">
        <v>9103702421</v>
      </c>
      <c r="D8" s="8">
        <v>1400003214</v>
      </c>
      <c r="E8" s="7" t="s">
        <v>5</v>
      </c>
      <c r="F8" s="7" t="s">
        <v>12</v>
      </c>
      <c r="G8" s="9">
        <v>42627</v>
      </c>
      <c r="H8" s="9">
        <v>42627</v>
      </c>
      <c r="I8" s="10" t="s">
        <v>3</v>
      </c>
      <c r="J8" s="7">
        <v>725.1</v>
      </c>
      <c r="K8" s="7"/>
      <c r="L8" s="7" t="s">
        <v>11</v>
      </c>
      <c r="M8" t="s">
        <v>33</v>
      </c>
      <c r="N8">
        <v>12.11</v>
      </c>
      <c r="O8">
        <v>1757088</v>
      </c>
      <c r="P8" t="s">
        <v>32</v>
      </c>
      <c r="Q8" t="s">
        <v>39</v>
      </c>
      <c r="R8" s="11">
        <f t="shared" si="2"/>
        <v>145093.97192402973</v>
      </c>
      <c r="S8">
        <f t="shared" si="3"/>
        <v>12110</v>
      </c>
      <c r="T8">
        <f t="shared" si="4"/>
        <v>36.33</v>
      </c>
      <c r="U8">
        <f t="shared" si="0"/>
        <v>166495.33278282412</v>
      </c>
      <c r="V8" s="11">
        <f t="shared" si="1"/>
        <v>4.3550770335755757</v>
      </c>
    </row>
    <row r="9" spans="1:22" ht="15.75" thickBot="1" x14ac:dyDescent="0.3">
      <c r="A9" s="6">
        <v>100134</v>
      </c>
      <c r="B9" s="7" t="s">
        <v>0</v>
      </c>
      <c r="C9" s="8">
        <v>9103702504</v>
      </c>
      <c r="D9" s="8">
        <v>1400003214</v>
      </c>
      <c r="E9" s="7" t="s">
        <v>5</v>
      </c>
      <c r="F9" s="7" t="s">
        <v>13</v>
      </c>
      <c r="G9" s="9">
        <v>42627</v>
      </c>
      <c r="H9" s="9">
        <v>42627</v>
      </c>
      <c r="I9" s="10" t="s">
        <v>3</v>
      </c>
      <c r="J9" s="7">
        <v>1450.7</v>
      </c>
      <c r="K9" s="7"/>
      <c r="L9" s="7" t="s">
        <v>11</v>
      </c>
      <c r="M9" t="s">
        <v>33</v>
      </c>
      <c r="N9">
        <v>19.809999999999999</v>
      </c>
      <c r="O9">
        <v>2874312</v>
      </c>
      <c r="P9" t="s">
        <v>32</v>
      </c>
      <c r="Q9" t="s">
        <v>42</v>
      </c>
      <c r="R9" s="11">
        <f t="shared" si="2"/>
        <v>145093.99293286219</v>
      </c>
      <c r="S9">
        <f t="shared" si="3"/>
        <v>19810</v>
      </c>
      <c r="T9">
        <f t="shared" si="4"/>
        <v>59.43</v>
      </c>
      <c r="U9">
        <f t="shared" si="0"/>
        <v>166495.35689045937</v>
      </c>
      <c r="V9" s="11">
        <f t="shared" si="1"/>
        <v>8.7131558927162427</v>
      </c>
    </row>
    <row r="10" spans="1:22" ht="15.75" thickBot="1" x14ac:dyDescent="0.3">
      <c r="A10" s="6">
        <v>100134</v>
      </c>
      <c r="B10" s="7" t="s">
        <v>0</v>
      </c>
      <c r="C10" s="8">
        <v>9103702449</v>
      </c>
      <c r="D10" s="8">
        <v>1400003215</v>
      </c>
      <c r="E10" s="7" t="s">
        <v>5</v>
      </c>
      <c r="F10" s="7" t="s">
        <v>14</v>
      </c>
      <c r="G10" s="9">
        <v>42627</v>
      </c>
      <c r="H10" s="9">
        <v>42627</v>
      </c>
      <c r="I10" s="10" t="s">
        <v>3</v>
      </c>
      <c r="J10" s="7">
        <v>1452.14</v>
      </c>
      <c r="K10" s="7"/>
      <c r="L10" s="7" t="s">
        <v>11</v>
      </c>
      <c r="M10" t="s">
        <v>33</v>
      </c>
      <c r="N10">
        <v>20.11</v>
      </c>
      <c r="O10">
        <v>2917841</v>
      </c>
      <c r="P10" t="s">
        <v>32</v>
      </c>
      <c r="Q10" t="s">
        <v>43</v>
      </c>
      <c r="R10" s="11">
        <f t="shared" si="2"/>
        <v>145094.0328194928</v>
      </c>
      <c r="S10">
        <f t="shared" si="3"/>
        <v>20110</v>
      </c>
      <c r="T10">
        <f t="shared" si="4"/>
        <v>60.33</v>
      </c>
      <c r="U10">
        <f t="shared" si="0"/>
        <v>166495.40266036798</v>
      </c>
      <c r="V10" s="11">
        <f t="shared" si="1"/>
        <v>8.7218023849115127</v>
      </c>
    </row>
    <row r="11" spans="1:22" ht="15.75" thickBot="1" x14ac:dyDescent="0.3">
      <c r="A11" s="6">
        <v>100134</v>
      </c>
      <c r="B11" s="7" t="s">
        <v>0</v>
      </c>
      <c r="C11" s="8">
        <v>9103702450</v>
      </c>
      <c r="D11" s="8">
        <v>1400003215</v>
      </c>
      <c r="E11" s="7" t="s">
        <v>5</v>
      </c>
      <c r="F11" s="7" t="s">
        <v>15</v>
      </c>
      <c r="G11" s="9">
        <v>42627</v>
      </c>
      <c r="H11" s="9">
        <v>42627</v>
      </c>
      <c r="I11" s="10" t="s">
        <v>3</v>
      </c>
      <c r="J11" s="7">
        <v>7254.3</v>
      </c>
      <c r="K11" s="7"/>
      <c r="L11" s="7" t="s">
        <v>11</v>
      </c>
      <c r="M11" t="s">
        <v>34</v>
      </c>
      <c r="N11">
        <v>20.95</v>
      </c>
      <c r="O11">
        <v>3039719</v>
      </c>
      <c r="P11" t="s">
        <v>32</v>
      </c>
      <c r="Q11" t="s">
        <v>44</v>
      </c>
      <c r="R11" s="11">
        <f t="shared" si="2"/>
        <v>145093.98568019093</v>
      </c>
      <c r="S11">
        <f t="shared" si="3"/>
        <v>20950</v>
      </c>
      <c r="T11">
        <f t="shared" si="4"/>
        <v>62.85</v>
      </c>
      <c r="U11">
        <f t="shared" si="0"/>
        <v>166495.34856801908</v>
      </c>
      <c r="V11" s="11">
        <f t="shared" si="1"/>
        <v>43.570586580299384</v>
      </c>
    </row>
    <row r="12" spans="1:22" ht="15.75" thickBot="1" x14ac:dyDescent="0.3">
      <c r="A12" s="6">
        <v>100134</v>
      </c>
      <c r="B12" s="7" t="s">
        <v>0</v>
      </c>
      <c r="C12" s="8">
        <v>9103702447</v>
      </c>
      <c r="D12" s="8">
        <v>1400003215</v>
      </c>
      <c r="E12" s="7" t="s">
        <v>5</v>
      </c>
      <c r="F12" s="7" t="s">
        <v>16</v>
      </c>
      <c r="G12" s="9">
        <v>42627</v>
      </c>
      <c r="H12" s="9">
        <v>42627</v>
      </c>
      <c r="I12" s="10" t="s">
        <v>3</v>
      </c>
      <c r="J12" s="7">
        <v>4353.1000000000004</v>
      </c>
      <c r="K12" s="7"/>
      <c r="L12" s="7" t="s">
        <v>11</v>
      </c>
      <c r="M12" t="s">
        <v>33</v>
      </c>
      <c r="N12">
        <v>20.04</v>
      </c>
      <c r="O12">
        <v>2907684</v>
      </c>
      <c r="P12" t="s">
        <v>32</v>
      </c>
      <c r="Q12" t="s">
        <v>45</v>
      </c>
      <c r="R12" s="11">
        <f t="shared" si="2"/>
        <v>145094.01197604791</v>
      </c>
      <c r="S12">
        <f t="shared" si="3"/>
        <v>20040</v>
      </c>
      <c r="T12">
        <f t="shared" si="4"/>
        <v>60.12</v>
      </c>
      <c r="U12">
        <f t="shared" si="0"/>
        <v>166495.37874251499</v>
      </c>
      <c r="V12" s="11">
        <f t="shared" si="1"/>
        <v>26.145470420125395</v>
      </c>
    </row>
    <row r="13" spans="1:22" ht="15.75" thickBot="1" x14ac:dyDescent="0.3">
      <c r="A13" s="6">
        <v>100134</v>
      </c>
      <c r="B13" s="7" t="s">
        <v>0</v>
      </c>
      <c r="C13" s="8">
        <v>9103702422</v>
      </c>
      <c r="D13" s="8">
        <v>1400003215</v>
      </c>
      <c r="E13" s="7" t="s">
        <v>5</v>
      </c>
      <c r="F13" s="7" t="s">
        <v>17</v>
      </c>
      <c r="G13" s="9">
        <v>42627</v>
      </c>
      <c r="H13" s="9">
        <v>42627</v>
      </c>
      <c r="I13" s="10" t="s">
        <v>3</v>
      </c>
      <c r="J13" s="7">
        <v>2176.23</v>
      </c>
      <c r="K13" s="7"/>
      <c r="L13" s="7" t="s">
        <v>11</v>
      </c>
      <c r="M13" t="s">
        <v>33</v>
      </c>
      <c r="N13">
        <v>24.01</v>
      </c>
      <c r="O13">
        <v>3483707</v>
      </c>
      <c r="P13" t="s">
        <v>32</v>
      </c>
      <c r="Q13" t="s">
        <v>38</v>
      </c>
      <c r="R13" s="11">
        <f t="shared" si="2"/>
        <v>145094.00249895875</v>
      </c>
      <c r="S13">
        <f t="shared" si="3"/>
        <v>24010</v>
      </c>
      <c r="T13">
        <f t="shared" si="4"/>
        <v>72.030000000000015</v>
      </c>
      <c r="U13">
        <f t="shared" si="0"/>
        <v>166495.36786755518</v>
      </c>
      <c r="V13" s="11">
        <f t="shared" si="1"/>
        <v>13.07081408854066</v>
      </c>
    </row>
    <row r="14" spans="1:22" ht="15.75" thickBot="1" x14ac:dyDescent="0.3">
      <c r="A14" s="6">
        <v>100134</v>
      </c>
      <c r="B14" s="7" t="s">
        <v>0</v>
      </c>
      <c r="C14" s="8">
        <v>9103703706</v>
      </c>
      <c r="D14" s="8">
        <v>1400004138</v>
      </c>
      <c r="E14" s="7" t="s">
        <v>5</v>
      </c>
      <c r="F14" s="7" t="s">
        <v>18</v>
      </c>
      <c r="G14" s="9">
        <v>42663</v>
      </c>
      <c r="H14" s="9">
        <v>42663</v>
      </c>
      <c r="I14" s="10" t="s">
        <v>3</v>
      </c>
      <c r="J14" s="7">
        <v>2946.13</v>
      </c>
      <c r="K14" s="7"/>
      <c r="L14" s="7" t="s">
        <v>11</v>
      </c>
      <c r="M14" t="s">
        <v>41</v>
      </c>
      <c r="N14">
        <v>25.67</v>
      </c>
      <c r="O14">
        <v>3936050</v>
      </c>
      <c r="P14">
        <v>2226028544</v>
      </c>
      <c r="Q14" t="s">
        <v>40</v>
      </c>
      <c r="R14" s="11">
        <f t="shared" si="2"/>
        <v>153332.68406700427</v>
      </c>
      <c r="S14">
        <f t="shared" si="3"/>
        <v>25670</v>
      </c>
      <c r="T14">
        <f t="shared" si="4"/>
        <v>77.010000000000005</v>
      </c>
      <c r="U14">
        <f t="shared" si="0"/>
        <v>175949.25496688741</v>
      </c>
      <c r="V14" s="11">
        <f t="shared" si="1"/>
        <v>16.744202756382482</v>
      </c>
    </row>
    <row r="15" spans="1:22" ht="15.75" thickBot="1" x14ac:dyDescent="0.3">
      <c r="A15" s="6">
        <v>100134</v>
      </c>
      <c r="B15" s="7" t="s">
        <v>0</v>
      </c>
      <c r="C15" s="8">
        <v>9103704520</v>
      </c>
      <c r="D15" s="8">
        <v>1400005078</v>
      </c>
      <c r="E15" s="7" t="s">
        <v>5</v>
      </c>
      <c r="F15" s="7" t="s">
        <v>19</v>
      </c>
      <c r="G15" s="9">
        <v>42705</v>
      </c>
      <c r="H15" s="9">
        <v>42705</v>
      </c>
      <c r="I15" s="10" t="s">
        <v>3</v>
      </c>
      <c r="J15" s="7">
        <v>1729.91</v>
      </c>
      <c r="K15" s="7"/>
      <c r="L15" s="7" t="s">
        <v>20</v>
      </c>
      <c r="M15" t="s">
        <v>33</v>
      </c>
      <c r="N15">
        <v>20.28</v>
      </c>
      <c r="O15">
        <v>3507645</v>
      </c>
      <c r="P15" t="s">
        <v>32</v>
      </c>
      <c r="Q15" t="s">
        <v>46</v>
      </c>
      <c r="R15" s="11">
        <f t="shared" si="2"/>
        <v>172960.79881656804</v>
      </c>
      <c r="S15">
        <f t="shared" si="3"/>
        <v>20280</v>
      </c>
      <c r="T15">
        <f t="shared" si="4"/>
        <v>60.84</v>
      </c>
      <c r="U15">
        <f t="shared" si="0"/>
        <v>198472.51664201182</v>
      </c>
      <c r="V15" s="11">
        <f t="shared" si="1"/>
        <v>8.7161186307737886</v>
      </c>
    </row>
    <row r="16" spans="1:22" ht="15.75" thickBot="1" x14ac:dyDescent="0.3">
      <c r="A16" s="6">
        <v>100134</v>
      </c>
      <c r="B16" s="7" t="s">
        <v>0</v>
      </c>
      <c r="C16" s="8">
        <v>9103705108</v>
      </c>
      <c r="D16" s="8">
        <v>1400005246</v>
      </c>
      <c r="E16" s="7" t="s">
        <v>5</v>
      </c>
      <c r="F16" s="7" t="s">
        <v>21</v>
      </c>
      <c r="G16" s="9">
        <v>42718</v>
      </c>
      <c r="H16" s="9">
        <v>42718</v>
      </c>
      <c r="I16" s="10" t="s">
        <v>3</v>
      </c>
      <c r="J16" s="7">
        <v>5403.49</v>
      </c>
      <c r="K16" s="7"/>
      <c r="L16" s="7" t="s">
        <v>20</v>
      </c>
      <c r="M16" t="s">
        <v>33</v>
      </c>
      <c r="N16">
        <v>20.12</v>
      </c>
      <c r="O16">
        <v>3623959</v>
      </c>
      <c r="P16" t="s">
        <v>32</v>
      </c>
      <c r="Q16" t="s">
        <v>47</v>
      </c>
      <c r="R16" s="11">
        <f t="shared" si="2"/>
        <v>180117.24652087473</v>
      </c>
      <c r="S16">
        <f t="shared" si="3"/>
        <v>20120</v>
      </c>
      <c r="T16">
        <f t="shared" si="4"/>
        <v>60.360000000000007</v>
      </c>
      <c r="U16">
        <f t="shared" si="0"/>
        <v>206684.54038270377</v>
      </c>
      <c r="V16" s="11">
        <f t="shared" si="1"/>
        <v>26.143658301654895</v>
      </c>
    </row>
    <row r="17" spans="1:22" ht="15.75" thickBot="1" x14ac:dyDescent="0.3">
      <c r="A17" s="6">
        <v>100134</v>
      </c>
      <c r="B17" s="7" t="s">
        <v>0</v>
      </c>
      <c r="C17" s="8">
        <v>9103705620</v>
      </c>
      <c r="D17" s="8">
        <v>1400005750</v>
      </c>
      <c r="E17" s="7" t="s">
        <v>5</v>
      </c>
      <c r="F17" s="7" t="s">
        <v>22</v>
      </c>
      <c r="G17" s="9">
        <v>42744</v>
      </c>
      <c r="H17" s="9">
        <v>42744</v>
      </c>
      <c r="I17" s="10" t="s">
        <v>3</v>
      </c>
      <c r="J17" s="7">
        <v>2704.81</v>
      </c>
      <c r="K17" s="7"/>
      <c r="L17" s="7" t="s">
        <v>23</v>
      </c>
      <c r="M17" t="s">
        <v>33</v>
      </c>
      <c r="N17">
        <v>20.28</v>
      </c>
      <c r="O17">
        <v>3656631</v>
      </c>
      <c r="P17" t="s">
        <v>32</v>
      </c>
      <c r="Q17" t="s">
        <v>48</v>
      </c>
      <c r="R17" s="11">
        <f t="shared" si="2"/>
        <v>180307.24852071004</v>
      </c>
      <c r="S17">
        <f t="shared" si="3"/>
        <v>20280</v>
      </c>
      <c r="T17">
        <f t="shared" si="4"/>
        <v>60.84</v>
      </c>
      <c r="U17">
        <f t="shared" si="0"/>
        <v>206902.56767751477</v>
      </c>
      <c r="V17" s="11">
        <f t="shared" si="1"/>
        <v>13.072868212132615</v>
      </c>
    </row>
    <row r="18" spans="1:22" ht="15.75" thickBot="1" x14ac:dyDescent="0.3">
      <c r="A18" s="6">
        <v>100134</v>
      </c>
      <c r="B18" s="7" t="s">
        <v>0</v>
      </c>
      <c r="C18" s="8">
        <v>9103705623</v>
      </c>
      <c r="D18" s="8">
        <v>1400005750</v>
      </c>
      <c r="E18" s="7" t="s">
        <v>5</v>
      </c>
      <c r="F18" s="7" t="s">
        <v>24</v>
      </c>
      <c r="G18" s="9">
        <v>42744</v>
      </c>
      <c r="H18" s="9">
        <v>42744</v>
      </c>
      <c r="I18" s="10" t="s">
        <v>3</v>
      </c>
      <c r="J18" s="7">
        <v>3605.29</v>
      </c>
      <c r="K18" s="7"/>
      <c r="L18" s="7" t="s">
        <v>23</v>
      </c>
      <c r="M18" t="s">
        <v>33</v>
      </c>
      <c r="N18">
        <v>20.32</v>
      </c>
      <c r="O18">
        <v>3663843</v>
      </c>
      <c r="P18" t="s">
        <v>32</v>
      </c>
      <c r="Q18" t="s">
        <v>49</v>
      </c>
      <c r="R18" s="11">
        <f t="shared" si="2"/>
        <v>180307.2342519685</v>
      </c>
      <c r="S18">
        <f t="shared" si="3"/>
        <v>20320</v>
      </c>
      <c r="T18">
        <f t="shared" si="4"/>
        <v>60.96</v>
      </c>
      <c r="U18">
        <f t="shared" si="0"/>
        <v>206902.55130413387</v>
      </c>
      <c r="V18" s="11">
        <f t="shared" si="1"/>
        <v>17.425063041878339</v>
      </c>
    </row>
    <row r="19" spans="1:22" ht="15.75" thickBot="1" x14ac:dyDescent="0.3">
      <c r="A19" s="6">
        <v>100134</v>
      </c>
      <c r="B19" s="7" t="s">
        <v>0</v>
      </c>
      <c r="C19" s="8">
        <v>9103705645</v>
      </c>
      <c r="D19" s="8">
        <v>1400005751</v>
      </c>
      <c r="E19" s="7" t="s">
        <v>5</v>
      </c>
      <c r="F19" s="7" t="s">
        <v>25</v>
      </c>
      <c r="G19" s="9">
        <v>42744</v>
      </c>
      <c r="H19" s="9">
        <v>42744</v>
      </c>
      <c r="I19" s="10" t="s">
        <v>3</v>
      </c>
      <c r="J19" s="7">
        <v>3605.78</v>
      </c>
      <c r="K19" s="7"/>
      <c r="L19" s="7" t="s">
        <v>23</v>
      </c>
      <c r="M19" t="s">
        <v>50</v>
      </c>
      <c r="N19">
        <v>19.670000000000002</v>
      </c>
      <c r="O19">
        <v>3546644</v>
      </c>
      <c r="P19" t="s">
        <v>32</v>
      </c>
      <c r="Q19" t="s">
        <v>51</v>
      </c>
      <c r="R19" s="11">
        <f t="shared" si="2"/>
        <v>180307.26995424501</v>
      </c>
      <c r="S19">
        <f t="shared" si="3"/>
        <v>19670</v>
      </c>
      <c r="T19">
        <f t="shared" si="4"/>
        <v>59.010000000000005</v>
      </c>
      <c r="U19">
        <f t="shared" si="0"/>
        <v>206902.59227249617</v>
      </c>
      <c r="V19" s="11">
        <f t="shared" si="1"/>
        <v>17.42742785576651</v>
      </c>
    </row>
    <row r="20" spans="1:22" ht="15.75" thickBot="1" x14ac:dyDescent="0.3">
      <c r="A20" s="6">
        <v>100134</v>
      </c>
      <c r="B20" s="7" t="s">
        <v>0</v>
      </c>
      <c r="C20" s="8">
        <v>9103705874</v>
      </c>
      <c r="D20" s="8">
        <v>100054250</v>
      </c>
      <c r="E20" s="7" t="s">
        <v>1</v>
      </c>
      <c r="F20" s="7" t="s">
        <v>26</v>
      </c>
      <c r="G20" s="9">
        <v>42752</v>
      </c>
      <c r="H20" s="9">
        <v>42752</v>
      </c>
      <c r="I20" s="10" t="s">
        <v>3</v>
      </c>
      <c r="J20" s="7">
        <v>6311.43</v>
      </c>
      <c r="K20" s="7"/>
      <c r="L20" s="7" t="s">
        <v>27</v>
      </c>
      <c r="M20" t="s">
        <v>33</v>
      </c>
      <c r="N20">
        <v>19.79</v>
      </c>
      <c r="O20">
        <v>3568281</v>
      </c>
      <c r="P20" t="s">
        <v>32</v>
      </c>
      <c r="Q20" t="s">
        <v>49</v>
      </c>
      <c r="R20" s="11">
        <f t="shared" si="2"/>
        <v>180307.27640222336</v>
      </c>
      <c r="S20">
        <f t="shared" si="3"/>
        <v>19790</v>
      </c>
      <c r="T20">
        <f t="shared" si="4"/>
        <v>59.37</v>
      </c>
      <c r="U20">
        <f t="shared" si="0"/>
        <v>206902.59967155132</v>
      </c>
      <c r="V20" s="11">
        <f t="shared" si="1"/>
        <v>30.504353304497453</v>
      </c>
    </row>
    <row r="21" spans="1:22" ht="15.75" thickBot="1" x14ac:dyDescent="0.3">
      <c r="A21" s="6">
        <v>100134</v>
      </c>
      <c r="B21" s="7" t="s">
        <v>0</v>
      </c>
      <c r="C21" s="8">
        <v>9103705877</v>
      </c>
      <c r="D21" s="8">
        <v>100054250</v>
      </c>
      <c r="E21" s="7" t="s">
        <v>1</v>
      </c>
      <c r="F21" s="7" t="s">
        <v>28</v>
      </c>
      <c r="G21" s="9">
        <v>42752</v>
      </c>
      <c r="H21" s="9">
        <v>42752</v>
      </c>
      <c r="I21" s="10" t="s">
        <v>3</v>
      </c>
      <c r="J21" s="7">
        <v>4508.1000000000004</v>
      </c>
      <c r="K21" s="7"/>
      <c r="L21" s="7" t="s">
        <v>27</v>
      </c>
      <c r="M21" t="s">
        <v>33</v>
      </c>
      <c r="N21">
        <v>20.239999999999998</v>
      </c>
      <c r="O21">
        <v>3649419</v>
      </c>
      <c r="P21" t="s">
        <v>32</v>
      </c>
      <c r="Q21" t="s">
        <v>52</v>
      </c>
      <c r="R21" s="11">
        <f t="shared" si="2"/>
        <v>180307.26284584982</v>
      </c>
      <c r="S21">
        <f t="shared" si="3"/>
        <v>20240</v>
      </c>
      <c r="T21">
        <f t="shared" si="4"/>
        <v>60.72</v>
      </c>
      <c r="U21">
        <f t="shared" si="0"/>
        <v>206902.58411561267</v>
      </c>
      <c r="V21" s="11">
        <f t="shared" si="1"/>
        <v>21.788514721889467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B3" sqref="B3:B22"/>
    </sheetView>
  </sheetViews>
  <sheetFormatPr defaultRowHeight="15" x14ac:dyDescent="0.25"/>
  <cols>
    <col min="1" max="1" width="11" bestFit="1" customWidth="1"/>
    <col min="2" max="2" width="10.85546875" customWidth="1"/>
    <col min="3" max="3" width="13.28515625" bestFit="1" customWidth="1"/>
    <col min="4" max="4" width="12.28515625" customWidth="1"/>
    <col min="7" max="7" width="11" bestFit="1" customWidth="1"/>
    <col min="8" max="8" width="11.42578125" bestFit="1" customWidth="1"/>
    <col min="9" max="9" width="10.85546875" customWidth="1"/>
    <col min="10" max="10" width="8.140625" customWidth="1"/>
    <col min="13" max="13" width="12.5703125" bestFit="1" customWidth="1"/>
  </cols>
  <sheetData>
    <row r="1" spans="1:27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27" x14ac:dyDescent="0.25">
      <c r="D2" t="s">
        <v>29</v>
      </c>
      <c r="E2" t="s">
        <v>30</v>
      </c>
      <c r="F2" t="s">
        <v>31</v>
      </c>
      <c r="G2" t="s">
        <v>53</v>
      </c>
      <c r="H2" t="s">
        <v>54</v>
      </c>
      <c r="I2" t="s">
        <v>55</v>
      </c>
      <c r="K2" t="s">
        <v>56</v>
      </c>
      <c r="L2" t="s">
        <v>57</v>
      </c>
      <c r="N2" s="18" t="s">
        <v>62</v>
      </c>
    </row>
    <row r="3" spans="1:27" x14ac:dyDescent="0.25">
      <c r="A3" s="14">
        <v>9103605009</v>
      </c>
      <c r="B3" s="13">
        <v>529.61</v>
      </c>
      <c r="C3" s="15">
        <v>42353</v>
      </c>
      <c r="D3" s="12" t="s">
        <v>33</v>
      </c>
      <c r="E3" s="12">
        <v>24.14</v>
      </c>
      <c r="F3" s="12">
        <v>2527284</v>
      </c>
      <c r="G3" s="12" t="s">
        <v>32</v>
      </c>
      <c r="H3" s="12" t="s">
        <v>60</v>
      </c>
      <c r="I3" s="16">
        <f>F3/E3</f>
        <v>104692.79204639602</v>
      </c>
      <c r="J3" s="12">
        <f>E3*1000</f>
        <v>24140</v>
      </c>
      <c r="K3" s="12">
        <f>E3*0.3%*1000</f>
        <v>72.42</v>
      </c>
      <c r="L3" s="12">
        <f t="shared" ref="L3:L22" si="0">+I3*1.125*1.02</f>
        <v>120134.97887323944</v>
      </c>
      <c r="M3" s="11">
        <f t="shared" ref="M3:M22" si="1">+B3/L3*1000</f>
        <v>4.4084579276350366</v>
      </c>
      <c r="N3" s="19">
        <v>4872</v>
      </c>
    </row>
    <row r="4" spans="1:27" x14ac:dyDescent="0.25">
      <c r="A4" s="14">
        <v>9103606156</v>
      </c>
      <c r="B4" s="13">
        <v>1059.1500000000001</v>
      </c>
      <c r="C4" s="15">
        <v>42404</v>
      </c>
      <c r="D4" s="12" t="s">
        <v>34</v>
      </c>
      <c r="E4" s="12">
        <v>19.63</v>
      </c>
      <c r="F4" s="12">
        <v>2079514</v>
      </c>
      <c r="G4" s="12" t="s">
        <v>32</v>
      </c>
      <c r="H4" s="12" t="s">
        <v>59</v>
      </c>
      <c r="I4" s="16">
        <f t="shared" ref="I4:I22" si="2">F4/E4</f>
        <v>105935.50687722873</v>
      </c>
      <c r="J4" s="12">
        <f t="shared" ref="J4:J22" si="3">E4*1000</f>
        <v>19630</v>
      </c>
      <c r="K4" s="12">
        <f t="shared" ref="K4:K22" si="4">E4*0.3%*1000</f>
        <v>58.89</v>
      </c>
      <c r="L4" s="12">
        <f t="shared" si="0"/>
        <v>121560.99414161997</v>
      </c>
      <c r="M4" s="11">
        <f t="shared" si="1"/>
        <v>8.7129099879364098</v>
      </c>
      <c r="N4" s="18">
        <v>4111</v>
      </c>
    </row>
    <row r="5" spans="1:27" x14ac:dyDescent="0.25">
      <c r="A5" s="14">
        <v>9103700428</v>
      </c>
      <c r="B5" s="13">
        <v>2121.31</v>
      </c>
      <c r="C5" s="15">
        <v>42488</v>
      </c>
      <c r="D5" s="12" t="s">
        <v>33</v>
      </c>
      <c r="E5" s="12">
        <v>20.02</v>
      </c>
      <c r="F5" s="12">
        <v>2124529</v>
      </c>
      <c r="G5" s="12" t="s">
        <v>32</v>
      </c>
      <c r="H5" s="12" t="s">
        <v>58</v>
      </c>
      <c r="I5" s="16">
        <f t="shared" si="2"/>
        <v>106120.32967032967</v>
      </c>
      <c r="J5" s="12">
        <f t="shared" si="3"/>
        <v>20020</v>
      </c>
      <c r="K5" s="12">
        <f t="shared" si="4"/>
        <v>60.06</v>
      </c>
      <c r="L5" s="12">
        <f t="shared" si="0"/>
        <v>121773.0782967033</v>
      </c>
      <c r="M5" s="11">
        <f t="shared" si="1"/>
        <v>17.420188679400649</v>
      </c>
      <c r="N5" s="18">
        <v>5732</v>
      </c>
    </row>
    <row r="6" spans="1:27" x14ac:dyDescent="0.25">
      <c r="A6" s="14">
        <v>9103700565</v>
      </c>
      <c r="B6" s="13">
        <v>3685.21</v>
      </c>
      <c r="C6" s="15">
        <v>42495</v>
      </c>
      <c r="D6" s="12" t="s">
        <v>33</v>
      </c>
      <c r="E6" s="12">
        <v>19.649999999999999</v>
      </c>
      <c r="F6" s="12">
        <v>2068982</v>
      </c>
      <c r="G6" s="12" t="s">
        <v>35</v>
      </c>
      <c r="H6" s="12" t="s">
        <v>36</v>
      </c>
      <c r="I6" s="16">
        <f t="shared" si="2"/>
        <v>105291.70483460561</v>
      </c>
      <c r="J6" s="12">
        <f t="shared" si="3"/>
        <v>19650</v>
      </c>
      <c r="K6" s="12">
        <f t="shared" si="4"/>
        <v>58.949999999999996</v>
      </c>
      <c r="L6" s="12">
        <f t="shared" si="0"/>
        <v>120822.23129770994</v>
      </c>
      <c r="M6" s="11">
        <f t="shared" si="1"/>
        <v>30.5010920624328</v>
      </c>
      <c r="N6" s="20">
        <v>5854</v>
      </c>
    </row>
    <row r="7" spans="1:27" x14ac:dyDescent="0.25">
      <c r="A7" s="14">
        <v>9103700634</v>
      </c>
      <c r="B7" s="13">
        <v>2105.83</v>
      </c>
      <c r="C7" s="15">
        <v>42497</v>
      </c>
      <c r="D7" s="12" t="s">
        <v>34</v>
      </c>
      <c r="E7" s="12">
        <v>20.5</v>
      </c>
      <c r="F7" s="12">
        <v>2158480</v>
      </c>
      <c r="G7" s="12" t="s">
        <v>32</v>
      </c>
      <c r="H7" s="12" t="s">
        <v>37</v>
      </c>
      <c r="I7" s="16">
        <f t="shared" si="2"/>
        <v>105291.70731707317</v>
      </c>
      <c r="J7" s="12">
        <f t="shared" si="3"/>
        <v>20500</v>
      </c>
      <c r="K7" s="12">
        <f t="shared" si="4"/>
        <v>61.5</v>
      </c>
      <c r="L7" s="12">
        <f t="shared" si="0"/>
        <v>120822.23414634146</v>
      </c>
      <c r="M7" s="11">
        <f t="shared" si="1"/>
        <v>17.42915958207983</v>
      </c>
      <c r="N7" s="20">
        <v>663</v>
      </c>
    </row>
    <row r="8" spans="1:27" x14ac:dyDescent="0.25">
      <c r="A8" s="14">
        <v>9103701968</v>
      </c>
      <c r="B8" s="13">
        <v>17512.5</v>
      </c>
      <c r="C8" s="15">
        <v>42558</v>
      </c>
      <c r="D8" s="12" t="s">
        <v>33</v>
      </c>
      <c r="E8" s="12">
        <v>25.31</v>
      </c>
      <c r="F8" s="12">
        <v>3693664</v>
      </c>
      <c r="G8" s="12" t="s">
        <v>32</v>
      </c>
      <c r="H8" s="12" t="s">
        <v>38</v>
      </c>
      <c r="I8" s="16">
        <f t="shared" si="2"/>
        <v>145936.94192018965</v>
      </c>
      <c r="J8" s="12">
        <f t="shared" si="3"/>
        <v>25310</v>
      </c>
      <c r="K8" s="12">
        <f t="shared" si="4"/>
        <v>75.929999999999993</v>
      </c>
      <c r="L8" s="12">
        <f t="shared" si="0"/>
        <v>167462.64085341763</v>
      </c>
      <c r="M8" s="11">
        <f t="shared" si="1"/>
        <v>104.57556330625965</v>
      </c>
      <c r="N8" s="20">
        <v>7222</v>
      </c>
      <c r="O8" s="30" t="s">
        <v>0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7" x14ac:dyDescent="0.25">
      <c r="A9" s="14">
        <v>9103702421</v>
      </c>
      <c r="B9" s="13">
        <v>725.1</v>
      </c>
      <c r="C9" s="15">
        <v>42576</v>
      </c>
      <c r="D9" s="12" t="s">
        <v>33</v>
      </c>
      <c r="E9" s="12">
        <v>12.11</v>
      </c>
      <c r="F9" s="12">
        <v>1757088</v>
      </c>
      <c r="G9" s="12" t="s">
        <v>32</v>
      </c>
      <c r="H9" s="12" t="s">
        <v>39</v>
      </c>
      <c r="I9" s="16">
        <f t="shared" si="2"/>
        <v>145093.97192402973</v>
      </c>
      <c r="J9" s="12">
        <f t="shared" si="3"/>
        <v>12110</v>
      </c>
      <c r="K9" s="12">
        <f t="shared" si="4"/>
        <v>36.33</v>
      </c>
      <c r="L9" s="12">
        <f t="shared" si="0"/>
        <v>166495.33278282412</v>
      </c>
      <c r="M9" s="11">
        <f t="shared" si="1"/>
        <v>4.3550770335755757</v>
      </c>
      <c r="N9" s="20">
        <v>7086</v>
      </c>
    </row>
    <row r="10" spans="1:27" x14ac:dyDescent="0.25">
      <c r="A10" s="14">
        <v>9103702504</v>
      </c>
      <c r="B10" s="13">
        <v>1450.7</v>
      </c>
      <c r="C10" s="15">
        <v>42579</v>
      </c>
      <c r="D10" s="12" t="s">
        <v>33</v>
      </c>
      <c r="E10" s="12">
        <v>19.809999999999999</v>
      </c>
      <c r="F10" s="12">
        <v>2874312</v>
      </c>
      <c r="G10" s="12" t="s">
        <v>32</v>
      </c>
      <c r="H10" s="12" t="s">
        <v>42</v>
      </c>
      <c r="I10" s="16">
        <f t="shared" si="2"/>
        <v>145093.99293286219</v>
      </c>
      <c r="J10" s="12">
        <f t="shared" si="3"/>
        <v>19810</v>
      </c>
      <c r="K10" s="12">
        <f t="shared" si="4"/>
        <v>59.43</v>
      </c>
      <c r="L10" s="12">
        <f t="shared" si="0"/>
        <v>166495.35689045937</v>
      </c>
      <c r="M10" s="11">
        <f t="shared" si="1"/>
        <v>8.7131558927162427</v>
      </c>
      <c r="N10" s="20">
        <v>7414</v>
      </c>
    </row>
    <row r="11" spans="1:27" x14ac:dyDescent="0.25">
      <c r="A11" s="14">
        <v>9103702449</v>
      </c>
      <c r="B11" s="13">
        <v>1452.14</v>
      </c>
      <c r="C11" s="15">
        <v>42577</v>
      </c>
      <c r="D11" s="12" t="s">
        <v>33</v>
      </c>
      <c r="E11" s="12">
        <v>20.11</v>
      </c>
      <c r="F11" s="12">
        <v>2917841</v>
      </c>
      <c r="G11" s="12" t="s">
        <v>32</v>
      </c>
      <c r="H11" s="12" t="s">
        <v>43</v>
      </c>
      <c r="I11" s="16">
        <f t="shared" si="2"/>
        <v>145094.0328194928</v>
      </c>
      <c r="J11" s="12">
        <f t="shared" si="3"/>
        <v>20110</v>
      </c>
      <c r="K11" s="12">
        <f t="shared" si="4"/>
        <v>60.33</v>
      </c>
      <c r="L11" s="12">
        <f t="shared" si="0"/>
        <v>166495.40266036798</v>
      </c>
      <c r="M11" s="11">
        <f t="shared" si="1"/>
        <v>8.7218023849115127</v>
      </c>
      <c r="N11" s="20">
        <v>7093</v>
      </c>
    </row>
    <row r="12" spans="1:27" x14ac:dyDescent="0.25">
      <c r="A12" s="14">
        <v>9103702450</v>
      </c>
      <c r="B12" s="13">
        <v>7254.3</v>
      </c>
      <c r="C12" s="15">
        <v>42577</v>
      </c>
      <c r="D12" s="12" t="s">
        <v>34</v>
      </c>
      <c r="E12" s="12">
        <v>20.95</v>
      </c>
      <c r="F12" s="12">
        <v>3039719</v>
      </c>
      <c r="G12" s="12" t="s">
        <v>32</v>
      </c>
      <c r="H12" s="12" t="s">
        <v>44</v>
      </c>
      <c r="I12" s="16">
        <f t="shared" si="2"/>
        <v>145093.98568019093</v>
      </c>
      <c r="J12" s="12">
        <f t="shared" si="3"/>
        <v>20950</v>
      </c>
      <c r="K12" s="12">
        <f t="shared" si="4"/>
        <v>62.85</v>
      </c>
      <c r="L12" s="12">
        <f t="shared" si="0"/>
        <v>166495.34856801908</v>
      </c>
      <c r="M12" s="11">
        <f t="shared" si="1"/>
        <v>43.570586580299384</v>
      </c>
      <c r="N12" s="20">
        <v>687</v>
      </c>
    </row>
    <row r="13" spans="1:27" x14ac:dyDescent="0.25">
      <c r="A13" s="14">
        <v>9103702447</v>
      </c>
      <c r="B13" s="13">
        <v>4353.1000000000004</v>
      </c>
      <c r="C13" s="15">
        <v>42577</v>
      </c>
      <c r="D13" s="12" t="s">
        <v>33</v>
      </c>
      <c r="E13" s="12">
        <v>20.04</v>
      </c>
      <c r="F13" s="12">
        <v>2907684</v>
      </c>
      <c r="G13" s="12" t="s">
        <v>32</v>
      </c>
      <c r="H13" s="12" t="s">
        <v>45</v>
      </c>
      <c r="I13" s="16">
        <f t="shared" si="2"/>
        <v>145094.01197604791</v>
      </c>
      <c r="J13" s="12">
        <f t="shared" si="3"/>
        <v>20040</v>
      </c>
      <c r="K13" s="12">
        <f t="shared" si="4"/>
        <v>60.12</v>
      </c>
      <c r="L13" s="12">
        <f t="shared" si="0"/>
        <v>166495.37874251499</v>
      </c>
      <c r="M13" s="11">
        <f t="shared" si="1"/>
        <v>26.145470420125395</v>
      </c>
      <c r="N13" s="20">
        <v>7091</v>
      </c>
    </row>
    <row r="14" spans="1:27" x14ac:dyDescent="0.25">
      <c r="A14" s="14">
        <v>9103702422</v>
      </c>
      <c r="B14" s="13">
        <v>2176.23</v>
      </c>
      <c r="C14" s="15">
        <v>42576</v>
      </c>
      <c r="D14" s="12" t="s">
        <v>33</v>
      </c>
      <c r="E14" s="12">
        <v>24.01</v>
      </c>
      <c r="F14" s="12">
        <v>3483707</v>
      </c>
      <c r="G14" s="12" t="s">
        <v>32</v>
      </c>
      <c r="H14" s="12" t="s">
        <v>38</v>
      </c>
      <c r="I14" s="16">
        <f t="shared" si="2"/>
        <v>145094.00249895875</v>
      </c>
      <c r="J14" s="12">
        <f t="shared" si="3"/>
        <v>24010</v>
      </c>
      <c r="K14" s="12">
        <f t="shared" si="4"/>
        <v>72.030000000000015</v>
      </c>
      <c r="L14" s="12">
        <f t="shared" si="0"/>
        <v>166495.36786755518</v>
      </c>
      <c r="M14" s="11">
        <f t="shared" si="1"/>
        <v>13.07081408854066</v>
      </c>
      <c r="N14" s="19">
        <v>7035</v>
      </c>
    </row>
    <row r="15" spans="1:27" x14ac:dyDescent="0.25">
      <c r="A15" s="14">
        <v>9103703706</v>
      </c>
      <c r="B15" s="13">
        <v>2946.13</v>
      </c>
      <c r="C15" s="15">
        <v>42629</v>
      </c>
      <c r="D15" s="12" t="s">
        <v>41</v>
      </c>
      <c r="E15" s="12">
        <v>25.67</v>
      </c>
      <c r="F15" s="12">
        <v>3936050</v>
      </c>
      <c r="G15" s="12">
        <v>2226028544</v>
      </c>
      <c r="H15" s="12" t="s">
        <v>40</v>
      </c>
      <c r="I15" s="16">
        <f t="shared" si="2"/>
        <v>153332.68406700427</v>
      </c>
      <c r="J15" s="12">
        <f t="shared" si="3"/>
        <v>25670</v>
      </c>
      <c r="K15" s="12">
        <f t="shared" si="4"/>
        <v>77.010000000000005</v>
      </c>
      <c r="L15" s="12">
        <f t="shared" si="0"/>
        <v>175949.25496688741</v>
      </c>
      <c r="M15" s="11">
        <f t="shared" si="1"/>
        <v>16.744202756382482</v>
      </c>
      <c r="N15" s="17" t="s">
        <v>64</v>
      </c>
    </row>
    <row r="16" spans="1:27" x14ac:dyDescent="0.25">
      <c r="A16" s="14">
        <v>9103704520</v>
      </c>
      <c r="B16" s="13">
        <v>1729.91</v>
      </c>
      <c r="C16" s="15">
        <v>42660</v>
      </c>
      <c r="D16" s="12" t="s">
        <v>33</v>
      </c>
      <c r="E16" s="12">
        <v>20.28</v>
      </c>
      <c r="F16" s="12">
        <v>3507645</v>
      </c>
      <c r="G16" s="12" t="s">
        <v>32</v>
      </c>
      <c r="H16" s="12" t="s">
        <v>46</v>
      </c>
      <c r="I16" s="16">
        <f t="shared" si="2"/>
        <v>172960.79881656804</v>
      </c>
      <c r="J16" s="12">
        <f t="shared" si="3"/>
        <v>20280</v>
      </c>
      <c r="K16" s="12">
        <f t="shared" si="4"/>
        <v>60.84</v>
      </c>
      <c r="L16" s="12">
        <f t="shared" si="0"/>
        <v>198472.51664201182</v>
      </c>
      <c r="M16" s="11">
        <f t="shared" si="1"/>
        <v>8.7161186307737886</v>
      </c>
      <c r="N16" s="18">
        <v>8328</v>
      </c>
    </row>
    <row r="17" spans="1:14" x14ac:dyDescent="0.25">
      <c r="A17" s="14">
        <v>9103705108</v>
      </c>
      <c r="B17" s="13">
        <v>5403.49</v>
      </c>
      <c r="C17" s="15">
        <v>42688</v>
      </c>
      <c r="D17" s="12" t="s">
        <v>33</v>
      </c>
      <c r="E17" s="12">
        <v>20.12</v>
      </c>
      <c r="F17" s="12">
        <v>3623959</v>
      </c>
      <c r="G17" s="12" t="s">
        <v>32</v>
      </c>
      <c r="H17" s="12" t="s">
        <v>47</v>
      </c>
      <c r="I17" s="16">
        <f t="shared" si="2"/>
        <v>180117.24652087473</v>
      </c>
      <c r="J17" s="12">
        <f t="shared" si="3"/>
        <v>20120</v>
      </c>
      <c r="K17" s="12">
        <f t="shared" si="4"/>
        <v>60.360000000000007</v>
      </c>
      <c r="L17" s="12">
        <f t="shared" si="0"/>
        <v>206684.54038270377</v>
      </c>
      <c r="M17" s="11">
        <f t="shared" si="1"/>
        <v>26.143658301654895</v>
      </c>
      <c r="N17" s="20">
        <v>8478</v>
      </c>
    </row>
    <row r="18" spans="1:14" x14ac:dyDescent="0.25">
      <c r="A18" s="14">
        <v>9103705620</v>
      </c>
      <c r="B18" s="13">
        <v>2704.81</v>
      </c>
      <c r="C18" s="15">
        <v>42710</v>
      </c>
      <c r="D18" s="12" t="s">
        <v>33</v>
      </c>
      <c r="E18" s="12">
        <v>20.28</v>
      </c>
      <c r="F18" s="12">
        <v>3656631</v>
      </c>
      <c r="G18" s="12" t="s">
        <v>32</v>
      </c>
      <c r="H18" s="12" t="s">
        <v>48</v>
      </c>
      <c r="I18" s="16">
        <f t="shared" si="2"/>
        <v>180307.24852071004</v>
      </c>
      <c r="J18" s="12">
        <f t="shared" si="3"/>
        <v>20280</v>
      </c>
      <c r="K18" s="12">
        <f t="shared" si="4"/>
        <v>60.84</v>
      </c>
      <c r="L18" s="12">
        <f t="shared" si="0"/>
        <v>206902.56767751477</v>
      </c>
      <c r="M18" s="11">
        <f t="shared" si="1"/>
        <v>13.072868212132615</v>
      </c>
      <c r="N18" s="20">
        <v>8530</v>
      </c>
    </row>
    <row r="19" spans="1:14" x14ac:dyDescent="0.25">
      <c r="A19" s="14">
        <v>9103705623</v>
      </c>
      <c r="B19" s="13">
        <v>3605.29</v>
      </c>
      <c r="C19" s="15">
        <v>42710</v>
      </c>
      <c r="D19" s="12" t="s">
        <v>33</v>
      </c>
      <c r="E19" s="12">
        <v>20.32</v>
      </c>
      <c r="F19" s="12">
        <v>3663843</v>
      </c>
      <c r="G19" s="12" t="s">
        <v>32</v>
      </c>
      <c r="H19" s="12" t="s">
        <v>49</v>
      </c>
      <c r="I19" s="16">
        <f t="shared" si="2"/>
        <v>180307.2342519685</v>
      </c>
      <c r="J19" s="12">
        <f t="shared" si="3"/>
        <v>20320</v>
      </c>
      <c r="K19" s="12">
        <f t="shared" si="4"/>
        <v>60.96</v>
      </c>
      <c r="L19" s="12">
        <f t="shared" si="0"/>
        <v>206902.55130413387</v>
      </c>
      <c r="M19" s="11">
        <f t="shared" si="1"/>
        <v>17.425063041878339</v>
      </c>
      <c r="N19" s="20">
        <v>8531</v>
      </c>
    </row>
    <row r="20" spans="1:14" x14ac:dyDescent="0.25">
      <c r="A20" s="14">
        <v>9103705645</v>
      </c>
      <c r="B20" s="13">
        <v>3605.78</v>
      </c>
      <c r="C20" s="15">
        <v>42712</v>
      </c>
      <c r="D20" s="12" t="s">
        <v>50</v>
      </c>
      <c r="E20" s="12">
        <v>19.670000000000002</v>
      </c>
      <c r="F20" s="12">
        <v>3546644</v>
      </c>
      <c r="G20" s="12" t="s">
        <v>32</v>
      </c>
      <c r="H20" s="12" t="s">
        <v>51</v>
      </c>
      <c r="I20" s="16">
        <f t="shared" si="2"/>
        <v>180307.26995424501</v>
      </c>
      <c r="J20" s="12">
        <f t="shared" si="3"/>
        <v>19670</v>
      </c>
      <c r="K20" s="12">
        <f t="shared" si="4"/>
        <v>59.010000000000005</v>
      </c>
      <c r="L20" s="12">
        <f t="shared" si="0"/>
        <v>206902.59227249617</v>
      </c>
      <c r="M20" s="11">
        <f t="shared" si="1"/>
        <v>17.42742785576651</v>
      </c>
      <c r="N20" s="20">
        <v>7851</v>
      </c>
    </row>
    <row r="21" spans="1:14" x14ac:dyDescent="0.25">
      <c r="A21" s="14">
        <v>9103705874</v>
      </c>
      <c r="B21" s="13">
        <v>6311.43</v>
      </c>
      <c r="C21" s="15">
        <v>42720</v>
      </c>
      <c r="D21" s="12" t="s">
        <v>33</v>
      </c>
      <c r="E21" s="12">
        <v>19.79</v>
      </c>
      <c r="F21" s="12">
        <v>3568281</v>
      </c>
      <c r="G21" s="12" t="s">
        <v>32</v>
      </c>
      <c r="H21" s="12" t="s">
        <v>49</v>
      </c>
      <c r="I21" s="16">
        <f t="shared" si="2"/>
        <v>180307.27640222336</v>
      </c>
      <c r="J21" s="12">
        <f t="shared" si="3"/>
        <v>19790</v>
      </c>
      <c r="K21" s="12">
        <f t="shared" si="4"/>
        <v>59.37</v>
      </c>
      <c r="L21" s="12">
        <f t="shared" si="0"/>
        <v>206902.59967155132</v>
      </c>
      <c r="M21" s="11">
        <f t="shared" si="1"/>
        <v>30.504353304497453</v>
      </c>
      <c r="N21" s="20">
        <v>8546</v>
      </c>
    </row>
    <row r="22" spans="1:14" x14ac:dyDescent="0.25">
      <c r="A22" s="14">
        <v>9103705874</v>
      </c>
      <c r="B22" s="13">
        <v>4508.1000000000004</v>
      </c>
      <c r="C22" s="15">
        <v>42720</v>
      </c>
      <c r="D22" s="12" t="s">
        <v>33</v>
      </c>
      <c r="E22" s="12">
        <v>20.239999999999998</v>
      </c>
      <c r="F22" s="12">
        <v>3649419</v>
      </c>
      <c r="G22" s="12" t="s">
        <v>32</v>
      </c>
      <c r="H22" s="12" t="s">
        <v>52</v>
      </c>
      <c r="I22" s="16">
        <f t="shared" si="2"/>
        <v>180307.26284584982</v>
      </c>
      <c r="J22" s="12">
        <f t="shared" si="3"/>
        <v>20240</v>
      </c>
      <c r="K22" s="12">
        <f t="shared" si="4"/>
        <v>60.72</v>
      </c>
      <c r="L22" s="12">
        <f t="shared" si="0"/>
        <v>206902.58411561267</v>
      </c>
      <c r="M22" s="11">
        <f t="shared" si="1"/>
        <v>21.788514721889467</v>
      </c>
      <c r="N22" s="17"/>
    </row>
  </sheetData>
  <mergeCells count="2">
    <mergeCell ref="A1:L1"/>
    <mergeCell ref="O8:AA8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L2" sqref="L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13.42578125" bestFit="1" customWidth="1"/>
    <col min="4" max="4" width="12.5703125" bestFit="1" customWidth="1"/>
    <col min="6" max="6" width="16.42578125" bestFit="1" customWidth="1"/>
    <col min="9" max="9" width="11" bestFit="1" customWidth="1"/>
    <col min="10" max="10" width="10.85546875" customWidth="1"/>
    <col min="14" max="14" width="16.5703125" customWidth="1"/>
  </cols>
  <sheetData>
    <row r="1" spans="1:15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3"/>
    </row>
    <row r="2" spans="1:15" x14ac:dyDescent="0.25">
      <c r="A2" s="34" t="s">
        <v>65</v>
      </c>
      <c r="B2" s="22" t="s">
        <v>61</v>
      </c>
      <c r="C2" s="22" t="s">
        <v>67</v>
      </c>
      <c r="D2" s="22" t="s">
        <v>54</v>
      </c>
      <c r="E2" s="22" t="s">
        <v>30</v>
      </c>
      <c r="F2" s="23" t="s">
        <v>62</v>
      </c>
      <c r="G2" s="23" t="s">
        <v>63</v>
      </c>
      <c r="H2" s="22" t="s">
        <v>31</v>
      </c>
      <c r="I2" s="22" t="s">
        <v>53</v>
      </c>
      <c r="J2" s="22" t="s">
        <v>55</v>
      </c>
      <c r="K2" s="22"/>
      <c r="L2" s="22" t="s">
        <v>56</v>
      </c>
      <c r="M2" s="22" t="s">
        <v>57</v>
      </c>
      <c r="N2" s="22" t="s">
        <v>66</v>
      </c>
      <c r="O2" s="35"/>
    </row>
    <row r="3" spans="1:15" s="21" customFormat="1" x14ac:dyDescent="0.25">
      <c r="A3" s="36">
        <v>9103605009</v>
      </c>
      <c r="B3" s="24">
        <v>42353</v>
      </c>
      <c r="C3" s="23" t="s">
        <v>33</v>
      </c>
      <c r="D3" s="23" t="s">
        <v>60</v>
      </c>
      <c r="E3" s="23">
        <v>24.14</v>
      </c>
      <c r="F3" s="23">
        <v>4872</v>
      </c>
      <c r="G3" s="23">
        <v>0</v>
      </c>
      <c r="H3" s="23">
        <v>2527284</v>
      </c>
      <c r="I3" s="23" t="s">
        <v>32</v>
      </c>
      <c r="J3" s="25">
        <f t="shared" ref="J3:J22" si="0">H3/E3</f>
        <v>104692.79204639602</v>
      </c>
      <c r="K3" s="23">
        <f>E3*1000</f>
        <v>24140</v>
      </c>
      <c r="L3" s="23">
        <f>E3*0.3%*1000</f>
        <v>72.42</v>
      </c>
      <c r="M3" s="23">
        <f t="shared" ref="M3:M22" si="1">+J3*1.125*1.02</f>
        <v>120134.97887323944</v>
      </c>
      <c r="N3" s="26">
        <v>529.61</v>
      </c>
      <c r="O3" s="37">
        <f>M3*G3</f>
        <v>0</v>
      </c>
    </row>
    <row r="4" spans="1:15" x14ac:dyDescent="0.25">
      <c r="A4" s="38">
        <v>9103606156</v>
      </c>
      <c r="B4" s="27">
        <v>42404</v>
      </c>
      <c r="C4" s="22" t="s">
        <v>34</v>
      </c>
      <c r="D4" s="22" t="s">
        <v>59</v>
      </c>
      <c r="E4" s="22">
        <v>19.63</v>
      </c>
      <c r="F4" s="23">
        <v>4111</v>
      </c>
      <c r="G4" s="23">
        <v>10</v>
      </c>
      <c r="H4" s="22">
        <v>2079514</v>
      </c>
      <c r="I4" s="22" t="s">
        <v>32</v>
      </c>
      <c r="J4" s="28">
        <f t="shared" si="0"/>
        <v>105935.50687722873</v>
      </c>
      <c r="K4" s="22">
        <f t="shared" ref="K4:K22" si="2">E4*1000</f>
        <v>19630</v>
      </c>
      <c r="L4" s="22">
        <f t="shared" ref="L4:L22" si="3">E4*0.3%*1000</f>
        <v>58.89</v>
      </c>
      <c r="M4" s="22">
        <f t="shared" si="1"/>
        <v>121560.99414161997</v>
      </c>
      <c r="N4" s="26">
        <v>1059.1500000000001</v>
      </c>
      <c r="O4" s="37">
        <f>M4/1000*G4</f>
        <v>1215.6099414161997</v>
      </c>
    </row>
    <row r="5" spans="1:15" x14ac:dyDescent="0.25">
      <c r="A5" s="38">
        <v>9103700428</v>
      </c>
      <c r="B5" s="27">
        <v>42488</v>
      </c>
      <c r="C5" s="22" t="s">
        <v>33</v>
      </c>
      <c r="D5" s="22" t="s">
        <v>58</v>
      </c>
      <c r="E5" s="22">
        <v>20.02</v>
      </c>
      <c r="F5" s="23">
        <v>5732</v>
      </c>
      <c r="G5" s="23">
        <v>20</v>
      </c>
      <c r="H5" s="22">
        <v>2124529</v>
      </c>
      <c r="I5" s="22" t="s">
        <v>32</v>
      </c>
      <c r="J5" s="28">
        <f t="shared" si="0"/>
        <v>106120.32967032967</v>
      </c>
      <c r="K5" s="22">
        <f t="shared" si="2"/>
        <v>20020</v>
      </c>
      <c r="L5" s="22">
        <f t="shared" si="3"/>
        <v>60.06</v>
      </c>
      <c r="M5" s="22">
        <f t="shared" si="1"/>
        <v>121773.0782967033</v>
      </c>
      <c r="N5" s="26">
        <v>2121.31</v>
      </c>
      <c r="O5" s="37">
        <f t="shared" ref="O5:O22" si="4">M5/1000*G5</f>
        <v>2435.4615659340661</v>
      </c>
    </row>
    <row r="6" spans="1:15" x14ac:dyDescent="0.25">
      <c r="A6" s="38">
        <v>9103700565</v>
      </c>
      <c r="B6" s="27">
        <v>42495</v>
      </c>
      <c r="C6" s="22" t="s">
        <v>33</v>
      </c>
      <c r="D6" s="22" t="s">
        <v>36</v>
      </c>
      <c r="E6" s="22">
        <v>19.649999999999999</v>
      </c>
      <c r="F6" s="23">
        <v>5854</v>
      </c>
      <c r="G6" s="23">
        <v>35</v>
      </c>
      <c r="H6" s="22">
        <v>2068982</v>
      </c>
      <c r="I6" s="22" t="s">
        <v>35</v>
      </c>
      <c r="J6" s="28">
        <f t="shared" si="0"/>
        <v>105291.70483460561</v>
      </c>
      <c r="K6" s="22">
        <f t="shared" si="2"/>
        <v>19650</v>
      </c>
      <c r="L6" s="22">
        <f t="shared" si="3"/>
        <v>58.949999999999996</v>
      </c>
      <c r="M6" s="22">
        <f t="shared" si="1"/>
        <v>120822.23129770994</v>
      </c>
      <c r="N6" s="26">
        <v>3685.21</v>
      </c>
      <c r="O6" s="37">
        <f t="shared" si="4"/>
        <v>4228.7780954198479</v>
      </c>
    </row>
    <row r="7" spans="1:15" x14ac:dyDescent="0.25">
      <c r="A7" s="38">
        <v>9103700634</v>
      </c>
      <c r="B7" s="27">
        <v>42497</v>
      </c>
      <c r="C7" s="22" t="s">
        <v>34</v>
      </c>
      <c r="D7" s="22" t="s">
        <v>37</v>
      </c>
      <c r="E7" s="22">
        <v>20.5</v>
      </c>
      <c r="F7" s="23">
        <v>663</v>
      </c>
      <c r="G7" s="23">
        <v>20</v>
      </c>
      <c r="H7" s="22">
        <v>2158480</v>
      </c>
      <c r="I7" s="22" t="s">
        <v>32</v>
      </c>
      <c r="J7" s="28">
        <f t="shared" si="0"/>
        <v>105291.70731707317</v>
      </c>
      <c r="K7" s="22">
        <f t="shared" si="2"/>
        <v>20500</v>
      </c>
      <c r="L7" s="22">
        <f t="shared" si="3"/>
        <v>61.5</v>
      </c>
      <c r="M7" s="22">
        <f t="shared" si="1"/>
        <v>120822.23414634146</v>
      </c>
      <c r="N7" s="26">
        <v>2105.83</v>
      </c>
      <c r="O7" s="37">
        <f t="shared" si="4"/>
        <v>2416.444682926829</v>
      </c>
    </row>
    <row r="8" spans="1:15" x14ac:dyDescent="0.25">
      <c r="A8" s="38">
        <v>9103701968</v>
      </c>
      <c r="B8" s="27">
        <v>42558</v>
      </c>
      <c r="C8" s="22" t="s">
        <v>33</v>
      </c>
      <c r="D8" s="22" t="s">
        <v>38</v>
      </c>
      <c r="E8" s="22">
        <v>25.31</v>
      </c>
      <c r="F8" s="23">
        <v>7222</v>
      </c>
      <c r="G8" s="23">
        <v>120</v>
      </c>
      <c r="H8" s="22">
        <v>3693664</v>
      </c>
      <c r="I8" s="22" t="s">
        <v>32</v>
      </c>
      <c r="J8" s="28">
        <f t="shared" si="0"/>
        <v>145936.94192018965</v>
      </c>
      <c r="K8" s="22">
        <f t="shared" si="2"/>
        <v>25310</v>
      </c>
      <c r="L8" s="22">
        <f t="shared" si="3"/>
        <v>75.929999999999993</v>
      </c>
      <c r="M8" s="22">
        <f t="shared" si="1"/>
        <v>167462.64085341763</v>
      </c>
      <c r="N8" s="26">
        <v>17512.5</v>
      </c>
      <c r="O8" s="37">
        <f t="shared" si="4"/>
        <v>20095.516902410116</v>
      </c>
    </row>
    <row r="9" spans="1:15" x14ac:dyDescent="0.25">
      <c r="A9" s="38">
        <v>9103702421</v>
      </c>
      <c r="B9" s="27">
        <v>42576</v>
      </c>
      <c r="C9" s="22" t="s">
        <v>33</v>
      </c>
      <c r="D9" s="22" t="s">
        <v>39</v>
      </c>
      <c r="E9" s="22">
        <v>12.11</v>
      </c>
      <c r="F9" s="23">
        <v>7086</v>
      </c>
      <c r="G9" s="23">
        <v>5</v>
      </c>
      <c r="H9" s="22">
        <v>1757088</v>
      </c>
      <c r="I9" s="22" t="s">
        <v>32</v>
      </c>
      <c r="J9" s="28">
        <f t="shared" si="0"/>
        <v>145093.97192402973</v>
      </c>
      <c r="K9" s="22">
        <f t="shared" si="2"/>
        <v>12110</v>
      </c>
      <c r="L9" s="22">
        <f t="shared" si="3"/>
        <v>36.33</v>
      </c>
      <c r="M9" s="22">
        <f t="shared" si="1"/>
        <v>166495.33278282412</v>
      </c>
      <c r="N9" s="26">
        <v>725.1</v>
      </c>
      <c r="O9" s="37">
        <f t="shared" si="4"/>
        <v>832.47666391412054</v>
      </c>
    </row>
    <row r="10" spans="1:15" x14ac:dyDescent="0.25">
      <c r="A10" s="38">
        <v>9103702504</v>
      </c>
      <c r="B10" s="27">
        <v>42579</v>
      </c>
      <c r="C10" s="22" t="s">
        <v>33</v>
      </c>
      <c r="D10" s="22" t="s">
        <v>42</v>
      </c>
      <c r="E10" s="22">
        <v>19.809999999999999</v>
      </c>
      <c r="F10" s="23">
        <v>7414</v>
      </c>
      <c r="G10" s="23">
        <v>10</v>
      </c>
      <c r="H10" s="22">
        <v>2874312</v>
      </c>
      <c r="I10" s="22" t="s">
        <v>32</v>
      </c>
      <c r="J10" s="28">
        <f t="shared" si="0"/>
        <v>145093.99293286219</v>
      </c>
      <c r="K10" s="22">
        <f t="shared" si="2"/>
        <v>19810</v>
      </c>
      <c r="L10" s="22">
        <f t="shared" si="3"/>
        <v>59.43</v>
      </c>
      <c r="M10" s="22">
        <f t="shared" si="1"/>
        <v>166495.35689045937</v>
      </c>
      <c r="N10" s="26">
        <v>1450.7</v>
      </c>
      <c r="O10" s="37">
        <f t="shared" si="4"/>
        <v>1664.9535689045936</v>
      </c>
    </row>
    <row r="11" spans="1:15" x14ac:dyDescent="0.25">
      <c r="A11" s="38">
        <v>9103702449</v>
      </c>
      <c r="B11" s="27">
        <v>42577</v>
      </c>
      <c r="C11" s="22" t="s">
        <v>33</v>
      </c>
      <c r="D11" s="22" t="s">
        <v>43</v>
      </c>
      <c r="E11" s="22">
        <v>20.11</v>
      </c>
      <c r="F11" s="23">
        <v>7093</v>
      </c>
      <c r="G11" s="23">
        <v>20</v>
      </c>
      <c r="H11" s="22">
        <v>2917841</v>
      </c>
      <c r="I11" s="22" t="s">
        <v>32</v>
      </c>
      <c r="J11" s="28">
        <f t="shared" si="0"/>
        <v>145094.0328194928</v>
      </c>
      <c r="K11" s="22">
        <f t="shared" si="2"/>
        <v>20110</v>
      </c>
      <c r="L11" s="22">
        <f t="shared" si="3"/>
        <v>60.33</v>
      </c>
      <c r="M11" s="22">
        <f t="shared" si="1"/>
        <v>166495.40266036798</v>
      </c>
      <c r="N11" s="26">
        <v>1452.14</v>
      </c>
      <c r="O11" s="37">
        <f t="shared" si="4"/>
        <v>3329.9080532073594</v>
      </c>
    </row>
    <row r="12" spans="1:15" x14ac:dyDescent="0.25">
      <c r="A12" s="38">
        <v>9103702450</v>
      </c>
      <c r="B12" s="27">
        <v>42577</v>
      </c>
      <c r="C12" s="22" t="s">
        <v>34</v>
      </c>
      <c r="D12" s="22" t="s">
        <v>44</v>
      </c>
      <c r="E12" s="22">
        <v>20.95</v>
      </c>
      <c r="F12" s="23">
        <v>687</v>
      </c>
      <c r="G12" s="23">
        <v>50</v>
      </c>
      <c r="H12" s="22">
        <v>3039719</v>
      </c>
      <c r="I12" s="22" t="s">
        <v>32</v>
      </c>
      <c r="J12" s="28">
        <f t="shared" si="0"/>
        <v>145093.98568019093</v>
      </c>
      <c r="K12" s="22">
        <f t="shared" si="2"/>
        <v>20950</v>
      </c>
      <c r="L12" s="22">
        <f t="shared" si="3"/>
        <v>62.85</v>
      </c>
      <c r="M12" s="22">
        <f t="shared" si="1"/>
        <v>166495.34856801908</v>
      </c>
      <c r="N12" s="26">
        <v>7254.3</v>
      </c>
      <c r="O12" s="37">
        <f t="shared" si="4"/>
        <v>8324.7674284009536</v>
      </c>
    </row>
    <row r="13" spans="1:15" x14ac:dyDescent="0.25">
      <c r="A13" s="38">
        <v>9103702447</v>
      </c>
      <c r="B13" s="27">
        <v>42577</v>
      </c>
      <c r="C13" s="22" t="s">
        <v>33</v>
      </c>
      <c r="D13" s="22" t="s">
        <v>45</v>
      </c>
      <c r="E13" s="22">
        <v>20.04</v>
      </c>
      <c r="F13" s="23">
        <v>7091</v>
      </c>
      <c r="G13" s="23">
        <v>30</v>
      </c>
      <c r="H13" s="22">
        <v>2907684</v>
      </c>
      <c r="I13" s="22" t="s">
        <v>32</v>
      </c>
      <c r="J13" s="28">
        <f t="shared" si="0"/>
        <v>145094.01197604791</v>
      </c>
      <c r="K13" s="22">
        <f t="shared" si="2"/>
        <v>20040</v>
      </c>
      <c r="L13" s="22">
        <f t="shared" si="3"/>
        <v>60.12</v>
      </c>
      <c r="M13" s="22">
        <f t="shared" si="1"/>
        <v>166495.37874251499</v>
      </c>
      <c r="N13" s="26">
        <v>4353.1000000000004</v>
      </c>
      <c r="O13" s="37">
        <f t="shared" si="4"/>
        <v>4994.8613622754492</v>
      </c>
    </row>
    <row r="14" spans="1:15" s="21" customFormat="1" x14ac:dyDescent="0.25">
      <c r="A14" s="36">
        <v>9103702422</v>
      </c>
      <c r="B14" s="24">
        <v>42576</v>
      </c>
      <c r="C14" s="23" t="s">
        <v>33</v>
      </c>
      <c r="D14" s="23" t="s">
        <v>38</v>
      </c>
      <c r="E14" s="23">
        <v>24.01</v>
      </c>
      <c r="F14" s="23">
        <v>7035</v>
      </c>
      <c r="G14" s="23">
        <v>15</v>
      </c>
      <c r="H14" s="23">
        <v>3483707</v>
      </c>
      <c r="I14" s="23" t="s">
        <v>32</v>
      </c>
      <c r="J14" s="25">
        <f t="shared" si="0"/>
        <v>145094.00249895875</v>
      </c>
      <c r="K14" s="23">
        <f t="shared" si="2"/>
        <v>24010</v>
      </c>
      <c r="L14" s="23">
        <f t="shared" si="3"/>
        <v>72.030000000000015</v>
      </c>
      <c r="M14" s="23">
        <f t="shared" si="1"/>
        <v>166495.36786755518</v>
      </c>
      <c r="N14" s="26">
        <v>2176.23</v>
      </c>
      <c r="O14" s="37">
        <f t="shared" si="4"/>
        <v>2497.4305180133279</v>
      </c>
    </row>
    <row r="15" spans="1:15" x14ac:dyDescent="0.25">
      <c r="A15" s="38">
        <v>9103703706</v>
      </c>
      <c r="B15" s="27">
        <v>42629</v>
      </c>
      <c r="C15" s="22" t="s">
        <v>41</v>
      </c>
      <c r="D15" s="22" t="s">
        <v>40</v>
      </c>
      <c r="E15" s="22">
        <v>25.67</v>
      </c>
      <c r="F15" s="22" t="s">
        <v>64</v>
      </c>
      <c r="G15" s="22"/>
      <c r="H15" s="22">
        <v>3936050</v>
      </c>
      <c r="I15" s="22">
        <v>2226028544</v>
      </c>
      <c r="J15" s="28">
        <f t="shared" si="0"/>
        <v>153332.68406700427</v>
      </c>
      <c r="K15" s="22">
        <f t="shared" si="2"/>
        <v>25670</v>
      </c>
      <c r="L15" s="22">
        <f t="shared" si="3"/>
        <v>77.010000000000005</v>
      </c>
      <c r="M15" s="22">
        <f t="shared" si="1"/>
        <v>175949.25496688741</v>
      </c>
      <c r="N15" s="26">
        <v>2946.13</v>
      </c>
      <c r="O15" s="37">
        <f t="shared" si="4"/>
        <v>0</v>
      </c>
    </row>
    <row r="16" spans="1:15" x14ac:dyDescent="0.25">
      <c r="A16" s="38">
        <v>9103704520</v>
      </c>
      <c r="B16" s="27">
        <v>42660</v>
      </c>
      <c r="C16" s="22" t="s">
        <v>33</v>
      </c>
      <c r="D16" s="22" t="s">
        <v>46</v>
      </c>
      <c r="E16" s="22">
        <v>20.28</v>
      </c>
      <c r="F16" s="23">
        <v>8328</v>
      </c>
      <c r="G16" s="23">
        <v>0</v>
      </c>
      <c r="H16" s="22">
        <v>3507645</v>
      </c>
      <c r="I16" s="22" t="s">
        <v>32</v>
      </c>
      <c r="J16" s="28">
        <f t="shared" si="0"/>
        <v>172960.79881656804</v>
      </c>
      <c r="K16" s="22">
        <f t="shared" si="2"/>
        <v>20280</v>
      </c>
      <c r="L16" s="22">
        <f t="shared" si="3"/>
        <v>60.84</v>
      </c>
      <c r="M16" s="22">
        <f t="shared" si="1"/>
        <v>198472.51664201182</v>
      </c>
      <c r="N16" s="26">
        <v>1729.91</v>
      </c>
      <c r="O16" s="37">
        <f t="shared" si="4"/>
        <v>0</v>
      </c>
    </row>
    <row r="17" spans="1:15" x14ac:dyDescent="0.25">
      <c r="A17" s="38">
        <v>9103705108</v>
      </c>
      <c r="B17" s="27">
        <v>42688</v>
      </c>
      <c r="C17" s="22" t="s">
        <v>33</v>
      </c>
      <c r="D17" s="22" t="s">
        <v>47</v>
      </c>
      <c r="E17" s="22">
        <v>20.12</v>
      </c>
      <c r="F17" s="23">
        <v>8478</v>
      </c>
      <c r="G17" s="23">
        <v>30</v>
      </c>
      <c r="H17" s="22">
        <v>3623959</v>
      </c>
      <c r="I17" s="22" t="s">
        <v>32</v>
      </c>
      <c r="J17" s="28">
        <f t="shared" si="0"/>
        <v>180117.24652087473</v>
      </c>
      <c r="K17" s="22">
        <f t="shared" si="2"/>
        <v>20120</v>
      </c>
      <c r="L17" s="22">
        <f t="shared" si="3"/>
        <v>60.360000000000007</v>
      </c>
      <c r="M17" s="22">
        <f t="shared" si="1"/>
        <v>206684.54038270377</v>
      </c>
      <c r="N17" s="26">
        <v>5403.49</v>
      </c>
      <c r="O17" s="37">
        <f t="shared" si="4"/>
        <v>6200.5362114811132</v>
      </c>
    </row>
    <row r="18" spans="1:15" x14ac:dyDescent="0.25">
      <c r="A18" s="38">
        <v>9103705620</v>
      </c>
      <c r="B18" s="27">
        <v>42710</v>
      </c>
      <c r="C18" s="22" t="s">
        <v>33</v>
      </c>
      <c r="D18" s="22" t="s">
        <v>48</v>
      </c>
      <c r="E18" s="22">
        <v>20.28</v>
      </c>
      <c r="F18" s="23">
        <v>8530</v>
      </c>
      <c r="G18" s="23">
        <v>45</v>
      </c>
      <c r="H18" s="22">
        <v>3656631</v>
      </c>
      <c r="I18" s="22" t="s">
        <v>32</v>
      </c>
      <c r="J18" s="28">
        <f t="shared" si="0"/>
        <v>180307.24852071004</v>
      </c>
      <c r="K18" s="22">
        <f t="shared" si="2"/>
        <v>20280</v>
      </c>
      <c r="L18" s="22">
        <f t="shared" si="3"/>
        <v>60.84</v>
      </c>
      <c r="M18" s="22">
        <f t="shared" si="1"/>
        <v>206902.56767751477</v>
      </c>
      <c r="N18" s="26">
        <v>2704.81</v>
      </c>
      <c r="O18" s="37">
        <f t="shared" si="4"/>
        <v>9310.6155454881646</v>
      </c>
    </row>
    <row r="19" spans="1:15" x14ac:dyDescent="0.25">
      <c r="A19" s="38">
        <v>9103705623</v>
      </c>
      <c r="B19" s="27">
        <v>42710</v>
      </c>
      <c r="C19" s="22" t="s">
        <v>33</v>
      </c>
      <c r="D19" s="22" t="s">
        <v>49</v>
      </c>
      <c r="E19" s="22">
        <v>20.32</v>
      </c>
      <c r="F19" s="23">
        <v>8531</v>
      </c>
      <c r="G19" s="23">
        <v>30</v>
      </c>
      <c r="H19" s="22">
        <v>3663843</v>
      </c>
      <c r="I19" s="22" t="s">
        <v>32</v>
      </c>
      <c r="J19" s="28">
        <f t="shared" si="0"/>
        <v>180307.2342519685</v>
      </c>
      <c r="K19" s="22">
        <f t="shared" si="2"/>
        <v>20320</v>
      </c>
      <c r="L19" s="22">
        <f t="shared" si="3"/>
        <v>60.96</v>
      </c>
      <c r="M19" s="22">
        <f t="shared" si="1"/>
        <v>206902.55130413387</v>
      </c>
      <c r="N19" s="26">
        <v>3605.29</v>
      </c>
      <c r="O19" s="37">
        <f t="shared" si="4"/>
        <v>6207.0765391240166</v>
      </c>
    </row>
    <row r="20" spans="1:15" x14ac:dyDescent="0.25">
      <c r="A20" s="38">
        <v>9103705645</v>
      </c>
      <c r="B20" s="27">
        <v>42712</v>
      </c>
      <c r="C20" s="22" t="s">
        <v>50</v>
      </c>
      <c r="D20" s="22" t="s">
        <v>51</v>
      </c>
      <c r="E20" s="22">
        <v>19.670000000000002</v>
      </c>
      <c r="F20" s="23">
        <v>7851</v>
      </c>
      <c r="G20" s="23">
        <v>20</v>
      </c>
      <c r="H20" s="22">
        <v>3546644</v>
      </c>
      <c r="I20" s="22" t="s">
        <v>32</v>
      </c>
      <c r="J20" s="28">
        <f t="shared" si="0"/>
        <v>180307.26995424501</v>
      </c>
      <c r="K20" s="22">
        <f t="shared" si="2"/>
        <v>19670</v>
      </c>
      <c r="L20" s="22">
        <f t="shared" si="3"/>
        <v>59.010000000000005</v>
      </c>
      <c r="M20" s="22">
        <f t="shared" si="1"/>
        <v>206902.59227249617</v>
      </c>
      <c r="N20" s="26">
        <v>3605.78</v>
      </c>
      <c r="O20" s="37">
        <f t="shared" si="4"/>
        <v>4138.0518454499233</v>
      </c>
    </row>
    <row r="21" spans="1:15" x14ac:dyDescent="0.25">
      <c r="A21" s="38">
        <v>9103705874</v>
      </c>
      <c r="B21" s="27">
        <v>42720</v>
      </c>
      <c r="C21" s="22" t="s">
        <v>33</v>
      </c>
      <c r="D21" s="22" t="s">
        <v>49</v>
      </c>
      <c r="E21" s="22">
        <v>19.79</v>
      </c>
      <c r="F21" s="23">
        <v>8546</v>
      </c>
      <c r="G21" s="23">
        <v>35</v>
      </c>
      <c r="H21" s="22">
        <v>3568281</v>
      </c>
      <c r="I21" s="22" t="s">
        <v>32</v>
      </c>
      <c r="J21" s="28">
        <f t="shared" si="0"/>
        <v>180307.27640222336</v>
      </c>
      <c r="K21" s="22">
        <f t="shared" si="2"/>
        <v>19790</v>
      </c>
      <c r="L21" s="22">
        <f t="shared" si="3"/>
        <v>59.37</v>
      </c>
      <c r="M21" s="22">
        <f t="shared" si="1"/>
        <v>206902.59967155132</v>
      </c>
      <c r="N21" s="26">
        <v>6311.43</v>
      </c>
      <c r="O21" s="37">
        <f t="shared" si="4"/>
        <v>7241.5909885042956</v>
      </c>
    </row>
    <row r="22" spans="1:15" ht="15.75" thickBot="1" x14ac:dyDescent="0.3">
      <c r="A22" s="39">
        <v>9103705874</v>
      </c>
      <c r="B22" s="40">
        <v>42720</v>
      </c>
      <c r="C22" s="41" t="s">
        <v>33</v>
      </c>
      <c r="D22" s="41" t="s">
        <v>52</v>
      </c>
      <c r="E22" s="41">
        <v>20.239999999999998</v>
      </c>
      <c r="F22" s="41">
        <v>8647</v>
      </c>
      <c r="G22" s="41">
        <v>25</v>
      </c>
      <c r="H22" s="41">
        <v>3649419</v>
      </c>
      <c r="I22" s="41" t="s">
        <v>32</v>
      </c>
      <c r="J22" s="42">
        <f t="shared" si="0"/>
        <v>180307.26284584982</v>
      </c>
      <c r="K22" s="41">
        <f t="shared" si="2"/>
        <v>20240</v>
      </c>
      <c r="L22" s="41">
        <f t="shared" si="3"/>
        <v>60.72</v>
      </c>
      <c r="M22" s="41">
        <f t="shared" si="1"/>
        <v>206902.58411561267</v>
      </c>
      <c r="N22" s="43">
        <v>4508.1000000000004</v>
      </c>
      <c r="O22" s="44">
        <f t="shared" si="4"/>
        <v>5172.5646028903175</v>
      </c>
    </row>
  </sheetData>
  <mergeCells count="1">
    <mergeCell ref="A1:N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 Shirsath</dc:creator>
  <cp:lastModifiedBy>Prashant  Shirsath</cp:lastModifiedBy>
  <cp:lastPrinted>2017-01-25T05:26:57Z</cp:lastPrinted>
  <dcterms:created xsi:type="dcterms:W3CDTF">2017-01-20T07:31:28Z</dcterms:created>
  <dcterms:modified xsi:type="dcterms:W3CDTF">2017-02-06T10:22:00Z</dcterms:modified>
</cp:coreProperties>
</file>