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225" windowWidth="14805" windowHeight="7890"/>
  </bookViews>
  <sheets>
    <sheet name="Summary" sheetId="4" r:id="rId1"/>
    <sheet name="Daman" sheetId="1" r:id="rId2"/>
    <sheet name="K1 &amp; K2" sheetId="2" r:id="rId3"/>
    <sheet name="Baddi" sheetId="6" r:id="rId4"/>
    <sheet name="Taloja" sheetId="7" r:id="rId5"/>
    <sheet name="Sheet1 (2)" sheetId="5" r:id="rId6"/>
  </sheets>
  <definedNames>
    <definedName name="_xlnm._FilterDatabase" localSheetId="5" hidden="1">'Sheet1 (2)'!$A$1:$N$210</definedName>
    <definedName name="DATA1">'Sheet1 (2)'!$A$2:$A$210</definedName>
    <definedName name="DATA10">'Sheet1 (2)'!$K$2:$K$210</definedName>
    <definedName name="DATA11">'Sheet1 (2)'!$L$2:$L$210</definedName>
    <definedName name="DATA12">'Sheet1 (2)'!$M$2:$M$210</definedName>
    <definedName name="DATA13">'Sheet1 (2)'!$N$2:$N$210</definedName>
    <definedName name="DATA2">'Sheet1 (2)'!$B$2:$B$210</definedName>
    <definedName name="DATA3">'Sheet1 (2)'!$C$2:$C$210</definedName>
    <definedName name="DATA4">'Sheet1 (2)'!$D$2:$D$210</definedName>
    <definedName name="DATA5">'Sheet1 (2)'!$E$2:$E$210</definedName>
    <definedName name="DATA6">'Sheet1 (2)'!$F$2:$F$210</definedName>
    <definedName name="DATA7">'Sheet1 (2)'!$G$2:$G$210</definedName>
    <definedName name="DATA8">'Sheet1 (2)'!$H$2:$H$210</definedName>
    <definedName name="DATA9">'Sheet1 (2)'!$I$2:$I$210</definedName>
    <definedName name="TEST0">'Sheet1 (2)'!$A$2:$N$210</definedName>
    <definedName name="TESTHKEY">'Sheet1 (2)'!$I$1:$N$1</definedName>
    <definedName name="TESTKEYS">'Sheet1 (2)'!$A$2:$H$210</definedName>
    <definedName name="TESTVKEY">'Sheet1 (2)'!$A$1:$H$1</definedName>
  </definedNames>
  <calcPr calcId="145621"/>
  <pivotCaches>
    <pivotCache cacheId="0" r:id="rId7"/>
  </pivotCaches>
</workbook>
</file>

<file path=xl/calcChain.xml><?xml version="1.0" encoding="utf-8"?>
<calcChain xmlns="http://schemas.openxmlformats.org/spreadsheetml/2006/main">
  <c r="D11" i="4" l="1"/>
  <c r="D12" i="4" l="1"/>
  <c r="D10" i="4"/>
  <c r="D9" i="4"/>
  <c r="D8" i="4"/>
  <c r="D6" i="4" l="1"/>
  <c r="B6" i="4"/>
  <c r="C16" i="1" l="1"/>
  <c r="C9" i="1" l="1"/>
  <c r="C8" i="1"/>
  <c r="C7" i="1"/>
  <c r="C13" i="1" s="1"/>
  <c r="E13" i="1" s="1"/>
</calcChain>
</file>

<file path=xl/sharedStrings.xml><?xml version="1.0" encoding="utf-8"?>
<sst xmlns="http://schemas.openxmlformats.org/spreadsheetml/2006/main" count="2338" uniqueCount="417">
  <si>
    <t>IDP- Inventory Reduction</t>
  </si>
  <si>
    <t>Date Of Removal</t>
  </si>
  <si>
    <t>Amount  Rs.</t>
  </si>
  <si>
    <t>W/off</t>
  </si>
  <si>
    <t>Remark</t>
  </si>
  <si>
    <t>Approved</t>
  </si>
  <si>
    <t>Total</t>
  </si>
  <si>
    <t>Target</t>
  </si>
  <si>
    <t>Trial Batch etc w/off</t>
  </si>
  <si>
    <t>22,27-10-201616</t>
  </si>
  <si>
    <t>VVFF( India) Ltd, Daman</t>
  </si>
  <si>
    <t>31.03.2017</t>
  </si>
  <si>
    <t>25.03.2017</t>
  </si>
  <si>
    <t>28.03.2017</t>
  </si>
  <si>
    <t>Awaiting for third party Quatation</t>
  </si>
  <si>
    <t>Row Labels</t>
  </si>
  <si>
    <t>CAP</t>
  </si>
  <si>
    <t>ENG STORES &amp; SPARES</t>
  </si>
  <si>
    <t>FG</t>
  </si>
  <si>
    <t>RM</t>
  </si>
  <si>
    <t>SCRAP</t>
  </si>
  <si>
    <t>Grand Total</t>
  </si>
  <si>
    <t>REMARKS</t>
  </si>
  <si>
    <t>M  K  TRADERS</t>
  </si>
  <si>
    <t>SHREE BALAJI TRADING CO</t>
  </si>
  <si>
    <t>VVF (India)  Limited - Taloja</t>
  </si>
  <si>
    <t>VVF (India) Limited - Daman</t>
  </si>
  <si>
    <t>VVF(India)LIMITED-BADDI-PLANT</t>
  </si>
  <si>
    <t>TO BE TRANSFER AS WE HAVE TO PACKED ENG STORES</t>
  </si>
  <si>
    <t>ITEM BUT SUM FORMALITY IS PENDING IN SYSTEM.</t>
  </si>
  <si>
    <t>MATERIAL IS READY TO SALES AS MATERIAL TO MATERIAL CODE BUT STILL APPROVAL IS PENDING FROM HO (EXCISE AND EXIM DEPT.)</t>
  </si>
  <si>
    <t>Diff</t>
  </si>
  <si>
    <t>Slow moving  stock</t>
  </si>
  <si>
    <t>Amt in Crs.</t>
  </si>
  <si>
    <t>Reduction in Slow moving</t>
  </si>
  <si>
    <t>Sales or W/off of Stock</t>
  </si>
  <si>
    <t>Daman</t>
  </si>
  <si>
    <t>Kutch-1&amp;2</t>
  </si>
  <si>
    <t>Baddi</t>
  </si>
  <si>
    <t>Order</t>
  </si>
  <si>
    <t>Material</t>
  </si>
  <si>
    <t>Plnt</t>
  </si>
  <si>
    <t>Material Description</t>
  </si>
  <si>
    <t>Mat. Doc.</t>
  </si>
  <si>
    <t>Mvmt Type</t>
  </si>
  <si>
    <t>Mat. Year</t>
  </si>
  <si>
    <t>Movement Type Text</t>
  </si>
  <si>
    <t>Pstng Date</t>
  </si>
  <si>
    <t>Quantity</t>
  </si>
  <si>
    <t>BUn</t>
  </si>
  <si>
    <t>Amount in LC</t>
  </si>
  <si>
    <t>Doc. Date</t>
  </si>
  <si>
    <t/>
  </si>
  <si>
    <t>1100009</t>
  </si>
  <si>
    <t>114</t>
  </si>
  <si>
    <t>ALOE OIL EXTRACT #101</t>
  </si>
  <si>
    <t>4900569177</t>
  </si>
  <si>
    <t>552</t>
  </si>
  <si>
    <t>2016</t>
  </si>
  <si>
    <t>RE scrapping</t>
  </si>
  <si>
    <t>KG</t>
  </si>
  <si>
    <t>1100321</t>
  </si>
  <si>
    <t>PERFUME KAREENA 132 IMP 2</t>
  </si>
  <si>
    <t>1100461</t>
  </si>
  <si>
    <t>ZINC OXIDE - J&amp;J</t>
  </si>
  <si>
    <t>4900576495</t>
  </si>
  <si>
    <t>1001672</t>
  </si>
  <si>
    <t>SHRINK SLEEVE DIAL FRESH CUT 8OZX4</t>
  </si>
  <si>
    <t>4900622386</t>
  </si>
  <si>
    <t>551</t>
  </si>
  <si>
    <t>GI scrapping</t>
  </si>
  <si>
    <t>NOS</t>
  </si>
  <si>
    <t>1001673</t>
  </si>
  <si>
    <t>SHRINK SLEEVE DIAL FRESH CUT 8OZX6</t>
  </si>
  <si>
    <t>1001684</t>
  </si>
  <si>
    <t>CFB DIAL FRESH CUT BLOSSOM 8OZX4</t>
  </si>
  <si>
    <t>1001685</t>
  </si>
  <si>
    <t>CFB DIAL FRESH CUT CITRUS 8OZX4</t>
  </si>
  <si>
    <t>1001686</t>
  </si>
  <si>
    <t>CFB DIAL FRESH CUT GRASS 8OZX4</t>
  </si>
  <si>
    <t>1001691</t>
  </si>
  <si>
    <t>WRAPPER DIAL FRESH CUT CITRUS 8OZ</t>
  </si>
  <si>
    <t>1001692</t>
  </si>
  <si>
    <t>WRAPPER DIAL FRESH CUT GRASS 8OZ</t>
  </si>
  <si>
    <t>1001702</t>
  </si>
  <si>
    <t>PALLET 1200MMX1000MM PINEWOOD CHEP FC</t>
  </si>
  <si>
    <t>1001770</t>
  </si>
  <si>
    <t>PALLATISATION OF DIAL FC SOAP</t>
  </si>
  <si>
    <t>SET</t>
  </si>
  <si>
    <t>1001964</t>
  </si>
  <si>
    <t>WRAPPER SAVLON GLY SOAP 45G ITC</t>
  </si>
  <si>
    <t>4900622385</t>
  </si>
  <si>
    <t>1001970</t>
  </si>
  <si>
    <t>WRAPPER SAVLON SOAP 125X2 ITC</t>
  </si>
  <si>
    <t>1001971</t>
  </si>
  <si>
    <t>CFB SAVLON GLY SOAP 45G WP ITC</t>
  </si>
  <si>
    <t>1001979</t>
  </si>
  <si>
    <t>BANDING TAPE SAVLON GLY SOAP 125GX2 ITC</t>
  </si>
  <si>
    <t>M</t>
  </si>
  <si>
    <t>1001980</t>
  </si>
  <si>
    <t>BOPP TAPE ITC PRINTED 48MM</t>
  </si>
  <si>
    <t>1001981</t>
  </si>
  <si>
    <t>POUCH SAVLON GLY SOAP 45G WP ITC</t>
  </si>
  <si>
    <t>1002018</t>
  </si>
  <si>
    <t>BANDING TAPE SAVLON GLY 75GX3 ITC</t>
  </si>
  <si>
    <t>1100684</t>
  </si>
  <si>
    <t>FRAGRANCE 421348 SYM SUN KISSED 5</t>
  </si>
  <si>
    <t>4900622387</t>
  </si>
  <si>
    <t>1100687</t>
  </si>
  <si>
    <t>FRAGRANCE 259288 FLORA</t>
  </si>
  <si>
    <t>1100688</t>
  </si>
  <si>
    <t>FRAGRANCE 5471072 YORKSHIRE FOG</t>
  </si>
  <si>
    <t>1100693</t>
  </si>
  <si>
    <t>CO:09310 FD&amp;C RED#40ALUMINIUM LAKE35-42%</t>
  </si>
  <si>
    <t>1100694</t>
  </si>
  <si>
    <t>CO:D&amp;C VIOLET #2 K7014(OIL SOLUBLE)</t>
  </si>
  <si>
    <t>1100695</t>
  </si>
  <si>
    <t>CO:FD&amp;C YELLOW#5ALUMINIUM LAKE 24-28%</t>
  </si>
  <si>
    <t>1100696</t>
  </si>
  <si>
    <t>CO:CHROMIUM HYDROXIDE GREEN</t>
  </si>
  <si>
    <t>1100719</t>
  </si>
  <si>
    <t>WATER FOR INJECTION I.P.</t>
  </si>
  <si>
    <t>1600451</t>
  </si>
  <si>
    <t>ZUSKA DEO SOAP -100 G</t>
  </si>
  <si>
    <t>4900622450</t>
  </si>
  <si>
    <t>1600471</t>
  </si>
  <si>
    <t>JBP 100G OFFER PACK</t>
  </si>
  <si>
    <t>1600980</t>
  </si>
  <si>
    <t>New Persona 75g Soap ( pack of 3+1)</t>
  </si>
  <si>
    <t>1601010</t>
  </si>
  <si>
    <t>TRI ACTIV SOAP 75g</t>
  </si>
  <si>
    <t>1100154</t>
  </si>
  <si>
    <t>CO:CC VIOLET PASTE 591(CI No.51319)</t>
  </si>
  <si>
    <t>4900661416</t>
  </si>
  <si>
    <t>G</t>
  </si>
  <si>
    <t>1000248</t>
  </si>
  <si>
    <t>CFB NEKO BOUQUET 75G</t>
  </si>
  <si>
    <t>4900689329</t>
  </si>
  <si>
    <t>1001229</t>
  </si>
  <si>
    <t>POLY BAG BS COMMON SOAP 34G PRINTED</t>
  </si>
  <si>
    <t>4900689363</t>
  </si>
  <si>
    <t>1001382</t>
  </si>
  <si>
    <t>WRAPPER  JO SANDAL SOAP 60G MP 8MIC</t>
  </si>
  <si>
    <t>1001760</t>
  </si>
  <si>
    <t>WRAPPER JO P&amp;C SOAP 100G MP</t>
  </si>
  <si>
    <t>1001771</t>
  </si>
  <si>
    <t>BANDING TAPE JO COMMON SOAP 55GX3+2</t>
  </si>
  <si>
    <t>1001795</t>
  </si>
  <si>
    <t>WRAPPER BACTER SHIELD NT SOAP 125G 8MIC</t>
  </si>
  <si>
    <t>1001799</t>
  </si>
  <si>
    <t>CARTON NEKO BOUQUET 75 GM NEW</t>
  </si>
  <si>
    <t>1001800</t>
  </si>
  <si>
    <t>CFB NEKO BOUQUET 75G NEW</t>
  </si>
  <si>
    <t>1001801</t>
  </si>
  <si>
    <t>BOPP FILM NEKO BOUQUET 75 GM NEW</t>
  </si>
  <si>
    <t>1001821</t>
  </si>
  <si>
    <t>WRAPPER BACTER SHIELD NT SOAP 60+10G MP</t>
  </si>
  <si>
    <t>1001880</t>
  </si>
  <si>
    <t>BOPP TAPE BACTER SHIELD NAT SOAP 48MM</t>
  </si>
  <si>
    <t>1001944</t>
  </si>
  <si>
    <t>WRAPPER JO LIME SOAP 80G SP 8MIC</t>
  </si>
  <si>
    <t>1002071</t>
  </si>
  <si>
    <t>WRAPPER JO LIME SOAP 125G SP 8MIC</t>
  </si>
  <si>
    <t>1002075</t>
  </si>
  <si>
    <t>BANDING TAPE BACTER SHIELD 125GX4 MRP 90</t>
  </si>
  <si>
    <t>1002116</t>
  </si>
  <si>
    <t>WRAPPER BS TRANS NATURAL SOAP 60G SIN</t>
  </si>
  <si>
    <t>1002274</t>
  </si>
  <si>
    <t>PAPER SLEEVE JO P&amp;C SOAP 100GX8</t>
  </si>
  <si>
    <t>1002472</t>
  </si>
  <si>
    <t>PAPER SLEEVE JO C&amp;O SOAP 100GX8</t>
  </si>
  <si>
    <t>1002702</t>
  </si>
  <si>
    <t>BOPP FILM NEKO BOUQUET 75 GM 2/16</t>
  </si>
  <si>
    <t>1002704</t>
  </si>
  <si>
    <t>CFB NEKO BOUQUET 75G 2/16</t>
  </si>
  <si>
    <t>1100739</t>
  </si>
  <si>
    <t>TULSI LIQUID EXTRACT</t>
  </si>
  <si>
    <t>1100796</t>
  </si>
  <si>
    <t>DALDA VANASPATI</t>
  </si>
  <si>
    <t>1000243</t>
  </si>
  <si>
    <t>CFB NIVEA CREME SOAP 75GX4 CP</t>
  </si>
  <si>
    <t>4900695086</t>
  </si>
  <si>
    <t>1000245</t>
  </si>
  <si>
    <t>CFB NIVEA CREME SOAP 125GX2 CP</t>
  </si>
  <si>
    <t>1000246</t>
  </si>
  <si>
    <t>CFB NIVEA CREME SOAP 125GX4 CP</t>
  </si>
  <si>
    <t>1000252</t>
  </si>
  <si>
    <t>CFB NIVEA CREME SOAP 75G CP</t>
  </si>
  <si>
    <t>1000373</t>
  </si>
  <si>
    <t>CARTON NIVEA CREME SOAP 125GX6</t>
  </si>
  <si>
    <t>1000382</t>
  </si>
  <si>
    <t>CARTON NIVEA CREME SOAP 75G</t>
  </si>
  <si>
    <t>1000383</t>
  </si>
  <si>
    <t>PP CARTON NIVEA CREME SOAP 125GX6</t>
  </si>
  <si>
    <t>1000387</t>
  </si>
  <si>
    <t>CARTON NIVEA CREME SOAP 125G</t>
  </si>
  <si>
    <t>1000492</t>
  </si>
  <si>
    <t>POLY BAG NIVEA CREME SOAP 75GX2</t>
  </si>
  <si>
    <t>1000494</t>
  </si>
  <si>
    <t>POLY BAG NIVEA CREME SOAP 125GX2</t>
  </si>
  <si>
    <t>1000670</t>
  </si>
  <si>
    <t>PP CARTON NIVEA CRÈME SOAP 75X6 CP</t>
  </si>
  <si>
    <t>1000671</t>
  </si>
  <si>
    <t>CARTON NIVEA CRÈME SOAP 75X6 CP</t>
  </si>
  <si>
    <t>1001716</t>
  </si>
  <si>
    <t>CARTON NIVEA CREME SOAP 75GX2 NEW</t>
  </si>
  <si>
    <t>1001717</t>
  </si>
  <si>
    <t>CARTON NIVEA CREME SOAP 75GX4 NEW</t>
  </si>
  <si>
    <t>1001720</t>
  </si>
  <si>
    <t>CARTON NIVEA CREME SOAP 125G S NEW</t>
  </si>
  <si>
    <t>1001722</t>
  </si>
  <si>
    <t>CARTON NIVEA CREME SOAP 125GX2 NEW</t>
  </si>
  <si>
    <t>1001723</t>
  </si>
  <si>
    <t>CARTON NIVEA CREME SOAP 125GX4 NEW</t>
  </si>
  <si>
    <t>1001724</t>
  </si>
  <si>
    <t>CARTON NIVEA CREME SOAP 125GX5 NEW</t>
  </si>
  <si>
    <t>1001726</t>
  </si>
  <si>
    <t>CFB NIVEA CREME SOAP 75G S NEW</t>
  </si>
  <si>
    <t>1001727</t>
  </si>
  <si>
    <t>CFB NIVEA CREME SOAP 75GX2 NEW</t>
  </si>
  <si>
    <t>1001728</t>
  </si>
  <si>
    <t>CFB NIVEA CREME SOAP 75GX4 NEW</t>
  </si>
  <si>
    <t>1001729</t>
  </si>
  <si>
    <t>CFB NIVEA CREME SOAP 75GX5 NEW</t>
  </si>
  <si>
    <t>1001730</t>
  </si>
  <si>
    <t>CFB NIVEA CREME SOAP 75GX6 NEW</t>
  </si>
  <si>
    <t>1001731</t>
  </si>
  <si>
    <t>CFB NIVEA CREME SOAP 125G S NEW</t>
  </si>
  <si>
    <t>1001732</t>
  </si>
  <si>
    <t>CFB NIVEA CREME SOAP 125GX2 NEW</t>
  </si>
  <si>
    <t>1001733</t>
  </si>
  <si>
    <t>CFB NIVEA CREME SOAP 125GX4 NEW</t>
  </si>
  <si>
    <t>1001931</t>
  </si>
  <si>
    <t>CFB NIVEA CREME SOAP 75G S INT SALE</t>
  </si>
  <si>
    <t>1002156</t>
  </si>
  <si>
    <t>CARTON NIVEA CREME SOAP 75G S INSTUT</t>
  </si>
  <si>
    <t>1002456</t>
  </si>
  <si>
    <t>CARTON NIVEA CREME SOAP 125GX2+75G PP</t>
  </si>
  <si>
    <t>1002474</t>
  </si>
  <si>
    <t>CARTON NIVEA CREME SOAP 50G S</t>
  </si>
  <si>
    <t>1500207</t>
  </si>
  <si>
    <t>FROLIX SYNDET BAR BULK</t>
  </si>
  <si>
    <t>4900695081</t>
  </si>
  <si>
    <t>1500686</t>
  </si>
  <si>
    <t>SAVLON HYGIENE SOAP 100G TAIWAN</t>
  </si>
  <si>
    <t>1500733</t>
  </si>
  <si>
    <t>DIAL FRESH CUT BLOSSOM SOAP - BULK</t>
  </si>
  <si>
    <t>1500758</t>
  </si>
  <si>
    <t>DIAL FRESH CUT BLOSSOM 8OZ S</t>
  </si>
  <si>
    <t>4900695082</t>
  </si>
  <si>
    <t>1600217</t>
  </si>
  <si>
    <t>SAVLON HYGIENE(TAIWAN) SOAP 100G WP</t>
  </si>
  <si>
    <t>1600764</t>
  </si>
  <si>
    <t>DI Bar FrshCt Blossom 24/1 8 oz</t>
  </si>
  <si>
    <t>1601100</t>
  </si>
  <si>
    <t>FROLIX SYNDET SOAP BASE FLAKES 30KGBG</t>
  </si>
  <si>
    <t>1000061</t>
  </si>
  <si>
    <t>BOPP TAPE J&amp;J COMMON 18MM</t>
  </si>
  <si>
    <t>4900702522</t>
  </si>
  <si>
    <t>4900701490</t>
  </si>
  <si>
    <t>1000175</t>
  </si>
  <si>
    <t>CFB J&amp;J MS 1/4 LOTION 75G CP CSD</t>
  </si>
  <si>
    <t>1000350</t>
  </si>
  <si>
    <t>CARTON J&amp;J BABY SOAP 100G+JBP200G</t>
  </si>
  <si>
    <t>1000653</t>
  </si>
  <si>
    <t>WRAPPER SAVLON 100G</t>
  </si>
  <si>
    <t>1000768</t>
  </si>
  <si>
    <t>CFB J&amp;J BABY SOAP + POWDER 50G OFFER PKG</t>
  </si>
  <si>
    <t>1001548</t>
  </si>
  <si>
    <t>CFB J&amp;J BABY SOAP 75G CP DISH OFFER CSD</t>
  </si>
  <si>
    <t>1001750</t>
  </si>
  <si>
    <t>WRAPPER BACTER SHIELD NT SOAP 34G 8MIC</t>
  </si>
  <si>
    <t>4900701543</t>
  </si>
  <si>
    <t>1002115</t>
  </si>
  <si>
    <t>WRAPPER BS TRANS BALANCE SOAP 60G SIN</t>
  </si>
  <si>
    <t>1002117</t>
  </si>
  <si>
    <t>WRAPPER BS TRANS FRESH SOAP 60G SIN</t>
  </si>
  <si>
    <t>1002118</t>
  </si>
  <si>
    <t>WRAPPER BS TRANS BALANCE SOAP 125G MP</t>
  </si>
  <si>
    <t>1002119</t>
  </si>
  <si>
    <t>WRAPPER BS TRANS NATURAL SOAP 125G MP</t>
  </si>
  <si>
    <t>1002120</t>
  </si>
  <si>
    <t>WRAPPER BS TRANS FRESH SOAP 125G MP</t>
  </si>
  <si>
    <t>1002122</t>
  </si>
  <si>
    <t>BANDING TAPE BS TRANS SOAP 125GX4 MRP95</t>
  </si>
  <si>
    <t>1002386</t>
  </si>
  <si>
    <t>BOPP FILM J&amp;J MILK SOAP 75G+33% CRANBY</t>
  </si>
  <si>
    <t>1002387</t>
  </si>
  <si>
    <t>BOPP FILM J&amp;J BLOSS SOAP 75G+33% CRANBY</t>
  </si>
  <si>
    <t>1100024</t>
  </si>
  <si>
    <t>BORIC ACID IP</t>
  </si>
  <si>
    <t>1100679</t>
  </si>
  <si>
    <t>7004 FD&amp;C RED#4(CI 14700) ex.SENSIENT</t>
  </si>
  <si>
    <t>1100680</t>
  </si>
  <si>
    <t>7700 FD&amp;C RED #40(CI16035) ex.SENSIENT</t>
  </si>
  <si>
    <t>1100700</t>
  </si>
  <si>
    <t>LACTOKINE FLUID PF-H  EX.CHEMISCHES LAB</t>
  </si>
  <si>
    <t>1001948</t>
  </si>
  <si>
    <t>BANDING TAPE JO COMMON SOAP 150GX4 MRP96</t>
  </si>
  <si>
    <t>4900728784</t>
  </si>
  <si>
    <t>2017</t>
  </si>
  <si>
    <t>1000879</t>
  </si>
  <si>
    <t>CARTON  DC SANDAL SOAP 75G X4</t>
  </si>
  <si>
    <t>4900732250</t>
  </si>
  <si>
    <t>1000895</t>
  </si>
  <si>
    <t>CARTON DCC SOAP 125G S (300GSM CL)</t>
  </si>
  <si>
    <t>1001322</t>
  </si>
  <si>
    <t>CFB DC CRÈME SOAP 50G CP</t>
  </si>
  <si>
    <t>1001324</t>
  </si>
  <si>
    <t>CFB DC HONEY SOAP 125G X6 CP</t>
  </si>
  <si>
    <t>1001510</t>
  </si>
  <si>
    <t>BOPP FILM DC COMON SOAP 125G 200MM UNPRT</t>
  </si>
  <si>
    <t>1001531</t>
  </si>
  <si>
    <t>CFB  DC AV/ H&amp;G SOAP 100G CP</t>
  </si>
  <si>
    <t>1001533</t>
  </si>
  <si>
    <t>SHRINK SLEEVE  DC COMMON SOAP 100G</t>
  </si>
  <si>
    <t>1001830</t>
  </si>
  <si>
    <t>CARTON DCU SOAP 75X4G (285G CARTE LUM)</t>
  </si>
  <si>
    <t>1001836</t>
  </si>
  <si>
    <t>BOPP TAPE DC CUCUMBER SOAP 48MM</t>
  </si>
  <si>
    <t>1001837</t>
  </si>
  <si>
    <t>LABEL INSERT DOY CARE CUCUMBER 75GX4</t>
  </si>
  <si>
    <t>1002026</t>
  </si>
  <si>
    <t>CARTON DC SANDAL SOAP 125GX4 MP</t>
  </si>
  <si>
    <t>1002076</t>
  </si>
  <si>
    <t>LABEL INSERT DOY CARE SANDAL 75GX4</t>
  </si>
  <si>
    <t>1002354</t>
  </si>
  <si>
    <t>CFB DC AV/H SOAP 75GX4+50G DCS FREE</t>
  </si>
  <si>
    <t>1002355</t>
  </si>
  <si>
    <t>CFB DC C/CU/S SOAP 75GX4+50G DCS FREE</t>
  </si>
  <si>
    <t>1002418</t>
  </si>
  <si>
    <t>LABEL INST DCC SOAP 75GX4+50G DCS FREE</t>
  </si>
  <si>
    <t>1002420</t>
  </si>
  <si>
    <t>LABEL INST DCS SOAP 75GX4+50G DCS FREE</t>
  </si>
  <si>
    <t>1002421</t>
  </si>
  <si>
    <t>LABEL INST DCAV SOAP 75GX4+50G DCS FREE</t>
  </si>
  <si>
    <t>1002480</t>
  </si>
  <si>
    <t>CFB DC C/CU/S SOAP 75GX4+50G DCS 45SET</t>
  </si>
  <si>
    <t>1002481</t>
  </si>
  <si>
    <t>CFB DC AV/H SOAP 75GX4+50G DCS 45SET</t>
  </si>
  <si>
    <t>1100379</t>
  </si>
  <si>
    <t>REFINED COCONUT OIL</t>
  </si>
  <si>
    <t>4900732255</t>
  </si>
  <si>
    <t>1100393</t>
  </si>
  <si>
    <t>SODIUM BORATE(BORAX)</t>
  </si>
  <si>
    <t>1100448</t>
  </si>
  <si>
    <t>UREA</t>
  </si>
  <si>
    <t>1001852</t>
  </si>
  <si>
    <t>WRAPPER BACTER SHIELD SOAP 60+10G SP NEW</t>
  </si>
  <si>
    <t>4900735622</t>
  </si>
  <si>
    <t>1002749</t>
  </si>
  <si>
    <t>BOPP TAPE BS ULTRA BALANCE 48MM</t>
  </si>
  <si>
    <t>1002750</t>
  </si>
  <si>
    <t>BOPP TAPE BS ULTRA FRESH 48MM</t>
  </si>
  <si>
    <t>1002751</t>
  </si>
  <si>
    <t>BOPP TAPE BS ULTRA NATURALS 48MM</t>
  </si>
  <si>
    <t>1100879</t>
  </si>
  <si>
    <t>PERFUME MEDICARE GF 98832</t>
  </si>
  <si>
    <t>1000819</t>
  </si>
  <si>
    <t>WRAPPER  JO A&amp;C SOAP 55G 8MIC</t>
  </si>
  <si>
    <t>4900748666</t>
  </si>
  <si>
    <t>1001917</t>
  </si>
  <si>
    <t>WRAPPER JO P&amp;C SOAP 125G MP 8MIC</t>
  </si>
  <si>
    <t>1001929</t>
  </si>
  <si>
    <t>BANDING TAPE JO COMMON SOAP 55G+10GX4</t>
  </si>
  <si>
    <t>1001932</t>
  </si>
  <si>
    <t>BANDING TAPE JO COMMON SOAP 125GX4 MRP75</t>
  </si>
  <si>
    <t>1001952</t>
  </si>
  <si>
    <t>CFB JO COMMON SOAP 80G WP</t>
  </si>
  <si>
    <t>1002029</t>
  </si>
  <si>
    <t>BANDING TAPE JO COMMON 100GX3+2 MRP 68</t>
  </si>
  <si>
    <t>1002184</t>
  </si>
  <si>
    <t>CFB JO COMMON 100G X 3+2 WP</t>
  </si>
  <si>
    <t>1002270</t>
  </si>
  <si>
    <t>PAPER SLEEVE JO A&amp;C SOAP 100GX8</t>
  </si>
  <si>
    <t>1002271</t>
  </si>
  <si>
    <t>PAPER SLEEVE JO HERBAL SOAP 100GX8</t>
  </si>
  <si>
    <t>1002273</t>
  </si>
  <si>
    <t>PAPER SLEEVE JO LIME SOAP 100GX8</t>
  </si>
  <si>
    <t>1002276</t>
  </si>
  <si>
    <t>PAPER SLEEVE JO SANDAL SOAP 100GX8</t>
  </si>
  <si>
    <t>1002277</t>
  </si>
  <si>
    <t>SHRINK SLEEVE JO COMMON SOAP 100GX8</t>
  </si>
  <si>
    <t>1002379</t>
  </si>
  <si>
    <t>WRAPPER JO C&amp;O SOAP 100G MP</t>
  </si>
  <si>
    <t>1002546</t>
  </si>
  <si>
    <t>BANDING TAPE JO 100GX4+BST60G MRP 68</t>
  </si>
  <si>
    <t>1000754</t>
  </si>
  <si>
    <t>BAG - JUMBO BLUE LOOPS 75X85X80 (400KG)</t>
  </si>
  <si>
    <t>4900754427</t>
  </si>
  <si>
    <t>Month</t>
  </si>
  <si>
    <t>Feb'17</t>
  </si>
  <si>
    <t>March'17</t>
  </si>
  <si>
    <t>Apr'16</t>
  </si>
  <si>
    <t>Jul'16</t>
  </si>
  <si>
    <t>Sept'16</t>
  </si>
  <si>
    <t>Nov'16</t>
  </si>
  <si>
    <t>Dec'16</t>
  </si>
  <si>
    <t>(blank)</t>
  </si>
  <si>
    <t>Column Labels</t>
  </si>
  <si>
    <t>Sum of Amount in LC</t>
  </si>
  <si>
    <t>Taloja</t>
  </si>
  <si>
    <t>Taloja-Rs.8.47 Crs</t>
  </si>
  <si>
    <t>Daman-Rs.0.26 Crs.</t>
  </si>
  <si>
    <t>Kutch-1&amp;2-Rs.0.40 Crs.</t>
  </si>
  <si>
    <t>Baddi-Rs.1.93 Crs</t>
  </si>
  <si>
    <t>Targets</t>
  </si>
  <si>
    <t>Total amount of stocks charged off</t>
  </si>
  <si>
    <t>Particulars</t>
  </si>
  <si>
    <t>Amount</t>
  </si>
  <si>
    <t>Remarks</t>
  </si>
  <si>
    <t>Mech Stock</t>
  </si>
  <si>
    <t>IV Posted</t>
  </si>
  <si>
    <t>IV Posted on 12.01.2017</t>
  </si>
  <si>
    <t>Misc Stock</t>
  </si>
  <si>
    <t>Stock Transfer</t>
  </si>
  <si>
    <t>Stock transfer from Kutch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</si>
</sst>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" fontId="4" fillId="0" borderId="5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0" fillId="0" borderId="0" xfId="1" applyNumberFormat="1" applyFont="1"/>
    <xf numFmtId="14" fontId="0" fillId="0" borderId="0" xfId="0" applyNumberFormat="1"/>
    <xf numFmtId="43" fontId="0" fillId="0" borderId="0" xfId="1" applyFont="1"/>
    <xf numFmtId="43" fontId="0" fillId="0" borderId="0" xfId="1" applyNumberFormat="1" applyFont="1"/>
    <xf numFmtId="164" fontId="1" fillId="0" borderId="1" xfId="1" applyNumberFormat="1" applyFont="1" applyBorder="1" applyAlignment="1">
      <alignment horizontal="right"/>
    </xf>
    <xf numFmtId="164" fontId="0" fillId="0" borderId="1" xfId="1" applyNumberFormat="1" applyFont="1" applyBorder="1"/>
    <xf numFmtId="164" fontId="1" fillId="0" borderId="1" xfId="1" applyNumberFormat="1" applyFont="1" applyBorder="1"/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Fill="1"/>
    <xf numFmtId="4" fontId="0" fillId="0" borderId="0" xfId="0" applyNumberFormat="1" applyFill="1"/>
    <xf numFmtId="17" fontId="0" fillId="0" borderId="0" xfId="0" applyNumberFormat="1" applyFill="1" applyAlignment="1">
      <alignment horizontal="left"/>
    </xf>
    <xf numFmtId="17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pivotButton="1" applyNumberFormat="1" applyFont="1"/>
    <xf numFmtId="0" fontId="5" fillId="0" borderId="0" xfId="0" applyFont="1"/>
    <xf numFmtId="43" fontId="5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 indent="2"/>
    </xf>
    <xf numFmtId="164" fontId="0" fillId="0" borderId="1" xfId="0" applyNumberFormat="1" applyBorder="1"/>
    <xf numFmtId="0" fontId="1" fillId="0" borderId="1" xfId="0" applyFont="1" applyFill="1" applyBorder="1"/>
    <xf numFmtId="164" fontId="1" fillId="0" borderId="1" xfId="0" applyNumberFormat="1" applyFont="1" applyBorder="1"/>
    <xf numFmtId="4" fontId="4" fillId="0" borderId="7" xfId="0" applyNumberFormat="1" applyFont="1" applyBorder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5"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858.519676620374" createdVersion="4" refreshedVersion="4" minRefreshableVersion="3" recordCount="210">
  <cacheSource type="worksheet">
    <worksheetSource ref="A1:N1048576" sheet="Sheet1 (2)"/>
  </cacheSource>
  <cacheFields count="14">
    <cacheField name="Order" numFmtId="0">
      <sharedItems containsBlank="1"/>
    </cacheField>
    <cacheField name="Material" numFmtId="0">
      <sharedItems containsBlank="1"/>
    </cacheField>
    <cacheField name="Plnt" numFmtId="0">
      <sharedItems containsBlank="1"/>
    </cacheField>
    <cacheField name="Material Description" numFmtId="0">
      <sharedItems containsBlank="1" count="153">
        <s v="ALOE OIL EXTRACT #101"/>
        <s v="PERFUME KAREENA 132 IMP 2"/>
        <s v="ZINC OXIDE - J&amp;J"/>
        <s v="SHRINK SLEEVE DIAL FRESH CUT 8OZX4"/>
        <s v="SHRINK SLEEVE DIAL FRESH CUT 8OZX6"/>
        <s v="CFB DIAL FRESH CUT BLOSSOM 8OZX4"/>
        <s v="CFB DIAL FRESH CUT CITRUS 8OZX4"/>
        <s v="CFB DIAL FRESH CUT GRASS 8OZX4"/>
        <s v="WRAPPER DIAL FRESH CUT CITRUS 8OZ"/>
        <s v="WRAPPER DIAL FRESH CUT GRASS 8OZ"/>
        <s v="PALLET 1200MMX1000MM PINEWOOD CHEP FC"/>
        <s v="PALLATISATION OF DIAL FC SOAP"/>
        <s v="WRAPPER SAVLON GLY SOAP 45G ITC"/>
        <s v="WRAPPER SAVLON SOAP 125X2 ITC"/>
        <s v="CFB SAVLON GLY SOAP 45G WP ITC"/>
        <s v="BANDING TAPE SAVLON GLY SOAP 125GX2 ITC"/>
        <s v="BOPP TAPE ITC PRINTED 48MM"/>
        <s v="POUCH SAVLON GLY SOAP 45G WP ITC"/>
        <s v="BANDING TAPE SAVLON GLY 75GX3 ITC"/>
        <s v="FRAGRANCE 421348 SYM SUN KISSED 5"/>
        <s v="FRAGRANCE 259288 FLORA"/>
        <s v="FRAGRANCE 5471072 YORKSHIRE FOG"/>
        <s v="CO:09310 FD&amp;C RED#40ALUMINIUM LAKE35-42%"/>
        <s v="CO:D&amp;C VIOLET #2 K7014(OIL SOLUBLE)"/>
        <s v="CO:FD&amp;C YELLOW#5ALUMINIUM LAKE 24-28%"/>
        <s v="CO:CHROMIUM HYDROXIDE GREEN"/>
        <s v="WATER FOR INJECTION I.P."/>
        <s v="ZUSKA DEO SOAP -100 G"/>
        <s v="JBP 100G OFFER PACK"/>
        <s v="New Persona 75g Soap ( pack of 3+1)"/>
        <s v="TRI ACTIV SOAP 75g"/>
        <s v="CO:CC VIOLET PASTE 591(CI No.51319)"/>
        <s v="CFB NEKO BOUQUET 75G"/>
        <s v="POLY BAG BS COMMON SOAP 34G PRINTED"/>
        <s v="WRAPPER  JO SANDAL SOAP 60G MP 8MIC"/>
        <s v="WRAPPER JO P&amp;C SOAP 100G MP"/>
        <s v="BANDING TAPE JO COMMON SOAP 55GX3+2"/>
        <s v="WRAPPER BACTER SHIELD NT SOAP 125G 8MIC"/>
        <s v="CARTON NEKO BOUQUET 75 GM NEW"/>
        <s v="CFB NEKO BOUQUET 75G NEW"/>
        <s v="BOPP FILM NEKO BOUQUET 75 GM NEW"/>
        <s v="WRAPPER BACTER SHIELD NT SOAP 60+10G MP"/>
        <s v="BOPP TAPE BACTER SHIELD NAT SOAP 48MM"/>
        <s v="WRAPPER JO LIME SOAP 80G SP 8MIC"/>
        <s v="WRAPPER JO LIME SOAP 125G SP 8MIC"/>
        <s v="BANDING TAPE BACTER SHIELD 125GX4 MRP 90"/>
        <s v="WRAPPER BS TRANS NATURAL SOAP 60G SIN"/>
        <s v="PAPER SLEEVE JO P&amp;C SOAP 100GX8"/>
        <s v="PAPER SLEEVE JO C&amp;O SOAP 100GX8"/>
        <s v="BOPP FILM NEKO BOUQUET 75 GM 2/16"/>
        <s v="CFB NEKO BOUQUET 75G 2/16"/>
        <s v="TULSI LIQUID EXTRACT"/>
        <s v="DALDA VANASPATI"/>
        <s v="CFB NIVEA CREME SOAP 75GX4 CP"/>
        <s v="CFB NIVEA CREME SOAP 125GX2 CP"/>
        <s v="CFB NIVEA CREME SOAP 125GX4 CP"/>
        <s v="CFB NIVEA CREME SOAP 75G CP"/>
        <s v="CARTON NIVEA CREME SOAP 125GX6"/>
        <s v="CARTON NIVEA CREME SOAP 75G"/>
        <s v="PP CARTON NIVEA CREME SOAP 125GX6"/>
        <s v="CARTON NIVEA CREME SOAP 125G"/>
        <s v="POLY BAG NIVEA CREME SOAP 75GX2"/>
        <s v="POLY BAG NIVEA CREME SOAP 125GX2"/>
        <s v="PP CARTON NIVEA CRÈME SOAP 75X6 CP"/>
        <s v="CARTON NIVEA CRÈME SOAP 75X6 CP"/>
        <s v="CARTON NIVEA CREME SOAP 75GX2 NEW"/>
        <s v="CARTON NIVEA CREME SOAP 75GX4 NEW"/>
        <s v="CARTON NIVEA CREME SOAP 125G S NEW"/>
        <s v="CARTON NIVEA CREME SOAP 125GX2 NEW"/>
        <s v="CARTON NIVEA CREME SOAP 125GX4 NEW"/>
        <s v="CARTON NIVEA CREME SOAP 125GX5 NEW"/>
        <s v="CFB NIVEA CREME SOAP 75G S NEW"/>
        <s v="CFB NIVEA CREME SOAP 75GX2 NEW"/>
        <s v="CFB NIVEA CREME SOAP 75GX4 NEW"/>
        <s v="CFB NIVEA CREME SOAP 75GX5 NEW"/>
        <s v="CFB NIVEA CREME SOAP 75GX6 NEW"/>
        <s v="CFB NIVEA CREME SOAP 125G S NEW"/>
        <s v="CFB NIVEA CREME SOAP 125GX2 NEW"/>
        <s v="CFB NIVEA CREME SOAP 125GX4 NEW"/>
        <s v="CFB NIVEA CREME SOAP 75G S INT SALE"/>
        <s v="CARTON NIVEA CREME SOAP 75G S INSTUT"/>
        <s v="CARTON NIVEA CREME SOAP 125GX2+75G PP"/>
        <s v="CARTON NIVEA CREME SOAP 50G S"/>
        <s v="FROLIX SYNDET BAR BULK"/>
        <s v="SAVLON HYGIENE SOAP 100G TAIWAN"/>
        <s v="DIAL FRESH CUT BLOSSOM SOAP - BULK"/>
        <s v="DIAL FRESH CUT BLOSSOM 8OZ S"/>
        <s v="SAVLON HYGIENE(TAIWAN) SOAP 100G WP"/>
        <s v="DI Bar FrshCt Blossom 24/1 8 oz"/>
        <s v="FROLIX SYNDET SOAP BASE FLAKES 30KGBG"/>
        <s v="BOPP TAPE J&amp;J COMMON 18MM"/>
        <s v="CFB J&amp;J MS 1/4 LOTION 75G CP CSD"/>
        <s v="CARTON J&amp;J BABY SOAP 100G+JBP200G"/>
        <s v="WRAPPER SAVLON 100G"/>
        <s v="CFB J&amp;J BABY SOAP + POWDER 50G OFFER PKG"/>
        <s v="CFB J&amp;J BABY SOAP 75G CP DISH OFFER CSD"/>
        <s v="WRAPPER BACTER SHIELD NT SOAP 34G 8MIC"/>
        <s v="WRAPPER BS TRANS BALANCE SOAP 60G SIN"/>
        <s v="WRAPPER BS TRANS FRESH SOAP 60G SIN"/>
        <s v="WRAPPER BS TRANS BALANCE SOAP 125G MP"/>
        <s v="WRAPPER BS TRANS NATURAL SOAP 125G MP"/>
        <s v="WRAPPER BS TRANS FRESH SOAP 125G MP"/>
        <s v="BANDING TAPE BS TRANS SOAP 125GX4 MRP95"/>
        <s v="BOPP FILM J&amp;J MILK SOAP 75G+33% CRANBY"/>
        <s v="BOPP FILM J&amp;J BLOSS SOAP 75G+33% CRANBY"/>
        <s v="BORIC ACID IP"/>
        <s v="7004 FD&amp;C RED#4(CI 14700) ex.SENSIENT"/>
        <s v="7700 FD&amp;C RED #40(CI16035) ex.SENSIENT"/>
        <s v="LACTOKINE FLUID PF-H  EX.CHEMISCHES LAB"/>
        <s v="BANDING TAPE JO COMMON SOAP 150GX4 MRP96"/>
        <s v="CARTON  DC SANDAL SOAP 75G X4"/>
        <s v="CARTON DCC SOAP 125G S (300GSM CL)"/>
        <s v="CFB DC CRÈME SOAP 50G CP"/>
        <s v="CFB DC HONEY SOAP 125G X6 CP"/>
        <s v="BOPP FILM DC COMON SOAP 125G 200MM UNPRT"/>
        <s v="CFB  DC AV/ H&amp;G SOAP 100G CP"/>
        <s v="SHRINK SLEEVE  DC COMMON SOAP 100G"/>
        <s v="CARTON DCU SOAP 75X4G (285G CARTE LUM)"/>
        <s v="BOPP TAPE DC CUCUMBER SOAP 48MM"/>
        <s v="LABEL INSERT DOY CARE CUCUMBER 75GX4"/>
        <s v="CARTON DC SANDAL SOAP 125GX4 MP"/>
        <s v="LABEL INSERT DOY CARE SANDAL 75GX4"/>
        <s v="CFB DC AV/H SOAP 75GX4+50G DCS FREE"/>
        <s v="CFB DC C/CU/S SOAP 75GX4+50G DCS FREE"/>
        <s v="LABEL INST DCC SOAP 75GX4+50G DCS FREE"/>
        <s v="LABEL INST DCS SOAP 75GX4+50G DCS FREE"/>
        <s v="LABEL INST DCAV SOAP 75GX4+50G DCS FREE"/>
        <s v="CFB DC C/CU/S SOAP 75GX4+50G DCS 45SET"/>
        <s v="CFB DC AV/H SOAP 75GX4+50G DCS 45SET"/>
        <s v="REFINED COCONUT OIL"/>
        <s v="SODIUM BORATE(BORAX)"/>
        <s v="UREA"/>
        <s v="WRAPPER BACTER SHIELD SOAP 60+10G SP NEW"/>
        <s v="BOPP TAPE BS ULTRA BALANCE 48MM"/>
        <s v="BOPP TAPE BS ULTRA FRESH 48MM"/>
        <s v="BOPP TAPE BS ULTRA NATURALS 48MM"/>
        <s v="PERFUME MEDICARE GF 98832"/>
        <s v="WRAPPER  JO A&amp;C SOAP 55G 8MIC"/>
        <s v="WRAPPER JO P&amp;C SOAP 125G MP 8MIC"/>
        <s v="BANDING TAPE JO COMMON SOAP 55G+10GX4"/>
        <s v="BANDING TAPE JO COMMON SOAP 125GX4 MRP75"/>
        <s v="CFB JO COMMON SOAP 80G WP"/>
        <s v="BANDING TAPE JO COMMON 100GX3+2 MRP 68"/>
        <s v="CFB JO COMMON 100G X 3+2 WP"/>
        <s v="PAPER SLEEVE JO A&amp;C SOAP 100GX8"/>
        <s v="PAPER SLEEVE JO HERBAL SOAP 100GX8"/>
        <s v="PAPER SLEEVE JO LIME SOAP 100GX8"/>
        <s v="PAPER SLEEVE JO SANDAL SOAP 100GX8"/>
        <s v="SHRINK SLEEVE JO COMMON SOAP 100GX8"/>
        <s v="WRAPPER JO C&amp;O SOAP 100G MP"/>
        <s v="BANDING TAPE JO 100GX4+BST60G MRP 68"/>
        <s v="BAG - JUMBO BLUE LOOPS 75X85X80 (400KG)"/>
        <m/>
      </sharedItems>
    </cacheField>
    <cacheField name="Mat. Doc." numFmtId="0">
      <sharedItems containsBlank="1"/>
    </cacheField>
    <cacheField name="Mvmt Type" numFmtId="0">
      <sharedItems containsBlank="1"/>
    </cacheField>
    <cacheField name="Mat. Year" numFmtId="0">
      <sharedItems containsBlank="1"/>
    </cacheField>
    <cacheField name="Movement Type Text" numFmtId="0">
      <sharedItems containsBlank="1"/>
    </cacheField>
    <cacheField name="Pstng Date" numFmtId="17">
      <sharedItems containsNonDate="0" containsDate="1" containsString="0" containsBlank="1" minDate="2016-04-16T00:00:00" maxDate="2017-04-01T00:00:00"/>
    </cacheField>
    <cacheField name="Month" numFmtId="17">
      <sharedItems containsBlank="1" count="8">
        <s v="Apr'16"/>
        <s v="Jul'16"/>
        <s v="Sept'16"/>
        <s v="Nov'16"/>
        <s v="Dec'16"/>
        <s v="Feb'17"/>
        <s v="March'17"/>
        <m/>
      </sharedItems>
    </cacheField>
    <cacheField name="Quantity" numFmtId="0">
      <sharedItems containsString="0" containsBlank="1" containsNumber="1" minValue="-218400" maxValue="100"/>
    </cacheField>
    <cacheField name="BUn" numFmtId="0">
      <sharedItems containsBlank="1"/>
    </cacheField>
    <cacheField name="Amount in LC" numFmtId="0">
      <sharedItems containsString="0" containsBlank="1" containsNumber="1" minValue="-1639600" maxValue="13219.44"/>
    </cacheField>
    <cacheField name="Doc. Date" numFmtId="0">
      <sharedItems containsNonDate="0" containsDate="1" containsString="0" containsBlank="1" minDate="2016-04-16T00:00:00" maxDate="2017-04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0">
  <r>
    <s v=""/>
    <s v="1100009"/>
    <s v="114"/>
    <x v="0"/>
    <s v="4900569177"/>
    <s v="552"/>
    <s v="2016"/>
    <s v="RE scrapping"/>
    <d v="2016-04-16T00:00:00"/>
    <x v="0"/>
    <n v="2.7679999999999998"/>
    <s v="KG"/>
    <n v="2383"/>
    <d v="2016-04-16T00:00:00"/>
  </r>
  <r>
    <s v=""/>
    <s v="1100321"/>
    <s v="114"/>
    <x v="1"/>
    <s v="4900569177"/>
    <s v="552"/>
    <s v="2016"/>
    <s v="RE scrapping"/>
    <d v="2016-04-16T00:00:00"/>
    <x v="0"/>
    <n v="4.5730000000000004"/>
    <s v="KG"/>
    <n v="4023.45"/>
    <d v="2016-04-16T00:00:00"/>
  </r>
  <r>
    <s v=""/>
    <s v="1100461"/>
    <s v="114"/>
    <x v="2"/>
    <s v="4900576495"/>
    <s v="552"/>
    <s v="2016"/>
    <s v="RE scrapping"/>
    <d v="2016-04-28T00:00:00"/>
    <x v="0"/>
    <n v="76"/>
    <s v="KG"/>
    <n v="13219.44"/>
    <d v="2016-04-28T00:00:00"/>
  </r>
  <r>
    <s v=""/>
    <s v="1001672"/>
    <s v="114"/>
    <x v="3"/>
    <s v="4900622386"/>
    <s v="551"/>
    <s v="2016"/>
    <s v="GI scrapping"/>
    <d v="2016-07-21T00:00:00"/>
    <x v="1"/>
    <n v="-11815"/>
    <s v="NOS"/>
    <n v="-24402.49"/>
    <d v="2016-07-21T00:00:00"/>
  </r>
  <r>
    <s v=""/>
    <s v="1001673"/>
    <s v="114"/>
    <x v="4"/>
    <s v="4900622386"/>
    <s v="551"/>
    <s v="2016"/>
    <s v="GI scrapping"/>
    <d v="2016-07-21T00:00:00"/>
    <x v="1"/>
    <n v="-1000"/>
    <s v="NOS"/>
    <n v="-3146"/>
    <d v="2016-07-21T00:00:00"/>
  </r>
  <r>
    <s v=""/>
    <s v="1001684"/>
    <s v="114"/>
    <x v="5"/>
    <s v="4900622386"/>
    <s v="551"/>
    <s v="2016"/>
    <s v="GI scrapping"/>
    <d v="2016-07-21T00:00:00"/>
    <x v="1"/>
    <n v="-5594"/>
    <s v="NOS"/>
    <n v="-49128.81"/>
    <d v="2016-07-21T00:00:00"/>
  </r>
  <r>
    <s v=""/>
    <s v="1001684"/>
    <s v="114"/>
    <x v="5"/>
    <s v="4900622386"/>
    <s v="551"/>
    <s v="2016"/>
    <s v="GI scrapping"/>
    <d v="2016-07-21T00:00:00"/>
    <x v="1"/>
    <n v="-1760"/>
    <s v="NOS"/>
    <n v="-15457.05"/>
    <d v="2016-07-21T00:00:00"/>
  </r>
  <r>
    <s v=""/>
    <s v="1001684"/>
    <s v="114"/>
    <x v="5"/>
    <s v="4900622386"/>
    <s v="551"/>
    <s v="2016"/>
    <s v="GI scrapping"/>
    <d v="2016-07-21T00:00:00"/>
    <x v="1"/>
    <n v="-2496"/>
    <s v="NOS"/>
    <n v="-21920.9"/>
    <d v="2016-07-21T00:00:00"/>
  </r>
  <r>
    <s v=""/>
    <s v="1001684"/>
    <s v="114"/>
    <x v="5"/>
    <s v="4900622386"/>
    <s v="551"/>
    <s v="2016"/>
    <s v="GI scrapping"/>
    <d v="2016-07-21T00:00:00"/>
    <x v="1"/>
    <n v="-284"/>
    <s v="NOS"/>
    <n v="-2494.21"/>
    <d v="2016-07-21T00:00:00"/>
  </r>
  <r>
    <s v=""/>
    <s v="1001685"/>
    <s v="114"/>
    <x v="6"/>
    <s v="4900622386"/>
    <s v="551"/>
    <s v="2016"/>
    <s v="GI scrapping"/>
    <d v="2016-07-21T00:00:00"/>
    <x v="1"/>
    <n v="-1780"/>
    <s v="NOS"/>
    <n v="-15639.13"/>
    <d v="2016-07-21T00:00:00"/>
  </r>
  <r>
    <s v=""/>
    <s v="1001685"/>
    <s v="114"/>
    <x v="6"/>
    <s v="4900622386"/>
    <s v="551"/>
    <s v="2016"/>
    <s v="GI scrapping"/>
    <d v="2016-07-21T00:00:00"/>
    <x v="1"/>
    <n v="-2195"/>
    <s v="NOS"/>
    <n v="-19285.330000000002"/>
    <d v="2016-07-21T00:00:00"/>
  </r>
  <r>
    <s v=""/>
    <s v="1001685"/>
    <s v="114"/>
    <x v="6"/>
    <s v="4900622386"/>
    <s v="551"/>
    <s v="2016"/>
    <s v="GI scrapping"/>
    <d v="2016-07-21T00:00:00"/>
    <x v="1"/>
    <n v="-2250"/>
    <s v="NOS"/>
    <n v="-19768.560000000001"/>
    <d v="2016-07-21T00:00:00"/>
  </r>
  <r>
    <s v=""/>
    <s v="1001685"/>
    <s v="114"/>
    <x v="6"/>
    <s v="4900622386"/>
    <s v="551"/>
    <s v="2016"/>
    <s v="GI scrapping"/>
    <d v="2016-07-21T00:00:00"/>
    <x v="1"/>
    <n v="-3800"/>
    <s v="NOS"/>
    <n v="-33386.9"/>
    <d v="2016-07-21T00:00:00"/>
  </r>
  <r>
    <s v=""/>
    <s v="1001685"/>
    <s v="114"/>
    <x v="6"/>
    <s v="4900622386"/>
    <s v="551"/>
    <s v="2016"/>
    <s v="GI scrapping"/>
    <d v="2016-07-21T00:00:00"/>
    <x v="1"/>
    <n v="-1580"/>
    <s v="NOS"/>
    <n v="-13881.92"/>
    <d v="2016-07-21T00:00:00"/>
  </r>
  <r>
    <s v=""/>
    <s v="1001686"/>
    <s v="114"/>
    <x v="7"/>
    <s v="4900622386"/>
    <s v="551"/>
    <s v="2016"/>
    <s v="GI scrapping"/>
    <d v="2016-07-21T00:00:00"/>
    <x v="1"/>
    <n v="-70"/>
    <s v="NOS"/>
    <n v="-623.70000000000005"/>
    <d v="2016-07-21T00:00:00"/>
  </r>
  <r>
    <s v=""/>
    <s v="1001686"/>
    <s v="114"/>
    <x v="7"/>
    <s v="4900622386"/>
    <s v="551"/>
    <s v="2016"/>
    <s v="GI scrapping"/>
    <d v="2016-07-21T00:00:00"/>
    <x v="1"/>
    <n v="-790"/>
    <s v="NOS"/>
    <n v="-7038.9"/>
    <d v="2016-07-21T00:00:00"/>
  </r>
  <r>
    <s v=""/>
    <s v="1001691"/>
    <s v="114"/>
    <x v="8"/>
    <s v="4900622386"/>
    <s v="551"/>
    <s v="2016"/>
    <s v="GI scrapping"/>
    <d v="2016-07-21T00:00:00"/>
    <x v="1"/>
    <n v="-203.464"/>
    <s v="KG"/>
    <n v="-76584.960000000006"/>
    <d v="2016-07-21T00:00:00"/>
  </r>
  <r>
    <s v=""/>
    <s v="1001692"/>
    <s v="114"/>
    <x v="9"/>
    <s v="4900622386"/>
    <s v="551"/>
    <s v="2016"/>
    <s v="GI scrapping"/>
    <d v="2016-07-21T00:00:00"/>
    <x v="1"/>
    <n v="-378.435"/>
    <s v="KG"/>
    <n v="-142444.91"/>
    <d v="2016-07-21T00:00:00"/>
  </r>
  <r>
    <s v=""/>
    <s v="1001702"/>
    <s v="114"/>
    <x v="10"/>
    <s v="4900622386"/>
    <s v="551"/>
    <s v="2016"/>
    <s v="GI scrapping"/>
    <d v="2016-07-21T00:00:00"/>
    <x v="1"/>
    <n v="-8"/>
    <s v="NOS"/>
    <n v="-13957.36"/>
    <d v="2016-07-21T00:00:00"/>
  </r>
  <r>
    <s v=""/>
    <s v="1001770"/>
    <s v="114"/>
    <x v="11"/>
    <s v="4900622386"/>
    <s v="551"/>
    <s v="2016"/>
    <s v="GI scrapping"/>
    <d v="2016-07-21T00:00:00"/>
    <x v="1"/>
    <n v="-7"/>
    <s v="SET"/>
    <n v="-2359"/>
    <d v="2016-07-21T00:00:00"/>
  </r>
  <r>
    <s v=""/>
    <s v="1001964"/>
    <s v="114"/>
    <x v="12"/>
    <s v="4900622385"/>
    <s v="551"/>
    <s v="2016"/>
    <s v="GI scrapping"/>
    <d v="2016-07-21T00:00:00"/>
    <x v="1"/>
    <n v="-877.41"/>
    <s v="KG"/>
    <n v="-162443.95000000001"/>
    <d v="2016-07-21T00:00:00"/>
  </r>
  <r>
    <s v=""/>
    <s v="1001964"/>
    <s v="114"/>
    <x v="12"/>
    <s v="4900622385"/>
    <s v="551"/>
    <s v="2016"/>
    <s v="GI scrapping"/>
    <d v="2016-07-21T00:00:00"/>
    <x v="1"/>
    <n v="-602.59"/>
    <s v="KG"/>
    <n v="-111563.7"/>
    <d v="2016-07-21T00:00:00"/>
  </r>
  <r>
    <s v=""/>
    <s v="1001970"/>
    <s v="114"/>
    <x v="13"/>
    <s v="4900622385"/>
    <s v="551"/>
    <s v="2016"/>
    <s v="GI scrapping"/>
    <d v="2016-07-21T00:00:00"/>
    <x v="1"/>
    <n v="-548.85199999999998"/>
    <s v="KG"/>
    <n v="-116456.05"/>
    <d v="2016-07-21T00:00:00"/>
  </r>
  <r>
    <s v=""/>
    <s v="1001971"/>
    <s v="114"/>
    <x v="14"/>
    <s v="4900622385"/>
    <s v="551"/>
    <s v="2016"/>
    <s v="GI scrapping"/>
    <d v="2016-07-21T00:00:00"/>
    <x v="1"/>
    <n v="-510"/>
    <s v="NOS"/>
    <n v="-10862.9"/>
    <d v="2016-07-21T00:00:00"/>
  </r>
  <r>
    <s v=""/>
    <s v="1001979"/>
    <s v="114"/>
    <x v="15"/>
    <s v="4900622385"/>
    <s v="551"/>
    <s v="2016"/>
    <s v="GI scrapping"/>
    <d v="2016-07-21T00:00:00"/>
    <x v="1"/>
    <n v="-5648.05"/>
    <s v="M"/>
    <n v="-6173.12"/>
    <d v="2016-07-21T00:00:00"/>
  </r>
  <r>
    <s v=""/>
    <s v="1001979"/>
    <s v="114"/>
    <x v="15"/>
    <s v="4900622385"/>
    <s v="551"/>
    <s v="2016"/>
    <s v="GI scrapping"/>
    <d v="2016-07-21T00:00:00"/>
    <x v="1"/>
    <n v="-5525"/>
    <s v="M"/>
    <n v="-6038.64"/>
    <d v="2016-07-21T00:00:00"/>
  </r>
  <r>
    <s v=""/>
    <s v="1001980"/>
    <s v="114"/>
    <x v="16"/>
    <s v="4900622385"/>
    <s v="551"/>
    <s v="2016"/>
    <s v="GI scrapping"/>
    <d v="2016-07-21T00:00:00"/>
    <x v="1"/>
    <n v="-2509.87"/>
    <s v="M"/>
    <n v="-1359.06"/>
    <d v="2016-07-21T00:00:00"/>
  </r>
  <r>
    <s v=""/>
    <s v="1001981"/>
    <s v="114"/>
    <x v="17"/>
    <s v="4900622385"/>
    <s v="551"/>
    <s v="2016"/>
    <s v="GI scrapping"/>
    <d v="2016-07-21T00:00:00"/>
    <x v="1"/>
    <n v="-51804"/>
    <s v="NOS"/>
    <n v="-42274.66"/>
    <d v="2016-07-21T00:00:00"/>
  </r>
  <r>
    <s v=""/>
    <s v="1002018"/>
    <s v="114"/>
    <x v="18"/>
    <s v="4900622385"/>
    <s v="551"/>
    <s v="2016"/>
    <s v="GI scrapping"/>
    <d v="2016-07-21T00:00:00"/>
    <x v="1"/>
    <n v="-48100"/>
    <s v="M"/>
    <n v="-33472.53"/>
    <d v="2016-07-21T00:00:00"/>
  </r>
  <r>
    <s v=""/>
    <s v="1002018"/>
    <s v="114"/>
    <x v="18"/>
    <s v="4900622385"/>
    <s v="551"/>
    <s v="2016"/>
    <s v="GI scrapping"/>
    <d v="2016-07-21T00:00:00"/>
    <x v="1"/>
    <n v="-23000"/>
    <s v="M"/>
    <n v="-16005.58"/>
    <d v="2016-07-21T00:00:00"/>
  </r>
  <r>
    <s v=""/>
    <s v="1100684"/>
    <s v="114"/>
    <x v="19"/>
    <s v="4900622387"/>
    <s v="551"/>
    <s v="2016"/>
    <s v="GI scrapping"/>
    <d v="2016-07-21T00:00:00"/>
    <x v="1"/>
    <n v="-603.46299999999997"/>
    <s v="KG"/>
    <n v="-867571.55"/>
    <d v="2016-07-21T00:00:00"/>
  </r>
  <r>
    <s v=""/>
    <s v="1100687"/>
    <s v="114"/>
    <x v="20"/>
    <s v="4900622387"/>
    <s v="551"/>
    <s v="2016"/>
    <s v="GI scrapping"/>
    <d v="2016-07-21T00:00:00"/>
    <x v="1"/>
    <n v="-373.654"/>
    <s v="KG"/>
    <n v="-502999.64"/>
    <d v="2016-07-21T00:00:00"/>
  </r>
  <r>
    <s v=""/>
    <s v="1100688"/>
    <s v="114"/>
    <x v="21"/>
    <s v="4900622387"/>
    <s v="551"/>
    <s v="2016"/>
    <s v="GI scrapping"/>
    <d v="2016-07-21T00:00:00"/>
    <x v="1"/>
    <n v="-897.71900000000005"/>
    <s v="KG"/>
    <n v="-1105612.92"/>
    <d v="2016-07-21T00:00:00"/>
  </r>
  <r>
    <s v=""/>
    <s v="1100693"/>
    <s v="114"/>
    <x v="22"/>
    <s v="4900622387"/>
    <s v="551"/>
    <s v="2016"/>
    <s v="GI scrapping"/>
    <d v="2016-07-21T00:00:00"/>
    <x v="1"/>
    <n v="-11.061999999999999"/>
    <s v="KG"/>
    <n v="-43343.040000000001"/>
    <d v="2016-07-21T00:00:00"/>
  </r>
  <r>
    <s v=""/>
    <s v="1100694"/>
    <s v="114"/>
    <x v="23"/>
    <s v="4900622387"/>
    <s v="551"/>
    <s v="2016"/>
    <s v="GI scrapping"/>
    <d v="2016-07-21T00:00:00"/>
    <x v="1"/>
    <n v="-0.72"/>
    <s v="KG"/>
    <n v="-21700.5"/>
    <d v="2016-07-21T00:00:00"/>
  </r>
  <r>
    <s v=""/>
    <s v="1100695"/>
    <s v="114"/>
    <x v="24"/>
    <s v="4900622387"/>
    <s v="551"/>
    <s v="2016"/>
    <s v="GI scrapping"/>
    <d v="2016-07-21T00:00:00"/>
    <x v="1"/>
    <n v="-0.5"/>
    <s v="KG"/>
    <n v="-1382.7"/>
    <d v="2016-07-21T00:00:00"/>
  </r>
  <r>
    <s v=""/>
    <s v="1100696"/>
    <s v="114"/>
    <x v="25"/>
    <s v="4900622387"/>
    <s v="551"/>
    <s v="2016"/>
    <s v="GI scrapping"/>
    <d v="2016-07-21T00:00:00"/>
    <x v="1"/>
    <n v="-29.478999999999999"/>
    <s v="KG"/>
    <n v="-710012.69"/>
    <d v="2016-07-21T00:00:00"/>
  </r>
  <r>
    <s v=""/>
    <s v="1100719"/>
    <s v="114"/>
    <x v="26"/>
    <s v="4900622387"/>
    <s v="551"/>
    <s v="2016"/>
    <s v="GI scrapping"/>
    <d v="2016-07-21T00:00:00"/>
    <x v="1"/>
    <n v="-37.5"/>
    <s v="KG"/>
    <n v="-11362.5"/>
    <d v="2016-07-21T00:00:00"/>
  </r>
  <r>
    <s v=""/>
    <s v="1100719"/>
    <s v="114"/>
    <x v="26"/>
    <s v="4900622387"/>
    <s v="551"/>
    <s v="2016"/>
    <s v="GI scrapping"/>
    <d v="2016-07-21T00:00:00"/>
    <x v="1"/>
    <n v="-14"/>
    <s v="KG"/>
    <n v="-4242"/>
    <d v="2016-07-21T00:00:00"/>
  </r>
  <r>
    <s v=""/>
    <s v="1600451"/>
    <s v="114"/>
    <x v="27"/>
    <s v="4900622450"/>
    <s v="551"/>
    <s v="2016"/>
    <s v="GI scrapping"/>
    <d v="2016-07-21T00:00:00"/>
    <x v="1"/>
    <n v="-707"/>
    <s v="NOS"/>
    <n v="-7635.6"/>
    <d v="2016-07-21T00:00:00"/>
  </r>
  <r>
    <s v=""/>
    <s v="1600471"/>
    <s v="114"/>
    <x v="28"/>
    <s v="4900622450"/>
    <s v="551"/>
    <s v="2016"/>
    <s v="GI scrapping"/>
    <d v="2016-07-21T00:00:00"/>
    <x v="1"/>
    <n v="-120"/>
    <s v="NOS"/>
    <n v="-819.6"/>
    <d v="2016-07-21T00:00:00"/>
  </r>
  <r>
    <s v=""/>
    <s v="1600471"/>
    <s v="114"/>
    <x v="28"/>
    <s v="4900622450"/>
    <s v="551"/>
    <s v="2016"/>
    <s v="GI scrapping"/>
    <d v="2016-07-21T00:00:00"/>
    <x v="1"/>
    <n v="-240"/>
    <s v="NOS"/>
    <n v="-1639.2"/>
    <d v="2016-07-21T00:00:00"/>
  </r>
  <r>
    <s v=""/>
    <s v="1600980"/>
    <s v="114"/>
    <x v="29"/>
    <s v="4900622450"/>
    <s v="551"/>
    <s v="2016"/>
    <s v="GI scrapping"/>
    <d v="2016-07-21T00:00:00"/>
    <x v="1"/>
    <n v="-4644"/>
    <s v="NOS"/>
    <n v="-123762.6"/>
    <d v="2016-07-21T00:00:00"/>
  </r>
  <r>
    <s v=""/>
    <s v="1600980"/>
    <s v="114"/>
    <x v="29"/>
    <s v="4900622450"/>
    <s v="551"/>
    <s v="2016"/>
    <s v="GI scrapping"/>
    <d v="2016-07-21T00:00:00"/>
    <x v="1"/>
    <n v="-9396"/>
    <s v="NOS"/>
    <n v="-250403.4"/>
    <d v="2016-07-21T00:00:00"/>
  </r>
  <r>
    <s v=""/>
    <s v="1601010"/>
    <s v="114"/>
    <x v="30"/>
    <s v="4900622450"/>
    <s v="551"/>
    <s v="2016"/>
    <s v="GI scrapping"/>
    <d v="2016-07-21T00:00:00"/>
    <x v="1"/>
    <n v="-12816"/>
    <s v="NOS"/>
    <n v="-94453.92"/>
    <d v="2016-07-21T00:00:00"/>
  </r>
  <r>
    <s v=""/>
    <s v="1100154"/>
    <s v="114"/>
    <x v="31"/>
    <s v="4900661416"/>
    <s v="552"/>
    <s v="2016"/>
    <s v="RE scrapping"/>
    <d v="2016-09-30T00:00:00"/>
    <x v="2"/>
    <n v="100"/>
    <s v="G"/>
    <n v="53.31"/>
    <d v="2016-09-30T00:00:00"/>
  </r>
  <r>
    <s v=""/>
    <s v="1000248"/>
    <s v="114"/>
    <x v="32"/>
    <s v="4900689329"/>
    <s v="551"/>
    <s v="2016"/>
    <s v="GI scrapping"/>
    <d v="2016-11-30T00:00:00"/>
    <x v="3"/>
    <n v="-260"/>
    <s v="NOS"/>
    <n v="-6578"/>
    <d v="2016-11-30T00:00:00"/>
  </r>
  <r>
    <s v=""/>
    <s v="1001229"/>
    <s v="114"/>
    <x v="33"/>
    <s v="4900689363"/>
    <s v="551"/>
    <s v="2016"/>
    <s v="GI scrapping"/>
    <d v="2016-11-30T00:00:00"/>
    <x v="3"/>
    <n v="-24000"/>
    <s v="NOS"/>
    <n v="-26928"/>
    <d v="2016-11-30T00:00:00"/>
  </r>
  <r>
    <s v=""/>
    <s v="1001382"/>
    <s v="114"/>
    <x v="34"/>
    <s v="4900689363"/>
    <s v="551"/>
    <s v="2016"/>
    <s v="GI scrapping"/>
    <d v="2016-11-30T00:00:00"/>
    <x v="3"/>
    <n v="-381.10700000000003"/>
    <s v="KG"/>
    <n v="-68297.39"/>
    <d v="2016-11-30T00:00:00"/>
  </r>
  <r>
    <s v=""/>
    <s v="1001760"/>
    <s v="114"/>
    <x v="35"/>
    <s v="4900689363"/>
    <s v="551"/>
    <s v="2016"/>
    <s v="GI scrapping"/>
    <d v="2016-11-30T00:00:00"/>
    <x v="3"/>
    <n v="-517.08000000000004"/>
    <s v="KG"/>
    <n v="-93031.84"/>
    <d v="2016-11-30T00:00:00"/>
  </r>
  <r>
    <s v=""/>
    <s v="1001760"/>
    <s v="114"/>
    <x v="35"/>
    <s v="4900689363"/>
    <s v="551"/>
    <s v="2016"/>
    <s v="GI scrapping"/>
    <d v="2016-11-30T00:00:00"/>
    <x v="3"/>
    <n v="-20.986999999999998"/>
    <s v="KG"/>
    <n v="-3775.93"/>
    <d v="2016-11-30T00:00:00"/>
  </r>
  <r>
    <s v=""/>
    <s v="1001771"/>
    <s v="114"/>
    <x v="36"/>
    <s v="4900689363"/>
    <s v="551"/>
    <s v="2016"/>
    <s v="GI scrapping"/>
    <d v="2016-11-30T00:00:00"/>
    <x v="3"/>
    <n v="-3900"/>
    <s v="M"/>
    <n v="-1539.58"/>
    <d v="2016-11-30T00:00:00"/>
  </r>
  <r>
    <s v=""/>
    <s v="1001795"/>
    <s v="114"/>
    <x v="37"/>
    <s v="4900689363"/>
    <s v="551"/>
    <s v="2016"/>
    <s v="GI scrapping"/>
    <d v="2016-11-30T00:00:00"/>
    <x v="3"/>
    <n v="-482.62"/>
    <s v="KG"/>
    <n v="-87043.16"/>
    <d v="2016-11-30T00:00:00"/>
  </r>
  <r>
    <s v=""/>
    <s v="1001795"/>
    <s v="114"/>
    <x v="37"/>
    <s v="4900689363"/>
    <s v="551"/>
    <s v="2016"/>
    <s v="GI scrapping"/>
    <d v="2016-11-30T00:00:00"/>
    <x v="3"/>
    <n v="-60"/>
    <s v="KG"/>
    <n v="-10821.33"/>
    <d v="2016-11-30T00:00:00"/>
  </r>
  <r>
    <s v=""/>
    <s v="1001799"/>
    <s v="114"/>
    <x v="38"/>
    <s v="4900689329"/>
    <s v="551"/>
    <s v="2016"/>
    <s v="GI scrapping"/>
    <d v="2016-11-30T00:00:00"/>
    <x v="3"/>
    <n v="-3600"/>
    <s v="NOS"/>
    <n v="-2230.7399999999998"/>
    <d v="2016-11-30T00:00:00"/>
  </r>
  <r>
    <s v=""/>
    <s v="1001800"/>
    <s v="114"/>
    <x v="39"/>
    <s v="4900689329"/>
    <s v="551"/>
    <s v="2016"/>
    <s v="GI scrapping"/>
    <d v="2016-11-30T00:00:00"/>
    <x v="3"/>
    <n v="-132"/>
    <s v="NOS"/>
    <n v="-4949.9799999999996"/>
    <d v="2016-11-30T00:00:00"/>
  </r>
  <r>
    <s v=""/>
    <s v="1001800"/>
    <s v="114"/>
    <x v="39"/>
    <s v="4900689329"/>
    <s v="551"/>
    <s v="2016"/>
    <s v="GI scrapping"/>
    <d v="2016-11-30T00:00:00"/>
    <x v="3"/>
    <n v="-80"/>
    <s v="NOS"/>
    <n v="-2999.99"/>
    <d v="2016-11-30T00:00:00"/>
  </r>
  <r>
    <s v=""/>
    <s v="1001801"/>
    <s v="114"/>
    <x v="40"/>
    <s v="4900689329"/>
    <s v="551"/>
    <s v="2016"/>
    <s v="GI scrapping"/>
    <d v="2016-11-30T00:00:00"/>
    <x v="3"/>
    <n v="-89.1"/>
    <s v="KG"/>
    <n v="-19238.36"/>
    <d v="2016-11-30T00:00:00"/>
  </r>
  <r>
    <s v=""/>
    <s v="1001821"/>
    <s v="114"/>
    <x v="41"/>
    <s v="4900689363"/>
    <s v="551"/>
    <s v="2016"/>
    <s v="GI scrapping"/>
    <d v="2016-11-30T00:00:00"/>
    <x v="3"/>
    <n v="-529.81799999999998"/>
    <s v="KG"/>
    <n v="-97478.36"/>
    <d v="2016-11-30T00:00:00"/>
  </r>
  <r>
    <s v=""/>
    <s v="1001880"/>
    <s v="114"/>
    <x v="42"/>
    <s v="4900689363"/>
    <s v="551"/>
    <s v="2016"/>
    <s v="GI scrapping"/>
    <d v="2016-11-30T00:00:00"/>
    <x v="3"/>
    <n v="-6528.64"/>
    <s v="M"/>
    <n v="-2950.01"/>
    <d v="2016-11-30T00:00:00"/>
  </r>
  <r>
    <s v=""/>
    <s v="1001944"/>
    <s v="114"/>
    <x v="43"/>
    <s v="4900689363"/>
    <s v="551"/>
    <s v="2016"/>
    <s v="GI scrapping"/>
    <d v="2016-11-30T00:00:00"/>
    <x v="3"/>
    <n v="-860"/>
    <s v="KG"/>
    <n v="-152049.01999999999"/>
    <d v="2016-11-30T00:00:00"/>
  </r>
  <r>
    <s v=""/>
    <s v="1002071"/>
    <s v="114"/>
    <x v="44"/>
    <s v="4900689363"/>
    <s v="551"/>
    <s v="2016"/>
    <s v="GI scrapping"/>
    <d v="2016-11-30T00:00:00"/>
    <x v="3"/>
    <n v="-213.35499999999999"/>
    <s v="KG"/>
    <n v="-36760.5"/>
    <d v="2016-11-30T00:00:00"/>
  </r>
  <r>
    <s v=""/>
    <s v="1002075"/>
    <s v="114"/>
    <x v="45"/>
    <s v="4900689363"/>
    <s v="551"/>
    <s v="2016"/>
    <s v="GI scrapping"/>
    <d v="2016-11-30T00:00:00"/>
    <x v="3"/>
    <n v="-26650"/>
    <s v="M"/>
    <n v="-13737.88"/>
    <d v="2016-11-30T00:00:00"/>
  </r>
  <r>
    <s v=""/>
    <s v="1002116"/>
    <s v="114"/>
    <x v="46"/>
    <s v="4900689363"/>
    <s v="551"/>
    <s v="2016"/>
    <s v="GI scrapping"/>
    <d v="2016-11-30T00:00:00"/>
    <x v="3"/>
    <n v="-76.721999999999994"/>
    <s v="KG"/>
    <n v="-13600.63"/>
    <d v="2016-11-30T00:00:00"/>
  </r>
  <r>
    <s v=""/>
    <s v="1002274"/>
    <s v="114"/>
    <x v="47"/>
    <s v="4900689363"/>
    <s v="551"/>
    <s v="2016"/>
    <s v="GI scrapping"/>
    <d v="2016-11-30T00:00:00"/>
    <x v="3"/>
    <n v="-22072"/>
    <s v="NOS"/>
    <n v="-45247.6"/>
    <d v="2016-11-30T00:00:00"/>
  </r>
  <r>
    <s v=""/>
    <s v="1002472"/>
    <s v="114"/>
    <x v="48"/>
    <s v="4900689363"/>
    <s v="551"/>
    <s v="2016"/>
    <s v="GI scrapping"/>
    <d v="2016-11-30T00:00:00"/>
    <x v="3"/>
    <n v="-10000"/>
    <s v="NOS"/>
    <n v="-20500"/>
    <d v="2016-11-30T00:00:00"/>
  </r>
  <r>
    <s v=""/>
    <s v="1002702"/>
    <s v="114"/>
    <x v="49"/>
    <s v="4900689329"/>
    <s v="551"/>
    <s v="2016"/>
    <s v="GI scrapping"/>
    <d v="2016-11-30T00:00:00"/>
    <x v="3"/>
    <n v="-37.073"/>
    <s v="KG"/>
    <n v="-7313.7"/>
    <d v="2016-11-30T00:00:00"/>
  </r>
  <r>
    <s v=""/>
    <s v="1002704"/>
    <s v="114"/>
    <x v="50"/>
    <s v="4900689329"/>
    <s v="551"/>
    <s v="2016"/>
    <s v="GI scrapping"/>
    <d v="2016-11-30T00:00:00"/>
    <x v="3"/>
    <n v="-37"/>
    <s v="NOS"/>
    <n v="-2253.3000000000002"/>
    <d v="2016-11-30T00:00:00"/>
  </r>
  <r>
    <s v=""/>
    <s v="1100739"/>
    <s v="114"/>
    <x v="51"/>
    <s v="4900689363"/>
    <s v="551"/>
    <s v="2016"/>
    <s v="GI scrapping"/>
    <d v="2016-11-30T00:00:00"/>
    <x v="3"/>
    <n v="-2.04"/>
    <s v="KG"/>
    <n v="-1041.1199999999999"/>
    <d v="2016-11-30T00:00:00"/>
  </r>
  <r>
    <s v=""/>
    <s v="1100739"/>
    <s v="114"/>
    <x v="51"/>
    <s v="4900689363"/>
    <s v="551"/>
    <s v="2016"/>
    <s v="GI scrapping"/>
    <d v="2016-11-30T00:00:00"/>
    <x v="3"/>
    <n v="-2.7879999999999998"/>
    <s v="KG"/>
    <n v="-1422.87"/>
    <d v="2016-11-30T00:00:00"/>
  </r>
  <r>
    <s v=""/>
    <s v="1100739"/>
    <s v="114"/>
    <x v="51"/>
    <s v="4900689363"/>
    <s v="551"/>
    <s v="2016"/>
    <s v="GI scrapping"/>
    <d v="2016-11-30T00:00:00"/>
    <x v="3"/>
    <n v="-11.542999999999999"/>
    <s v="KG"/>
    <n v="-5891.02"/>
    <d v="2016-11-30T00:00:00"/>
  </r>
  <r>
    <s v=""/>
    <s v="1100796"/>
    <s v="114"/>
    <x v="52"/>
    <s v="4900689363"/>
    <s v="551"/>
    <s v="2016"/>
    <s v="GI scrapping"/>
    <d v="2016-11-30T00:00:00"/>
    <x v="3"/>
    <n v="-4"/>
    <s v="KG"/>
    <n v="-272"/>
    <d v="2016-11-30T00:00:00"/>
  </r>
  <r>
    <s v=""/>
    <s v="1000243"/>
    <s v="114"/>
    <x v="53"/>
    <s v="4900695086"/>
    <s v="551"/>
    <s v="2016"/>
    <s v="GI scrapping"/>
    <d v="2016-12-15T00:00:00"/>
    <x v="4"/>
    <n v="-520"/>
    <s v="NOS"/>
    <n v="-8697.83"/>
    <d v="2016-12-15T00:00:00"/>
  </r>
  <r>
    <s v=""/>
    <s v="1000245"/>
    <s v="114"/>
    <x v="54"/>
    <s v="4900695086"/>
    <s v="551"/>
    <s v="2016"/>
    <s v="GI scrapping"/>
    <d v="2016-12-15T00:00:00"/>
    <x v="4"/>
    <n v="-291"/>
    <s v="NOS"/>
    <n v="-6195.39"/>
    <d v="2016-12-15T00:00:00"/>
  </r>
  <r>
    <s v=""/>
    <s v="1000246"/>
    <s v="114"/>
    <x v="55"/>
    <s v="4900695086"/>
    <s v="551"/>
    <s v="2016"/>
    <s v="GI scrapping"/>
    <d v="2016-12-15T00:00:00"/>
    <x v="4"/>
    <n v="-241"/>
    <s v="NOS"/>
    <n v="-5097.26"/>
    <d v="2016-12-15T00:00:00"/>
  </r>
  <r>
    <s v=""/>
    <s v="1000252"/>
    <s v="114"/>
    <x v="56"/>
    <s v="4900695086"/>
    <s v="551"/>
    <s v="2016"/>
    <s v="GI scrapping"/>
    <d v="2016-12-15T00:00:00"/>
    <x v="4"/>
    <n v="-145"/>
    <s v="NOS"/>
    <n v="-3447.92"/>
    <d v="2016-12-15T00:00:00"/>
  </r>
  <r>
    <s v=""/>
    <s v="1000373"/>
    <s v="114"/>
    <x v="57"/>
    <s v="4900695086"/>
    <s v="551"/>
    <s v="2016"/>
    <s v="GI scrapping"/>
    <d v="2016-12-15T00:00:00"/>
    <x v="4"/>
    <n v="-23177"/>
    <s v="NOS"/>
    <n v="-29495.03"/>
    <d v="2016-12-15T00:00:00"/>
  </r>
  <r>
    <s v=""/>
    <s v="1000382"/>
    <s v="114"/>
    <x v="58"/>
    <s v="4900695086"/>
    <s v="551"/>
    <s v="2016"/>
    <s v="GI scrapping"/>
    <d v="2016-12-15T00:00:00"/>
    <x v="4"/>
    <n v="-14400"/>
    <s v="NOS"/>
    <n v="-14400"/>
    <d v="2016-12-15T00:00:00"/>
  </r>
  <r>
    <s v=""/>
    <s v="1000383"/>
    <s v="114"/>
    <x v="59"/>
    <s v="4900695086"/>
    <s v="551"/>
    <s v="2016"/>
    <s v="GI scrapping"/>
    <d v="2016-12-15T00:00:00"/>
    <x v="4"/>
    <n v="-5358"/>
    <s v="NOS"/>
    <n v="-68808.259999999995"/>
    <d v="2016-12-15T00:00:00"/>
  </r>
  <r>
    <s v=""/>
    <s v="1000387"/>
    <s v="114"/>
    <x v="60"/>
    <s v="4900695086"/>
    <s v="551"/>
    <s v="2016"/>
    <s v="GI scrapping"/>
    <d v="2016-12-15T00:00:00"/>
    <x v="4"/>
    <n v="-48356"/>
    <s v="NOS"/>
    <n v="-68349.95"/>
    <d v="2016-12-15T00:00:00"/>
  </r>
  <r>
    <s v=""/>
    <s v="1000492"/>
    <s v="114"/>
    <x v="61"/>
    <s v="4900695086"/>
    <s v="551"/>
    <s v="2016"/>
    <s v="GI scrapping"/>
    <d v="2016-12-15T00:00:00"/>
    <x v="4"/>
    <n v="-25985"/>
    <s v="NOS"/>
    <n v="-58072.36"/>
    <d v="2016-12-15T00:00:00"/>
  </r>
  <r>
    <s v=""/>
    <s v="1000494"/>
    <s v="114"/>
    <x v="62"/>
    <s v="4900695086"/>
    <s v="551"/>
    <s v="2016"/>
    <s v="GI scrapping"/>
    <d v="2016-12-15T00:00:00"/>
    <x v="4"/>
    <n v="-38400"/>
    <s v="NOS"/>
    <n v="-99020.52"/>
    <d v="2016-12-15T00:00:00"/>
  </r>
  <r>
    <s v=""/>
    <s v="1000494"/>
    <s v="114"/>
    <x v="62"/>
    <s v="4900695086"/>
    <s v="551"/>
    <s v="2016"/>
    <s v="GI scrapping"/>
    <d v="2016-12-15T00:00:00"/>
    <x v="4"/>
    <n v="-113000"/>
    <s v="NOS"/>
    <n v="-291388.49"/>
    <d v="2016-12-15T00:00:00"/>
  </r>
  <r>
    <s v=""/>
    <s v="1000670"/>
    <s v="114"/>
    <x v="63"/>
    <s v="4900695086"/>
    <s v="551"/>
    <s v="2016"/>
    <s v="GI scrapping"/>
    <d v="2016-12-15T00:00:00"/>
    <x v="4"/>
    <n v="-4645"/>
    <s v="NOS"/>
    <n v="-37141.279999999999"/>
    <d v="2016-12-15T00:00:00"/>
  </r>
  <r>
    <s v=""/>
    <s v="1000671"/>
    <s v="114"/>
    <x v="64"/>
    <s v="4900695086"/>
    <s v="551"/>
    <s v="2016"/>
    <s v="GI scrapping"/>
    <d v="2016-12-15T00:00:00"/>
    <x v="4"/>
    <n v="-20500"/>
    <s v="NOS"/>
    <n v="-22811.53"/>
    <d v="2016-12-15T00:00:00"/>
  </r>
  <r>
    <s v=""/>
    <s v="1001716"/>
    <s v="114"/>
    <x v="65"/>
    <s v="4900695086"/>
    <s v="551"/>
    <s v="2016"/>
    <s v="GI scrapping"/>
    <d v="2016-12-15T00:00:00"/>
    <x v="4"/>
    <n v="-2977"/>
    <s v="NOS"/>
    <n v="-7368.07"/>
    <d v="2016-12-15T00:00:00"/>
  </r>
  <r>
    <s v=""/>
    <s v="1001717"/>
    <s v="114"/>
    <x v="66"/>
    <s v="4900695086"/>
    <s v="551"/>
    <s v="2016"/>
    <s v="GI scrapping"/>
    <d v="2016-12-15T00:00:00"/>
    <x v="4"/>
    <n v="-36565"/>
    <s v="NOS"/>
    <n v="-151744.64000000001"/>
    <d v="2016-12-15T00:00:00"/>
  </r>
  <r>
    <s v=""/>
    <s v="1001720"/>
    <s v="114"/>
    <x v="67"/>
    <s v="4900695086"/>
    <s v="551"/>
    <s v="2016"/>
    <s v="GI scrapping"/>
    <d v="2016-12-15T00:00:00"/>
    <x v="4"/>
    <n v="-31500"/>
    <s v="NOS"/>
    <n v="-47250"/>
    <d v="2016-12-15T00:00:00"/>
  </r>
  <r>
    <s v=""/>
    <s v="1001722"/>
    <s v="114"/>
    <x v="68"/>
    <s v="4900695086"/>
    <s v="551"/>
    <s v="2016"/>
    <s v="GI scrapping"/>
    <d v="2016-12-15T00:00:00"/>
    <x v="4"/>
    <n v="-4794"/>
    <s v="NOS"/>
    <n v="-16059.75"/>
    <d v="2016-12-15T00:00:00"/>
  </r>
  <r>
    <s v=""/>
    <s v="1001722"/>
    <s v="114"/>
    <x v="68"/>
    <s v="4900695086"/>
    <s v="551"/>
    <s v="2016"/>
    <s v="GI scrapping"/>
    <d v="2016-12-15T00:00:00"/>
    <x v="4"/>
    <n v="-12379"/>
    <s v="NOS"/>
    <n v="-41469.269999999997"/>
    <d v="2016-12-15T00:00:00"/>
  </r>
  <r>
    <s v=""/>
    <s v="1001723"/>
    <s v="114"/>
    <x v="69"/>
    <s v="4900695086"/>
    <s v="551"/>
    <s v="2016"/>
    <s v="GI scrapping"/>
    <d v="2016-12-15T00:00:00"/>
    <x v="4"/>
    <n v="-1850"/>
    <s v="NOS"/>
    <n v="-9342.4599999999991"/>
    <d v="2016-12-15T00:00:00"/>
  </r>
  <r>
    <s v=""/>
    <s v="1001724"/>
    <s v="114"/>
    <x v="70"/>
    <s v="4900695086"/>
    <s v="551"/>
    <s v="2016"/>
    <s v="GI scrapping"/>
    <d v="2016-12-15T00:00:00"/>
    <x v="4"/>
    <n v="-726"/>
    <s v="NOS"/>
    <n v="-4138.2"/>
    <d v="2016-12-15T00:00:00"/>
  </r>
  <r>
    <s v=""/>
    <s v="1001726"/>
    <s v="114"/>
    <x v="71"/>
    <s v="4900695086"/>
    <s v="551"/>
    <s v="2016"/>
    <s v="GI scrapping"/>
    <d v="2016-12-15T00:00:00"/>
    <x v="4"/>
    <n v="-304"/>
    <s v="NOS"/>
    <n v="-7952.64"/>
    <d v="2016-12-15T00:00:00"/>
  </r>
  <r>
    <s v=""/>
    <s v="1001727"/>
    <s v="114"/>
    <x v="72"/>
    <s v="4900695086"/>
    <s v="551"/>
    <s v="2016"/>
    <s v="GI scrapping"/>
    <d v="2016-12-15T00:00:00"/>
    <x v="4"/>
    <n v="-60"/>
    <s v="NOS"/>
    <n v="-1073.9100000000001"/>
    <d v="2016-12-15T00:00:00"/>
  </r>
  <r>
    <s v=""/>
    <s v="1001728"/>
    <s v="114"/>
    <x v="73"/>
    <s v="4900695086"/>
    <s v="551"/>
    <s v="2016"/>
    <s v="GI scrapping"/>
    <d v="2016-12-15T00:00:00"/>
    <x v="4"/>
    <n v="-1415"/>
    <s v="NOS"/>
    <n v="-24889.84"/>
    <d v="2016-12-15T00:00:00"/>
  </r>
  <r>
    <s v=""/>
    <s v="1001728"/>
    <s v="114"/>
    <x v="73"/>
    <s v="4900695086"/>
    <s v="551"/>
    <s v="2016"/>
    <s v="GI scrapping"/>
    <d v="2016-12-15T00:00:00"/>
    <x v="4"/>
    <n v="-1398"/>
    <s v="NOS"/>
    <n v="-24590.81"/>
    <d v="2016-12-15T00:00:00"/>
  </r>
  <r>
    <s v=""/>
    <s v="1001729"/>
    <s v="114"/>
    <x v="74"/>
    <s v="4900695086"/>
    <s v="551"/>
    <s v="2016"/>
    <s v="GI scrapping"/>
    <d v="2016-12-15T00:00:00"/>
    <x v="4"/>
    <n v="-120"/>
    <s v="NOS"/>
    <n v="-2627.96"/>
    <d v="2016-12-15T00:00:00"/>
  </r>
  <r>
    <s v=""/>
    <s v="1001730"/>
    <s v="114"/>
    <x v="75"/>
    <s v="4900695086"/>
    <s v="551"/>
    <s v="2016"/>
    <s v="GI scrapping"/>
    <d v="2016-12-15T00:00:00"/>
    <x v="4"/>
    <n v="-20"/>
    <s v="NOS"/>
    <n v="-356"/>
    <d v="2016-12-15T00:00:00"/>
  </r>
  <r>
    <s v=""/>
    <s v="1001731"/>
    <s v="114"/>
    <x v="76"/>
    <s v="4900695086"/>
    <s v="551"/>
    <s v="2016"/>
    <s v="GI scrapping"/>
    <d v="2016-12-15T00:00:00"/>
    <x v="4"/>
    <n v="-390"/>
    <s v="NOS"/>
    <n v="-8929.0300000000007"/>
    <d v="2016-12-15T00:00:00"/>
  </r>
  <r>
    <s v=""/>
    <s v="1001732"/>
    <s v="114"/>
    <x v="77"/>
    <s v="4900695086"/>
    <s v="551"/>
    <s v="2016"/>
    <s v="GI scrapping"/>
    <d v="2016-12-15T00:00:00"/>
    <x v="4"/>
    <n v="-420"/>
    <s v="NOS"/>
    <n v="-9613.77"/>
    <d v="2016-12-15T00:00:00"/>
  </r>
  <r>
    <s v=""/>
    <s v="1001733"/>
    <s v="114"/>
    <x v="78"/>
    <s v="4900695086"/>
    <s v="551"/>
    <s v="2016"/>
    <s v="GI scrapping"/>
    <d v="2016-12-15T00:00:00"/>
    <x v="4"/>
    <n v="-49"/>
    <s v="NOS"/>
    <n v="-1048.1099999999999"/>
    <d v="2016-12-15T00:00:00"/>
  </r>
  <r>
    <s v=""/>
    <s v="1001931"/>
    <s v="114"/>
    <x v="79"/>
    <s v="4900695086"/>
    <s v="551"/>
    <s v="2016"/>
    <s v="GI scrapping"/>
    <d v="2016-12-15T00:00:00"/>
    <x v="4"/>
    <n v="-660"/>
    <s v="NOS"/>
    <n v="-17588.900000000001"/>
    <d v="2016-12-15T00:00:00"/>
  </r>
  <r>
    <s v=""/>
    <s v="1002156"/>
    <s v="114"/>
    <x v="80"/>
    <s v="4900695086"/>
    <s v="551"/>
    <s v="2016"/>
    <s v="GI scrapping"/>
    <d v="2016-12-15T00:00:00"/>
    <x v="4"/>
    <n v="-1165"/>
    <s v="NOS"/>
    <n v="-1350.96"/>
    <d v="2016-12-15T00:00:00"/>
  </r>
  <r>
    <s v=""/>
    <s v="1002456"/>
    <s v="114"/>
    <x v="81"/>
    <s v="4900695086"/>
    <s v="551"/>
    <s v="2016"/>
    <s v="GI scrapping"/>
    <d v="2016-12-15T00:00:00"/>
    <x v="4"/>
    <n v="-7124"/>
    <s v="NOS"/>
    <n v="-38567.550000000003"/>
    <d v="2016-12-15T00:00:00"/>
  </r>
  <r>
    <s v=""/>
    <s v="1002474"/>
    <s v="114"/>
    <x v="82"/>
    <s v="4900695086"/>
    <s v="551"/>
    <s v="2016"/>
    <s v="GI scrapping"/>
    <d v="2016-12-15T00:00:00"/>
    <x v="4"/>
    <n v="-1300"/>
    <s v="NOS"/>
    <n v="-1235"/>
    <d v="2016-12-15T00:00:00"/>
  </r>
  <r>
    <s v=""/>
    <s v="1500207"/>
    <s v="114"/>
    <x v="83"/>
    <s v="4900695081"/>
    <s v="551"/>
    <s v="2016"/>
    <s v="GI scrapping"/>
    <d v="2016-12-15T00:00:00"/>
    <x v="4"/>
    <n v="-1843.1210000000001"/>
    <s v="KG"/>
    <n v="-429133.86"/>
    <d v="2016-12-15T00:00:00"/>
  </r>
  <r>
    <s v=""/>
    <s v="1500686"/>
    <s v="114"/>
    <x v="84"/>
    <s v="4900695081"/>
    <s v="551"/>
    <s v="2016"/>
    <s v="GI scrapping"/>
    <d v="2016-12-15T00:00:00"/>
    <x v="4"/>
    <n v="-849"/>
    <s v="KG"/>
    <n v="-97269.93"/>
    <d v="2016-12-15T00:00:00"/>
  </r>
  <r>
    <s v=""/>
    <s v="1500733"/>
    <s v="114"/>
    <x v="85"/>
    <s v="4900695081"/>
    <s v="551"/>
    <s v="2016"/>
    <s v="GI scrapping"/>
    <d v="2016-12-15T00:00:00"/>
    <x v="4"/>
    <n v="-20000"/>
    <s v="KG"/>
    <n v="-1639600"/>
    <d v="2016-12-15T00:00:00"/>
  </r>
  <r>
    <s v=""/>
    <s v="1500758"/>
    <s v="114"/>
    <x v="86"/>
    <s v="4900695082"/>
    <s v="551"/>
    <s v="2016"/>
    <s v="GI scrapping"/>
    <d v="2016-12-15T00:00:00"/>
    <x v="4"/>
    <n v="-7000"/>
    <s v="KG"/>
    <n v="-1017590"/>
    <d v="2016-12-15T00:00:00"/>
  </r>
  <r>
    <s v=""/>
    <s v="1600217"/>
    <s v="114"/>
    <x v="87"/>
    <s v="4900695081"/>
    <s v="551"/>
    <s v="2016"/>
    <s v="GI scrapping"/>
    <d v="2016-12-15T00:00:00"/>
    <x v="4"/>
    <n v="-1512"/>
    <s v="NOS"/>
    <n v="-17690.400000000001"/>
    <d v="2016-12-15T00:00:00"/>
  </r>
  <r>
    <s v=""/>
    <s v="1600217"/>
    <s v="114"/>
    <x v="87"/>
    <s v="4900695081"/>
    <s v="551"/>
    <s v="2016"/>
    <s v="GI scrapping"/>
    <d v="2016-12-15T00:00:00"/>
    <x v="4"/>
    <n v="-72"/>
    <s v="NOS"/>
    <n v="-842.4"/>
    <d v="2016-12-15T00:00:00"/>
  </r>
  <r>
    <s v=""/>
    <s v="1600217"/>
    <s v="114"/>
    <x v="87"/>
    <s v="4900695081"/>
    <s v="551"/>
    <s v="2016"/>
    <s v="GI scrapping"/>
    <d v="2016-12-15T00:00:00"/>
    <x v="4"/>
    <n v="-108"/>
    <s v="NOS"/>
    <n v="-1263.5999999999999"/>
    <d v="2016-12-15T00:00:00"/>
  </r>
  <r>
    <s v=""/>
    <s v="1600217"/>
    <s v="114"/>
    <x v="87"/>
    <s v="4900695081"/>
    <s v="551"/>
    <s v="2016"/>
    <s v="GI scrapping"/>
    <d v="2016-12-15T00:00:00"/>
    <x v="4"/>
    <n v="-2808"/>
    <s v="NOS"/>
    <n v="-32853.599999999999"/>
    <d v="2016-12-15T00:00:00"/>
  </r>
  <r>
    <s v=""/>
    <s v="1600217"/>
    <s v="114"/>
    <x v="87"/>
    <s v="4900695081"/>
    <s v="551"/>
    <s v="2016"/>
    <s v="GI scrapping"/>
    <d v="2016-12-15T00:00:00"/>
    <x v="4"/>
    <n v="-72"/>
    <s v="NOS"/>
    <n v="-842.4"/>
    <d v="2016-12-15T00:00:00"/>
  </r>
  <r>
    <s v=""/>
    <s v="1600217"/>
    <s v="114"/>
    <x v="87"/>
    <s v="4900695081"/>
    <s v="551"/>
    <s v="2016"/>
    <s v="GI scrapping"/>
    <d v="2016-12-15T00:00:00"/>
    <x v="4"/>
    <n v="-14918"/>
    <s v="NOS"/>
    <n v="-174540.6"/>
    <d v="2016-12-15T00:00:00"/>
  </r>
  <r>
    <s v=""/>
    <s v="1600764"/>
    <s v="114"/>
    <x v="88"/>
    <s v="4900695081"/>
    <s v="551"/>
    <s v="2016"/>
    <s v="GI scrapping"/>
    <d v="2016-12-15T00:00:00"/>
    <x v="4"/>
    <n v="-6360"/>
    <s v="NOS"/>
    <n v="-247785.60000000001"/>
    <d v="2016-12-15T00:00:00"/>
  </r>
  <r>
    <s v=""/>
    <s v="1600764"/>
    <s v="114"/>
    <x v="88"/>
    <s v="4900695081"/>
    <s v="551"/>
    <s v="2016"/>
    <s v="GI scrapping"/>
    <d v="2016-12-15T00:00:00"/>
    <x v="4"/>
    <n v="-6576"/>
    <s v="NOS"/>
    <n v="-256200.95999999999"/>
    <d v="2016-12-15T00:00:00"/>
  </r>
  <r>
    <s v=""/>
    <s v="1601100"/>
    <s v="114"/>
    <x v="89"/>
    <s v="4900695081"/>
    <s v="551"/>
    <s v="2016"/>
    <s v="GI scrapping"/>
    <d v="2016-12-15T00:00:00"/>
    <x v="4"/>
    <n v="-1000"/>
    <s v="KG"/>
    <n v="-102870"/>
    <d v="2016-12-15T00:00:00"/>
  </r>
  <r>
    <s v=""/>
    <s v="1601100"/>
    <s v="114"/>
    <x v="89"/>
    <s v="4900695081"/>
    <s v="551"/>
    <s v="2016"/>
    <s v="GI scrapping"/>
    <d v="2016-12-15T00:00:00"/>
    <x v="4"/>
    <n v="-104.75"/>
    <s v="KG"/>
    <n v="-10775.63"/>
    <d v="2016-12-15T00:00:00"/>
  </r>
  <r>
    <s v=""/>
    <s v="1000061"/>
    <s v="114"/>
    <x v="90"/>
    <s v="4900702522"/>
    <s v="551"/>
    <s v="2016"/>
    <s v="GI scrapping"/>
    <d v="2016-12-28T00:00:00"/>
    <x v="4"/>
    <n v="-4.0000000000000001E-3"/>
    <s v="M"/>
    <n v="0"/>
    <d v="2016-12-28T00:00:00"/>
  </r>
  <r>
    <s v=""/>
    <s v="1000061"/>
    <s v="114"/>
    <x v="90"/>
    <s v="4900701490"/>
    <s v="551"/>
    <s v="2016"/>
    <s v="GI scrapping"/>
    <d v="2016-12-28T00:00:00"/>
    <x v="4"/>
    <n v="-42279.64"/>
    <s v="M"/>
    <n v="-8055.73"/>
    <d v="2016-12-28T00:00:00"/>
  </r>
  <r>
    <s v=""/>
    <s v="1000175"/>
    <s v="114"/>
    <x v="91"/>
    <s v="4900701490"/>
    <s v="551"/>
    <s v="2016"/>
    <s v="GI scrapping"/>
    <d v="2016-12-28T00:00:00"/>
    <x v="4"/>
    <n v="-170"/>
    <s v="NOS"/>
    <n v="-5508.91"/>
    <d v="2016-12-28T00:00:00"/>
  </r>
  <r>
    <s v=""/>
    <s v="1000350"/>
    <s v="114"/>
    <x v="92"/>
    <s v="4900702522"/>
    <s v="551"/>
    <s v="2016"/>
    <s v="GI scrapping"/>
    <d v="2016-12-28T00:00:00"/>
    <x v="4"/>
    <n v="-4.0000000000000001E-3"/>
    <s v="NOS"/>
    <n v="-0.04"/>
    <d v="2016-12-28T00:00:00"/>
  </r>
  <r>
    <s v=""/>
    <s v="1000350"/>
    <s v="114"/>
    <x v="92"/>
    <s v="4900701490"/>
    <s v="551"/>
    <s v="2016"/>
    <s v="GI scrapping"/>
    <d v="2016-12-28T00:00:00"/>
    <x v="4"/>
    <n v="-24793"/>
    <s v="NOS"/>
    <n v="-237262.12"/>
    <d v="2016-12-28T00:00:00"/>
  </r>
  <r>
    <s v=""/>
    <s v="1000350"/>
    <s v="114"/>
    <x v="92"/>
    <s v="4900701490"/>
    <s v="551"/>
    <s v="2016"/>
    <s v="GI scrapping"/>
    <d v="2016-12-28T00:00:00"/>
    <x v="4"/>
    <n v="-3580.58"/>
    <s v="NOS"/>
    <n v="-34265.160000000003"/>
    <d v="2016-12-28T00:00:00"/>
  </r>
  <r>
    <s v=""/>
    <s v="1000350"/>
    <s v="114"/>
    <x v="92"/>
    <s v="4900701490"/>
    <s v="551"/>
    <s v="2016"/>
    <s v="GI scrapping"/>
    <d v="2016-12-28T00:00:00"/>
    <x v="4"/>
    <n v="-12750"/>
    <s v="NOS"/>
    <n v="-122013.95"/>
    <d v="2016-12-28T00:00:00"/>
  </r>
  <r>
    <s v=""/>
    <s v="1000653"/>
    <s v="114"/>
    <x v="93"/>
    <s v="4900701490"/>
    <s v="551"/>
    <s v="2016"/>
    <s v="GI scrapping"/>
    <d v="2016-12-28T00:00:00"/>
    <x v="4"/>
    <n v="-266"/>
    <s v="KG"/>
    <n v="-65573.17"/>
    <d v="2016-12-28T00:00:00"/>
  </r>
  <r>
    <s v=""/>
    <s v="1000768"/>
    <s v="114"/>
    <x v="94"/>
    <s v="4900701490"/>
    <s v="551"/>
    <s v="2016"/>
    <s v="GI scrapping"/>
    <d v="2016-12-28T00:00:00"/>
    <x v="4"/>
    <n v="-111"/>
    <s v="NOS"/>
    <n v="-4266.84"/>
    <d v="2016-12-28T00:00:00"/>
  </r>
  <r>
    <s v=""/>
    <s v="1001548"/>
    <s v="114"/>
    <x v="95"/>
    <s v="4900701490"/>
    <s v="551"/>
    <s v="2016"/>
    <s v="GI scrapping"/>
    <d v="2016-12-28T00:00:00"/>
    <x v="4"/>
    <n v="-2545"/>
    <s v="NOS"/>
    <n v="-54538.6"/>
    <d v="2016-12-28T00:00:00"/>
  </r>
  <r>
    <s v=""/>
    <s v="1001750"/>
    <s v="114"/>
    <x v="96"/>
    <s v="4900701543"/>
    <s v="551"/>
    <s v="2016"/>
    <s v="GI scrapping"/>
    <d v="2016-12-28T00:00:00"/>
    <x v="4"/>
    <n v="-407"/>
    <s v="KG"/>
    <n v="-72146.45"/>
    <d v="2016-12-28T00:00:00"/>
  </r>
  <r>
    <s v=""/>
    <s v="1002115"/>
    <s v="114"/>
    <x v="97"/>
    <s v="4900701543"/>
    <s v="551"/>
    <s v="2016"/>
    <s v="GI scrapping"/>
    <d v="2016-12-28T00:00:00"/>
    <x v="4"/>
    <n v="-475.31900000000002"/>
    <s v="KG"/>
    <n v="-84620.42"/>
    <d v="2016-12-28T00:00:00"/>
  </r>
  <r>
    <s v=""/>
    <s v="1002116"/>
    <s v="114"/>
    <x v="46"/>
    <s v="4900701543"/>
    <s v="551"/>
    <s v="2016"/>
    <s v="GI scrapping"/>
    <d v="2016-12-28T00:00:00"/>
    <x v="4"/>
    <n v="-507.96"/>
    <s v="KG"/>
    <n v="-90046.86"/>
    <d v="2016-12-28T00:00:00"/>
  </r>
  <r>
    <s v=""/>
    <s v="1002117"/>
    <s v="114"/>
    <x v="98"/>
    <s v="4900701543"/>
    <s v="551"/>
    <s v="2016"/>
    <s v="GI scrapping"/>
    <d v="2016-12-28T00:00:00"/>
    <x v="4"/>
    <n v="-503.86"/>
    <s v="KG"/>
    <n v="-89359.3"/>
    <d v="2016-12-28T00:00:00"/>
  </r>
  <r>
    <s v=""/>
    <s v="1002117"/>
    <s v="114"/>
    <x v="98"/>
    <s v="4900701543"/>
    <s v="551"/>
    <s v="2016"/>
    <s v="GI scrapping"/>
    <d v="2016-12-28T00:00:00"/>
    <x v="4"/>
    <n v="-555.97199999999998"/>
    <s v="KG"/>
    <n v="-98601.34"/>
    <d v="2016-12-28T00:00:00"/>
  </r>
  <r>
    <s v=""/>
    <s v="1002118"/>
    <s v="114"/>
    <x v="99"/>
    <s v="4900701543"/>
    <s v="551"/>
    <s v="2016"/>
    <s v="GI scrapping"/>
    <d v="2016-12-28T00:00:00"/>
    <x v="4"/>
    <n v="-318"/>
    <s v="KG"/>
    <n v="-56486.9"/>
    <d v="2016-12-28T00:00:00"/>
  </r>
  <r>
    <s v=""/>
    <s v="1002119"/>
    <s v="114"/>
    <x v="100"/>
    <s v="4900701543"/>
    <s v="551"/>
    <s v="2016"/>
    <s v="GI scrapping"/>
    <d v="2016-12-28T00:00:00"/>
    <x v="4"/>
    <n v="-484.83"/>
    <s v="KG"/>
    <n v="-85911.91"/>
    <d v="2016-12-28T00:00:00"/>
  </r>
  <r>
    <s v=""/>
    <s v="1002120"/>
    <s v="114"/>
    <x v="101"/>
    <s v="4900701543"/>
    <s v="551"/>
    <s v="2016"/>
    <s v="GI scrapping"/>
    <d v="2016-12-28T00:00:00"/>
    <x v="4"/>
    <n v="-390.10199999999998"/>
    <s v="KG"/>
    <n v="-69193.039999999994"/>
    <d v="2016-12-28T00:00:00"/>
  </r>
  <r>
    <s v=""/>
    <s v="1002122"/>
    <s v="114"/>
    <x v="102"/>
    <s v="4900701543"/>
    <s v="551"/>
    <s v="2016"/>
    <s v="GI scrapping"/>
    <d v="2016-12-28T00:00:00"/>
    <x v="4"/>
    <n v="-26975"/>
    <s v="M"/>
    <n v="-13435.63"/>
    <d v="2016-12-28T00:00:00"/>
  </r>
  <r>
    <s v=""/>
    <s v="1002122"/>
    <s v="114"/>
    <x v="102"/>
    <s v="4900701543"/>
    <s v="551"/>
    <s v="2016"/>
    <s v="GI scrapping"/>
    <d v="2016-12-28T00:00:00"/>
    <x v="4"/>
    <n v="-31525"/>
    <s v="M"/>
    <n v="-15701.88"/>
    <d v="2016-12-28T00:00:00"/>
  </r>
  <r>
    <s v=""/>
    <s v="1002386"/>
    <s v="114"/>
    <x v="103"/>
    <s v="4900701490"/>
    <s v="551"/>
    <s v="2016"/>
    <s v="GI scrapping"/>
    <d v="2016-12-28T00:00:00"/>
    <x v="4"/>
    <n v="-70.210999999999999"/>
    <s v="KG"/>
    <n v="-17552.75"/>
    <d v="2016-12-28T00:00:00"/>
  </r>
  <r>
    <s v=""/>
    <s v="1002387"/>
    <s v="114"/>
    <x v="104"/>
    <s v="4900701490"/>
    <s v="551"/>
    <s v="2016"/>
    <s v="GI scrapping"/>
    <d v="2016-12-28T00:00:00"/>
    <x v="4"/>
    <n v="-22"/>
    <s v="KG"/>
    <n v="-5500"/>
    <d v="2016-12-28T00:00:00"/>
  </r>
  <r>
    <s v=""/>
    <s v="1100024"/>
    <s v="114"/>
    <x v="105"/>
    <s v="4900701490"/>
    <s v="551"/>
    <s v="2016"/>
    <s v="GI scrapping"/>
    <d v="2016-12-28T00:00:00"/>
    <x v="4"/>
    <n v="-396.85"/>
    <s v="KG"/>
    <n v="-40586.92"/>
    <d v="2016-12-28T00:00:00"/>
  </r>
  <r>
    <s v=""/>
    <s v="1100679"/>
    <s v="114"/>
    <x v="106"/>
    <s v="4900701490"/>
    <s v="551"/>
    <s v="2016"/>
    <s v="GI scrapping"/>
    <d v="2016-12-28T00:00:00"/>
    <x v="4"/>
    <n v="-5.0000000000000001E-3"/>
    <s v="KG"/>
    <n v="-68.010000000000005"/>
    <d v="2016-12-28T00:00:00"/>
  </r>
  <r>
    <s v=""/>
    <s v="1100680"/>
    <s v="114"/>
    <x v="107"/>
    <s v="4900701490"/>
    <s v="551"/>
    <s v="2016"/>
    <s v="GI scrapping"/>
    <d v="2016-12-28T00:00:00"/>
    <x v="4"/>
    <n v="-4.7960000000000003"/>
    <s v="KG"/>
    <n v="-90559.91"/>
    <d v="2016-12-28T00:00:00"/>
  </r>
  <r>
    <s v=""/>
    <s v="1100700"/>
    <s v="114"/>
    <x v="108"/>
    <s v="4900701490"/>
    <s v="551"/>
    <s v="2016"/>
    <s v="GI scrapping"/>
    <d v="2016-12-28T00:00:00"/>
    <x v="4"/>
    <n v="-25"/>
    <s v="KG"/>
    <n v="-96497.61"/>
    <d v="2016-12-28T00:00:00"/>
  </r>
  <r>
    <s v=""/>
    <s v="1001948"/>
    <s v="114"/>
    <x v="109"/>
    <s v="4900728784"/>
    <s v="551"/>
    <s v="2017"/>
    <s v="GI scrapping"/>
    <d v="2017-02-18T00:00:00"/>
    <x v="5"/>
    <n v="-39000"/>
    <s v="M"/>
    <n v="-19143.759999999998"/>
    <d v="2017-02-18T00:00:00"/>
  </r>
  <r>
    <s v=""/>
    <s v="1000879"/>
    <s v="114"/>
    <x v="110"/>
    <s v="4900732250"/>
    <s v="551"/>
    <s v="2017"/>
    <s v="GI scrapping"/>
    <d v="2017-02-24T00:00:00"/>
    <x v="5"/>
    <n v="-44700"/>
    <s v="NOS"/>
    <n v="-58109.919999999998"/>
    <d v="2017-02-24T00:00:00"/>
  </r>
  <r>
    <s v=""/>
    <s v="1000895"/>
    <s v="114"/>
    <x v="111"/>
    <s v="4900732250"/>
    <s v="551"/>
    <s v="2017"/>
    <s v="GI scrapping"/>
    <d v="2017-02-24T00:00:00"/>
    <x v="5"/>
    <n v="-5444"/>
    <s v="NOS"/>
    <n v="-8252.89"/>
    <d v="2017-02-24T00:00:00"/>
  </r>
  <r>
    <s v=""/>
    <s v="1001322"/>
    <s v="114"/>
    <x v="112"/>
    <s v="4900732250"/>
    <s v="551"/>
    <s v="2017"/>
    <s v="GI scrapping"/>
    <d v="2017-02-24T00:00:00"/>
    <x v="5"/>
    <n v="-55"/>
    <s v="NOS"/>
    <n v="-779.88"/>
    <d v="2017-02-24T00:00:00"/>
  </r>
  <r>
    <s v=""/>
    <s v="1001324"/>
    <s v="114"/>
    <x v="113"/>
    <s v="4900732250"/>
    <s v="551"/>
    <s v="2017"/>
    <s v="GI scrapping"/>
    <d v="2017-02-24T00:00:00"/>
    <x v="5"/>
    <n v="-190"/>
    <s v="NOS"/>
    <n v="-4609.0200000000004"/>
    <d v="2017-02-24T00:00:00"/>
  </r>
  <r>
    <s v=""/>
    <s v="1001510"/>
    <s v="114"/>
    <x v="114"/>
    <s v="4900732250"/>
    <s v="551"/>
    <s v="2017"/>
    <s v="GI scrapping"/>
    <d v="2017-02-24T00:00:00"/>
    <x v="5"/>
    <n v="-6"/>
    <s v="KG"/>
    <n v="-1230"/>
    <d v="2017-02-24T00:00:00"/>
  </r>
  <r>
    <s v=""/>
    <s v="1001531"/>
    <s v="114"/>
    <x v="115"/>
    <s v="4900732250"/>
    <s v="551"/>
    <s v="2017"/>
    <s v="GI scrapping"/>
    <d v="2017-02-24T00:00:00"/>
    <x v="5"/>
    <n v="-191"/>
    <s v="NOS"/>
    <n v="-3934.58"/>
    <d v="2017-02-24T00:00:00"/>
  </r>
  <r>
    <s v=""/>
    <s v="1001533"/>
    <s v="114"/>
    <x v="116"/>
    <s v="4900732250"/>
    <s v="551"/>
    <s v="2017"/>
    <s v="GI scrapping"/>
    <d v="2017-02-24T00:00:00"/>
    <x v="5"/>
    <n v="-4500"/>
    <s v="NOS"/>
    <n v="-3215.16"/>
    <d v="2017-02-24T00:00:00"/>
  </r>
  <r>
    <s v=""/>
    <s v="1001830"/>
    <s v="114"/>
    <x v="117"/>
    <s v="4900732250"/>
    <s v="551"/>
    <s v="2017"/>
    <s v="GI scrapping"/>
    <d v="2017-02-24T00:00:00"/>
    <x v="5"/>
    <n v="-40000"/>
    <s v="NOS"/>
    <n v="-51999.94"/>
    <d v="2017-02-24T00:00:00"/>
  </r>
  <r>
    <s v=""/>
    <s v="1001836"/>
    <s v="114"/>
    <x v="118"/>
    <s v="4900732250"/>
    <s v="551"/>
    <s v="2017"/>
    <s v="GI scrapping"/>
    <d v="2017-02-24T00:00:00"/>
    <x v="5"/>
    <n v="-11774.36"/>
    <s v="M"/>
    <n v="-5320.59"/>
    <d v="2017-02-24T00:00:00"/>
  </r>
  <r>
    <s v=""/>
    <s v="1001837"/>
    <s v="114"/>
    <x v="119"/>
    <s v="4900732250"/>
    <s v="551"/>
    <s v="2017"/>
    <s v="GI scrapping"/>
    <d v="2017-02-24T00:00:00"/>
    <x v="5"/>
    <n v="-27197"/>
    <s v="NOS"/>
    <n v="-18493.849999999999"/>
    <d v="2017-02-24T00:00:00"/>
  </r>
  <r>
    <s v=""/>
    <s v="1001837"/>
    <s v="114"/>
    <x v="119"/>
    <s v="4900732250"/>
    <s v="551"/>
    <s v="2017"/>
    <s v="GI scrapping"/>
    <d v="2017-02-24T00:00:00"/>
    <x v="5"/>
    <n v="-33550"/>
    <s v="NOS"/>
    <n v="-22813.86"/>
    <d v="2017-02-24T00:00:00"/>
  </r>
  <r>
    <s v=""/>
    <s v="1002026"/>
    <s v="114"/>
    <x v="120"/>
    <s v="4900732250"/>
    <s v="551"/>
    <s v="2017"/>
    <s v="GI scrapping"/>
    <d v="2017-02-24T00:00:00"/>
    <x v="5"/>
    <n v="-10114"/>
    <s v="NOS"/>
    <n v="-64325.02"/>
    <d v="2017-02-24T00:00:00"/>
  </r>
  <r>
    <s v=""/>
    <s v="1002026"/>
    <s v="114"/>
    <x v="120"/>
    <s v="4900732250"/>
    <s v="551"/>
    <s v="2017"/>
    <s v="GI scrapping"/>
    <d v="2017-02-24T00:00:00"/>
    <x v="5"/>
    <n v="-6700"/>
    <s v="NOS"/>
    <n v="-42611.99"/>
    <d v="2017-02-24T00:00:00"/>
  </r>
  <r>
    <s v=""/>
    <s v="1002076"/>
    <s v="114"/>
    <x v="121"/>
    <s v="4900732250"/>
    <s v="551"/>
    <s v="2017"/>
    <s v="GI scrapping"/>
    <d v="2017-02-24T00:00:00"/>
    <x v="5"/>
    <n v="-52304"/>
    <s v="NOS"/>
    <n v="-35566.39"/>
    <d v="2017-02-24T00:00:00"/>
  </r>
  <r>
    <s v=""/>
    <s v="1002076"/>
    <s v="114"/>
    <x v="121"/>
    <s v="4900732250"/>
    <s v="551"/>
    <s v="2017"/>
    <s v="GI scrapping"/>
    <d v="2017-02-24T00:00:00"/>
    <x v="5"/>
    <n v="-15000"/>
    <s v="NOS"/>
    <n v="-10199.91"/>
    <d v="2017-02-24T00:00:00"/>
  </r>
  <r>
    <s v=""/>
    <s v="1002354"/>
    <s v="114"/>
    <x v="122"/>
    <s v="4900732250"/>
    <s v="551"/>
    <s v="2017"/>
    <s v="GI scrapping"/>
    <d v="2017-02-24T00:00:00"/>
    <x v="5"/>
    <n v="-192"/>
    <s v="NOS"/>
    <n v="-5711.99"/>
    <d v="2017-02-24T00:00:00"/>
  </r>
  <r>
    <s v=""/>
    <s v="1002354"/>
    <s v="114"/>
    <x v="122"/>
    <s v="4900732250"/>
    <s v="551"/>
    <s v="2017"/>
    <s v="GI scrapping"/>
    <d v="2017-02-24T00:00:00"/>
    <x v="5"/>
    <n v="-796"/>
    <s v="NOS"/>
    <n v="-23680.94"/>
    <d v="2017-02-24T00:00:00"/>
  </r>
  <r>
    <s v=""/>
    <s v="1002355"/>
    <s v="114"/>
    <x v="123"/>
    <s v="4900732250"/>
    <s v="551"/>
    <s v="2017"/>
    <s v="GI scrapping"/>
    <d v="2017-02-24T00:00:00"/>
    <x v="5"/>
    <n v="-845"/>
    <s v="NOS"/>
    <n v="-23490.93"/>
    <d v="2017-02-24T00:00:00"/>
  </r>
  <r>
    <s v=""/>
    <s v="1002418"/>
    <s v="114"/>
    <x v="124"/>
    <s v="4900732250"/>
    <s v="551"/>
    <s v="2017"/>
    <s v="GI scrapping"/>
    <d v="2017-02-24T00:00:00"/>
    <x v="5"/>
    <n v="-49031"/>
    <s v="NOS"/>
    <n v="-11669.14"/>
    <d v="2017-02-24T00:00:00"/>
  </r>
  <r>
    <s v=""/>
    <s v="1002418"/>
    <s v="114"/>
    <x v="124"/>
    <s v="4900732250"/>
    <s v="551"/>
    <s v="2017"/>
    <s v="GI scrapping"/>
    <d v="2017-02-24T00:00:00"/>
    <x v="5"/>
    <n v="-5841"/>
    <s v="NOS"/>
    <n v="-1390.13"/>
    <d v="2017-02-24T00:00:00"/>
  </r>
  <r>
    <s v=""/>
    <s v="1002420"/>
    <s v="114"/>
    <x v="125"/>
    <s v="4900732250"/>
    <s v="551"/>
    <s v="2017"/>
    <s v="GI scrapping"/>
    <d v="2017-02-24T00:00:00"/>
    <x v="5"/>
    <n v="-6631"/>
    <s v="NOS"/>
    <n v="-4237.12"/>
    <d v="2017-02-24T00:00:00"/>
  </r>
  <r>
    <s v=""/>
    <s v="1002421"/>
    <s v="114"/>
    <x v="126"/>
    <s v="4900732250"/>
    <s v="551"/>
    <s v="2017"/>
    <s v="GI scrapping"/>
    <d v="2017-02-24T00:00:00"/>
    <x v="5"/>
    <n v="-27112"/>
    <s v="NOS"/>
    <n v="-6902.14"/>
    <d v="2017-02-24T00:00:00"/>
  </r>
  <r>
    <s v=""/>
    <s v="1002480"/>
    <s v="114"/>
    <x v="127"/>
    <s v="4900732250"/>
    <s v="551"/>
    <s v="2017"/>
    <s v="GI scrapping"/>
    <d v="2017-02-24T00:00:00"/>
    <x v="5"/>
    <n v="-400"/>
    <s v="NOS"/>
    <n v="-16880"/>
    <d v="2017-02-24T00:00:00"/>
  </r>
  <r>
    <s v=""/>
    <s v="1002480"/>
    <s v="114"/>
    <x v="127"/>
    <s v="4900732250"/>
    <s v="551"/>
    <s v="2017"/>
    <s v="GI scrapping"/>
    <d v="2017-02-24T00:00:00"/>
    <x v="5"/>
    <n v="-100"/>
    <s v="NOS"/>
    <n v="-4220"/>
    <d v="2017-02-24T00:00:00"/>
  </r>
  <r>
    <s v=""/>
    <s v="1002480"/>
    <s v="114"/>
    <x v="127"/>
    <s v="4900732250"/>
    <s v="551"/>
    <s v="2017"/>
    <s v="GI scrapping"/>
    <d v="2017-02-24T00:00:00"/>
    <x v="5"/>
    <n v="-400"/>
    <s v="NOS"/>
    <n v="-16880"/>
    <d v="2017-02-24T00:00:00"/>
  </r>
  <r>
    <s v=""/>
    <s v="1002480"/>
    <s v="114"/>
    <x v="127"/>
    <s v="4900732250"/>
    <s v="551"/>
    <s v="2017"/>
    <s v="GI scrapping"/>
    <d v="2017-02-24T00:00:00"/>
    <x v="5"/>
    <n v="-500"/>
    <s v="NOS"/>
    <n v="-21100"/>
    <d v="2017-02-24T00:00:00"/>
  </r>
  <r>
    <s v=""/>
    <s v="1002480"/>
    <s v="114"/>
    <x v="127"/>
    <s v="4900732250"/>
    <s v="551"/>
    <s v="2017"/>
    <s v="GI scrapping"/>
    <d v="2017-02-24T00:00:00"/>
    <x v="5"/>
    <n v="-1200"/>
    <s v="NOS"/>
    <n v="-50640"/>
    <d v="2017-02-24T00:00:00"/>
  </r>
  <r>
    <s v=""/>
    <s v="1002481"/>
    <s v="114"/>
    <x v="128"/>
    <s v="4900732250"/>
    <s v="551"/>
    <s v="2017"/>
    <s v="GI scrapping"/>
    <d v="2017-02-24T00:00:00"/>
    <x v="5"/>
    <n v="-1028"/>
    <s v="NOS"/>
    <n v="-42662"/>
    <d v="2017-02-24T00:00:00"/>
  </r>
  <r>
    <s v=""/>
    <s v="1100379"/>
    <s v="114"/>
    <x v="129"/>
    <s v="4900732255"/>
    <s v="551"/>
    <s v="2017"/>
    <s v="GI scrapping"/>
    <d v="2017-02-24T00:00:00"/>
    <x v="5"/>
    <n v="-85"/>
    <s v="KG"/>
    <n v="-8695.19"/>
    <d v="2017-02-24T00:00:00"/>
  </r>
  <r>
    <s v=""/>
    <s v="1100379"/>
    <s v="114"/>
    <x v="129"/>
    <s v="4900732255"/>
    <s v="551"/>
    <s v="2017"/>
    <s v="GI scrapping"/>
    <d v="2017-02-24T00:00:00"/>
    <x v="5"/>
    <n v="-118.5"/>
    <s v="KG"/>
    <n v="-12122.12"/>
    <d v="2017-02-24T00:00:00"/>
  </r>
  <r>
    <s v=""/>
    <s v="1100393"/>
    <s v="114"/>
    <x v="130"/>
    <s v="4900732255"/>
    <s v="551"/>
    <s v="2017"/>
    <s v="GI scrapping"/>
    <d v="2017-02-24T00:00:00"/>
    <x v="5"/>
    <n v="-11"/>
    <s v="KG"/>
    <n v="-1018.91"/>
    <d v="2017-02-24T00:00:00"/>
  </r>
  <r>
    <s v=""/>
    <s v="1100448"/>
    <s v="114"/>
    <x v="131"/>
    <s v="4900732255"/>
    <s v="551"/>
    <s v="2017"/>
    <s v="GI scrapping"/>
    <d v="2017-02-24T00:00:00"/>
    <x v="5"/>
    <n v="-0.14000000000000001"/>
    <s v="KG"/>
    <n v="-1.1399999999999999"/>
    <d v="2017-02-24T00:00:00"/>
  </r>
  <r>
    <s v=""/>
    <s v="1001852"/>
    <s v="114"/>
    <x v="132"/>
    <s v="4900735622"/>
    <s v="551"/>
    <s v="2017"/>
    <s v="GI scrapping"/>
    <d v="2017-02-28T00:00:00"/>
    <x v="5"/>
    <n v="-140"/>
    <s v="KG"/>
    <n v="-24780.43"/>
    <d v="2017-02-28T00:00:00"/>
  </r>
  <r>
    <s v=""/>
    <s v="1001852"/>
    <s v="114"/>
    <x v="132"/>
    <s v="4900735622"/>
    <s v="551"/>
    <s v="2017"/>
    <s v="GI scrapping"/>
    <d v="2017-02-28T00:00:00"/>
    <x v="5"/>
    <n v="-20"/>
    <s v="KG"/>
    <n v="-3540.06"/>
    <d v="2017-02-28T00:00:00"/>
  </r>
  <r>
    <s v=""/>
    <s v="1002749"/>
    <s v="114"/>
    <x v="133"/>
    <s v="4900735622"/>
    <s v="551"/>
    <s v="2017"/>
    <s v="GI scrapping"/>
    <d v="2017-02-28T00:00:00"/>
    <x v="5"/>
    <n v="-12610"/>
    <s v="M"/>
    <n v="-5422.3"/>
    <d v="2017-02-28T00:00:00"/>
  </r>
  <r>
    <s v=""/>
    <s v="1002750"/>
    <s v="114"/>
    <x v="134"/>
    <s v="4900735622"/>
    <s v="551"/>
    <s v="2017"/>
    <s v="GI scrapping"/>
    <d v="2017-02-28T00:00:00"/>
    <x v="5"/>
    <n v="-11401.25"/>
    <s v="M"/>
    <n v="-4902.53"/>
    <d v="2017-02-28T00:00:00"/>
  </r>
  <r>
    <s v=""/>
    <s v="1002751"/>
    <s v="114"/>
    <x v="135"/>
    <s v="4900735622"/>
    <s v="551"/>
    <s v="2017"/>
    <s v="GI scrapping"/>
    <d v="2017-02-28T00:00:00"/>
    <x v="5"/>
    <n v="-13000"/>
    <s v="M"/>
    <n v="-5590"/>
    <d v="2017-02-28T00:00:00"/>
  </r>
  <r>
    <s v=""/>
    <s v="1100879"/>
    <s v="114"/>
    <x v="136"/>
    <s v="4900735622"/>
    <s v="551"/>
    <s v="2017"/>
    <s v="GI scrapping"/>
    <d v="2017-02-28T00:00:00"/>
    <x v="5"/>
    <n v="-701.048"/>
    <s v="KG"/>
    <n v="-386120.21"/>
    <d v="2017-02-28T00:00:00"/>
  </r>
  <r>
    <s v=""/>
    <s v="1100879"/>
    <s v="114"/>
    <x v="136"/>
    <s v="4900735622"/>
    <s v="551"/>
    <s v="2017"/>
    <s v="GI scrapping"/>
    <d v="2017-02-28T00:00:00"/>
    <x v="5"/>
    <n v="-324.38400000000001"/>
    <s v="KG"/>
    <n v="-178662.83"/>
    <d v="2017-02-28T00:00:00"/>
  </r>
  <r>
    <s v=""/>
    <s v="1000819"/>
    <s v="114"/>
    <x v="137"/>
    <s v="4900748666"/>
    <s v="551"/>
    <s v="2017"/>
    <s v="GI scrapping"/>
    <d v="2017-03-25T00:00:00"/>
    <x v="6"/>
    <n v="-45"/>
    <s v="KG"/>
    <n v="-7692.13"/>
    <d v="2017-03-25T00:00:00"/>
  </r>
  <r>
    <s v=""/>
    <s v="1001771"/>
    <s v="114"/>
    <x v="36"/>
    <s v="4900748666"/>
    <s v="551"/>
    <s v="2017"/>
    <s v="GI scrapping"/>
    <d v="2017-03-25T00:00:00"/>
    <x v="6"/>
    <n v="-7475"/>
    <s v="M"/>
    <n v="-2950.87"/>
    <d v="2017-03-25T00:00:00"/>
  </r>
  <r>
    <s v=""/>
    <s v="1001917"/>
    <s v="114"/>
    <x v="138"/>
    <s v="4900748666"/>
    <s v="551"/>
    <s v="2017"/>
    <s v="GI scrapping"/>
    <d v="2017-03-25T00:00:00"/>
    <x v="6"/>
    <n v="-214.51599999999999"/>
    <s v="KG"/>
    <n v="-38458.160000000003"/>
    <d v="2017-03-25T00:00:00"/>
  </r>
  <r>
    <s v=""/>
    <s v="1001917"/>
    <s v="114"/>
    <x v="138"/>
    <s v="4900748666"/>
    <s v="551"/>
    <s v="2017"/>
    <s v="GI scrapping"/>
    <d v="2017-03-25T00:00:00"/>
    <x v="6"/>
    <n v="-554.61"/>
    <s v="KG"/>
    <n v="-99429.78"/>
    <d v="2017-03-25T00:00:00"/>
  </r>
  <r>
    <s v=""/>
    <s v="1001929"/>
    <s v="114"/>
    <x v="139"/>
    <s v="4900748666"/>
    <s v="551"/>
    <s v="2017"/>
    <s v="GI scrapping"/>
    <d v="2017-03-25T00:00:00"/>
    <x v="6"/>
    <n v="-218400"/>
    <s v="M"/>
    <n v="-89331.64"/>
    <d v="2017-03-25T00:00:00"/>
  </r>
  <r>
    <s v=""/>
    <s v="1001929"/>
    <s v="114"/>
    <x v="139"/>
    <s v="4900748666"/>
    <s v="551"/>
    <s v="2017"/>
    <s v="GI scrapping"/>
    <d v="2017-03-25T00:00:00"/>
    <x v="6"/>
    <n v="-36899.03"/>
    <s v="M"/>
    <n v="-15092.72"/>
    <d v="2017-03-25T00:00:00"/>
  </r>
  <r>
    <s v=""/>
    <s v="1001932"/>
    <s v="114"/>
    <x v="140"/>
    <s v="4900748666"/>
    <s v="551"/>
    <s v="2017"/>
    <s v="GI scrapping"/>
    <d v="2017-03-25T00:00:00"/>
    <x v="6"/>
    <n v="-55900"/>
    <s v="M"/>
    <n v="-27506.46"/>
    <d v="2017-03-25T00:00:00"/>
  </r>
  <r>
    <s v=""/>
    <s v="1001932"/>
    <s v="114"/>
    <x v="140"/>
    <s v="4900748666"/>
    <s v="551"/>
    <s v="2017"/>
    <s v="GI scrapping"/>
    <d v="2017-03-25T00:00:00"/>
    <x v="6"/>
    <n v="-5850"/>
    <s v="M"/>
    <n v="-2878.58"/>
    <d v="2017-03-25T00:00:00"/>
  </r>
  <r>
    <s v=""/>
    <s v="1001952"/>
    <s v="114"/>
    <x v="141"/>
    <s v="4900748666"/>
    <s v="551"/>
    <s v="2017"/>
    <s v="GI scrapping"/>
    <d v="2017-03-25T00:00:00"/>
    <x v="6"/>
    <n v="-878"/>
    <s v="NOS"/>
    <n v="-14043.41"/>
    <d v="2017-03-25T00:00:00"/>
  </r>
  <r>
    <s v=""/>
    <s v="1001952"/>
    <s v="114"/>
    <x v="141"/>
    <s v="4900748666"/>
    <s v="551"/>
    <s v="2017"/>
    <s v="GI scrapping"/>
    <d v="2017-03-25T00:00:00"/>
    <x v="6"/>
    <n v="-600"/>
    <s v="NOS"/>
    <n v="-9596.8700000000008"/>
    <d v="2017-03-25T00:00:00"/>
  </r>
  <r>
    <s v=""/>
    <s v="1001952"/>
    <s v="114"/>
    <x v="141"/>
    <s v="4900748666"/>
    <s v="551"/>
    <s v="2017"/>
    <s v="GI scrapping"/>
    <d v="2017-03-25T00:00:00"/>
    <x v="6"/>
    <n v="-1000"/>
    <s v="NOS"/>
    <n v="-15994.78"/>
    <d v="2017-03-25T00:00:00"/>
  </r>
  <r>
    <s v=""/>
    <s v="1002029"/>
    <s v="114"/>
    <x v="142"/>
    <s v="4900748666"/>
    <s v="551"/>
    <s v="2017"/>
    <s v="GI scrapping"/>
    <d v="2017-03-25T00:00:00"/>
    <x v="6"/>
    <n v="-56225"/>
    <s v="M"/>
    <n v="-27922.16"/>
    <d v="2017-03-25T00:00:00"/>
  </r>
  <r>
    <s v=""/>
    <s v="1002184"/>
    <s v="114"/>
    <x v="143"/>
    <s v="4900748666"/>
    <s v="551"/>
    <s v="2017"/>
    <s v="GI scrapping"/>
    <d v="2017-03-25T00:00:00"/>
    <x v="6"/>
    <n v="-663"/>
    <s v="NOS"/>
    <n v="-13989.14"/>
    <d v="2017-03-25T00:00:00"/>
  </r>
  <r>
    <s v=""/>
    <s v="1002184"/>
    <s v="114"/>
    <x v="143"/>
    <s v="4900748666"/>
    <s v="551"/>
    <s v="2017"/>
    <s v="GI scrapping"/>
    <d v="2017-03-25T00:00:00"/>
    <x v="6"/>
    <n v="-105"/>
    <s v="NOS"/>
    <n v="-2215.4699999999998"/>
    <d v="2017-03-25T00:00:00"/>
  </r>
  <r>
    <s v=""/>
    <s v="1002270"/>
    <s v="114"/>
    <x v="144"/>
    <s v="4900748666"/>
    <s v="551"/>
    <s v="2017"/>
    <s v="GI scrapping"/>
    <d v="2017-03-25T00:00:00"/>
    <x v="6"/>
    <n v="-1800"/>
    <s v="NOS"/>
    <n v="-3689.96"/>
    <d v="2017-03-25T00:00:00"/>
  </r>
  <r>
    <s v=""/>
    <s v="1002271"/>
    <s v="114"/>
    <x v="145"/>
    <s v="4900748666"/>
    <s v="551"/>
    <s v="2017"/>
    <s v="GI scrapping"/>
    <d v="2017-03-25T00:00:00"/>
    <x v="6"/>
    <n v="-7000"/>
    <s v="NOS"/>
    <n v="-14349.99"/>
    <d v="2017-03-25T00:00:00"/>
  </r>
  <r>
    <s v=""/>
    <s v="1002273"/>
    <s v="114"/>
    <x v="146"/>
    <s v="4900748666"/>
    <s v="551"/>
    <s v="2017"/>
    <s v="GI scrapping"/>
    <d v="2017-03-25T00:00:00"/>
    <x v="6"/>
    <n v="-32693"/>
    <s v="NOS"/>
    <n v="-67020.61"/>
    <d v="2017-03-25T00:00:00"/>
  </r>
  <r>
    <s v=""/>
    <s v="1002276"/>
    <s v="114"/>
    <x v="147"/>
    <s v="4900748666"/>
    <s v="551"/>
    <s v="2017"/>
    <s v="GI scrapping"/>
    <d v="2017-03-25T00:00:00"/>
    <x v="6"/>
    <n v="-3378"/>
    <s v="NOS"/>
    <n v="-6924.82"/>
    <d v="2017-03-25T00:00:00"/>
  </r>
  <r>
    <s v=""/>
    <s v="1002277"/>
    <s v="114"/>
    <x v="148"/>
    <s v="4900748666"/>
    <s v="551"/>
    <s v="2017"/>
    <s v="GI scrapping"/>
    <d v="2017-03-25T00:00:00"/>
    <x v="6"/>
    <n v="-1987"/>
    <s v="NOS"/>
    <n v="-1477.27"/>
    <d v="2017-03-25T00:00:00"/>
  </r>
  <r>
    <s v=""/>
    <s v="1002277"/>
    <s v="114"/>
    <x v="148"/>
    <s v="4900748666"/>
    <s v="551"/>
    <s v="2017"/>
    <s v="GI scrapping"/>
    <d v="2017-03-25T00:00:00"/>
    <x v="6"/>
    <n v="-1020"/>
    <s v="NOS"/>
    <n v="-758.33"/>
    <d v="2017-03-25T00:00:00"/>
  </r>
  <r>
    <s v=""/>
    <s v="1002379"/>
    <s v="114"/>
    <x v="149"/>
    <s v="4900748666"/>
    <s v="551"/>
    <s v="2017"/>
    <s v="GI scrapping"/>
    <d v="2017-03-25T00:00:00"/>
    <x v="6"/>
    <n v="-218"/>
    <s v="KG"/>
    <n v="-38541.81"/>
    <d v="2017-03-25T00:00:00"/>
  </r>
  <r>
    <s v=""/>
    <s v="1002379"/>
    <s v="114"/>
    <x v="149"/>
    <s v="4900748666"/>
    <s v="551"/>
    <s v="2017"/>
    <s v="GI scrapping"/>
    <d v="2017-03-25T00:00:00"/>
    <x v="6"/>
    <n v="-503.32"/>
    <s v="KG"/>
    <n v="-88985.600000000006"/>
    <d v="2017-03-25T00:00:00"/>
  </r>
  <r>
    <s v=""/>
    <s v="1002546"/>
    <s v="114"/>
    <x v="150"/>
    <s v="4900748666"/>
    <s v="551"/>
    <s v="2017"/>
    <s v="GI scrapping"/>
    <d v="2017-03-25T00:00:00"/>
    <x v="6"/>
    <n v="-101400"/>
    <s v="M"/>
    <n v="-50356.73"/>
    <d v="2017-03-25T00:00:00"/>
  </r>
  <r>
    <s v=""/>
    <s v="1000754"/>
    <s v="114"/>
    <x v="151"/>
    <s v="4900754427"/>
    <s v="551"/>
    <s v="2017"/>
    <s v="GI scrapping"/>
    <d v="2017-03-31T00:00:00"/>
    <x v="6"/>
    <n v="-1011"/>
    <s v="NOS"/>
    <n v="-274949"/>
    <d v="2017-03-31T00:00:00"/>
  </r>
  <r>
    <m/>
    <m/>
    <m/>
    <x v="152"/>
    <m/>
    <m/>
    <m/>
    <m/>
    <m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58" firstHeaderRow="1" firstDataRow="2" firstDataCol="1"/>
  <pivotFields count="14">
    <pivotField showAll="0"/>
    <pivotField showAll="0"/>
    <pivotField showAll="0"/>
    <pivotField axis="axisRow" showAll="0">
      <items count="154">
        <item x="106"/>
        <item x="107"/>
        <item x="0"/>
        <item x="151"/>
        <item x="45"/>
        <item x="102"/>
        <item x="150"/>
        <item x="142"/>
        <item x="140"/>
        <item x="109"/>
        <item x="139"/>
        <item x="36"/>
        <item x="18"/>
        <item x="15"/>
        <item x="114"/>
        <item x="104"/>
        <item x="103"/>
        <item x="49"/>
        <item x="40"/>
        <item x="42"/>
        <item x="133"/>
        <item x="134"/>
        <item x="135"/>
        <item x="118"/>
        <item x="16"/>
        <item x="90"/>
        <item x="105"/>
        <item x="110"/>
        <item x="120"/>
        <item x="111"/>
        <item x="117"/>
        <item x="92"/>
        <item x="38"/>
        <item x="60"/>
        <item x="67"/>
        <item x="68"/>
        <item x="81"/>
        <item x="69"/>
        <item x="70"/>
        <item x="57"/>
        <item x="82"/>
        <item x="58"/>
        <item x="80"/>
        <item x="65"/>
        <item x="66"/>
        <item x="64"/>
        <item x="115"/>
        <item x="128"/>
        <item x="122"/>
        <item x="127"/>
        <item x="123"/>
        <item x="112"/>
        <item x="113"/>
        <item x="5"/>
        <item x="6"/>
        <item x="7"/>
        <item x="94"/>
        <item x="95"/>
        <item x="91"/>
        <item x="143"/>
        <item x="141"/>
        <item x="32"/>
        <item x="50"/>
        <item x="39"/>
        <item x="76"/>
        <item x="54"/>
        <item x="77"/>
        <item x="55"/>
        <item x="78"/>
        <item x="56"/>
        <item x="79"/>
        <item x="71"/>
        <item x="72"/>
        <item x="53"/>
        <item x="73"/>
        <item x="74"/>
        <item x="75"/>
        <item x="14"/>
        <item x="22"/>
        <item x="31"/>
        <item x="25"/>
        <item x="23"/>
        <item x="24"/>
        <item x="52"/>
        <item x="88"/>
        <item x="86"/>
        <item x="85"/>
        <item x="20"/>
        <item x="19"/>
        <item x="21"/>
        <item x="83"/>
        <item x="89"/>
        <item x="28"/>
        <item x="119"/>
        <item x="121"/>
        <item x="126"/>
        <item x="124"/>
        <item x="125"/>
        <item x="108"/>
        <item x="29"/>
        <item x="11"/>
        <item x="10"/>
        <item x="144"/>
        <item x="48"/>
        <item x="145"/>
        <item x="146"/>
        <item x="47"/>
        <item x="147"/>
        <item x="1"/>
        <item x="136"/>
        <item x="33"/>
        <item x="62"/>
        <item x="61"/>
        <item x="17"/>
        <item x="59"/>
        <item x="63"/>
        <item x="129"/>
        <item x="84"/>
        <item x="87"/>
        <item x="116"/>
        <item x="3"/>
        <item x="4"/>
        <item x="148"/>
        <item x="130"/>
        <item x="30"/>
        <item x="51"/>
        <item x="131"/>
        <item x="26"/>
        <item x="137"/>
        <item x="34"/>
        <item x="37"/>
        <item x="96"/>
        <item x="41"/>
        <item x="132"/>
        <item x="99"/>
        <item x="97"/>
        <item x="101"/>
        <item x="98"/>
        <item x="100"/>
        <item x="46"/>
        <item x="8"/>
        <item x="9"/>
        <item x="149"/>
        <item x="44"/>
        <item x="43"/>
        <item x="35"/>
        <item x="138"/>
        <item x="93"/>
        <item x="12"/>
        <item x="13"/>
        <item x="2"/>
        <item x="27"/>
        <item x="15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9">
        <item x="0"/>
        <item x="4"/>
        <item x="5"/>
        <item x="1"/>
        <item x="6"/>
        <item x="3"/>
        <item x="2"/>
        <item x="7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1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mount in LC" fld="12" baseField="3" baseItem="0" numFmtId="164"/>
  </dataFields>
  <formats count="5">
    <format dxfId="4">
      <pivotArea outline="0" collapsedLevelsAreSubtotals="1" fieldPosition="0"/>
    </format>
    <format dxfId="3">
      <pivotArea field="9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9" count="0"/>
        </references>
      </pivotArea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8"/>
  <sheetViews>
    <sheetView tabSelected="1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13.42578125" hidden="1" customWidth="1"/>
    <col min="3" max="3" width="10.42578125" hidden="1" customWidth="1"/>
    <col min="4" max="4" width="11.140625" customWidth="1"/>
    <col min="8" max="8" width="21" bestFit="1" customWidth="1"/>
  </cols>
  <sheetData>
    <row r="2" spans="1:51" x14ac:dyDescent="0.25">
      <c r="A2" s="36" t="s">
        <v>32</v>
      </c>
    </row>
    <row r="4" spans="1:51" x14ac:dyDescent="0.25">
      <c r="D4" s="36" t="s">
        <v>33</v>
      </c>
    </row>
    <row r="5" spans="1:51" x14ac:dyDescent="0.25">
      <c r="B5" s="19">
        <v>42460</v>
      </c>
      <c r="C5" s="19">
        <v>42825</v>
      </c>
      <c r="D5" t="s">
        <v>31</v>
      </c>
    </row>
    <row r="6" spans="1:51" x14ac:dyDescent="0.25">
      <c r="A6" t="s">
        <v>34</v>
      </c>
      <c r="B6" s="21">
        <f>122699545.65662/10000000</f>
        <v>12.269954565661999</v>
      </c>
      <c r="C6">
        <v>8.69</v>
      </c>
      <c r="D6" s="20">
        <f>B6-C6</f>
        <v>3.5799545656619998</v>
      </c>
    </row>
    <row r="7" spans="1:51" x14ac:dyDescent="0.25">
      <c r="A7" s="36" t="s">
        <v>35</v>
      </c>
      <c r="D7" s="20"/>
    </row>
    <row r="8" spans="1:51" x14ac:dyDescent="0.25">
      <c r="A8" s="39" t="s">
        <v>36</v>
      </c>
      <c r="D8" s="20">
        <f>(Daman!C13+Daman!C14)/10000000</f>
        <v>0.36292233200000001</v>
      </c>
    </row>
    <row r="9" spans="1:51" x14ac:dyDescent="0.25">
      <c r="A9" s="39" t="s">
        <v>37</v>
      </c>
      <c r="D9" s="20">
        <f>'K1 &amp; K2'!H12/10000000</f>
        <v>0.79543149999999996</v>
      </c>
    </row>
    <row r="10" spans="1:51" x14ac:dyDescent="0.25">
      <c r="A10" s="39" t="s">
        <v>38</v>
      </c>
      <c r="D10" s="20">
        <f>-Baddi!J158/10000000</f>
        <v>1.4165603570000003</v>
      </c>
    </row>
    <row r="11" spans="1:51" x14ac:dyDescent="0.25">
      <c r="A11" s="39" t="s">
        <v>401</v>
      </c>
      <c r="D11" s="20">
        <f>Taloja!C11/10000000</f>
        <v>1.4302870251015536</v>
      </c>
    </row>
    <row r="12" spans="1:51" x14ac:dyDescent="0.25">
      <c r="A12" s="38" t="s">
        <v>6</v>
      </c>
      <c r="B12" s="36"/>
      <c r="C12" s="36"/>
      <c r="D12" s="37">
        <f>SUM(D6:D11)</f>
        <v>7.5851557797635545</v>
      </c>
    </row>
    <row r="14" spans="1:51" x14ac:dyDescent="0.25">
      <c r="AY14" t="s">
        <v>406</v>
      </c>
    </row>
    <row r="15" spans="1:51" x14ac:dyDescent="0.25">
      <c r="AW15" s="12" t="s">
        <v>402</v>
      </c>
      <c r="AY15">
        <v>8.4700000000000006</v>
      </c>
    </row>
    <row r="16" spans="1:51" x14ac:dyDescent="0.25">
      <c r="AW16" s="12" t="s">
        <v>403</v>
      </c>
      <c r="AY16">
        <v>0.26</v>
      </c>
    </row>
    <row r="17" spans="49:51" x14ac:dyDescent="0.25">
      <c r="AW17" s="12" t="s">
        <v>404</v>
      </c>
      <c r="AY17">
        <v>0.4</v>
      </c>
    </row>
    <row r="18" spans="49:51" x14ac:dyDescent="0.25">
      <c r="AW18" s="12" t="s">
        <v>405</v>
      </c>
      <c r="AY18">
        <v>1.2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17" sqref="C17"/>
    </sheetView>
  </sheetViews>
  <sheetFormatPr defaultRowHeight="15" x14ac:dyDescent="0.25"/>
  <cols>
    <col min="2" max="2" width="16.85546875" customWidth="1"/>
    <col min="3" max="3" width="17.7109375" style="18" customWidth="1"/>
    <col min="4" max="4" width="23.140625" customWidth="1"/>
  </cols>
  <sheetData>
    <row r="2" spans="2:5" x14ac:dyDescent="0.25">
      <c r="B2" s="5" t="s">
        <v>10</v>
      </c>
    </row>
    <row r="3" spans="2:5" x14ac:dyDescent="0.25">
      <c r="B3" s="5" t="s">
        <v>0</v>
      </c>
    </row>
    <row r="5" spans="2:5" x14ac:dyDescent="0.25">
      <c r="B5" s="4" t="s">
        <v>1</v>
      </c>
      <c r="C5" s="22" t="s">
        <v>2</v>
      </c>
      <c r="D5" s="4" t="s">
        <v>4</v>
      </c>
    </row>
    <row r="6" spans="2:5" x14ac:dyDescent="0.25">
      <c r="B6" s="3">
        <v>42499</v>
      </c>
      <c r="C6" s="23">
        <v>764740</v>
      </c>
      <c r="D6" s="1" t="s">
        <v>3</v>
      </c>
    </row>
    <row r="7" spans="2:5" x14ac:dyDescent="0.25">
      <c r="B7" s="3">
        <v>42574</v>
      </c>
      <c r="C7" s="23">
        <f>179610+88920+123335+1774+140780</f>
        <v>534419</v>
      </c>
      <c r="D7" s="1" t="s">
        <v>3</v>
      </c>
    </row>
    <row r="8" spans="2:5" x14ac:dyDescent="0.25">
      <c r="B8" s="3">
        <v>42704</v>
      </c>
      <c r="C8" s="23">
        <f>228725+321032</f>
        <v>549757</v>
      </c>
      <c r="D8" s="1" t="s">
        <v>3</v>
      </c>
    </row>
    <row r="9" spans="2:5" x14ac:dyDescent="0.25">
      <c r="B9" s="6" t="s">
        <v>9</v>
      </c>
      <c r="C9" s="23">
        <f>129532+652.32</f>
        <v>130184.32000000001</v>
      </c>
      <c r="D9" s="1" t="s">
        <v>8</v>
      </c>
    </row>
    <row r="10" spans="2:5" x14ac:dyDescent="0.25">
      <c r="B10" s="6" t="s">
        <v>12</v>
      </c>
      <c r="C10" s="23">
        <v>93472</v>
      </c>
      <c r="D10" s="1" t="s">
        <v>3</v>
      </c>
    </row>
    <row r="11" spans="2:5" x14ac:dyDescent="0.25">
      <c r="B11" s="6" t="s">
        <v>13</v>
      </c>
      <c r="C11" s="23">
        <v>494968</v>
      </c>
      <c r="D11" s="1" t="s">
        <v>3</v>
      </c>
    </row>
    <row r="12" spans="2:5" x14ac:dyDescent="0.25">
      <c r="B12" s="6" t="s">
        <v>11</v>
      </c>
      <c r="C12" s="23">
        <v>437147</v>
      </c>
      <c r="D12" s="1" t="s">
        <v>3</v>
      </c>
    </row>
    <row r="13" spans="2:5" x14ac:dyDescent="0.25">
      <c r="B13" s="4" t="s">
        <v>6</v>
      </c>
      <c r="C13" s="24">
        <f>SUM(C6:C12)</f>
        <v>3004687.3200000003</v>
      </c>
      <c r="D13" s="1"/>
      <c r="E13">
        <f>C13-C9</f>
        <v>2874503.0000000005</v>
      </c>
    </row>
    <row r="14" spans="2:5" x14ac:dyDescent="0.25">
      <c r="B14" s="2" t="s">
        <v>5</v>
      </c>
      <c r="C14" s="23">
        <v>624536</v>
      </c>
      <c r="D14" s="1" t="s">
        <v>14</v>
      </c>
    </row>
    <row r="15" spans="2:5" x14ac:dyDescent="0.25">
      <c r="B15" s="4"/>
      <c r="C15" s="24"/>
      <c r="D15" s="1"/>
    </row>
    <row r="16" spans="2:5" x14ac:dyDescent="0.25">
      <c r="B16" s="1" t="s">
        <v>7</v>
      </c>
      <c r="C16" s="24">
        <f>C13+C14</f>
        <v>3629223.3200000003</v>
      </c>
      <c r="D16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H12" sqref="H12"/>
    </sheetView>
  </sheetViews>
  <sheetFormatPr defaultRowHeight="15" x14ac:dyDescent="0.25"/>
  <cols>
    <col min="2" max="2" width="30.85546875" bestFit="1" customWidth="1"/>
    <col min="3" max="3" width="11.5703125" bestFit="1" customWidth="1"/>
    <col min="4" max="4" width="21.28515625" bestFit="1" customWidth="1"/>
    <col min="5" max="5" width="11.5703125" bestFit="1" customWidth="1"/>
    <col min="6" max="6" width="12.5703125" bestFit="1" customWidth="1"/>
    <col min="7" max="7" width="11.5703125" bestFit="1" customWidth="1"/>
    <col min="8" max="8" width="12.5703125" bestFit="1" customWidth="1"/>
    <col min="9" max="9" width="41" customWidth="1"/>
  </cols>
  <sheetData>
    <row r="2" spans="2:9" ht="15.75" thickBot="1" x14ac:dyDescent="0.3"/>
    <row r="3" spans="2:9" ht="15.75" thickBot="1" x14ac:dyDescent="0.3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</row>
    <row r="4" spans="2:9" ht="15.75" thickBot="1" x14ac:dyDescent="0.3">
      <c r="B4" s="9" t="s">
        <v>23</v>
      </c>
      <c r="C4" s="10"/>
      <c r="D4" s="10"/>
      <c r="E4" s="10"/>
      <c r="F4" s="10"/>
      <c r="G4" s="11">
        <v>495101</v>
      </c>
      <c r="H4" s="11">
        <v>495101</v>
      </c>
      <c r="I4" s="10"/>
    </row>
    <row r="5" spans="2:9" ht="15.75" thickBot="1" x14ac:dyDescent="0.3">
      <c r="B5" s="9" t="s">
        <v>24</v>
      </c>
      <c r="C5" s="10"/>
      <c r="D5" s="10"/>
      <c r="E5" s="11">
        <v>154438</v>
      </c>
      <c r="F5" s="11">
        <v>229044</v>
      </c>
      <c r="G5" s="10"/>
      <c r="H5" s="11">
        <v>383482</v>
      </c>
      <c r="I5" s="10"/>
    </row>
    <row r="6" spans="2:9" ht="15.75" thickBot="1" x14ac:dyDescent="0.3">
      <c r="B6" s="9" t="s">
        <v>25</v>
      </c>
      <c r="C6" s="11">
        <v>101005</v>
      </c>
      <c r="D6" s="11">
        <v>2305392</v>
      </c>
      <c r="E6" s="10"/>
      <c r="F6" s="10"/>
      <c r="G6" s="10"/>
      <c r="H6" s="11">
        <v>2406397</v>
      </c>
      <c r="I6" s="10"/>
    </row>
    <row r="7" spans="2:9" ht="15.75" thickBot="1" x14ac:dyDescent="0.3">
      <c r="B7" s="9" t="s">
        <v>26</v>
      </c>
      <c r="C7" s="11">
        <v>199391</v>
      </c>
      <c r="D7" s="11">
        <v>29430</v>
      </c>
      <c r="E7" s="10"/>
      <c r="F7" s="10"/>
      <c r="G7" s="10"/>
      <c r="H7" s="11">
        <v>228821</v>
      </c>
      <c r="I7" s="10"/>
    </row>
    <row r="8" spans="2:9" ht="15.75" thickBot="1" x14ac:dyDescent="0.3">
      <c r="B8" s="9" t="s">
        <v>27</v>
      </c>
      <c r="C8" s="11">
        <v>150000</v>
      </c>
      <c r="D8" s="10"/>
      <c r="E8" s="10"/>
      <c r="F8" s="10"/>
      <c r="G8" s="10"/>
      <c r="H8" s="11">
        <v>150000</v>
      </c>
      <c r="I8" s="10"/>
    </row>
    <row r="9" spans="2:9" ht="30" x14ac:dyDescent="0.25">
      <c r="B9" s="45" t="s">
        <v>27</v>
      </c>
      <c r="C9" s="45"/>
      <c r="D9" s="43">
        <v>1341303</v>
      </c>
      <c r="E9" s="45"/>
      <c r="F9" s="45"/>
      <c r="G9" s="45"/>
      <c r="H9" s="43">
        <v>1341303</v>
      </c>
      <c r="I9" s="13" t="s">
        <v>28</v>
      </c>
    </row>
    <row r="10" spans="2:9" ht="30.75" thickBot="1" x14ac:dyDescent="0.3">
      <c r="B10" s="46"/>
      <c r="C10" s="46"/>
      <c r="D10" s="44"/>
      <c r="E10" s="46"/>
      <c r="F10" s="46"/>
      <c r="G10" s="46"/>
      <c r="H10" s="44"/>
      <c r="I10" s="14" t="s">
        <v>29</v>
      </c>
    </row>
    <row r="11" spans="2:9" ht="60.75" thickBot="1" x14ac:dyDescent="0.3">
      <c r="B11" s="9" t="s">
        <v>24</v>
      </c>
      <c r="C11" s="10"/>
      <c r="D11" s="10"/>
      <c r="E11" s="10"/>
      <c r="F11" s="11">
        <v>2949211</v>
      </c>
      <c r="G11" s="10"/>
      <c r="H11" s="11">
        <v>2949211</v>
      </c>
      <c r="I11" s="14" t="s">
        <v>30</v>
      </c>
    </row>
    <row r="12" spans="2:9" ht="15.75" thickBot="1" x14ac:dyDescent="0.3">
      <c r="B12" s="15" t="s">
        <v>21</v>
      </c>
      <c r="C12" s="17">
        <v>450396</v>
      </c>
      <c r="D12" s="17">
        <v>3676125</v>
      </c>
      <c r="E12" s="17">
        <v>154438</v>
      </c>
      <c r="F12" s="17">
        <v>3178255</v>
      </c>
      <c r="G12" s="17">
        <v>495101</v>
      </c>
      <c r="H12" s="17">
        <v>7954315</v>
      </c>
      <c r="I12" s="16"/>
    </row>
  </sheetData>
  <mergeCells count="7">
    <mergeCell ref="H9:H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8"/>
  <sheetViews>
    <sheetView topLeftCell="A140" workbookViewId="0">
      <selection activeCell="L158" sqref="L158"/>
    </sheetView>
  </sheetViews>
  <sheetFormatPr defaultRowHeight="15" x14ac:dyDescent="0.25"/>
  <cols>
    <col min="1" max="1" width="45.85546875" customWidth="1"/>
    <col min="2" max="2" width="16.28515625" style="18" customWidth="1"/>
    <col min="3" max="5" width="11.7109375" style="18" customWidth="1"/>
    <col min="6" max="7" width="10.7109375" style="18" customWidth="1"/>
    <col min="8" max="8" width="7.5703125" style="18" customWidth="1"/>
    <col min="9" max="9" width="7.28515625" style="18" customWidth="1"/>
    <col min="10" max="10" width="12.7109375" style="18" customWidth="1"/>
    <col min="11" max="11" width="19.5703125" customWidth="1"/>
    <col min="12" max="12" width="15.42578125" customWidth="1"/>
    <col min="13" max="13" width="19.5703125" customWidth="1"/>
    <col min="14" max="14" width="15.42578125" customWidth="1"/>
    <col min="15" max="15" width="19.5703125" customWidth="1"/>
    <col min="16" max="16" width="15.42578125" customWidth="1"/>
    <col min="17" max="17" width="19.5703125" customWidth="1"/>
    <col min="18" max="18" width="20.42578125" customWidth="1"/>
    <col min="19" max="19" width="24.5703125" customWidth="1"/>
  </cols>
  <sheetData>
    <row r="3" spans="1:10" x14ac:dyDescent="0.25">
      <c r="A3" s="33" t="s">
        <v>400</v>
      </c>
      <c r="B3" s="35" t="s">
        <v>399</v>
      </c>
    </row>
    <row r="4" spans="1:10" x14ac:dyDescent="0.25">
      <c r="A4" s="33" t="s">
        <v>15</v>
      </c>
      <c r="B4" s="18" t="s">
        <v>393</v>
      </c>
      <c r="C4" s="18" t="s">
        <v>397</v>
      </c>
      <c r="D4" s="18" t="s">
        <v>391</v>
      </c>
      <c r="E4" s="18" t="s">
        <v>394</v>
      </c>
      <c r="F4" s="18" t="s">
        <v>392</v>
      </c>
      <c r="G4" s="18" t="s">
        <v>396</v>
      </c>
      <c r="H4" s="18" t="s">
        <v>395</v>
      </c>
      <c r="I4" s="18" t="s">
        <v>398</v>
      </c>
      <c r="J4" s="18" t="s">
        <v>21</v>
      </c>
    </row>
    <row r="5" spans="1:10" x14ac:dyDescent="0.25">
      <c r="A5" s="34" t="s">
        <v>292</v>
      </c>
      <c r="C5" s="18">
        <v>-68.010000000000005</v>
      </c>
      <c r="J5" s="18">
        <v>-68.010000000000005</v>
      </c>
    </row>
    <row r="6" spans="1:10" x14ac:dyDescent="0.25">
      <c r="A6" s="34" t="s">
        <v>294</v>
      </c>
      <c r="C6" s="18">
        <v>-90559.91</v>
      </c>
      <c r="J6" s="18">
        <v>-90559.91</v>
      </c>
    </row>
    <row r="7" spans="1:10" x14ac:dyDescent="0.25">
      <c r="A7" s="34" t="s">
        <v>55</v>
      </c>
      <c r="B7" s="18">
        <v>2383</v>
      </c>
      <c r="J7" s="18">
        <v>2383</v>
      </c>
    </row>
    <row r="8" spans="1:10" x14ac:dyDescent="0.25">
      <c r="A8" s="34" t="s">
        <v>388</v>
      </c>
      <c r="F8" s="18">
        <v>-274949</v>
      </c>
      <c r="J8" s="18">
        <v>-274949</v>
      </c>
    </row>
    <row r="9" spans="1:10" x14ac:dyDescent="0.25">
      <c r="A9" s="34" t="s">
        <v>164</v>
      </c>
      <c r="G9" s="18">
        <v>-13737.88</v>
      </c>
      <c r="J9" s="18">
        <v>-13737.88</v>
      </c>
    </row>
    <row r="10" spans="1:10" x14ac:dyDescent="0.25">
      <c r="A10" s="34" t="s">
        <v>284</v>
      </c>
      <c r="C10" s="18">
        <v>-29137.51</v>
      </c>
      <c r="J10" s="18">
        <v>-29137.51</v>
      </c>
    </row>
    <row r="11" spans="1:10" x14ac:dyDescent="0.25">
      <c r="A11" s="34" t="s">
        <v>386</v>
      </c>
      <c r="F11" s="18">
        <v>-50356.73</v>
      </c>
      <c r="J11" s="18">
        <v>-50356.73</v>
      </c>
    </row>
    <row r="12" spans="1:10" x14ac:dyDescent="0.25">
      <c r="A12" s="34" t="s">
        <v>370</v>
      </c>
      <c r="F12" s="18">
        <v>-27922.16</v>
      </c>
      <c r="J12" s="18">
        <v>-27922.16</v>
      </c>
    </row>
    <row r="13" spans="1:10" x14ac:dyDescent="0.25">
      <c r="A13" s="34" t="s">
        <v>366</v>
      </c>
      <c r="F13" s="18">
        <v>-30385.040000000001</v>
      </c>
      <c r="J13" s="18">
        <v>-30385.040000000001</v>
      </c>
    </row>
    <row r="14" spans="1:10" x14ac:dyDescent="0.25">
      <c r="A14" s="34" t="s">
        <v>298</v>
      </c>
      <c r="D14" s="18">
        <v>-19143.759999999998</v>
      </c>
      <c r="J14" s="18">
        <v>-19143.759999999998</v>
      </c>
    </row>
    <row r="15" spans="1:10" x14ac:dyDescent="0.25">
      <c r="A15" s="34" t="s">
        <v>364</v>
      </c>
      <c r="F15" s="18">
        <v>-104424.36</v>
      </c>
      <c r="J15" s="18">
        <v>-104424.36</v>
      </c>
    </row>
    <row r="16" spans="1:10" x14ac:dyDescent="0.25">
      <c r="A16" s="34" t="s">
        <v>146</v>
      </c>
      <c r="F16" s="18">
        <v>-2950.87</v>
      </c>
      <c r="G16" s="18">
        <v>-1539.58</v>
      </c>
      <c r="J16" s="18">
        <v>-4490.45</v>
      </c>
    </row>
    <row r="17" spans="1:10" x14ac:dyDescent="0.25">
      <c r="A17" s="34" t="s">
        <v>104</v>
      </c>
      <c r="E17" s="18">
        <v>-49478.11</v>
      </c>
      <c r="J17" s="18">
        <v>-49478.11</v>
      </c>
    </row>
    <row r="18" spans="1:10" x14ac:dyDescent="0.25">
      <c r="A18" s="34" t="s">
        <v>97</v>
      </c>
      <c r="E18" s="18">
        <v>-12211.76</v>
      </c>
      <c r="J18" s="18">
        <v>-12211.76</v>
      </c>
    </row>
    <row r="19" spans="1:10" x14ac:dyDescent="0.25">
      <c r="A19" s="34" t="s">
        <v>311</v>
      </c>
      <c r="D19" s="18">
        <v>-1230</v>
      </c>
      <c r="J19" s="18">
        <v>-1230</v>
      </c>
    </row>
    <row r="20" spans="1:10" x14ac:dyDescent="0.25">
      <c r="A20" s="34" t="s">
        <v>288</v>
      </c>
      <c r="C20" s="18">
        <v>-5500</v>
      </c>
      <c r="J20" s="18">
        <v>-5500</v>
      </c>
    </row>
    <row r="21" spans="1:10" x14ac:dyDescent="0.25">
      <c r="A21" s="34" t="s">
        <v>286</v>
      </c>
      <c r="C21" s="18">
        <v>-17552.75</v>
      </c>
      <c r="J21" s="18">
        <v>-17552.75</v>
      </c>
    </row>
    <row r="22" spans="1:10" x14ac:dyDescent="0.25">
      <c r="A22" s="34" t="s">
        <v>172</v>
      </c>
      <c r="G22" s="18">
        <v>-7313.7</v>
      </c>
      <c r="J22" s="18">
        <v>-7313.7</v>
      </c>
    </row>
    <row r="23" spans="1:10" x14ac:dyDescent="0.25">
      <c r="A23" s="34" t="s">
        <v>154</v>
      </c>
      <c r="G23" s="18">
        <v>-19238.36</v>
      </c>
      <c r="J23" s="18">
        <v>-19238.36</v>
      </c>
    </row>
    <row r="24" spans="1:10" x14ac:dyDescent="0.25">
      <c r="A24" s="34" t="s">
        <v>158</v>
      </c>
      <c r="G24" s="18">
        <v>-2950.01</v>
      </c>
      <c r="J24" s="18">
        <v>-2950.01</v>
      </c>
    </row>
    <row r="25" spans="1:10" x14ac:dyDescent="0.25">
      <c r="A25" s="34" t="s">
        <v>351</v>
      </c>
      <c r="D25" s="18">
        <v>-5422.3</v>
      </c>
      <c r="J25" s="18">
        <v>-5422.3</v>
      </c>
    </row>
    <row r="26" spans="1:10" x14ac:dyDescent="0.25">
      <c r="A26" s="34" t="s">
        <v>353</v>
      </c>
      <c r="D26" s="18">
        <v>-4902.53</v>
      </c>
      <c r="J26" s="18">
        <v>-4902.53</v>
      </c>
    </row>
    <row r="27" spans="1:10" x14ac:dyDescent="0.25">
      <c r="A27" s="34" t="s">
        <v>355</v>
      </c>
      <c r="D27" s="18">
        <v>-5590</v>
      </c>
      <c r="J27" s="18">
        <v>-5590</v>
      </c>
    </row>
    <row r="28" spans="1:10" x14ac:dyDescent="0.25">
      <c r="A28" s="34" t="s">
        <v>319</v>
      </c>
      <c r="D28" s="18">
        <v>-5320.59</v>
      </c>
      <c r="J28" s="18">
        <v>-5320.59</v>
      </c>
    </row>
    <row r="29" spans="1:10" x14ac:dyDescent="0.25">
      <c r="A29" s="34" t="s">
        <v>100</v>
      </c>
      <c r="E29" s="18">
        <v>-1359.06</v>
      </c>
      <c r="J29" s="18">
        <v>-1359.06</v>
      </c>
    </row>
    <row r="30" spans="1:10" x14ac:dyDescent="0.25">
      <c r="A30" s="34" t="s">
        <v>257</v>
      </c>
      <c r="C30" s="18">
        <v>-8055.73</v>
      </c>
      <c r="J30" s="18">
        <v>-8055.73</v>
      </c>
    </row>
    <row r="31" spans="1:10" x14ac:dyDescent="0.25">
      <c r="A31" s="34" t="s">
        <v>290</v>
      </c>
      <c r="C31" s="18">
        <v>-40586.92</v>
      </c>
      <c r="J31" s="18">
        <v>-40586.92</v>
      </c>
    </row>
    <row r="32" spans="1:10" x14ac:dyDescent="0.25">
      <c r="A32" s="34" t="s">
        <v>302</v>
      </c>
      <c r="D32" s="18">
        <v>-58109.919999999998</v>
      </c>
      <c r="J32" s="18">
        <v>-58109.919999999998</v>
      </c>
    </row>
    <row r="33" spans="1:10" x14ac:dyDescent="0.25">
      <c r="A33" s="34" t="s">
        <v>323</v>
      </c>
      <c r="D33" s="18">
        <v>-106937.01</v>
      </c>
      <c r="J33" s="18">
        <v>-106937.01</v>
      </c>
    </row>
    <row r="34" spans="1:10" x14ac:dyDescent="0.25">
      <c r="A34" s="34" t="s">
        <v>305</v>
      </c>
      <c r="D34" s="18">
        <v>-8252.89</v>
      </c>
      <c r="J34" s="18">
        <v>-8252.89</v>
      </c>
    </row>
    <row r="35" spans="1:10" x14ac:dyDescent="0.25">
      <c r="A35" s="34" t="s">
        <v>317</v>
      </c>
      <c r="D35" s="18">
        <v>-51999.94</v>
      </c>
      <c r="J35" s="18">
        <v>-51999.94</v>
      </c>
    </row>
    <row r="36" spans="1:10" x14ac:dyDescent="0.25">
      <c r="A36" s="34" t="s">
        <v>263</v>
      </c>
      <c r="C36" s="18">
        <v>-393541.27</v>
      </c>
      <c r="J36" s="18">
        <v>-393541.27</v>
      </c>
    </row>
    <row r="37" spans="1:10" x14ac:dyDescent="0.25">
      <c r="A37" s="34" t="s">
        <v>150</v>
      </c>
      <c r="G37" s="18">
        <v>-2230.7399999999998</v>
      </c>
      <c r="J37" s="18">
        <v>-2230.7399999999998</v>
      </c>
    </row>
    <row r="38" spans="1:10" x14ac:dyDescent="0.25">
      <c r="A38" s="34" t="s">
        <v>195</v>
      </c>
      <c r="C38" s="18">
        <v>-68349.95</v>
      </c>
      <c r="J38" s="18">
        <v>-68349.95</v>
      </c>
    </row>
    <row r="39" spans="1:10" x14ac:dyDescent="0.25">
      <c r="A39" s="34" t="s">
        <v>209</v>
      </c>
      <c r="C39" s="18">
        <v>-47250</v>
      </c>
      <c r="J39" s="18">
        <v>-47250</v>
      </c>
    </row>
    <row r="40" spans="1:10" x14ac:dyDescent="0.25">
      <c r="A40" s="34" t="s">
        <v>211</v>
      </c>
      <c r="C40" s="18">
        <v>-57529.02</v>
      </c>
      <c r="J40" s="18">
        <v>-57529.02</v>
      </c>
    </row>
    <row r="41" spans="1:10" x14ac:dyDescent="0.25">
      <c r="A41" s="34" t="s">
        <v>237</v>
      </c>
      <c r="C41" s="18">
        <v>-38567.550000000003</v>
      </c>
      <c r="J41" s="18">
        <v>-38567.550000000003</v>
      </c>
    </row>
    <row r="42" spans="1:10" x14ac:dyDescent="0.25">
      <c r="A42" s="34" t="s">
        <v>213</v>
      </c>
      <c r="C42" s="18">
        <v>-9342.4599999999991</v>
      </c>
      <c r="J42" s="18">
        <v>-9342.4599999999991</v>
      </c>
    </row>
    <row r="43" spans="1:10" x14ac:dyDescent="0.25">
      <c r="A43" s="34" t="s">
        <v>215</v>
      </c>
      <c r="C43" s="18">
        <v>-4138.2</v>
      </c>
      <c r="J43" s="18">
        <v>-4138.2</v>
      </c>
    </row>
    <row r="44" spans="1:10" x14ac:dyDescent="0.25">
      <c r="A44" s="34" t="s">
        <v>189</v>
      </c>
      <c r="C44" s="18">
        <v>-29495.03</v>
      </c>
      <c r="J44" s="18">
        <v>-29495.03</v>
      </c>
    </row>
    <row r="45" spans="1:10" x14ac:dyDescent="0.25">
      <c r="A45" s="34" t="s">
        <v>239</v>
      </c>
      <c r="C45" s="18">
        <v>-1235</v>
      </c>
      <c r="J45" s="18">
        <v>-1235</v>
      </c>
    </row>
    <row r="46" spans="1:10" x14ac:dyDescent="0.25">
      <c r="A46" s="34" t="s">
        <v>191</v>
      </c>
      <c r="C46" s="18">
        <v>-14400</v>
      </c>
      <c r="J46" s="18">
        <v>-14400</v>
      </c>
    </row>
    <row r="47" spans="1:10" x14ac:dyDescent="0.25">
      <c r="A47" s="34" t="s">
        <v>235</v>
      </c>
      <c r="C47" s="18">
        <v>-1350.96</v>
      </c>
      <c r="J47" s="18">
        <v>-1350.96</v>
      </c>
    </row>
    <row r="48" spans="1:10" x14ac:dyDescent="0.25">
      <c r="A48" s="34" t="s">
        <v>205</v>
      </c>
      <c r="C48" s="18">
        <v>-7368.07</v>
      </c>
      <c r="J48" s="18">
        <v>-7368.07</v>
      </c>
    </row>
    <row r="49" spans="1:10" x14ac:dyDescent="0.25">
      <c r="A49" s="34" t="s">
        <v>207</v>
      </c>
      <c r="C49" s="18">
        <v>-151744.64000000001</v>
      </c>
      <c r="J49" s="18">
        <v>-151744.64000000001</v>
      </c>
    </row>
    <row r="50" spans="1:10" x14ac:dyDescent="0.25">
      <c r="A50" s="34" t="s">
        <v>203</v>
      </c>
      <c r="C50" s="18">
        <v>-22811.53</v>
      </c>
      <c r="J50" s="18">
        <v>-22811.53</v>
      </c>
    </row>
    <row r="51" spans="1:10" x14ac:dyDescent="0.25">
      <c r="A51" s="34" t="s">
        <v>313</v>
      </c>
      <c r="D51" s="18">
        <v>-3934.58</v>
      </c>
      <c r="J51" s="18">
        <v>-3934.58</v>
      </c>
    </row>
    <row r="52" spans="1:10" x14ac:dyDescent="0.25">
      <c r="A52" s="34" t="s">
        <v>339</v>
      </c>
      <c r="D52" s="18">
        <v>-42662</v>
      </c>
      <c r="J52" s="18">
        <v>-42662</v>
      </c>
    </row>
    <row r="53" spans="1:10" x14ac:dyDescent="0.25">
      <c r="A53" s="34" t="s">
        <v>327</v>
      </c>
      <c r="D53" s="18">
        <v>-29392.93</v>
      </c>
      <c r="J53" s="18">
        <v>-29392.93</v>
      </c>
    </row>
    <row r="54" spans="1:10" x14ac:dyDescent="0.25">
      <c r="A54" s="34" t="s">
        <v>337</v>
      </c>
      <c r="D54" s="18">
        <v>-109720</v>
      </c>
      <c r="J54" s="18">
        <v>-109720</v>
      </c>
    </row>
    <row r="55" spans="1:10" x14ac:dyDescent="0.25">
      <c r="A55" s="34" t="s">
        <v>329</v>
      </c>
      <c r="D55" s="18">
        <v>-23490.93</v>
      </c>
      <c r="J55" s="18">
        <v>-23490.93</v>
      </c>
    </row>
    <row r="56" spans="1:10" x14ac:dyDescent="0.25">
      <c r="A56" s="34" t="s">
        <v>307</v>
      </c>
      <c r="D56" s="18">
        <v>-779.88</v>
      </c>
      <c r="J56" s="18">
        <v>-779.88</v>
      </c>
    </row>
    <row r="57" spans="1:10" x14ac:dyDescent="0.25">
      <c r="A57" s="34" t="s">
        <v>309</v>
      </c>
      <c r="D57" s="18">
        <v>-4609.0200000000004</v>
      </c>
      <c r="J57" s="18">
        <v>-4609.0200000000004</v>
      </c>
    </row>
    <row r="58" spans="1:10" x14ac:dyDescent="0.25">
      <c r="A58" s="34" t="s">
        <v>75</v>
      </c>
      <c r="E58" s="18">
        <v>-89000.970000000016</v>
      </c>
      <c r="J58" s="18">
        <v>-89000.970000000016</v>
      </c>
    </row>
    <row r="59" spans="1:10" x14ac:dyDescent="0.25">
      <c r="A59" s="34" t="s">
        <v>77</v>
      </c>
      <c r="E59" s="18">
        <v>-101961.84000000001</v>
      </c>
      <c r="J59" s="18">
        <v>-101961.84000000001</v>
      </c>
    </row>
    <row r="60" spans="1:10" x14ac:dyDescent="0.25">
      <c r="A60" s="34" t="s">
        <v>79</v>
      </c>
      <c r="E60" s="18">
        <v>-7662.5999999999995</v>
      </c>
      <c r="J60" s="18">
        <v>-7662.5999999999995</v>
      </c>
    </row>
    <row r="61" spans="1:10" x14ac:dyDescent="0.25">
      <c r="A61" s="34" t="s">
        <v>267</v>
      </c>
      <c r="C61" s="18">
        <v>-4266.84</v>
      </c>
      <c r="J61" s="18">
        <v>-4266.84</v>
      </c>
    </row>
    <row r="62" spans="1:10" x14ac:dyDescent="0.25">
      <c r="A62" s="34" t="s">
        <v>269</v>
      </c>
      <c r="C62" s="18">
        <v>-54538.6</v>
      </c>
      <c r="J62" s="18">
        <v>-54538.6</v>
      </c>
    </row>
    <row r="63" spans="1:10" x14ac:dyDescent="0.25">
      <c r="A63" s="34" t="s">
        <v>261</v>
      </c>
      <c r="C63" s="18">
        <v>-5508.91</v>
      </c>
      <c r="J63" s="18">
        <v>-5508.91</v>
      </c>
    </row>
    <row r="64" spans="1:10" x14ac:dyDescent="0.25">
      <c r="A64" s="34" t="s">
        <v>372</v>
      </c>
      <c r="F64" s="18">
        <v>-16204.609999999999</v>
      </c>
      <c r="J64" s="18">
        <v>-16204.609999999999</v>
      </c>
    </row>
    <row r="65" spans="1:10" x14ac:dyDescent="0.25">
      <c r="A65" s="34" t="s">
        <v>368</v>
      </c>
      <c r="F65" s="18">
        <v>-39635.06</v>
      </c>
      <c r="J65" s="18">
        <v>-39635.06</v>
      </c>
    </row>
    <row r="66" spans="1:10" x14ac:dyDescent="0.25">
      <c r="A66" s="34" t="s">
        <v>136</v>
      </c>
      <c r="G66" s="18">
        <v>-6578</v>
      </c>
      <c r="J66" s="18">
        <v>-6578</v>
      </c>
    </row>
    <row r="67" spans="1:10" x14ac:dyDescent="0.25">
      <c r="A67" s="34" t="s">
        <v>174</v>
      </c>
      <c r="G67" s="18">
        <v>-2253.3000000000002</v>
      </c>
      <c r="J67" s="18">
        <v>-2253.3000000000002</v>
      </c>
    </row>
    <row r="68" spans="1:10" x14ac:dyDescent="0.25">
      <c r="A68" s="34" t="s">
        <v>152</v>
      </c>
      <c r="G68" s="18">
        <v>-7949.9699999999993</v>
      </c>
      <c r="J68" s="18">
        <v>-7949.9699999999993</v>
      </c>
    </row>
    <row r="69" spans="1:10" x14ac:dyDescent="0.25">
      <c r="A69" s="34" t="s">
        <v>227</v>
      </c>
      <c r="C69" s="18">
        <v>-8929.0300000000007</v>
      </c>
      <c r="J69" s="18">
        <v>-8929.0300000000007</v>
      </c>
    </row>
    <row r="70" spans="1:10" x14ac:dyDescent="0.25">
      <c r="A70" s="34" t="s">
        <v>183</v>
      </c>
      <c r="C70" s="18">
        <v>-6195.39</v>
      </c>
      <c r="J70" s="18">
        <v>-6195.39</v>
      </c>
    </row>
    <row r="71" spans="1:10" x14ac:dyDescent="0.25">
      <c r="A71" s="34" t="s">
        <v>229</v>
      </c>
      <c r="C71" s="18">
        <v>-9613.77</v>
      </c>
      <c r="J71" s="18">
        <v>-9613.77</v>
      </c>
    </row>
    <row r="72" spans="1:10" x14ac:dyDescent="0.25">
      <c r="A72" s="34" t="s">
        <v>185</v>
      </c>
      <c r="C72" s="18">
        <v>-5097.26</v>
      </c>
      <c r="J72" s="18">
        <v>-5097.26</v>
      </c>
    </row>
    <row r="73" spans="1:10" x14ac:dyDescent="0.25">
      <c r="A73" s="34" t="s">
        <v>231</v>
      </c>
      <c r="C73" s="18">
        <v>-1048.1099999999999</v>
      </c>
      <c r="J73" s="18">
        <v>-1048.1099999999999</v>
      </c>
    </row>
    <row r="74" spans="1:10" x14ac:dyDescent="0.25">
      <c r="A74" s="34" t="s">
        <v>187</v>
      </c>
      <c r="C74" s="18">
        <v>-3447.92</v>
      </c>
      <c r="J74" s="18">
        <v>-3447.92</v>
      </c>
    </row>
    <row r="75" spans="1:10" x14ac:dyDescent="0.25">
      <c r="A75" s="34" t="s">
        <v>233</v>
      </c>
      <c r="C75" s="18">
        <v>-17588.900000000001</v>
      </c>
      <c r="J75" s="18">
        <v>-17588.900000000001</v>
      </c>
    </row>
    <row r="76" spans="1:10" x14ac:dyDescent="0.25">
      <c r="A76" s="34" t="s">
        <v>217</v>
      </c>
      <c r="C76" s="18">
        <v>-7952.64</v>
      </c>
      <c r="J76" s="18">
        <v>-7952.64</v>
      </c>
    </row>
    <row r="77" spans="1:10" x14ac:dyDescent="0.25">
      <c r="A77" s="34" t="s">
        <v>219</v>
      </c>
      <c r="C77" s="18">
        <v>-1073.9100000000001</v>
      </c>
      <c r="J77" s="18">
        <v>-1073.9100000000001</v>
      </c>
    </row>
    <row r="78" spans="1:10" x14ac:dyDescent="0.25">
      <c r="A78" s="34" t="s">
        <v>180</v>
      </c>
      <c r="C78" s="18">
        <v>-8697.83</v>
      </c>
      <c r="J78" s="18">
        <v>-8697.83</v>
      </c>
    </row>
    <row r="79" spans="1:10" x14ac:dyDescent="0.25">
      <c r="A79" s="34" t="s">
        <v>221</v>
      </c>
      <c r="C79" s="18">
        <v>-49480.65</v>
      </c>
      <c r="J79" s="18">
        <v>-49480.65</v>
      </c>
    </row>
    <row r="80" spans="1:10" x14ac:dyDescent="0.25">
      <c r="A80" s="34" t="s">
        <v>223</v>
      </c>
      <c r="C80" s="18">
        <v>-2627.96</v>
      </c>
      <c r="J80" s="18">
        <v>-2627.96</v>
      </c>
    </row>
    <row r="81" spans="1:10" x14ac:dyDescent="0.25">
      <c r="A81" s="34" t="s">
        <v>225</v>
      </c>
      <c r="C81" s="18">
        <v>-356</v>
      </c>
      <c r="J81" s="18">
        <v>-356</v>
      </c>
    </row>
    <row r="82" spans="1:10" x14ac:dyDescent="0.25">
      <c r="A82" s="34" t="s">
        <v>95</v>
      </c>
      <c r="E82" s="18">
        <v>-10862.9</v>
      </c>
      <c r="J82" s="18">
        <v>-10862.9</v>
      </c>
    </row>
    <row r="83" spans="1:10" x14ac:dyDescent="0.25">
      <c r="A83" s="34" t="s">
        <v>113</v>
      </c>
      <c r="E83" s="18">
        <v>-43343.040000000001</v>
      </c>
      <c r="J83" s="18">
        <v>-43343.040000000001</v>
      </c>
    </row>
    <row r="84" spans="1:10" x14ac:dyDescent="0.25">
      <c r="A84" s="34" t="s">
        <v>132</v>
      </c>
      <c r="H84" s="18">
        <v>53.31</v>
      </c>
      <c r="J84" s="18">
        <v>53.31</v>
      </c>
    </row>
    <row r="85" spans="1:10" x14ac:dyDescent="0.25">
      <c r="A85" s="34" t="s">
        <v>119</v>
      </c>
      <c r="E85" s="18">
        <v>-710012.69</v>
      </c>
      <c r="J85" s="18">
        <v>-710012.69</v>
      </c>
    </row>
    <row r="86" spans="1:10" x14ac:dyDescent="0.25">
      <c r="A86" s="34" t="s">
        <v>115</v>
      </c>
      <c r="E86" s="18">
        <v>-21700.5</v>
      </c>
      <c r="J86" s="18">
        <v>-21700.5</v>
      </c>
    </row>
    <row r="87" spans="1:10" x14ac:dyDescent="0.25">
      <c r="A87" s="34" t="s">
        <v>117</v>
      </c>
      <c r="E87" s="18">
        <v>-1382.7</v>
      </c>
      <c r="J87" s="18">
        <v>-1382.7</v>
      </c>
    </row>
    <row r="88" spans="1:10" x14ac:dyDescent="0.25">
      <c r="A88" s="34" t="s">
        <v>178</v>
      </c>
      <c r="G88" s="18">
        <v>-272</v>
      </c>
      <c r="J88" s="18">
        <v>-272</v>
      </c>
    </row>
    <row r="89" spans="1:10" x14ac:dyDescent="0.25">
      <c r="A89" s="34" t="s">
        <v>253</v>
      </c>
      <c r="C89" s="18">
        <v>-503986.56</v>
      </c>
      <c r="J89" s="18">
        <v>-503986.56</v>
      </c>
    </row>
    <row r="90" spans="1:10" x14ac:dyDescent="0.25">
      <c r="A90" s="34" t="s">
        <v>248</v>
      </c>
      <c r="C90" s="18">
        <v>-1017590</v>
      </c>
      <c r="J90" s="18">
        <v>-1017590</v>
      </c>
    </row>
    <row r="91" spans="1:10" x14ac:dyDescent="0.25">
      <c r="A91" s="34" t="s">
        <v>246</v>
      </c>
      <c r="C91" s="18">
        <v>-1639600</v>
      </c>
      <c r="J91" s="18">
        <v>-1639600</v>
      </c>
    </row>
    <row r="92" spans="1:10" x14ac:dyDescent="0.25">
      <c r="A92" s="34" t="s">
        <v>109</v>
      </c>
      <c r="E92" s="18">
        <v>-502999.64</v>
      </c>
      <c r="J92" s="18">
        <v>-502999.64</v>
      </c>
    </row>
    <row r="93" spans="1:10" x14ac:dyDescent="0.25">
      <c r="A93" s="34" t="s">
        <v>106</v>
      </c>
      <c r="E93" s="18">
        <v>-867571.55</v>
      </c>
      <c r="J93" s="18">
        <v>-867571.55</v>
      </c>
    </row>
    <row r="94" spans="1:10" x14ac:dyDescent="0.25">
      <c r="A94" s="34" t="s">
        <v>111</v>
      </c>
      <c r="E94" s="18">
        <v>-1105612.92</v>
      </c>
      <c r="J94" s="18">
        <v>-1105612.92</v>
      </c>
    </row>
    <row r="95" spans="1:10" x14ac:dyDescent="0.25">
      <c r="A95" s="34" t="s">
        <v>241</v>
      </c>
      <c r="C95" s="18">
        <v>-429133.86</v>
      </c>
      <c r="J95" s="18">
        <v>-429133.86</v>
      </c>
    </row>
    <row r="96" spans="1:10" x14ac:dyDescent="0.25">
      <c r="A96" s="34" t="s">
        <v>255</v>
      </c>
      <c r="C96" s="18">
        <v>-113645.63</v>
      </c>
      <c r="J96" s="18">
        <v>-113645.63</v>
      </c>
    </row>
    <row r="97" spans="1:10" x14ac:dyDescent="0.25">
      <c r="A97" s="34" t="s">
        <v>126</v>
      </c>
      <c r="E97" s="18">
        <v>-2458.8000000000002</v>
      </c>
      <c r="J97" s="18">
        <v>-2458.8000000000002</v>
      </c>
    </row>
    <row r="98" spans="1:10" x14ac:dyDescent="0.25">
      <c r="A98" s="34" t="s">
        <v>321</v>
      </c>
      <c r="D98" s="18">
        <v>-41307.71</v>
      </c>
      <c r="J98" s="18">
        <v>-41307.71</v>
      </c>
    </row>
    <row r="99" spans="1:10" x14ac:dyDescent="0.25">
      <c r="A99" s="34" t="s">
        <v>325</v>
      </c>
      <c r="D99" s="18">
        <v>-45766.3</v>
      </c>
      <c r="J99" s="18">
        <v>-45766.3</v>
      </c>
    </row>
    <row r="100" spans="1:10" x14ac:dyDescent="0.25">
      <c r="A100" s="34" t="s">
        <v>335</v>
      </c>
      <c r="D100" s="18">
        <v>-6902.14</v>
      </c>
      <c r="J100" s="18">
        <v>-6902.14</v>
      </c>
    </row>
    <row r="101" spans="1:10" x14ac:dyDescent="0.25">
      <c r="A101" s="34" t="s">
        <v>331</v>
      </c>
      <c r="D101" s="18">
        <v>-13059.27</v>
      </c>
      <c r="J101" s="18">
        <v>-13059.27</v>
      </c>
    </row>
    <row r="102" spans="1:10" x14ac:dyDescent="0.25">
      <c r="A102" s="34" t="s">
        <v>333</v>
      </c>
      <c r="D102" s="18">
        <v>-4237.12</v>
      </c>
      <c r="J102" s="18">
        <v>-4237.12</v>
      </c>
    </row>
    <row r="103" spans="1:10" x14ac:dyDescent="0.25">
      <c r="A103" s="34" t="s">
        <v>296</v>
      </c>
      <c r="C103" s="18">
        <v>-96497.61</v>
      </c>
      <c r="J103" s="18">
        <v>-96497.61</v>
      </c>
    </row>
    <row r="104" spans="1:10" x14ac:dyDescent="0.25">
      <c r="A104" s="34" t="s">
        <v>128</v>
      </c>
      <c r="E104" s="18">
        <v>-374166</v>
      </c>
      <c r="J104" s="18">
        <v>-374166</v>
      </c>
    </row>
    <row r="105" spans="1:10" x14ac:dyDescent="0.25">
      <c r="A105" s="34" t="s">
        <v>87</v>
      </c>
      <c r="E105" s="18">
        <v>-2359</v>
      </c>
      <c r="J105" s="18">
        <v>-2359</v>
      </c>
    </row>
    <row r="106" spans="1:10" x14ac:dyDescent="0.25">
      <c r="A106" s="34" t="s">
        <v>85</v>
      </c>
      <c r="E106" s="18">
        <v>-13957.36</v>
      </c>
      <c r="J106" s="18">
        <v>-13957.36</v>
      </c>
    </row>
    <row r="107" spans="1:10" x14ac:dyDescent="0.25">
      <c r="A107" s="34" t="s">
        <v>374</v>
      </c>
      <c r="F107" s="18">
        <v>-3689.96</v>
      </c>
      <c r="J107" s="18">
        <v>-3689.96</v>
      </c>
    </row>
    <row r="108" spans="1:10" x14ac:dyDescent="0.25">
      <c r="A108" s="34" t="s">
        <v>170</v>
      </c>
      <c r="G108" s="18">
        <v>-20500</v>
      </c>
      <c r="J108" s="18">
        <v>-20500</v>
      </c>
    </row>
    <row r="109" spans="1:10" x14ac:dyDescent="0.25">
      <c r="A109" s="34" t="s">
        <v>376</v>
      </c>
      <c r="F109" s="18">
        <v>-14349.99</v>
      </c>
      <c r="J109" s="18">
        <v>-14349.99</v>
      </c>
    </row>
    <row r="110" spans="1:10" x14ac:dyDescent="0.25">
      <c r="A110" s="34" t="s">
        <v>378</v>
      </c>
      <c r="F110" s="18">
        <v>-67020.61</v>
      </c>
      <c r="J110" s="18">
        <v>-67020.61</v>
      </c>
    </row>
    <row r="111" spans="1:10" x14ac:dyDescent="0.25">
      <c r="A111" s="34" t="s">
        <v>168</v>
      </c>
      <c r="G111" s="18">
        <v>-45247.6</v>
      </c>
      <c r="J111" s="18">
        <v>-45247.6</v>
      </c>
    </row>
    <row r="112" spans="1:10" x14ac:dyDescent="0.25">
      <c r="A112" s="34" t="s">
        <v>380</v>
      </c>
      <c r="F112" s="18">
        <v>-6924.82</v>
      </c>
      <c r="J112" s="18">
        <v>-6924.82</v>
      </c>
    </row>
    <row r="113" spans="1:10" x14ac:dyDescent="0.25">
      <c r="A113" s="34" t="s">
        <v>62</v>
      </c>
      <c r="B113" s="18">
        <v>4023.45</v>
      </c>
      <c r="J113" s="18">
        <v>4023.45</v>
      </c>
    </row>
    <row r="114" spans="1:10" x14ac:dyDescent="0.25">
      <c r="A114" s="34" t="s">
        <v>357</v>
      </c>
      <c r="D114" s="18">
        <v>-564783.04</v>
      </c>
      <c r="J114" s="18">
        <v>-564783.04</v>
      </c>
    </row>
    <row r="115" spans="1:10" x14ac:dyDescent="0.25">
      <c r="A115" s="34" t="s">
        <v>139</v>
      </c>
      <c r="G115" s="18">
        <v>-26928</v>
      </c>
      <c r="J115" s="18">
        <v>-26928</v>
      </c>
    </row>
    <row r="116" spans="1:10" x14ac:dyDescent="0.25">
      <c r="A116" s="34" t="s">
        <v>199</v>
      </c>
      <c r="C116" s="18">
        <v>-390409.01</v>
      </c>
      <c r="J116" s="18">
        <v>-390409.01</v>
      </c>
    </row>
    <row r="117" spans="1:10" x14ac:dyDescent="0.25">
      <c r="A117" s="34" t="s">
        <v>197</v>
      </c>
      <c r="C117" s="18">
        <v>-58072.36</v>
      </c>
      <c r="J117" s="18">
        <v>-58072.36</v>
      </c>
    </row>
    <row r="118" spans="1:10" x14ac:dyDescent="0.25">
      <c r="A118" s="34" t="s">
        <v>102</v>
      </c>
      <c r="E118" s="18">
        <v>-42274.66</v>
      </c>
      <c r="J118" s="18">
        <v>-42274.66</v>
      </c>
    </row>
    <row r="119" spans="1:10" x14ac:dyDescent="0.25">
      <c r="A119" s="34" t="s">
        <v>193</v>
      </c>
      <c r="C119" s="18">
        <v>-68808.259999999995</v>
      </c>
      <c r="J119" s="18">
        <v>-68808.259999999995</v>
      </c>
    </row>
    <row r="120" spans="1:10" x14ac:dyDescent="0.25">
      <c r="A120" s="34" t="s">
        <v>201</v>
      </c>
      <c r="C120" s="18">
        <v>-37141.279999999999</v>
      </c>
      <c r="J120" s="18">
        <v>-37141.279999999999</v>
      </c>
    </row>
    <row r="121" spans="1:10" x14ac:dyDescent="0.25">
      <c r="A121" s="34" t="s">
        <v>341</v>
      </c>
      <c r="D121" s="18">
        <v>-20817.310000000001</v>
      </c>
      <c r="J121" s="18">
        <v>-20817.310000000001</v>
      </c>
    </row>
    <row r="122" spans="1:10" x14ac:dyDescent="0.25">
      <c r="A122" s="34" t="s">
        <v>244</v>
      </c>
      <c r="C122" s="18">
        <v>-97269.93</v>
      </c>
      <c r="J122" s="18">
        <v>-97269.93</v>
      </c>
    </row>
    <row r="123" spans="1:10" x14ac:dyDescent="0.25">
      <c r="A123" s="34" t="s">
        <v>251</v>
      </c>
      <c r="C123" s="18">
        <v>-228033</v>
      </c>
      <c r="J123" s="18">
        <v>-228033</v>
      </c>
    </row>
    <row r="124" spans="1:10" x14ac:dyDescent="0.25">
      <c r="A124" s="34" t="s">
        <v>315</v>
      </c>
      <c r="D124" s="18">
        <v>-3215.16</v>
      </c>
      <c r="J124" s="18">
        <v>-3215.16</v>
      </c>
    </row>
    <row r="125" spans="1:10" x14ac:dyDescent="0.25">
      <c r="A125" s="34" t="s">
        <v>67</v>
      </c>
      <c r="E125" s="18">
        <v>-24402.49</v>
      </c>
      <c r="J125" s="18">
        <v>-24402.49</v>
      </c>
    </row>
    <row r="126" spans="1:10" x14ac:dyDescent="0.25">
      <c r="A126" s="34" t="s">
        <v>73</v>
      </c>
      <c r="E126" s="18">
        <v>-3146</v>
      </c>
      <c r="J126" s="18">
        <v>-3146</v>
      </c>
    </row>
    <row r="127" spans="1:10" x14ac:dyDescent="0.25">
      <c r="A127" s="34" t="s">
        <v>382</v>
      </c>
      <c r="F127" s="18">
        <v>-2235.6</v>
      </c>
      <c r="J127" s="18">
        <v>-2235.6</v>
      </c>
    </row>
    <row r="128" spans="1:10" x14ac:dyDescent="0.25">
      <c r="A128" s="34" t="s">
        <v>344</v>
      </c>
      <c r="D128" s="18">
        <v>-1018.91</v>
      </c>
      <c r="J128" s="18">
        <v>-1018.91</v>
      </c>
    </row>
    <row r="129" spans="1:10" x14ac:dyDescent="0.25">
      <c r="A129" s="34" t="s">
        <v>130</v>
      </c>
      <c r="E129" s="18">
        <v>-94453.92</v>
      </c>
      <c r="J129" s="18">
        <v>-94453.92</v>
      </c>
    </row>
    <row r="130" spans="1:10" x14ac:dyDescent="0.25">
      <c r="A130" s="34" t="s">
        <v>176</v>
      </c>
      <c r="G130" s="18">
        <v>-8355.01</v>
      </c>
      <c r="J130" s="18">
        <v>-8355.01</v>
      </c>
    </row>
    <row r="131" spans="1:10" x14ac:dyDescent="0.25">
      <c r="A131" s="34" t="s">
        <v>346</v>
      </c>
      <c r="D131" s="18">
        <v>-1.1399999999999999</v>
      </c>
      <c r="J131" s="18">
        <v>-1.1399999999999999</v>
      </c>
    </row>
    <row r="132" spans="1:10" x14ac:dyDescent="0.25">
      <c r="A132" s="34" t="s">
        <v>121</v>
      </c>
      <c r="E132" s="18">
        <v>-15604.5</v>
      </c>
      <c r="J132" s="18">
        <v>-15604.5</v>
      </c>
    </row>
    <row r="133" spans="1:10" x14ac:dyDescent="0.25">
      <c r="A133" s="34" t="s">
        <v>359</v>
      </c>
      <c r="F133" s="18">
        <v>-7692.13</v>
      </c>
      <c r="J133" s="18">
        <v>-7692.13</v>
      </c>
    </row>
    <row r="134" spans="1:10" x14ac:dyDescent="0.25">
      <c r="A134" s="34" t="s">
        <v>142</v>
      </c>
      <c r="G134" s="18">
        <v>-68297.39</v>
      </c>
      <c r="J134" s="18">
        <v>-68297.39</v>
      </c>
    </row>
    <row r="135" spans="1:10" x14ac:dyDescent="0.25">
      <c r="A135" s="34" t="s">
        <v>148</v>
      </c>
      <c r="G135" s="18">
        <v>-97864.49</v>
      </c>
      <c r="J135" s="18">
        <v>-97864.49</v>
      </c>
    </row>
    <row r="136" spans="1:10" x14ac:dyDescent="0.25">
      <c r="A136" s="34" t="s">
        <v>271</v>
      </c>
      <c r="C136" s="18">
        <v>-72146.45</v>
      </c>
      <c r="J136" s="18">
        <v>-72146.45</v>
      </c>
    </row>
    <row r="137" spans="1:10" x14ac:dyDescent="0.25">
      <c r="A137" s="34" t="s">
        <v>156</v>
      </c>
      <c r="G137" s="18">
        <v>-97478.36</v>
      </c>
      <c r="J137" s="18">
        <v>-97478.36</v>
      </c>
    </row>
    <row r="138" spans="1:10" x14ac:dyDescent="0.25">
      <c r="A138" s="34" t="s">
        <v>348</v>
      </c>
      <c r="D138" s="18">
        <v>-28320.49</v>
      </c>
      <c r="J138" s="18">
        <v>-28320.49</v>
      </c>
    </row>
    <row r="139" spans="1:10" x14ac:dyDescent="0.25">
      <c r="A139" s="34" t="s">
        <v>278</v>
      </c>
      <c r="C139" s="18">
        <v>-56486.9</v>
      </c>
      <c r="J139" s="18">
        <v>-56486.9</v>
      </c>
    </row>
    <row r="140" spans="1:10" x14ac:dyDescent="0.25">
      <c r="A140" s="34" t="s">
        <v>274</v>
      </c>
      <c r="C140" s="18">
        <v>-84620.42</v>
      </c>
      <c r="J140" s="18">
        <v>-84620.42</v>
      </c>
    </row>
    <row r="141" spans="1:10" x14ac:dyDescent="0.25">
      <c r="A141" s="34" t="s">
        <v>282</v>
      </c>
      <c r="C141" s="18">
        <v>-69193.039999999994</v>
      </c>
      <c r="J141" s="18">
        <v>-69193.039999999994</v>
      </c>
    </row>
    <row r="142" spans="1:10" x14ac:dyDescent="0.25">
      <c r="A142" s="34" t="s">
        <v>276</v>
      </c>
      <c r="C142" s="18">
        <v>-187960.64</v>
      </c>
      <c r="J142" s="18">
        <v>-187960.64</v>
      </c>
    </row>
    <row r="143" spans="1:10" x14ac:dyDescent="0.25">
      <c r="A143" s="34" t="s">
        <v>280</v>
      </c>
      <c r="C143" s="18">
        <v>-85911.91</v>
      </c>
      <c r="J143" s="18">
        <v>-85911.91</v>
      </c>
    </row>
    <row r="144" spans="1:10" x14ac:dyDescent="0.25">
      <c r="A144" s="34" t="s">
        <v>166</v>
      </c>
      <c r="C144" s="18">
        <v>-90046.86</v>
      </c>
      <c r="G144" s="18">
        <v>-13600.63</v>
      </c>
      <c r="J144" s="18">
        <v>-103647.49</v>
      </c>
    </row>
    <row r="145" spans="1:10" x14ac:dyDescent="0.25">
      <c r="A145" s="34" t="s">
        <v>81</v>
      </c>
      <c r="E145" s="18">
        <v>-76584.960000000006</v>
      </c>
      <c r="J145" s="18">
        <v>-76584.960000000006</v>
      </c>
    </row>
    <row r="146" spans="1:10" x14ac:dyDescent="0.25">
      <c r="A146" s="34" t="s">
        <v>83</v>
      </c>
      <c r="E146" s="18">
        <v>-142444.91</v>
      </c>
      <c r="J146" s="18">
        <v>-142444.91</v>
      </c>
    </row>
    <row r="147" spans="1:10" x14ac:dyDescent="0.25">
      <c r="A147" s="34" t="s">
        <v>384</v>
      </c>
      <c r="F147" s="18">
        <v>-127527.41</v>
      </c>
      <c r="J147" s="18">
        <v>-127527.41</v>
      </c>
    </row>
    <row r="148" spans="1:10" x14ac:dyDescent="0.25">
      <c r="A148" s="34" t="s">
        <v>162</v>
      </c>
      <c r="G148" s="18">
        <v>-36760.5</v>
      </c>
      <c r="J148" s="18">
        <v>-36760.5</v>
      </c>
    </row>
    <row r="149" spans="1:10" x14ac:dyDescent="0.25">
      <c r="A149" s="34" t="s">
        <v>160</v>
      </c>
      <c r="G149" s="18">
        <v>-152049.01999999999</v>
      </c>
      <c r="J149" s="18">
        <v>-152049.01999999999</v>
      </c>
    </row>
    <row r="150" spans="1:10" x14ac:dyDescent="0.25">
      <c r="A150" s="34" t="s">
        <v>144</v>
      </c>
      <c r="G150" s="18">
        <v>-96807.76999999999</v>
      </c>
      <c r="J150" s="18">
        <v>-96807.76999999999</v>
      </c>
    </row>
    <row r="151" spans="1:10" x14ac:dyDescent="0.25">
      <c r="A151" s="34" t="s">
        <v>362</v>
      </c>
      <c r="F151" s="18">
        <v>-137887.94</v>
      </c>
      <c r="J151" s="18">
        <v>-137887.94</v>
      </c>
    </row>
    <row r="152" spans="1:10" x14ac:dyDescent="0.25">
      <c r="A152" s="34" t="s">
        <v>265</v>
      </c>
      <c r="C152" s="18">
        <v>-65573.17</v>
      </c>
      <c r="J152" s="18">
        <v>-65573.17</v>
      </c>
    </row>
    <row r="153" spans="1:10" x14ac:dyDescent="0.25">
      <c r="A153" s="34" t="s">
        <v>90</v>
      </c>
      <c r="E153" s="18">
        <v>-274007.65000000002</v>
      </c>
      <c r="J153" s="18">
        <v>-274007.65000000002</v>
      </c>
    </row>
    <row r="154" spans="1:10" x14ac:dyDescent="0.25">
      <c r="A154" s="34" t="s">
        <v>93</v>
      </c>
      <c r="E154" s="18">
        <v>-116456.05</v>
      </c>
      <c r="J154" s="18">
        <v>-116456.05</v>
      </c>
    </row>
    <row r="155" spans="1:10" x14ac:dyDescent="0.25">
      <c r="A155" s="34" t="s">
        <v>64</v>
      </c>
      <c r="B155" s="18">
        <v>13219.44</v>
      </c>
      <c r="J155" s="18">
        <v>13219.44</v>
      </c>
    </row>
    <row r="156" spans="1:10" x14ac:dyDescent="0.25">
      <c r="A156" s="34" t="s">
        <v>123</v>
      </c>
      <c r="E156" s="18">
        <v>-7635.6</v>
      </c>
      <c r="J156" s="18">
        <v>-7635.6</v>
      </c>
    </row>
    <row r="157" spans="1:10" x14ac:dyDescent="0.25">
      <c r="A157" s="34" t="s">
        <v>398</v>
      </c>
    </row>
    <row r="158" spans="1:10" x14ac:dyDescent="0.25">
      <c r="A158" s="34" t="s">
        <v>21</v>
      </c>
      <c r="B158" s="18">
        <v>19625.89</v>
      </c>
      <c r="C158" s="18">
        <v>-6617135.1200000001</v>
      </c>
      <c r="D158" s="18">
        <v>-1210926.8699999999</v>
      </c>
      <c r="E158" s="18">
        <v>-4715112.18</v>
      </c>
      <c r="F158" s="18">
        <v>-914156.2899999998</v>
      </c>
      <c r="G158" s="18">
        <v>-727952.31</v>
      </c>
      <c r="H158" s="18">
        <v>53.31</v>
      </c>
      <c r="J158" s="18">
        <v>-14165603.570000002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workbookViewId="0">
      <selection activeCell="F15" sqref="F15"/>
    </sheetView>
  </sheetViews>
  <sheetFormatPr defaultRowHeight="15" x14ac:dyDescent="0.25"/>
  <cols>
    <col min="2" max="2" width="32" bestFit="1" customWidth="1"/>
    <col min="3" max="3" width="11.5703125" bestFit="1" customWidth="1"/>
    <col min="4" max="4" width="23.7109375" bestFit="1" customWidth="1"/>
  </cols>
  <sheetData>
    <row r="3" spans="2:4" x14ac:dyDescent="0.25">
      <c r="B3" s="5" t="s">
        <v>407</v>
      </c>
    </row>
    <row r="5" spans="2:4" x14ac:dyDescent="0.25">
      <c r="B5" s="4" t="s">
        <v>408</v>
      </c>
      <c r="C5" s="4" t="s">
        <v>409</v>
      </c>
      <c r="D5" s="4" t="s">
        <v>410</v>
      </c>
    </row>
    <row r="6" spans="2:4" x14ac:dyDescent="0.25">
      <c r="B6" s="1" t="s">
        <v>411</v>
      </c>
      <c r="C6" s="23">
        <v>3142527.8532983176</v>
      </c>
      <c r="D6" s="1" t="s">
        <v>412</v>
      </c>
    </row>
    <row r="7" spans="2:4" x14ac:dyDescent="0.25">
      <c r="B7" s="1" t="s">
        <v>411</v>
      </c>
      <c r="C7" s="23">
        <v>3067145.66</v>
      </c>
      <c r="D7" s="1" t="s">
        <v>413</v>
      </c>
    </row>
    <row r="8" spans="2:4" x14ac:dyDescent="0.25">
      <c r="B8" s="1" t="s">
        <v>414</v>
      </c>
      <c r="C8" s="40">
        <v>403742.86517748074</v>
      </c>
      <c r="D8" s="1" t="s">
        <v>412</v>
      </c>
    </row>
    <row r="9" spans="2:4" x14ac:dyDescent="0.25">
      <c r="B9" s="1" t="s">
        <v>411</v>
      </c>
      <c r="C9" s="40">
        <v>4883325.8581798924</v>
      </c>
      <c r="D9" s="1"/>
    </row>
    <row r="10" spans="2:4" x14ac:dyDescent="0.25">
      <c r="B10" s="1" t="s">
        <v>415</v>
      </c>
      <c r="C10" s="40">
        <v>2806128.0143598472</v>
      </c>
      <c r="D10" s="1" t="s">
        <v>416</v>
      </c>
    </row>
    <row r="11" spans="2:4" x14ac:dyDescent="0.25">
      <c r="B11" s="41" t="s">
        <v>6</v>
      </c>
      <c r="C11" s="42">
        <v>14302870.251015536</v>
      </c>
      <c r="D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workbookViewId="0">
      <selection sqref="A1:XFD1048576"/>
    </sheetView>
  </sheetViews>
  <sheetFormatPr defaultRowHeight="15" x14ac:dyDescent="0.25"/>
  <cols>
    <col min="1" max="1" width="6.140625" style="25" bestFit="1" customWidth="1"/>
    <col min="2" max="2" width="8.42578125" style="25" bestFit="1" customWidth="1"/>
    <col min="3" max="3" width="4.5703125" style="25" bestFit="1" customWidth="1"/>
    <col min="4" max="4" width="45.85546875" style="25" bestFit="1" customWidth="1"/>
    <col min="5" max="5" width="11" style="25" bestFit="1" customWidth="1"/>
    <col min="6" max="6" width="10.85546875" style="25" bestFit="1" customWidth="1"/>
    <col min="7" max="7" width="9.28515625" style="25" bestFit="1" customWidth="1"/>
    <col min="8" max="8" width="20" style="25" bestFit="1" customWidth="1"/>
    <col min="9" max="9" width="10.42578125" style="32" bestFit="1" customWidth="1"/>
    <col min="10" max="10" width="10.42578125" style="32" customWidth="1"/>
    <col min="11" max="11" width="12.42578125" style="25" bestFit="1" customWidth="1"/>
    <col min="12" max="12" width="4.85546875" style="25" bestFit="1" customWidth="1"/>
    <col min="13" max="13" width="12.7109375" style="25" bestFit="1" customWidth="1"/>
    <col min="14" max="14" width="10.42578125" style="25" bestFit="1" customWidth="1"/>
    <col min="15" max="16384" width="9.140625" style="25"/>
  </cols>
  <sheetData>
    <row r="1" spans="1:14" x14ac:dyDescent="0.25">
      <c r="A1" s="25" t="s">
        <v>39</v>
      </c>
      <c r="B1" s="25" t="s">
        <v>40</v>
      </c>
      <c r="C1" s="25" t="s">
        <v>41</v>
      </c>
      <c r="D1" s="25" t="s">
        <v>42</v>
      </c>
      <c r="E1" s="25" t="s">
        <v>43</v>
      </c>
      <c r="F1" s="25" t="s">
        <v>44</v>
      </c>
      <c r="G1" s="25" t="s">
        <v>45</v>
      </c>
      <c r="H1" s="25" t="s">
        <v>46</v>
      </c>
      <c r="I1" s="31" t="s">
        <v>47</v>
      </c>
      <c r="J1" s="31" t="s">
        <v>390</v>
      </c>
      <c r="K1" s="26" t="s">
        <v>48</v>
      </c>
      <c r="L1" s="26" t="s">
        <v>49</v>
      </c>
      <c r="M1" s="26" t="s">
        <v>50</v>
      </c>
      <c r="N1" s="26" t="s">
        <v>51</v>
      </c>
    </row>
    <row r="2" spans="1:14" x14ac:dyDescent="0.25">
      <c r="A2" s="27" t="s">
        <v>52</v>
      </c>
      <c r="B2" s="27" t="s">
        <v>53</v>
      </c>
      <c r="C2" s="27" t="s">
        <v>54</v>
      </c>
      <c r="D2" s="27" t="s">
        <v>55</v>
      </c>
      <c r="E2" s="27" t="s">
        <v>56</v>
      </c>
      <c r="F2" s="27" t="s">
        <v>57</v>
      </c>
      <c r="G2" s="27" t="s">
        <v>58</v>
      </c>
      <c r="H2" s="27" t="s">
        <v>59</v>
      </c>
      <c r="I2" s="32">
        <v>42476</v>
      </c>
      <c r="J2" s="32" t="s">
        <v>393</v>
      </c>
      <c r="K2" s="29">
        <v>2.7679999999999998</v>
      </c>
      <c r="L2" s="27" t="s">
        <v>60</v>
      </c>
      <c r="M2" s="30">
        <v>2383</v>
      </c>
      <c r="N2" s="28">
        <v>42476</v>
      </c>
    </row>
    <row r="3" spans="1:14" x14ac:dyDescent="0.25">
      <c r="A3" s="27" t="s">
        <v>52</v>
      </c>
      <c r="B3" s="27" t="s">
        <v>61</v>
      </c>
      <c r="C3" s="27" t="s">
        <v>54</v>
      </c>
      <c r="D3" s="27" t="s">
        <v>62</v>
      </c>
      <c r="E3" s="27" t="s">
        <v>56</v>
      </c>
      <c r="F3" s="27" t="s">
        <v>57</v>
      </c>
      <c r="G3" s="27" t="s">
        <v>58</v>
      </c>
      <c r="H3" s="27" t="s">
        <v>59</v>
      </c>
      <c r="I3" s="32">
        <v>42476</v>
      </c>
      <c r="J3" s="32" t="s">
        <v>393</v>
      </c>
      <c r="K3" s="29">
        <v>4.5730000000000004</v>
      </c>
      <c r="L3" s="27" t="s">
        <v>60</v>
      </c>
      <c r="M3" s="30">
        <v>4023.45</v>
      </c>
      <c r="N3" s="28">
        <v>42476</v>
      </c>
    </row>
    <row r="4" spans="1:14" x14ac:dyDescent="0.25">
      <c r="A4" s="27" t="s">
        <v>52</v>
      </c>
      <c r="B4" s="27" t="s">
        <v>63</v>
      </c>
      <c r="C4" s="27" t="s">
        <v>54</v>
      </c>
      <c r="D4" s="27" t="s">
        <v>64</v>
      </c>
      <c r="E4" s="27" t="s">
        <v>65</v>
      </c>
      <c r="F4" s="27" t="s">
        <v>57</v>
      </c>
      <c r="G4" s="27" t="s">
        <v>58</v>
      </c>
      <c r="H4" s="27" t="s">
        <v>59</v>
      </c>
      <c r="I4" s="32">
        <v>42488</v>
      </c>
      <c r="J4" s="32" t="s">
        <v>393</v>
      </c>
      <c r="K4" s="29">
        <v>76</v>
      </c>
      <c r="L4" s="27" t="s">
        <v>60</v>
      </c>
      <c r="M4" s="30">
        <v>13219.44</v>
      </c>
      <c r="N4" s="28">
        <v>42488</v>
      </c>
    </row>
    <row r="5" spans="1:14" x14ac:dyDescent="0.25">
      <c r="A5" s="27" t="s">
        <v>52</v>
      </c>
      <c r="B5" s="27" t="s">
        <v>66</v>
      </c>
      <c r="C5" s="27" t="s">
        <v>54</v>
      </c>
      <c r="D5" s="27" t="s">
        <v>67</v>
      </c>
      <c r="E5" s="27" t="s">
        <v>68</v>
      </c>
      <c r="F5" s="27" t="s">
        <v>69</v>
      </c>
      <c r="G5" s="27" t="s">
        <v>58</v>
      </c>
      <c r="H5" s="27" t="s">
        <v>70</v>
      </c>
      <c r="I5" s="32">
        <v>42572</v>
      </c>
      <c r="J5" s="32" t="s">
        <v>394</v>
      </c>
      <c r="K5" s="29">
        <v>-11815</v>
      </c>
      <c r="L5" s="27" t="s">
        <v>71</v>
      </c>
      <c r="M5" s="30">
        <v>-24402.49</v>
      </c>
      <c r="N5" s="28">
        <v>42572</v>
      </c>
    </row>
    <row r="6" spans="1:14" x14ac:dyDescent="0.25">
      <c r="A6" s="27" t="s">
        <v>52</v>
      </c>
      <c r="B6" s="27" t="s">
        <v>72</v>
      </c>
      <c r="C6" s="27" t="s">
        <v>54</v>
      </c>
      <c r="D6" s="27" t="s">
        <v>73</v>
      </c>
      <c r="E6" s="27" t="s">
        <v>68</v>
      </c>
      <c r="F6" s="27" t="s">
        <v>69</v>
      </c>
      <c r="G6" s="27" t="s">
        <v>58</v>
      </c>
      <c r="H6" s="27" t="s">
        <v>70</v>
      </c>
      <c r="I6" s="32">
        <v>42572</v>
      </c>
      <c r="J6" s="32" t="s">
        <v>394</v>
      </c>
      <c r="K6" s="29">
        <v>-1000</v>
      </c>
      <c r="L6" s="27" t="s">
        <v>71</v>
      </c>
      <c r="M6" s="30">
        <v>-3146</v>
      </c>
      <c r="N6" s="28">
        <v>42572</v>
      </c>
    </row>
    <row r="7" spans="1:14" x14ac:dyDescent="0.25">
      <c r="A7" s="27" t="s">
        <v>52</v>
      </c>
      <c r="B7" s="27" t="s">
        <v>74</v>
      </c>
      <c r="C7" s="27" t="s">
        <v>54</v>
      </c>
      <c r="D7" s="27" t="s">
        <v>75</v>
      </c>
      <c r="E7" s="27" t="s">
        <v>68</v>
      </c>
      <c r="F7" s="27" t="s">
        <v>69</v>
      </c>
      <c r="G7" s="27" t="s">
        <v>58</v>
      </c>
      <c r="H7" s="27" t="s">
        <v>70</v>
      </c>
      <c r="I7" s="32">
        <v>42572</v>
      </c>
      <c r="J7" s="32" t="s">
        <v>394</v>
      </c>
      <c r="K7" s="29">
        <v>-5594</v>
      </c>
      <c r="L7" s="27" t="s">
        <v>71</v>
      </c>
      <c r="M7" s="30">
        <v>-49128.81</v>
      </c>
      <c r="N7" s="28">
        <v>42572</v>
      </c>
    </row>
    <row r="8" spans="1:14" x14ac:dyDescent="0.25">
      <c r="A8" s="27" t="s">
        <v>52</v>
      </c>
      <c r="B8" s="27" t="s">
        <v>74</v>
      </c>
      <c r="C8" s="27" t="s">
        <v>54</v>
      </c>
      <c r="D8" s="27" t="s">
        <v>75</v>
      </c>
      <c r="E8" s="27" t="s">
        <v>68</v>
      </c>
      <c r="F8" s="27" t="s">
        <v>69</v>
      </c>
      <c r="G8" s="27" t="s">
        <v>58</v>
      </c>
      <c r="H8" s="27" t="s">
        <v>70</v>
      </c>
      <c r="I8" s="32">
        <v>42572</v>
      </c>
      <c r="J8" s="32" t="s">
        <v>394</v>
      </c>
      <c r="K8" s="29">
        <v>-1760</v>
      </c>
      <c r="L8" s="27" t="s">
        <v>71</v>
      </c>
      <c r="M8" s="30">
        <v>-15457.05</v>
      </c>
      <c r="N8" s="28">
        <v>42572</v>
      </c>
    </row>
    <row r="9" spans="1:14" x14ac:dyDescent="0.25">
      <c r="A9" s="27" t="s">
        <v>52</v>
      </c>
      <c r="B9" s="27" t="s">
        <v>74</v>
      </c>
      <c r="C9" s="27" t="s">
        <v>54</v>
      </c>
      <c r="D9" s="27" t="s">
        <v>75</v>
      </c>
      <c r="E9" s="27" t="s">
        <v>68</v>
      </c>
      <c r="F9" s="27" t="s">
        <v>69</v>
      </c>
      <c r="G9" s="27" t="s">
        <v>58</v>
      </c>
      <c r="H9" s="27" t="s">
        <v>70</v>
      </c>
      <c r="I9" s="32">
        <v>42572</v>
      </c>
      <c r="J9" s="32" t="s">
        <v>394</v>
      </c>
      <c r="K9" s="29">
        <v>-2496</v>
      </c>
      <c r="L9" s="27" t="s">
        <v>71</v>
      </c>
      <c r="M9" s="30">
        <v>-21920.9</v>
      </c>
      <c r="N9" s="28">
        <v>42572</v>
      </c>
    </row>
    <row r="10" spans="1:14" x14ac:dyDescent="0.25">
      <c r="A10" s="27" t="s">
        <v>52</v>
      </c>
      <c r="B10" s="27" t="s">
        <v>74</v>
      </c>
      <c r="C10" s="27" t="s">
        <v>54</v>
      </c>
      <c r="D10" s="27" t="s">
        <v>75</v>
      </c>
      <c r="E10" s="27" t="s">
        <v>68</v>
      </c>
      <c r="F10" s="27" t="s">
        <v>69</v>
      </c>
      <c r="G10" s="27" t="s">
        <v>58</v>
      </c>
      <c r="H10" s="27" t="s">
        <v>70</v>
      </c>
      <c r="I10" s="32">
        <v>42572</v>
      </c>
      <c r="J10" s="32" t="s">
        <v>394</v>
      </c>
      <c r="K10" s="29">
        <v>-284</v>
      </c>
      <c r="L10" s="27" t="s">
        <v>71</v>
      </c>
      <c r="M10" s="30">
        <v>-2494.21</v>
      </c>
      <c r="N10" s="28">
        <v>42572</v>
      </c>
    </row>
    <row r="11" spans="1:14" x14ac:dyDescent="0.25">
      <c r="A11" s="27" t="s">
        <v>52</v>
      </c>
      <c r="B11" s="27" t="s">
        <v>76</v>
      </c>
      <c r="C11" s="27" t="s">
        <v>54</v>
      </c>
      <c r="D11" s="27" t="s">
        <v>77</v>
      </c>
      <c r="E11" s="27" t="s">
        <v>68</v>
      </c>
      <c r="F11" s="27" t="s">
        <v>69</v>
      </c>
      <c r="G11" s="27" t="s">
        <v>58</v>
      </c>
      <c r="H11" s="27" t="s">
        <v>70</v>
      </c>
      <c r="I11" s="32">
        <v>42572</v>
      </c>
      <c r="J11" s="32" t="s">
        <v>394</v>
      </c>
      <c r="K11" s="29">
        <v>-1780</v>
      </c>
      <c r="L11" s="27" t="s">
        <v>71</v>
      </c>
      <c r="M11" s="30">
        <v>-15639.13</v>
      </c>
      <c r="N11" s="28">
        <v>42572</v>
      </c>
    </row>
    <row r="12" spans="1:14" x14ac:dyDescent="0.25">
      <c r="A12" s="27" t="s">
        <v>52</v>
      </c>
      <c r="B12" s="27" t="s">
        <v>76</v>
      </c>
      <c r="C12" s="27" t="s">
        <v>54</v>
      </c>
      <c r="D12" s="27" t="s">
        <v>77</v>
      </c>
      <c r="E12" s="27" t="s">
        <v>68</v>
      </c>
      <c r="F12" s="27" t="s">
        <v>69</v>
      </c>
      <c r="G12" s="27" t="s">
        <v>58</v>
      </c>
      <c r="H12" s="27" t="s">
        <v>70</v>
      </c>
      <c r="I12" s="32">
        <v>42572</v>
      </c>
      <c r="J12" s="32" t="s">
        <v>394</v>
      </c>
      <c r="K12" s="29">
        <v>-2195</v>
      </c>
      <c r="L12" s="27" t="s">
        <v>71</v>
      </c>
      <c r="M12" s="30">
        <v>-19285.330000000002</v>
      </c>
      <c r="N12" s="28">
        <v>42572</v>
      </c>
    </row>
    <row r="13" spans="1:14" x14ac:dyDescent="0.25">
      <c r="A13" s="27" t="s">
        <v>52</v>
      </c>
      <c r="B13" s="27" t="s">
        <v>76</v>
      </c>
      <c r="C13" s="27" t="s">
        <v>54</v>
      </c>
      <c r="D13" s="27" t="s">
        <v>77</v>
      </c>
      <c r="E13" s="27" t="s">
        <v>68</v>
      </c>
      <c r="F13" s="27" t="s">
        <v>69</v>
      </c>
      <c r="G13" s="27" t="s">
        <v>58</v>
      </c>
      <c r="H13" s="27" t="s">
        <v>70</v>
      </c>
      <c r="I13" s="32">
        <v>42572</v>
      </c>
      <c r="J13" s="32" t="s">
        <v>394</v>
      </c>
      <c r="K13" s="29">
        <v>-2250</v>
      </c>
      <c r="L13" s="27" t="s">
        <v>71</v>
      </c>
      <c r="M13" s="30">
        <v>-19768.560000000001</v>
      </c>
      <c r="N13" s="28">
        <v>42572</v>
      </c>
    </row>
    <row r="14" spans="1:14" x14ac:dyDescent="0.25">
      <c r="A14" s="27" t="s">
        <v>52</v>
      </c>
      <c r="B14" s="27" t="s">
        <v>76</v>
      </c>
      <c r="C14" s="27" t="s">
        <v>54</v>
      </c>
      <c r="D14" s="27" t="s">
        <v>77</v>
      </c>
      <c r="E14" s="27" t="s">
        <v>68</v>
      </c>
      <c r="F14" s="27" t="s">
        <v>69</v>
      </c>
      <c r="G14" s="27" t="s">
        <v>58</v>
      </c>
      <c r="H14" s="27" t="s">
        <v>70</v>
      </c>
      <c r="I14" s="32">
        <v>42572</v>
      </c>
      <c r="J14" s="32" t="s">
        <v>394</v>
      </c>
      <c r="K14" s="29">
        <v>-3800</v>
      </c>
      <c r="L14" s="27" t="s">
        <v>71</v>
      </c>
      <c r="M14" s="30">
        <v>-33386.9</v>
      </c>
      <c r="N14" s="28">
        <v>42572</v>
      </c>
    </row>
    <row r="15" spans="1:14" x14ac:dyDescent="0.25">
      <c r="A15" s="27" t="s">
        <v>52</v>
      </c>
      <c r="B15" s="27" t="s">
        <v>76</v>
      </c>
      <c r="C15" s="27" t="s">
        <v>54</v>
      </c>
      <c r="D15" s="27" t="s">
        <v>77</v>
      </c>
      <c r="E15" s="27" t="s">
        <v>68</v>
      </c>
      <c r="F15" s="27" t="s">
        <v>69</v>
      </c>
      <c r="G15" s="27" t="s">
        <v>58</v>
      </c>
      <c r="H15" s="27" t="s">
        <v>70</v>
      </c>
      <c r="I15" s="32">
        <v>42572</v>
      </c>
      <c r="J15" s="32" t="s">
        <v>394</v>
      </c>
      <c r="K15" s="29">
        <v>-1580</v>
      </c>
      <c r="L15" s="27" t="s">
        <v>71</v>
      </c>
      <c r="M15" s="30">
        <v>-13881.92</v>
      </c>
      <c r="N15" s="28">
        <v>42572</v>
      </c>
    </row>
    <row r="16" spans="1:14" x14ac:dyDescent="0.25">
      <c r="A16" s="27" t="s">
        <v>52</v>
      </c>
      <c r="B16" s="27" t="s">
        <v>78</v>
      </c>
      <c r="C16" s="27" t="s">
        <v>54</v>
      </c>
      <c r="D16" s="27" t="s">
        <v>79</v>
      </c>
      <c r="E16" s="27" t="s">
        <v>68</v>
      </c>
      <c r="F16" s="27" t="s">
        <v>69</v>
      </c>
      <c r="G16" s="27" t="s">
        <v>58</v>
      </c>
      <c r="H16" s="27" t="s">
        <v>70</v>
      </c>
      <c r="I16" s="32">
        <v>42572</v>
      </c>
      <c r="J16" s="32" t="s">
        <v>394</v>
      </c>
      <c r="K16" s="29">
        <v>-70</v>
      </c>
      <c r="L16" s="27" t="s">
        <v>71</v>
      </c>
      <c r="M16" s="30">
        <v>-623.70000000000005</v>
      </c>
      <c r="N16" s="28">
        <v>42572</v>
      </c>
    </row>
    <row r="17" spans="1:14" x14ac:dyDescent="0.25">
      <c r="A17" s="27" t="s">
        <v>52</v>
      </c>
      <c r="B17" s="27" t="s">
        <v>78</v>
      </c>
      <c r="C17" s="27" t="s">
        <v>54</v>
      </c>
      <c r="D17" s="27" t="s">
        <v>79</v>
      </c>
      <c r="E17" s="27" t="s">
        <v>68</v>
      </c>
      <c r="F17" s="27" t="s">
        <v>69</v>
      </c>
      <c r="G17" s="27" t="s">
        <v>58</v>
      </c>
      <c r="H17" s="27" t="s">
        <v>70</v>
      </c>
      <c r="I17" s="32">
        <v>42572</v>
      </c>
      <c r="J17" s="32" t="s">
        <v>394</v>
      </c>
      <c r="K17" s="29">
        <v>-790</v>
      </c>
      <c r="L17" s="27" t="s">
        <v>71</v>
      </c>
      <c r="M17" s="30">
        <v>-7038.9</v>
      </c>
      <c r="N17" s="28">
        <v>42572</v>
      </c>
    </row>
    <row r="18" spans="1:14" x14ac:dyDescent="0.25">
      <c r="A18" s="27" t="s">
        <v>52</v>
      </c>
      <c r="B18" s="27" t="s">
        <v>80</v>
      </c>
      <c r="C18" s="27" t="s">
        <v>54</v>
      </c>
      <c r="D18" s="27" t="s">
        <v>81</v>
      </c>
      <c r="E18" s="27" t="s">
        <v>68</v>
      </c>
      <c r="F18" s="27" t="s">
        <v>69</v>
      </c>
      <c r="G18" s="27" t="s">
        <v>58</v>
      </c>
      <c r="H18" s="27" t="s">
        <v>70</v>
      </c>
      <c r="I18" s="32">
        <v>42572</v>
      </c>
      <c r="J18" s="32" t="s">
        <v>394</v>
      </c>
      <c r="K18" s="29">
        <v>-203.464</v>
      </c>
      <c r="L18" s="27" t="s">
        <v>60</v>
      </c>
      <c r="M18" s="30">
        <v>-76584.960000000006</v>
      </c>
      <c r="N18" s="28">
        <v>42572</v>
      </c>
    </row>
    <row r="19" spans="1:14" x14ac:dyDescent="0.25">
      <c r="A19" s="27" t="s">
        <v>52</v>
      </c>
      <c r="B19" s="27" t="s">
        <v>82</v>
      </c>
      <c r="C19" s="27" t="s">
        <v>54</v>
      </c>
      <c r="D19" s="27" t="s">
        <v>83</v>
      </c>
      <c r="E19" s="27" t="s">
        <v>68</v>
      </c>
      <c r="F19" s="27" t="s">
        <v>69</v>
      </c>
      <c r="G19" s="27" t="s">
        <v>58</v>
      </c>
      <c r="H19" s="27" t="s">
        <v>70</v>
      </c>
      <c r="I19" s="32">
        <v>42572</v>
      </c>
      <c r="J19" s="32" t="s">
        <v>394</v>
      </c>
      <c r="K19" s="29">
        <v>-378.435</v>
      </c>
      <c r="L19" s="27" t="s">
        <v>60</v>
      </c>
      <c r="M19" s="30">
        <v>-142444.91</v>
      </c>
      <c r="N19" s="28">
        <v>42572</v>
      </c>
    </row>
    <row r="20" spans="1:14" x14ac:dyDescent="0.25">
      <c r="A20" s="27" t="s">
        <v>52</v>
      </c>
      <c r="B20" s="27" t="s">
        <v>84</v>
      </c>
      <c r="C20" s="27" t="s">
        <v>54</v>
      </c>
      <c r="D20" s="27" t="s">
        <v>85</v>
      </c>
      <c r="E20" s="27" t="s">
        <v>68</v>
      </c>
      <c r="F20" s="27" t="s">
        <v>69</v>
      </c>
      <c r="G20" s="27" t="s">
        <v>58</v>
      </c>
      <c r="H20" s="27" t="s">
        <v>70</v>
      </c>
      <c r="I20" s="32">
        <v>42572</v>
      </c>
      <c r="J20" s="32" t="s">
        <v>394</v>
      </c>
      <c r="K20" s="29">
        <v>-8</v>
      </c>
      <c r="L20" s="27" t="s">
        <v>71</v>
      </c>
      <c r="M20" s="30">
        <v>-13957.36</v>
      </c>
      <c r="N20" s="28">
        <v>42572</v>
      </c>
    </row>
    <row r="21" spans="1:14" x14ac:dyDescent="0.25">
      <c r="A21" s="27" t="s">
        <v>52</v>
      </c>
      <c r="B21" s="27" t="s">
        <v>86</v>
      </c>
      <c r="C21" s="27" t="s">
        <v>54</v>
      </c>
      <c r="D21" s="27" t="s">
        <v>87</v>
      </c>
      <c r="E21" s="27" t="s">
        <v>68</v>
      </c>
      <c r="F21" s="27" t="s">
        <v>69</v>
      </c>
      <c r="G21" s="27" t="s">
        <v>58</v>
      </c>
      <c r="H21" s="27" t="s">
        <v>70</v>
      </c>
      <c r="I21" s="32">
        <v>42572</v>
      </c>
      <c r="J21" s="32" t="s">
        <v>394</v>
      </c>
      <c r="K21" s="29">
        <v>-7</v>
      </c>
      <c r="L21" s="27" t="s">
        <v>88</v>
      </c>
      <c r="M21" s="30">
        <v>-2359</v>
      </c>
      <c r="N21" s="28">
        <v>42572</v>
      </c>
    </row>
    <row r="22" spans="1:14" x14ac:dyDescent="0.25">
      <c r="A22" s="27" t="s">
        <v>52</v>
      </c>
      <c r="B22" s="27" t="s">
        <v>89</v>
      </c>
      <c r="C22" s="27" t="s">
        <v>54</v>
      </c>
      <c r="D22" s="27" t="s">
        <v>90</v>
      </c>
      <c r="E22" s="27" t="s">
        <v>91</v>
      </c>
      <c r="F22" s="27" t="s">
        <v>69</v>
      </c>
      <c r="G22" s="27" t="s">
        <v>58</v>
      </c>
      <c r="H22" s="27" t="s">
        <v>70</v>
      </c>
      <c r="I22" s="32">
        <v>42572</v>
      </c>
      <c r="J22" s="32" t="s">
        <v>394</v>
      </c>
      <c r="K22" s="29">
        <v>-877.41</v>
      </c>
      <c r="L22" s="27" t="s">
        <v>60</v>
      </c>
      <c r="M22" s="30">
        <v>-162443.95000000001</v>
      </c>
      <c r="N22" s="28">
        <v>42572</v>
      </c>
    </row>
    <row r="23" spans="1:14" x14ac:dyDescent="0.25">
      <c r="A23" s="27" t="s">
        <v>52</v>
      </c>
      <c r="B23" s="27" t="s">
        <v>89</v>
      </c>
      <c r="C23" s="27" t="s">
        <v>54</v>
      </c>
      <c r="D23" s="27" t="s">
        <v>90</v>
      </c>
      <c r="E23" s="27" t="s">
        <v>91</v>
      </c>
      <c r="F23" s="27" t="s">
        <v>69</v>
      </c>
      <c r="G23" s="27" t="s">
        <v>58</v>
      </c>
      <c r="H23" s="27" t="s">
        <v>70</v>
      </c>
      <c r="I23" s="32">
        <v>42572</v>
      </c>
      <c r="J23" s="32" t="s">
        <v>394</v>
      </c>
      <c r="K23" s="29">
        <v>-602.59</v>
      </c>
      <c r="L23" s="27" t="s">
        <v>60</v>
      </c>
      <c r="M23" s="30">
        <v>-111563.7</v>
      </c>
      <c r="N23" s="28">
        <v>42572</v>
      </c>
    </row>
    <row r="24" spans="1:14" x14ac:dyDescent="0.25">
      <c r="A24" s="27" t="s">
        <v>52</v>
      </c>
      <c r="B24" s="27" t="s">
        <v>92</v>
      </c>
      <c r="C24" s="27" t="s">
        <v>54</v>
      </c>
      <c r="D24" s="27" t="s">
        <v>93</v>
      </c>
      <c r="E24" s="27" t="s">
        <v>91</v>
      </c>
      <c r="F24" s="27" t="s">
        <v>69</v>
      </c>
      <c r="G24" s="27" t="s">
        <v>58</v>
      </c>
      <c r="H24" s="27" t="s">
        <v>70</v>
      </c>
      <c r="I24" s="32">
        <v>42572</v>
      </c>
      <c r="J24" s="32" t="s">
        <v>394</v>
      </c>
      <c r="K24" s="29">
        <v>-548.85199999999998</v>
      </c>
      <c r="L24" s="27" t="s">
        <v>60</v>
      </c>
      <c r="M24" s="30">
        <v>-116456.05</v>
      </c>
      <c r="N24" s="28">
        <v>42572</v>
      </c>
    </row>
    <row r="25" spans="1:14" x14ac:dyDescent="0.25">
      <c r="A25" s="27" t="s">
        <v>52</v>
      </c>
      <c r="B25" s="27" t="s">
        <v>94</v>
      </c>
      <c r="C25" s="27" t="s">
        <v>54</v>
      </c>
      <c r="D25" s="27" t="s">
        <v>95</v>
      </c>
      <c r="E25" s="27" t="s">
        <v>91</v>
      </c>
      <c r="F25" s="27" t="s">
        <v>69</v>
      </c>
      <c r="G25" s="27" t="s">
        <v>58</v>
      </c>
      <c r="H25" s="27" t="s">
        <v>70</v>
      </c>
      <c r="I25" s="32">
        <v>42572</v>
      </c>
      <c r="J25" s="32" t="s">
        <v>394</v>
      </c>
      <c r="K25" s="29">
        <v>-510</v>
      </c>
      <c r="L25" s="27" t="s">
        <v>71</v>
      </c>
      <c r="M25" s="30">
        <v>-10862.9</v>
      </c>
      <c r="N25" s="28">
        <v>42572</v>
      </c>
    </row>
    <row r="26" spans="1:14" x14ac:dyDescent="0.25">
      <c r="A26" s="27" t="s">
        <v>52</v>
      </c>
      <c r="B26" s="27" t="s">
        <v>96</v>
      </c>
      <c r="C26" s="27" t="s">
        <v>54</v>
      </c>
      <c r="D26" s="27" t="s">
        <v>97</v>
      </c>
      <c r="E26" s="27" t="s">
        <v>91</v>
      </c>
      <c r="F26" s="27" t="s">
        <v>69</v>
      </c>
      <c r="G26" s="27" t="s">
        <v>58</v>
      </c>
      <c r="H26" s="27" t="s">
        <v>70</v>
      </c>
      <c r="I26" s="32">
        <v>42572</v>
      </c>
      <c r="J26" s="32" t="s">
        <v>394</v>
      </c>
      <c r="K26" s="29">
        <v>-5648.05</v>
      </c>
      <c r="L26" s="27" t="s">
        <v>98</v>
      </c>
      <c r="M26" s="30">
        <v>-6173.12</v>
      </c>
      <c r="N26" s="28">
        <v>42572</v>
      </c>
    </row>
    <row r="27" spans="1:14" x14ac:dyDescent="0.25">
      <c r="A27" s="27" t="s">
        <v>52</v>
      </c>
      <c r="B27" s="27" t="s">
        <v>96</v>
      </c>
      <c r="C27" s="27" t="s">
        <v>54</v>
      </c>
      <c r="D27" s="27" t="s">
        <v>97</v>
      </c>
      <c r="E27" s="27" t="s">
        <v>91</v>
      </c>
      <c r="F27" s="27" t="s">
        <v>69</v>
      </c>
      <c r="G27" s="27" t="s">
        <v>58</v>
      </c>
      <c r="H27" s="27" t="s">
        <v>70</v>
      </c>
      <c r="I27" s="32">
        <v>42572</v>
      </c>
      <c r="J27" s="32" t="s">
        <v>394</v>
      </c>
      <c r="K27" s="29">
        <v>-5525</v>
      </c>
      <c r="L27" s="27" t="s">
        <v>98</v>
      </c>
      <c r="M27" s="30">
        <v>-6038.64</v>
      </c>
      <c r="N27" s="28">
        <v>42572</v>
      </c>
    </row>
    <row r="28" spans="1:14" x14ac:dyDescent="0.25">
      <c r="A28" s="27" t="s">
        <v>52</v>
      </c>
      <c r="B28" s="27" t="s">
        <v>99</v>
      </c>
      <c r="C28" s="27" t="s">
        <v>54</v>
      </c>
      <c r="D28" s="27" t="s">
        <v>100</v>
      </c>
      <c r="E28" s="27" t="s">
        <v>91</v>
      </c>
      <c r="F28" s="27" t="s">
        <v>69</v>
      </c>
      <c r="G28" s="27" t="s">
        <v>58</v>
      </c>
      <c r="H28" s="27" t="s">
        <v>70</v>
      </c>
      <c r="I28" s="32">
        <v>42572</v>
      </c>
      <c r="J28" s="32" t="s">
        <v>394</v>
      </c>
      <c r="K28" s="29">
        <v>-2509.87</v>
      </c>
      <c r="L28" s="27" t="s">
        <v>98</v>
      </c>
      <c r="M28" s="30">
        <v>-1359.06</v>
      </c>
      <c r="N28" s="28">
        <v>42572</v>
      </c>
    </row>
    <row r="29" spans="1:14" x14ac:dyDescent="0.25">
      <c r="A29" s="27" t="s">
        <v>52</v>
      </c>
      <c r="B29" s="27" t="s">
        <v>101</v>
      </c>
      <c r="C29" s="27" t="s">
        <v>54</v>
      </c>
      <c r="D29" s="27" t="s">
        <v>102</v>
      </c>
      <c r="E29" s="27" t="s">
        <v>91</v>
      </c>
      <c r="F29" s="27" t="s">
        <v>69</v>
      </c>
      <c r="G29" s="27" t="s">
        <v>58</v>
      </c>
      <c r="H29" s="27" t="s">
        <v>70</v>
      </c>
      <c r="I29" s="32">
        <v>42572</v>
      </c>
      <c r="J29" s="32" t="s">
        <v>394</v>
      </c>
      <c r="K29" s="29">
        <v>-51804</v>
      </c>
      <c r="L29" s="27" t="s">
        <v>71</v>
      </c>
      <c r="M29" s="30">
        <v>-42274.66</v>
      </c>
      <c r="N29" s="28">
        <v>42572</v>
      </c>
    </row>
    <row r="30" spans="1:14" x14ac:dyDescent="0.25">
      <c r="A30" s="27" t="s">
        <v>52</v>
      </c>
      <c r="B30" s="27" t="s">
        <v>103</v>
      </c>
      <c r="C30" s="27" t="s">
        <v>54</v>
      </c>
      <c r="D30" s="27" t="s">
        <v>104</v>
      </c>
      <c r="E30" s="27" t="s">
        <v>91</v>
      </c>
      <c r="F30" s="27" t="s">
        <v>69</v>
      </c>
      <c r="G30" s="27" t="s">
        <v>58</v>
      </c>
      <c r="H30" s="27" t="s">
        <v>70</v>
      </c>
      <c r="I30" s="32">
        <v>42572</v>
      </c>
      <c r="J30" s="32" t="s">
        <v>394</v>
      </c>
      <c r="K30" s="29">
        <v>-48100</v>
      </c>
      <c r="L30" s="27" t="s">
        <v>98</v>
      </c>
      <c r="M30" s="30">
        <v>-33472.53</v>
      </c>
      <c r="N30" s="28">
        <v>42572</v>
      </c>
    </row>
    <row r="31" spans="1:14" x14ac:dyDescent="0.25">
      <c r="A31" s="27" t="s">
        <v>52</v>
      </c>
      <c r="B31" s="27" t="s">
        <v>103</v>
      </c>
      <c r="C31" s="27" t="s">
        <v>54</v>
      </c>
      <c r="D31" s="27" t="s">
        <v>104</v>
      </c>
      <c r="E31" s="27" t="s">
        <v>91</v>
      </c>
      <c r="F31" s="27" t="s">
        <v>69</v>
      </c>
      <c r="G31" s="27" t="s">
        <v>58</v>
      </c>
      <c r="H31" s="27" t="s">
        <v>70</v>
      </c>
      <c r="I31" s="32">
        <v>42572</v>
      </c>
      <c r="J31" s="32" t="s">
        <v>394</v>
      </c>
      <c r="K31" s="29">
        <v>-23000</v>
      </c>
      <c r="L31" s="27" t="s">
        <v>98</v>
      </c>
      <c r="M31" s="30">
        <v>-16005.58</v>
      </c>
      <c r="N31" s="28">
        <v>42572</v>
      </c>
    </row>
    <row r="32" spans="1:14" x14ac:dyDescent="0.25">
      <c r="A32" s="27" t="s">
        <v>52</v>
      </c>
      <c r="B32" s="27" t="s">
        <v>105</v>
      </c>
      <c r="C32" s="27" t="s">
        <v>54</v>
      </c>
      <c r="D32" s="27" t="s">
        <v>106</v>
      </c>
      <c r="E32" s="27" t="s">
        <v>107</v>
      </c>
      <c r="F32" s="27" t="s">
        <v>69</v>
      </c>
      <c r="G32" s="27" t="s">
        <v>58</v>
      </c>
      <c r="H32" s="27" t="s">
        <v>70</v>
      </c>
      <c r="I32" s="32">
        <v>42572</v>
      </c>
      <c r="J32" s="32" t="s">
        <v>394</v>
      </c>
      <c r="K32" s="29">
        <v>-603.46299999999997</v>
      </c>
      <c r="L32" s="27" t="s">
        <v>60</v>
      </c>
      <c r="M32" s="30">
        <v>-867571.55</v>
      </c>
      <c r="N32" s="28">
        <v>42572</v>
      </c>
    </row>
    <row r="33" spans="1:14" x14ac:dyDescent="0.25">
      <c r="A33" s="27" t="s">
        <v>52</v>
      </c>
      <c r="B33" s="27" t="s">
        <v>108</v>
      </c>
      <c r="C33" s="27" t="s">
        <v>54</v>
      </c>
      <c r="D33" s="27" t="s">
        <v>109</v>
      </c>
      <c r="E33" s="27" t="s">
        <v>107</v>
      </c>
      <c r="F33" s="27" t="s">
        <v>69</v>
      </c>
      <c r="G33" s="27" t="s">
        <v>58</v>
      </c>
      <c r="H33" s="27" t="s">
        <v>70</v>
      </c>
      <c r="I33" s="32">
        <v>42572</v>
      </c>
      <c r="J33" s="32" t="s">
        <v>394</v>
      </c>
      <c r="K33" s="29">
        <v>-373.654</v>
      </c>
      <c r="L33" s="27" t="s">
        <v>60</v>
      </c>
      <c r="M33" s="30">
        <v>-502999.64</v>
      </c>
      <c r="N33" s="28">
        <v>42572</v>
      </c>
    </row>
    <row r="34" spans="1:14" x14ac:dyDescent="0.25">
      <c r="A34" s="27" t="s">
        <v>52</v>
      </c>
      <c r="B34" s="27" t="s">
        <v>110</v>
      </c>
      <c r="C34" s="27" t="s">
        <v>54</v>
      </c>
      <c r="D34" s="27" t="s">
        <v>111</v>
      </c>
      <c r="E34" s="27" t="s">
        <v>107</v>
      </c>
      <c r="F34" s="27" t="s">
        <v>69</v>
      </c>
      <c r="G34" s="27" t="s">
        <v>58</v>
      </c>
      <c r="H34" s="27" t="s">
        <v>70</v>
      </c>
      <c r="I34" s="32">
        <v>42572</v>
      </c>
      <c r="J34" s="32" t="s">
        <v>394</v>
      </c>
      <c r="K34" s="29">
        <v>-897.71900000000005</v>
      </c>
      <c r="L34" s="27" t="s">
        <v>60</v>
      </c>
      <c r="M34" s="30">
        <v>-1105612.92</v>
      </c>
      <c r="N34" s="28">
        <v>42572</v>
      </c>
    </row>
    <row r="35" spans="1:14" x14ac:dyDescent="0.25">
      <c r="A35" s="27" t="s">
        <v>52</v>
      </c>
      <c r="B35" s="27" t="s">
        <v>112</v>
      </c>
      <c r="C35" s="27" t="s">
        <v>54</v>
      </c>
      <c r="D35" s="27" t="s">
        <v>113</v>
      </c>
      <c r="E35" s="27" t="s">
        <v>107</v>
      </c>
      <c r="F35" s="27" t="s">
        <v>69</v>
      </c>
      <c r="G35" s="27" t="s">
        <v>58</v>
      </c>
      <c r="H35" s="27" t="s">
        <v>70</v>
      </c>
      <c r="I35" s="32">
        <v>42572</v>
      </c>
      <c r="J35" s="32" t="s">
        <v>394</v>
      </c>
      <c r="K35" s="29">
        <v>-11.061999999999999</v>
      </c>
      <c r="L35" s="27" t="s">
        <v>60</v>
      </c>
      <c r="M35" s="30">
        <v>-43343.040000000001</v>
      </c>
      <c r="N35" s="28">
        <v>42572</v>
      </c>
    </row>
    <row r="36" spans="1:14" x14ac:dyDescent="0.25">
      <c r="A36" s="27" t="s">
        <v>52</v>
      </c>
      <c r="B36" s="27" t="s">
        <v>114</v>
      </c>
      <c r="C36" s="27" t="s">
        <v>54</v>
      </c>
      <c r="D36" s="27" t="s">
        <v>115</v>
      </c>
      <c r="E36" s="27" t="s">
        <v>107</v>
      </c>
      <c r="F36" s="27" t="s">
        <v>69</v>
      </c>
      <c r="G36" s="27" t="s">
        <v>58</v>
      </c>
      <c r="H36" s="27" t="s">
        <v>70</v>
      </c>
      <c r="I36" s="32">
        <v>42572</v>
      </c>
      <c r="J36" s="32" t="s">
        <v>394</v>
      </c>
      <c r="K36" s="29">
        <v>-0.72</v>
      </c>
      <c r="L36" s="27" t="s">
        <v>60</v>
      </c>
      <c r="M36" s="30">
        <v>-21700.5</v>
      </c>
      <c r="N36" s="28">
        <v>42572</v>
      </c>
    </row>
    <row r="37" spans="1:14" x14ac:dyDescent="0.25">
      <c r="A37" s="27" t="s">
        <v>52</v>
      </c>
      <c r="B37" s="27" t="s">
        <v>116</v>
      </c>
      <c r="C37" s="27" t="s">
        <v>54</v>
      </c>
      <c r="D37" s="27" t="s">
        <v>117</v>
      </c>
      <c r="E37" s="27" t="s">
        <v>107</v>
      </c>
      <c r="F37" s="27" t="s">
        <v>69</v>
      </c>
      <c r="G37" s="27" t="s">
        <v>58</v>
      </c>
      <c r="H37" s="27" t="s">
        <v>70</v>
      </c>
      <c r="I37" s="32">
        <v>42572</v>
      </c>
      <c r="J37" s="32" t="s">
        <v>394</v>
      </c>
      <c r="K37" s="29">
        <v>-0.5</v>
      </c>
      <c r="L37" s="27" t="s">
        <v>60</v>
      </c>
      <c r="M37" s="30">
        <v>-1382.7</v>
      </c>
      <c r="N37" s="28">
        <v>42572</v>
      </c>
    </row>
    <row r="38" spans="1:14" x14ac:dyDescent="0.25">
      <c r="A38" s="27" t="s">
        <v>52</v>
      </c>
      <c r="B38" s="27" t="s">
        <v>118</v>
      </c>
      <c r="C38" s="27" t="s">
        <v>54</v>
      </c>
      <c r="D38" s="27" t="s">
        <v>119</v>
      </c>
      <c r="E38" s="27" t="s">
        <v>107</v>
      </c>
      <c r="F38" s="27" t="s">
        <v>69</v>
      </c>
      <c r="G38" s="27" t="s">
        <v>58</v>
      </c>
      <c r="H38" s="27" t="s">
        <v>70</v>
      </c>
      <c r="I38" s="32">
        <v>42572</v>
      </c>
      <c r="J38" s="32" t="s">
        <v>394</v>
      </c>
      <c r="K38" s="29">
        <v>-29.478999999999999</v>
      </c>
      <c r="L38" s="27" t="s">
        <v>60</v>
      </c>
      <c r="M38" s="30">
        <v>-710012.69</v>
      </c>
      <c r="N38" s="28">
        <v>42572</v>
      </c>
    </row>
    <row r="39" spans="1:14" x14ac:dyDescent="0.25">
      <c r="A39" s="27" t="s">
        <v>52</v>
      </c>
      <c r="B39" s="27" t="s">
        <v>120</v>
      </c>
      <c r="C39" s="27" t="s">
        <v>54</v>
      </c>
      <c r="D39" s="27" t="s">
        <v>121</v>
      </c>
      <c r="E39" s="27" t="s">
        <v>107</v>
      </c>
      <c r="F39" s="27" t="s">
        <v>69</v>
      </c>
      <c r="G39" s="27" t="s">
        <v>58</v>
      </c>
      <c r="H39" s="27" t="s">
        <v>70</v>
      </c>
      <c r="I39" s="32">
        <v>42572</v>
      </c>
      <c r="J39" s="32" t="s">
        <v>394</v>
      </c>
      <c r="K39" s="29">
        <v>-37.5</v>
      </c>
      <c r="L39" s="27" t="s">
        <v>60</v>
      </c>
      <c r="M39" s="30">
        <v>-11362.5</v>
      </c>
      <c r="N39" s="28">
        <v>42572</v>
      </c>
    </row>
    <row r="40" spans="1:14" x14ac:dyDescent="0.25">
      <c r="A40" s="27" t="s">
        <v>52</v>
      </c>
      <c r="B40" s="27" t="s">
        <v>120</v>
      </c>
      <c r="C40" s="27" t="s">
        <v>54</v>
      </c>
      <c r="D40" s="27" t="s">
        <v>121</v>
      </c>
      <c r="E40" s="27" t="s">
        <v>107</v>
      </c>
      <c r="F40" s="27" t="s">
        <v>69</v>
      </c>
      <c r="G40" s="27" t="s">
        <v>58</v>
      </c>
      <c r="H40" s="27" t="s">
        <v>70</v>
      </c>
      <c r="I40" s="32">
        <v>42572</v>
      </c>
      <c r="J40" s="32" t="s">
        <v>394</v>
      </c>
      <c r="K40" s="29">
        <v>-14</v>
      </c>
      <c r="L40" s="27" t="s">
        <v>60</v>
      </c>
      <c r="M40" s="30">
        <v>-4242</v>
      </c>
      <c r="N40" s="28">
        <v>42572</v>
      </c>
    </row>
    <row r="41" spans="1:14" x14ac:dyDescent="0.25">
      <c r="A41" s="27" t="s">
        <v>52</v>
      </c>
      <c r="B41" s="27" t="s">
        <v>122</v>
      </c>
      <c r="C41" s="27" t="s">
        <v>54</v>
      </c>
      <c r="D41" s="27" t="s">
        <v>123</v>
      </c>
      <c r="E41" s="27" t="s">
        <v>124</v>
      </c>
      <c r="F41" s="27" t="s">
        <v>69</v>
      </c>
      <c r="G41" s="27" t="s">
        <v>58</v>
      </c>
      <c r="H41" s="27" t="s">
        <v>70</v>
      </c>
      <c r="I41" s="32">
        <v>42572</v>
      </c>
      <c r="J41" s="32" t="s">
        <v>394</v>
      </c>
      <c r="K41" s="29">
        <v>-707</v>
      </c>
      <c r="L41" s="27" t="s">
        <v>71</v>
      </c>
      <c r="M41" s="30">
        <v>-7635.6</v>
      </c>
      <c r="N41" s="28">
        <v>42572</v>
      </c>
    </row>
    <row r="42" spans="1:14" x14ac:dyDescent="0.25">
      <c r="A42" s="27" t="s">
        <v>52</v>
      </c>
      <c r="B42" s="27" t="s">
        <v>125</v>
      </c>
      <c r="C42" s="27" t="s">
        <v>54</v>
      </c>
      <c r="D42" s="27" t="s">
        <v>126</v>
      </c>
      <c r="E42" s="27" t="s">
        <v>124</v>
      </c>
      <c r="F42" s="27" t="s">
        <v>69</v>
      </c>
      <c r="G42" s="27" t="s">
        <v>58</v>
      </c>
      <c r="H42" s="27" t="s">
        <v>70</v>
      </c>
      <c r="I42" s="32">
        <v>42572</v>
      </c>
      <c r="J42" s="32" t="s">
        <v>394</v>
      </c>
      <c r="K42" s="29">
        <v>-120</v>
      </c>
      <c r="L42" s="27" t="s">
        <v>71</v>
      </c>
      <c r="M42" s="30">
        <v>-819.6</v>
      </c>
      <c r="N42" s="28">
        <v>42572</v>
      </c>
    </row>
    <row r="43" spans="1:14" x14ac:dyDescent="0.25">
      <c r="A43" s="27" t="s">
        <v>52</v>
      </c>
      <c r="B43" s="27" t="s">
        <v>125</v>
      </c>
      <c r="C43" s="27" t="s">
        <v>54</v>
      </c>
      <c r="D43" s="27" t="s">
        <v>126</v>
      </c>
      <c r="E43" s="27" t="s">
        <v>124</v>
      </c>
      <c r="F43" s="27" t="s">
        <v>69</v>
      </c>
      <c r="G43" s="27" t="s">
        <v>58</v>
      </c>
      <c r="H43" s="27" t="s">
        <v>70</v>
      </c>
      <c r="I43" s="32">
        <v>42572</v>
      </c>
      <c r="J43" s="32" t="s">
        <v>394</v>
      </c>
      <c r="K43" s="29">
        <v>-240</v>
      </c>
      <c r="L43" s="27" t="s">
        <v>71</v>
      </c>
      <c r="M43" s="30">
        <v>-1639.2</v>
      </c>
      <c r="N43" s="28">
        <v>42572</v>
      </c>
    </row>
    <row r="44" spans="1:14" x14ac:dyDescent="0.25">
      <c r="A44" s="27" t="s">
        <v>52</v>
      </c>
      <c r="B44" s="27" t="s">
        <v>127</v>
      </c>
      <c r="C44" s="27" t="s">
        <v>54</v>
      </c>
      <c r="D44" s="27" t="s">
        <v>128</v>
      </c>
      <c r="E44" s="27" t="s">
        <v>124</v>
      </c>
      <c r="F44" s="27" t="s">
        <v>69</v>
      </c>
      <c r="G44" s="27" t="s">
        <v>58</v>
      </c>
      <c r="H44" s="27" t="s">
        <v>70</v>
      </c>
      <c r="I44" s="32">
        <v>42572</v>
      </c>
      <c r="J44" s="32" t="s">
        <v>394</v>
      </c>
      <c r="K44" s="29">
        <v>-4644</v>
      </c>
      <c r="L44" s="27" t="s">
        <v>71</v>
      </c>
      <c r="M44" s="30">
        <v>-123762.6</v>
      </c>
      <c r="N44" s="28">
        <v>42572</v>
      </c>
    </row>
    <row r="45" spans="1:14" x14ac:dyDescent="0.25">
      <c r="A45" s="27" t="s">
        <v>52</v>
      </c>
      <c r="B45" s="27" t="s">
        <v>127</v>
      </c>
      <c r="C45" s="27" t="s">
        <v>54</v>
      </c>
      <c r="D45" s="27" t="s">
        <v>128</v>
      </c>
      <c r="E45" s="27" t="s">
        <v>124</v>
      </c>
      <c r="F45" s="27" t="s">
        <v>69</v>
      </c>
      <c r="G45" s="27" t="s">
        <v>58</v>
      </c>
      <c r="H45" s="27" t="s">
        <v>70</v>
      </c>
      <c r="I45" s="32">
        <v>42572</v>
      </c>
      <c r="J45" s="32" t="s">
        <v>394</v>
      </c>
      <c r="K45" s="29">
        <v>-9396</v>
      </c>
      <c r="L45" s="27" t="s">
        <v>71</v>
      </c>
      <c r="M45" s="30">
        <v>-250403.4</v>
      </c>
      <c r="N45" s="28">
        <v>42572</v>
      </c>
    </row>
    <row r="46" spans="1:14" x14ac:dyDescent="0.25">
      <c r="A46" s="27" t="s">
        <v>52</v>
      </c>
      <c r="B46" s="27" t="s">
        <v>129</v>
      </c>
      <c r="C46" s="27" t="s">
        <v>54</v>
      </c>
      <c r="D46" s="27" t="s">
        <v>130</v>
      </c>
      <c r="E46" s="27" t="s">
        <v>124</v>
      </c>
      <c r="F46" s="27" t="s">
        <v>69</v>
      </c>
      <c r="G46" s="27" t="s">
        <v>58</v>
      </c>
      <c r="H46" s="27" t="s">
        <v>70</v>
      </c>
      <c r="I46" s="32">
        <v>42572</v>
      </c>
      <c r="J46" s="32" t="s">
        <v>394</v>
      </c>
      <c r="K46" s="29">
        <v>-12816</v>
      </c>
      <c r="L46" s="27" t="s">
        <v>71</v>
      </c>
      <c r="M46" s="30">
        <v>-94453.92</v>
      </c>
      <c r="N46" s="28">
        <v>42572</v>
      </c>
    </row>
    <row r="47" spans="1:14" x14ac:dyDescent="0.25">
      <c r="A47" s="27" t="s">
        <v>52</v>
      </c>
      <c r="B47" s="27" t="s">
        <v>131</v>
      </c>
      <c r="C47" s="27" t="s">
        <v>54</v>
      </c>
      <c r="D47" s="27" t="s">
        <v>132</v>
      </c>
      <c r="E47" s="27" t="s">
        <v>133</v>
      </c>
      <c r="F47" s="27" t="s">
        <v>57</v>
      </c>
      <c r="G47" s="27" t="s">
        <v>58</v>
      </c>
      <c r="H47" s="27" t="s">
        <v>59</v>
      </c>
      <c r="I47" s="32">
        <v>42643</v>
      </c>
      <c r="J47" s="32" t="s">
        <v>395</v>
      </c>
      <c r="K47" s="29">
        <v>100</v>
      </c>
      <c r="L47" s="27" t="s">
        <v>134</v>
      </c>
      <c r="M47" s="30">
        <v>53.31</v>
      </c>
      <c r="N47" s="28">
        <v>42643</v>
      </c>
    </row>
    <row r="48" spans="1:14" x14ac:dyDescent="0.25">
      <c r="A48" s="27" t="s">
        <v>52</v>
      </c>
      <c r="B48" s="27" t="s">
        <v>135</v>
      </c>
      <c r="C48" s="27" t="s">
        <v>54</v>
      </c>
      <c r="D48" s="27" t="s">
        <v>136</v>
      </c>
      <c r="E48" s="27" t="s">
        <v>137</v>
      </c>
      <c r="F48" s="27" t="s">
        <v>69</v>
      </c>
      <c r="G48" s="27" t="s">
        <v>58</v>
      </c>
      <c r="H48" s="27" t="s">
        <v>70</v>
      </c>
      <c r="I48" s="32">
        <v>42704</v>
      </c>
      <c r="J48" s="32" t="s">
        <v>396</v>
      </c>
      <c r="K48" s="29">
        <v>-260</v>
      </c>
      <c r="L48" s="27" t="s">
        <v>71</v>
      </c>
      <c r="M48" s="30">
        <v>-6578</v>
      </c>
      <c r="N48" s="28">
        <v>42704</v>
      </c>
    </row>
    <row r="49" spans="1:14" x14ac:dyDescent="0.25">
      <c r="A49" s="27" t="s">
        <v>52</v>
      </c>
      <c r="B49" s="27" t="s">
        <v>138</v>
      </c>
      <c r="C49" s="27" t="s">
        <v>54</v>
      </c>
      <c r="D49" s="27" t="s">
        <v>139</v>
      </c>
      <c r="E49" s="27" t="s">
        <v>140</v>
      </c>
      <c r="F49" s="27" t="s">
        <v>69</v>
      </c>
      <c r="G49" s="27" t="s">
        <v>58</v>
      </c>
      <c r="H49" s="27" t="s">
        <v>70</v>
      </c>
      <c r="I49" s="32">
        <v>42704</v>
      </c>
      <c r="J49" s="32" t="s">
        <v>396</v>
      </c>
      <c r="K49" s="29">
        <v>-24000</v>
      </c>
      <c r="L49" s="27" t="s">
        <v>71</v>
      </c>
      <c r="M49" s="30">
        <v>-26928</v>
      </c>
      <c r="N49" s="28">
        <v>42704</v>
      </c>
    </row>
    <row r="50" spans="1:14" x14ac:dyDescent="0.25">
      <c r="A50" s="27" t="s">
        <v>52</v>
      </c>
      <c r="B50" s="27" t="s">
        <v>141</v>
      </c>
      <c r="C50" s="27" t="s">
        <v>54</v>
      </c>
      <c r="D50" s="27" t="s">
        <v>142</v>
      </c>
      <c r="E50" s="27" t="s">
        <v>140</v>
      </c>
      <c r="F50" s="27" t="s">
        <v>69</v>
      </c>
      <c r="G50" s="27" t="s">
        <v>58</v>
      </c>
      <c r="H50" s="27" t="s">
        <v>70</v>
      </c>
      <c r="I50" s="32">
        <v>42704</v>
      </c>
      <c r="J50" s="32" t="s">
        <v>396</v>
      </c>
      <c r="K50" s="29">
        <v>-381.10700000000003</v>
      </c>
      <c r="L50" s="27" t="s">
        <v>60</v>
      </c>
      <c r="M50" s="30">
        <v>-68297.39</v>
      </c>
      <c r="N50" s="28">
        <v>42704</v>
      </c>
    </row>
    <row r="51" spans="1:14" x14ac:dyDescent="0.25">
      <c r="A51" s="27" t="s">
        <v>52</v>
      </c>
      <c r="B51" s="27" t="s">
        <v>143</v>
      </c>
      <c r="C51" s="27" t="s">
        <v>54</v>
      </c>
      <c r="D51" s="27" t="s">
        <v>144</v>
      </c>
      <c r="E51" s="27" t="s">
        <v>140</v>
      </c>
      <c r="F51" s="27" t="s">
        <v>69</v>
      </c>
      <c r="G51" s="27" t="s">
        <v>58</v>
      </c>
      <c r="H51" s="27" t="s">
        <v>70</v>
      </c>
      <c r="I51" s="32">
        <v>42704</v>
      </c>
      <c r="J51" s="32" t="s">
        <v>396</v>
      </c>
      <c r="K51" s="29">
        <v>-517.08000000000004</v>
      </c>
      <c r="L51" s="27" t="s">
        <v>60</v>
      </c>
      <c r="M51" s="30">
        <v>-93031.84</v>
      </c>
      <c r="N51" s="28">
        <v>42704</v>
      </c>
    </row>
    <row r="52" spans="1:14" x14ac:dyDescent="0.25">
      <c r="A52" s="27" t="s">
        <v>52</v>
      </c>
      <c r="B52" s="27" t="s">
        <v>143</v>
      </c>
      <c r="C52" s="27" t="s">
        <v>54</v>
      </c>
      <c r="D52" s="27" t="s">
        <v>144</v>
      </c>
      <c r="E52" s="27" t="s">
        <v>140</v>
      </c>
      <c r="F52" s="27" t="s">
        <v>69</v>
      </c>
      <c r="G52" s="27" t="s">
        <v>58</v>
      </c>
      <c r="H52" s="27" t="s">
        <v>70</v>
      </c>
      <c r="I52" s="32">
        <v>42704</v>
      </c>
      <c r="J52" s="32" t="s">
        <v>396</v>
      </c>
      <c r="K52" s="29">
        <v>-20.986999999999998</v>
      </c>
      <c r="L52" s="27" t="s">
        <v>60</v>
      </c>
      <c r="M52" s="30">
        <v>-3775.93</v>
      </c>
      <c r="N52" s="28">
        <v>42704</v>
      </c>
    </row>
    <row r="53" spans="1:14" x14ac:dyDescent="0.25">
      <c r="A53" s="27" t="s">
        <v>52</v>
      </c>
      <c r="B53" s="27" t="s">
        <v>145</v>
      </c>
      <c r="C53" s="27" t="s">
        <v>54</v>
      </c>
      <c r="D53" s="27" t="s">
        <v>146</v>
      </c>
      <c r="E53" s="27" t="s">
        <v>140</v>
      </c>
      <c r="F53" s="27" t="s">
        <v>69</v>
      </c>
      <c r="G53" s="27" t="s">
        <v>58</v>
      </c>
      <c r="H53" s="27" t="s">
        <v>70</v>
      </c>
      <c r="I53" s="32">
        <v>42704</v>
      </c>
      <c r="J53" s="32" t="s">
        <v>396</v>
      </c>
      <c r="K53" s="29">
        <v>-3900</v>
      </c>
      <c r="L53" s="27" t="s">
        <v>98</v>
      </c>
      <c r="M53" s="30">
        <v>-1539.58</v>
      </c>
      <c r="N53" s="28">
        <v>42704</v>
      </c>
    </row>
    <row r="54" spans="1:14" x14ac:dyDescent="0.25">
      <c r="A54" s="27" t="s">
        <v>52</v>
      </c>
      <c r="B54" s="27" t="s">
        <v>147</v>
      </c>
      <c r="C54" s="27" t="s">
        <v>54</v>
      </c>
      <c r="D54" s="27" t="s">
        <v>148</v>
      </c>
      <c r="E54" s="27" t="s">
        <v>140</v>
      </c>
      <c r="F54" s="27" t="s">
        <v>69</v>
      </c>
      <c r="G54" s="27" t="s">
        <v>58</v>
      </c>
      <c r="H54" s="27" t="s">
        <v>70</v>
      </c>
      <c r="I54" s="32">
        <v>42704</v>
      </c>
      <c r="J54" s="32" t="s">
        <v>396</v>
      </c>
      <c r="K54" s="29">
        <v>-482.62</v>
      </c>
      <c r="L54" s="27" t="s">
        <v>60</v>
      </c>
      <c r="M54" s="30">
        <v>-87043.16</v>
      </c>
      <c r="N54" s="28">
        <v>42704</v>
      </c>
    </row>
    <row r="55" spans="1:14" x14ac:dyDescent="0.25">
      <c r="A55" s="27" t="s">
        <v>52</v>
      </c>
      <c r="B55" s="27" t="s">
        <v>147</v>
      </c>
      <c r="C55" s="27" t="s">
        <v>54</v>
      </c>
      <c r="D55" s="27" t="s">
        <v>148</v>
      </c>
      <c r="E55" s="27" t="s">
        <v>140</v>
      </c>
      <c r="F55" s="27" t="s">
        <v>69</v>
      </c>
      <c r="G55" s="27" t="s">
        <v>58</v>
      </c>
      <c r="H55" s="27" t="s">
        <v>70</v>
      </c>
      <c r="I55" s="32">
        <v>42704</v>
      </c>
      <c r="J55" s="32" t="s">
        <v>396</v>
      </c>
      <c r="K55" s="29">
        <v>-60</v>
      </c>
      <c r="L55" s="27" t="s">
        <v>60</v>
      </c>
      <c r="M55" s="30">
        <v>-10821.33</v>
      </c>
      <c r="N55" s="28">
        <v>42704</v>
      </c>
    </row>
    <row r="56" spans="1:14" x14ac:dyDescent="0.25">
      <c r="A56" s="27" t="s">
        <v>52</v>
      </c>
      <c r="B56" s="27" t="s">
        <v>149</v>
      </c>
      <c r="C56" s="27" t="s">
        <v>54</v>
      </c>
      <c r="D56" s="27" t="s">
        <v>150</v>
      </c>
      <c r="E56" s="27" t="s">
        <v>137</v>
      </c>
      <c r="F56" s="27" t="s">
        <v>69</v>
      </c>
      <c r="G56" s="27" t="s">
        <v>58</v>
      </c>
      <c r="H56" s="27" t="s">
        <v>70</v>
      </c>
      <c r="I56" s="32">
        <v>42704</v>
      </c>
      <c r="J56" s="32" t="s">
        <v>396</v>
      </c>
      <c r="K56" s="29">
        <v>-3600</v>
      </c>
      <c r="L56" s="27" t="s">
        <v>71</v>
      </c>
      <c r="M56" s="30">
        <v>-2230.7399999999998</v>
      </c>
      <c r="N56" s="28">
        <v>42704</v>
      </c>
    </row>
    <row r="57" spans="1:14" x14ac:dyDescent="0.25">
      <c r="A57" s="27" t="s">
        <v>52</v>
      </c>
      <c r="B57" s="27" t="s">
        <v>151</v>
      </c>
      <c r="C57" s="27" t="s">
        <v>54</v>
      </c>
      <c r="D57" s="27" t="s">
        <v>152</v>
      </c>
      <c r="E57" s="27" t="s">
        <v>137</v>
      </c>
      <c r="F57" s="27" t="s">
        <v>69</v>
      </c>
      <c r="G57" s="27" t="s">
        <v>58</v>
      </c>
      <c r="H57" s="27" t="s">
        <v>70</v>
      </c>
      <c r="I57" s="32">
        <v>42704</v>
      </c>
      <c r="J57" s="32" t="s">
        <v>396</v>
      </c>
      <c r="K57" s="29">
        <v>-132</v>
      </c>
      <c r="L57" s="27" t="s">
        <v>71</v>
      </c>
      <c r="M57" s="30">
        <v>-4949.9799999999996</v>
      </c>
      <c r="N57" s="28">
        <v>42704</v>
      </c>
    </row>
    <row r="58" spans="1:14" x14ac:dyDescent="0.25">
      <c r="A58" s="27" t="s">
        <v>52</v>
      </c>
      <c r="B58" s="27" t="s">
        <v>151</v>
      </c>
      <c r="C58" s="27" t="s">
        <v>54</v>
      </c>
      <c r="D58" s="27" t="s">
        <v>152</v>
      </c>
      <c r="E58" s="27" t="s">
        <v>137</v>
      </c>
      <c r="F58" s="27" t="s">
        <v>69</v>
      </c>
      <c r="G58" s="27" t="s">
        <v>58</v>
      </c>
      <c r="H58" s="27" t="s">
        <v>70</v>
      </c>
      <c r="I58" s="32">
        <v>42704</v>
      </c>
      <c r="J58" s="32" t="s">
        <v>396</v>
      </c>
      <c r="K58" s="29">
        <v>-80</v>
      </c>
      <c r="L58" s="27" t="s">
        <v>71</v>
      </c>
      <c r="M58" s="30">
        <v>-2999.99</v>
      </c>
      <c r="N58" s="28">
        <v>42704</v>
      </c>
    </row>
    <row r="59" spans="1:14" x14ac:dyDescent="0.25">
      <c r="A59" s="27" t="s">
        <v>52</v>
      </c>
      <c r="B59" s="27" t="s">
        <v>153</v>
      </c>
      <c r="C59" s="27" t="s">
        <v>54</v>
      </c>
      <c r="D59" s="27" t="s">
        <v>154</v>
      </c>
      <c r="E59" s="27" t="s">
        <v>137</v>
      </c>
      <c r="F59" s="27" t="s">
        <v>69</v>
      </c>
      <c r="G59" s="27" t="s">
        <v>58</v>
      </c>
      <c r="H59" s="27" t="s">
        <v>70</v>
      </c>
      <c r="I59" s="32">
        <v>42704</v>
      </c>
      <c r="J59" s="32" t="s">
        <v>396</v>
      </c>
      <c r="K59" s="29">
        <v>-89.1</v>
      </c>
      <c r="L59" s="27" t="s">
        <v>60</v>
      </c>
      <c r="M59" s="30">
        <v>-19238.36</v>
      </c>
      <c r="N59" s="28">
        <v>42704</v>
      </c>
    </row>
    <row r="60" spans="1:14" x14ac:dyDescent="0.25">
      <c r="A60" s="27" t="s">
        <v>52</v>
      </c>
      <c r="B60" s="27" t="s">
        <v>155</v>
      </c>
      <c r="C60" s="27" t="s">
        <v>54</v>
      </c>
      <c r="D60" s="27" t="s">
        <v>156</v>
      </c>
      <c r="E60" s="27" t="s">
        <v>140</v>
      </c>
      <c r="F60" s="27" t="s">
        <v>69</v>
      </c>
      <c r="G60" s="27" t="s">
        <v>58</v>
      </c>
      <c r="H60" s="27" t="s">
        <v>70</v>
      </c>
      <c r="I60" s="32">
        <v>42704</v>
      </c>
      <c r="J60" s="32" t="s">
        <v>396</v>
      </c>
      <c r="K60" s="29">
        <v>-529.81799999999998</v>
      </c>
      <c r="L60" s="27" t="s">
        <v>60</v>
      </c>
      <c r="M60" s="30">
        <v>-97478.36</v>
      </c>
      <c r="N60" s="28">
        <v>42704</v>
      </c>
    </row>
    <row r="61" spans="1:14" x14ac:dyDescent="0.25">
      <c r="A61" s="27" t="s">
        <v>52</v>
      </c>
      <c r="B61" s="27" t="s">
        <v>157</v>
      </c>
      <c r="C61" s="27" t="s">
        <v>54</v>
      </c>
      <c r="D61" s="27" t="s">
        <v>158</v>
      </c>
      <c r="E61" s="27" t="s">
        <v>140</v>
      </c>
      <c r="F61" s="27" t="s">
        <v>69</v>
      </c>
      <c r="G61" s="27" t="s">
        <v>58</v>
      </c>
      <c r="H61" s="27" t="s">
        <v>70</v>
      </c>
      <c r="I61" s="32">
        <v>42704</v>
      </c>
      <c r="J61" s="32" t="s">
        <v>396</v>
      </c>
      <c r="K61" s="29">
        <v>-6528.64</v>
      </c>
      <c r="L61" s="27" t="s">
        <v>98</v>
      </c>
      <c r="M61" s="30">
        <v>-2950.01</v>
      </c>
      <c r="N61" s="28">
        <v>42704</v>
      </c>
    </row>
    <row r="62" spans="1:14" x14ac:dyDescent="0.25">
      <c r="A62" s="27" t="s">
        <v>52</v>
      </c>
      <c r="B62" s="27" t="s">
        <v>159</v>
      </c>
      <c r="C62" s="27" t="s">
        <v>54</v>
      </c>
      <c r="D62" s="27" t="s">
        <v>160</v>
      </c>
      <c r="E62" s="27" t="s">
        <v>140</v>
      </c>
      <c r="F62" s="27" t="s">
        <v>69</v>
      </c>
      <c r="G62" s="27" t="s">
        <v>58</v>
      </c>
      <c r="H62" s="27" t="s">
        <v>70</v>
      </c>
      <c r="I62" s="32">
        <v>42704</v>
      </c>
      <c r="J62" s="32" t="s">
        <v>396</v>
      </c>
      <c r="K62" s="29">
        <v>-860</v>
      </c>
      <c r="L62" s="27" t="s">
        <v>60</v>
      </c>
      <c r="M62" s="30">
        <v>-152049.01999999999</v>
      </c>
      <c r="N62" s="28">
        <v>42704</v>
      </c>
    </row>
    <row r="63" spans="1:14" x14ac:dyDescent="0.25">
      <c r="A63" s="27" t="s">
        <v>52</v>
      </c>
      <c r="B63" s="27" t="s">
        <v>161</v>
      </c>
      <c r="C63" s="27" t="s">
        <v>54</v>
      </c>
      <c r="D63" s="27" t="s">
        <v>162</v>
      </c>
      <c r="E63" s="27" t="s">
        <v>140</v>
      </c>
      <c r="F63" s="27" t="s">
        <v>69</v>
      </c>
      <c r="G63" s="27" t="s">
        <v>58</v>
      </c>
      <c r="H63" s="27" t="s">
        <v>70</v>
      </c>
      <c r="I63" s="32">
        <v>42704</v>
      </c>
      <c r="J63" s="32" t="s">
        <v>396</v>
      </c>
      <c r="K63" s="29">
        <v>-213.35499999999999</v>
      </c>
      <c r="L63" s="27" t="s">
        <v>60</v>
      </c>
      <c r="M63" s="30">
        <v>-36760.5</v>
      </c>
      <c r="N63" s="28">
        <v>42704</v>
      </c>
    </row>
    <row r="64" spans="1:14" x14ac:dyDescent="0.25">
      <c r="A64" s="27" t="s">
        <v>52</v>
      </c>
      <c r="B64" s="27" t="s">
        <v>163</v>
      </c>
      <c r="C64" s="27" t="s">
        <v>54</v>
      </c>
      <c r="D64" s="27" t="s">
        <v>164</v>
      </c>
      <c r="E64" s="27" t="s">
        <v>140</v>
      </c>
      <c r="F64" s="27" t="s">
        <v>69</v>
      </c>
      <c r="G64" s="27" t="s">
        <v>58</v>
      </c>
      <c r="H64" s="27" t="s">
        <v>70</v>
      </c>
      <c r="I64" s="32">
        <v>42704</v>
      </c>
      <c r="J64" s="32" t="s">
        <v>396</v>
      </c>
      <c r="K64" s="29">
        <v>-26650</v>
      </c>
      <c r="L64" s="27" t="s">
        <v>98</v>
      </c>
      <c r="M64" s="30">
        <v>-13737.88</v>
      </c>
      <c r="N64" s="28">
        <v>42704</v>
      </c>
    </row>
    <row r="65" spans="1:14" x14ac:dyDescent="0.25">
      <c r="A65" s="27" t="s">
        <v>52</v>
      </c>
      <c r="B65" s="27" t="s">
        <v>165</v>
      </c>
      <c r="C65" s="27" t="s">
        <v>54</v>
      </c>
      <c r="D65" s="27" t="s">
        <v>166</v>
      </c>
      <c r="E65" s="27" t="s">
        <v>140</v>
      </c>
      <c r="F65" s="27" t="s">
        <v>69</v>
      </c>
      <c r="G65" s="27" t="s">
        <v>58</v>
      </c>
      <c r="H65" s="27" t="s">
        <v>70</v>
      </c>
      <c r="I65" s="32">
        <v>42704</v>
      </c>
      <c r="J65" s="32" t="s">
        <v>396</v>
      </c>
      <c r="K65" s="29">
        <v>-76.721999999999994</v>
      </c>
      <c r="L65" s="27" t="s">
        <v>60</v>
      </c>
      <c r="M65" s="30">
        <v>-13600.63</v>
      </c>
      <c r="N65" s="28">
        <v>42704</v>
      </c>
    </row>
    <row r="66" spans="1:14" x14ac:dyDescent="0.25">
      <c r="A66" s="27" t="s">
        <v>52</v>
      </c>
      <c r="B66" s="27" t="s">
        <v>167</v>
      </c>
      <c r="C66" s="27" t="s">
        <v>54</v>
      </c>
      <c r="D66" s="27" t="s">
        <v>168</v>
      </c>
      <c r="E66" s="27" t="s">
        <v>140</v>
      </c>
      <c r="F66" s="27" t="s">
        <v>69</v>
      </c>
      <c r="G66" s="27" t="s">
        <v>58</v>
      </c>
      <c r="H66" s="27" t="s">
        <v>70</v>
      </c>
      <c r="I66" s="32">
        <v>42704</v>
      </c>
      <c r="J66" s="32" t="s">
        <v>396</v>
      </c>
      <c r="K66" s="29">
        <v>-22072</v>
      </c>
      <c r="L66" s="27" t="s">
        <v>71</v>
      </c>
      <c r="M66" s="30">
        <v>-45247.6</v>
      </c>
      <c r="N66" s="28">
        <v>42704</v>
      </c>
    </row>
    <row r="67" spans="1:14" x14ac:dyDescent="0.25">
      <c r="A67" s="27" t="s">
        <v>52</v>
      </c>
      <c r="B67" s="27" t="s">
        <v>169</v>
      </c>
      <c r="C67" s="27" t="s">
        <v>54</v>
      </c>
      <c r="D67" s="27" t="s">
        <v>170</v>
      </c>
      <c r="E67" s="27" t="s">
        <v>140</v>
      </c>
      <c r="F67" s="27" t="s">
        <v>69</v>
      </c>
      <c r="G67" s="27" t="s">
        <v>58</v>
      </c>
      <c r="H67" s="27" t="s">
        <v>70</v>
      </c>
      <c r="I67" s="32">
        <v>42704</v>
      </c>
      <c r="J67" s="32" t="s">
        <v>396</v>
      </c>
      <c r="K67" s="29">
        <v>-10000</v>
      </c>
      <c r="L67" s="27" t="s">
        <v>71</v>
      </c>
      <c r="M67" s="30">
        <v>-20500</v>
      </c>
      <c r="N67" s="28">
        <v>42704</v>
      </c>
    </row>
    <row r="68" spans="1:14" x14ac:dyDescent="0.25">
      <c r="A68" s="27" t="s">
        <v>52</v>
      </c>
      <c r="B68" s="27" t="s">
        <v>171</v>
      </c>
      <c r="C68" s="27" t="s">
        <v>54</v>
      </c>
      <c r="D68" s="27" t="s">
        <v>172</v>
      </c>
      <c r="E68" s="27" t="s">
        <v>137</v>
      </c>
      <c r="F68" s="27" t="s">
        <v>69</v>
      </c>
      <c r="G68" s="27" t="s">
        <v>58</v>
      </c>
      <c r="H68" s="27" t="s">
        <v>70</v>
      </c>
      <c r="I68" s="32">
        <v>42704</v>
      </c>
      <c r="J68" s="32" t="s">
        <v>396</v>
      </c>
      <c r="K68" s="29">
        <v>-37.073</v>
      </c>
      <c r="L68" s="27" t="s">
        <v>60</v>
      </c>
      <c r="M68" s="30">
        <v>-7313.7</v>
      </c>
      <c r="N68" s="28">
        <v>42704</v>
      </c>
    </row>
    <row r="69" spans="1:14" x14ac:dyDescent="0.25">
      <c r="A69" s="27" t="s">
        <v>52</v>
      </c>
      <c r="B69" s="27" t="s">
        <v>173</v>
      </c>
      <c r="C69" s="27" t="s">
        <v>54</v>
      </c>
      <c r="D69" s="27" t="s">
        <v>174</v>
      </c>
      <c r="E69" s="27" t="s">
        <v>137</v>
      </c>
      <c r="F69" s="27" t="s">
        <v>69</v>
      </c>
      <c r="G69" s="27" t="s">
        <v>58</v>
      </c>
      <c r="H69" s="27" t="s">
        <v>70</v>
      </c>
      <c r="I69" s="32">
        <v>42704</v>
      </c>
      <c r="J69" s="32" t="s">
        <v>396</v>
      </c>
      <c r="K69" s="29">
        <v>-37</v>
      </c>
      <c r="L69" s="27" t="s">
        <v>71</v>
      </c>
      <c r="M69" s="30">
        <v>-2253.3000000000002</v>
      </c>
      <c r="N69" s="28">
        <v>42704</v>
      </c>
    </row>
    <row r="70" spans="1:14" x14ac:dyDescent="0.25">
      <c r="A70" s="27" t="s">
        <v>52</v>
      </c>
      <c r="B70" s="27" t="s">
        <v>175</v>
      </c>
      <c r="C70" s="27" t="s">
        <v>54</v>
      </c>
      <c r="D70" s="27" t="s">
        <v>176</v>
      </c>
      <c r="E70" s="27" t="s">
        <v>140</v>
      </c>
      <c r="F70" s="27" t="s">
        <v>69</v>
      </c>
      <c r="G70" s="27" t="s">
        <v>58</v>
      </c>
      <c r="H70" s="27" t="s">
        <v>70</v>
      </c>
      <c r="I70" s="32">
        <v>42704</v>
      </c>
      <c r="J70" s="32" t="s">
        <v>396</v>
      </c>
      <c r="K70" s="29">
        <v>-2.04</v>
      </c>
      <c r="L70" s="27" t="s">
        <v>60</v>
      </c>
      <c r="M70" s="30">
        <v>-1041.1199999999999</v>
      </c>
      <c r="N70" s="28">
        <v>42704</v>
      </c>
    </row>
    <row r="71" spans="1:14" x14ac:dyDescent="0.25">
      <c r="A71" s="27" t="s">
        <v>52</v>
      </c>
      <c r="B71" s="27" t="s">
        <v>175</v>
      </c>
      <c r="C71" s="27" t="s">
        <v>54</v>
      </c>
      <c r="D71" s="27" t="s">
        <v>176</v>
      </c>
      <c r="E71" s="27" t="s">
        <v>140</v>
      </c>
      <c r="F71" s="27" t="s">
        <v>69</v>
      </c>
      <c r="G71" s="27" t="s">
        <v>58</v>
      </c>
      <c r="H71" s="27" t="s">
        <v>70</v>
      </c>
      <c r="I71" s="32">
        <v>42704</v>
      </c>
      <c r="J71" s="32" t="s">
        <v>396</v>
      </c>
      <c r="K71" s="29">
        <v>-2.7879999999999998</v>
      </c>
      <c r="L71" s="27" t="s">
        <v>60</v>
      </c>
      <c r="M71" s="30">
        <v>-1422.87</v>
      </c>
      <c r="N71" s="28">
        <v>42704</v>
      </c>
    </row>
    <row r="72" spans="1:14" x14ac:dyDescent="0.25">
      <c r="A72" s="27" t="s">
        <v>52</v>
      </c>
      <c r="B72" s="27" t="s">
        <v>175</v>
      </c>
      <c r="C72" s="27" t="s">
        <v>54</v>
      </c>
      <c r="D72" s="27" t="s">
        <v>176</v>
      </c>
      <c r="E72" s="27" t="s">
        <v>140</v>
      </c>
      <c r="F72" s="27" t="s">
        <v>69</v>
      </c>
      <c r="G72" s="27" t="s">
        <v>58</v>
      </c>
      <c r="H72" s="27" t="s">
        <v>70</v>
      </c>
      <c r="I72" s="32">
        <v>42704</v>
      </c>
      <c r="J72" s="32" t="s">
        <v>396</v>
      </c>
      <c r="K72" s="29">
        <v>-11.542999999999999</v>
      </c>
      <c r="L72" s="27" t="s">
        <v>60</v>
      </c>
      <c r="M72" s="30">
        <v>-5891.02</v>
      </c>
      <c r="N72" s="28">
        <v>42704</v>
      </c>
    </row>
    <row r="73" spans="1:14" x14ac:dyDescent="0.25">
      <c r="A73" s="27" t="s">
        <v>52</v>
      </c>
      <c r="B73" s="27" t="s">
        <v>177</v>
      </c>
      <c r="C73" s="27" t="s">
        <v>54</v>
      </c>
      <c r="D73" s="27" t="s">
        <v>178</v>
      </c>
      <c r="E73" s="27" t="s">
        <v>140</v>
      </c>
      <c r="F73" s="27" t="s">
        <v>69</v>
      </c>
      <c r="G73" s="27" t="s">
        <v>58</v>
      </c>
      <c r="H73" s="27" t="s">
        <v>70</v>
      </c>
      <c r="I73" s="32">
        <v>42704</v>
      </c>
      <c r="J73" s="32" t="s">
        <v>396</v>
      </c>
      <c r="K73" s="29">
        <v>-4</v>
      </c>
      <c r="L73" s="27" t="s">
        <v>60</v>
      </c>
      <c r="M73" s="30">
        <v>-272</v>
      </c>
      <c r="N73" s="28">
        <v>42704</v>
      </c>
    </row>
    <row r="74" spans="1:14" x14ac:dyDescent="0.25">
      <c r="A74" s="27" t="s">
        <v>52</v>
      </c>
      <c r="B74" s="27" t="s">
        <v>179</v>
      </c>
      <c r="C74" s="27" t="s">
        <v>54</v>
      </c>
      <c r="D74" s="27" t="s">
        <v>180</v>
      </c>
      <c r="E74" s="27" t="s">
        <v>181</v>
      </c>
      <c r="F74" s="27" t="s">
        <v>69</v>
      </c>
      <c r="G74" s="27" t="s">
        <v>58</v>
      </c>
      <c r="H74" s="27" t="s">
        <v>70</v>
      </c>
      <c r="I74" s="32">
        <v>42719</v>
      </c>
      <c r="J74" s="32" t="s">
        <v>397</v>
      </c>
      <c r="K74" s="29">
        <v>-520</v>
      </c>
      <c r="L74" s="27" t="s">
        <v>71</v>
      </c>
      <c r="M74" s="30">
        <v>-8697.83</v>
      </c>
      <c r="N74" s="28">
        <v>42719</v>
      </c>
    </row>
    <row r="75" spans="1:14" x14ac:dyDescent="0.25">
      <c r="A75" s="27" t="s">
        <v>52</v>
      </c>
      <c r="B75" s="27" t="s">
        <v>182</v>
      </c>
      <c r="C75" s="27" t="s">
        <v>54</v>
      </c>
      <c r="D75" s="27" t="s">
        <v>183</v>
      </c>
      <c r="E75" s="27" t="s">
        <v>181</v>
      </c>
      <c r="F75" s="27" t="s">
        <v>69</v>
      </c>
      <c r="G75" s="27" t="s">
        <v>58</v>
      </c>
      <c r="H75" s="27" t="s">
        <v>70</v>
      </c>
      <c r="I75" s="32">
        <v>42719</v>
      </c>
      <c r="J75" s="32" t="s">
        <v>397</v>
      </c>
      <c r="K75" s="29">
        <v>-291</v>
      </c>
      <c r="L75" s="27" t="s">
        <v>71</v>
      </c>
      <c r="M75" s="30">
        <v>-6195.39</v>
      </c>
      <c r="N75" s="28">
        <v>42719</v>
      </c>
    </row>
    <row r="76" spans="1:14" x14ac:dyDescent="0.25">
      <c r="A76" s="27" t="s">
        <v>52</v>
      </c>
      <c r="B76" s="27" t="s">
        <v>184</v>
      </c>
      <c r="C76" s="27" t="s">
        <v>54</v>
      </c>
      <c r="D76" s="27" t="s">
        <v>185</v>
      </c>
      <c r="E76" s="27" t="s">
        <v>181</v>
      </c>
      <c r="F76" s="27" t="s">
        <v>69</v>
      </c>
      <c r="G76" s="27" t="s">
        <v>58</v>
      </c>
      <c r="H76" s="27" t="s">
        <v>70</v>
      </c>
      <c r="I76" s="32">
        <v>42719</v>
      </c>
      <c r="J76" s="32" t="s">
        <v>397</v>
      </c>
      <c r="K76" s="29">
        <v>-241</v>
      </c>
      <c r="L76" s="27" t="s">
        <v>71</v>
      </c>
      <c r="M76" s="30">
        <v>-5097.26</v>
      </c>
      <c r="N76" s="28">
        <v>42719</v>
      </c>
    </row>
    <row r="77" spans="1:14" x14ac:dyDescent="0.25">
      <c r="A77" s="27" t="s">
        <v>52</v>
      </c>
      <c r="B77" s="27" t="s">
        <v>186</v>
      </c>
      <c r="C77" s="27" t="s">
        <v>54</v>
      </c>
      <c r="D77" s="27" t="s">
        <v>187</v>
      </c>
      <c r="E77" s="27" t="s">
        <v>181</v>
      </c>
      <c r="F77" s="27" t="s">
        <v>69</v>
      </c>
      <c r="G77" s="27" t="s">
        <v>58</v>
      </c>
      <c r="H77" s="27" t="s">
        <v>70</v>
      </c>
      <c r="I77" s="32">
        <v>42719</v>
      </c>
      <c r="J77" s="32" t="s">
        <v>397</v>
      </c>
      <c r="K77" s="29">
        <v>-145</v>
      </c>
      <c r="L77" s="27" t="s">
        <v>71</v>
      </c>
      <c r="M77" s="30">
        <v>-3447.92</v>
      </c>
      <c r="N77" s="28">
        <v>42719</v>
      </c>
    </row>
    <row r="78" spans="1:14" x14ac:dyDescent="0.25">
      <c r="A78" s="27" t="s">
        <v>52</v>
      </c>
      <c r="B78" s="27" t="s">
        <v>188</v>
      </c>
      <c r="C78" s="27" t="s">
        <v>54</v>
      </c>
      <c r="D78" s="27" t="s">
        <v>189</v>
      </c>
      <c r="E78" s="27" t="s">
        <v>181</v>
      </c>
      <c r="F78" s="27" t="s">
        <v>69</v>
      </c>
      <c r="G78" s="27" t="s">
        <v>58</v>
      </c>
      <c r="H78" s="27" t="s">
        <v>70</v>
      </c>
      <c r="I78" s="32">
        <v>42719</v>
      </c>
      <c r="J78" s="32" t="s">
        <v>397</v>
      </c>
      <c r="K78" s="29">
        <v>-23177</v>
      </c>
      <c r="L78" s="27" t="s">
        <v>71</v>
      </c>
      <c r="M78" s="30">
        <v>-29495.03</v>
      </c>
      <c r="N78" s="28">
        <v>42719</v>
      </c>
    </row>
    <row r="79" spans="1:14" x14ac:dyDescent="0.25">
      <c r="A79" s="27" t="s">
        <v>52</v>
      </c>
      <c r="B79" s="27" t="s">
        <v>190</v>
      </c>
      <c r="C79" s="27" t="s">
        <v>54</v>
      </c>
      <c r="D79" s="27" t="s">
        <v>191</v>
      </c>
      <c r="E79" s="27" t="s">
        <v>181</v>
      </c>
      <c r="F79" s="27" t="s">
        <v>69</v>
      </c>
      <c r="G79" s="27" t="s">
        <v>58</v>
      </c>
      <c r="H79" s="27" t="s">
        <v>70</v>
      </c>
      <c r="I79" s="32">
        <v>42719</v>
      </c>
      <c r="J79" s="32" t="s">
        <v>397</v>
      </c>
      <c r="K79" s="29">
        <v>-14400</v>
      </c>
      <c r="L79" s="27" t="s">
        <v>71</v>
      </c>
      <c r="M79" s="30">
        <v>-14400</v>
      </c>
      <c r="N79" s="28">
        <v>42719</v>
      </c>
    </row>
    <row r="80" spans="1:14" x14ac:dyDescent="0.25">
      <c r="A80" s="27" t="s">
        <v>52</v>
      </c>
      <c r="B80" s="27" t="s">
        <v>192</v>
      </c>
      <c r="C80" s="27" t="s">
        <v>54</v>
      </c>
      <c r="D80" s="27" t="s">
        <v>193</v>
      </c>
      <c r="E80" s="27" t="s">
        <v>181</v>
      </c>
      <c r="F80" s="27" t="s">
        <v>69</v>
      </c>
      <c r="G80" s="27" t="s">
        <v>58</v>
      </c>
      <c r="H80" s="27" t="s">
        <v>70</v>
      </c>
      <c r="I80" s="32">
        <v>42719</v>
      </c>
      <c r="J80" s="32" t="s">
        <v>397</v>
      </c>
      <c r="K80" s="29">
        <v>-5358</v>
      </c>
      <c r="L80" s="27" t="s">
        <v>71</v>
      </c>
      <c r="M80" s="30">
        <v>-68808.259999999995</v>
      </c>
      <c r="N80" s="28">
        <v>42719</v>
      </c>
    </row>
    <row r="81" spans="1:14" x14ac:dyDescent="0.25">
      <c r="A81" s="27" t="s">
        <v>52</v>
      </c>
      <c r="B81" s="27" t="s">
        <v>194</v>
      </c>
      <c r="C81" s="27" t="s">
        <v>54</v>
      </c>
      <c r="D81" s="27" t="s">
        <v>195</v>
      </c>
      <c r="E81" s="27" t="s">
        <v>181</v>
      </c>
      <c r="F81" s="27" t="s">
        <v>69</v>
      </c>
      <c r="G81" s="27" t="s">
        <v>58</v>
      </c>
      <c r="H81" s="27" t="s">
        <v>70</v>
      </c>
      <c r="I81" s="32">
        <v>42719</v>
      </c>
      <c r="J81" s="32" t="s">
        <v>397</v>
      </c>
      <c r="K81" s="29">
        <v>-48356</v>
      </c>
      <c r="L81" s="27" t="s">
        <v>71</v>
      </c>
      <c r="M81" s="30">
        <v>-68349.95</v>
      </c>
      <c r="N81" s="28">
        <v>42719</v>
      </c>
    </row>
    <row r="82" spans="1:14" x14ac:dyDescent="0.25">
      <c r="A82" s="27" t="s">
        <v>52</v>
      </c>
      <c r="B82" s="27" t="s">
        <v>196</v>
      </c>
      <c r="C82" s="27" t="s">
        <v>54</v>
      </c>
      <c r="D82" s="27" t="s">
        <v>197</v>
      </c>
      <c r="E82" s="27" t="s">
        <v>181</v>
      </c>
      <c r="F82" s="27" t="s">
        <v>69</v>
      </c>
      <c r="G82" s="27" t="s">
        <v>58</v>
      </c>
      <c r="H82" s="27" t="s">
        <v>70</v>
      </c>
      <c r="I82" s="32">
        <v>42719</v>
      </c>
      <c r="J82" s="32" t="s">
        <v>397</v>
      </c>
      <c r="K82" s="29">
        <v>-25985</v>
      </c>
      <c r="L82" s="27" t="s">
        <v>71</v>
      </c>
      <c r="M82" s="30">
        <v>-58072.36</v>
      </c>
      <c r="N82" s="28">
        <v>42719</v>
      </c>
    </row>
    <row r="83" spans="1:14" x14ac:dyDescent="0.25">
      <c r="A83" s="27" t="s">
        <v>52</v>
      </c>
      <c r="B83" s="27" t="s">
        <v>198</v>
      </c>
      <c r="C83" s="27" t="s">
        <v>54</v>
      </c>
      <c r="D83" s="27" t="s">
        <v>199</v>
      </c>
      <c r="E83" s="27" t="s">
        <v>181</v>
      </c>
      <c r="F83" s="27" t="s">
        <v>69</v>
      </c>
      <c r="G83" s="27" t="s">
        <v>58</v>
      </c>
      <c r="H83" s="27" t="s">
        <v>70</v>
      </c>
      <c r="I83" s="32">
        <v>42719</v>
      </c>
      <c r="J83" s="32" t="s">
        <v>397</v>
      </c>
      <c r="K83" s="29">
        <v>-38400</v>
      </c>
      <c r="L83" s="27" t="s">
        <v>71</v>
      </c>
      <c r="M83" s="30">
        <v>-99020.52</v>
      </c>
      <c r="N83" s="28">
        <v>42719</v>
      </c>
    </row>
    <row r="84" spans="1:14" x14ac:dyDescent="0.25">
      <c r="A84" s="27" t="s">
        <v>52</v>
      </c>
      <c r="B84" s="27" t="s">
        <v>198</v>
      </c>
      <c r="C84" s="27" t="s">
        <v>54</v>
      </c>
      <c r="D84" s="27" t="s">
        <v>199</v>
      </c>
      <c r="E84" s="27" t="s">
        <v>181</v>
      </c>
      <c r="F84" s="27" t="s">
        <v>69</v>
      </c>
      <c r="G84" s="27" t="s">
        <v>58</v>
      </c>
      <c r="H84" s="27" t="s">
        <v>70</v>
      </c>
      <c r="I84" s="32">
        <v>42719</v>
      </c>
      <c r="J84" s="32" t="s">
        <v>397</v>
      </c>
      <c r="K84" s="29">
        <v>-113000</v>
      </c>
      <c r="L84" s="27" t="s">
        <v>71</v>
      </c>
      <c r="M84" s="30">
        <v>-291388.49</v>
      </c>
      <c r="N84" s="28">
        <v>42719</v>
      </c>
    </row>
    <row r="85" spans="1:14" x14ac:dyDescent="0.25">
      <c r="A85" s="27" t="s">
        <v>52</v>
      </c>
      <c r="B85" s="27" t="s">
        <v>200</v>
      </c>
      <c r="C85" s="27" t="s">
        <v>54</v>
      </c>
      <c r="D85" s="27" t="s">
        <v>201</v>
      </c>
      <c r="E85" s="27" t="s">
        <v>181</v>
      </c>
      <c r="F85" s="27" t="s">
        <v>69</v>
      </c>
      <c r="G85" s="27" t="s">
        <v>58</v>
      </c>
      <c r="H85" s="27" t="s">
        <v>70</v>
      </c>
      <c r="I85" s="32">
        <v>42719</v>
      </c>
      <c r="J85" s="32" t="s">
        <v>397</v>
      </c>
      <c r="K85" s="29">
        <v>-4645</v>
      </c>
      <c r="L85" s="27" t="s">
        <v>71</v>
      </c>
      <c r="M85" s="30">
        <v>-37141.279999999999</v>
      </c>
      <c r="N85" s="28">
        <v>42719</v>
      </c>
    </row>
    <row r="86" spans="1:14" x14ac:dyDescent="0.25">
      <c r="A86" s="27" t="s">
        <v>52</v>
      </c>
      <c r="B86" s="27" t="s">
        <v>202</v>
      </c>
      <c r="C86" s="27" t="s">
        <v>54</v>
      </c>
      <c r="D86" s="27" t="s">
        <v>203</v>
      </c>
      <c r="E86" s="27" t="s">
        <v>181</v>
      </c>
      <c r="F86" s="27" t="s">
        <v>69</v>
      </c>
      <c r="G86" s="27" t="s">
        <v>58</v>
      </c>
      <c r="H86" s="27" t="s">
        <v>70</v>
      </c>
      <c r="I86" s="32">
        <v>42719</v>
      </c>
      <c r="J86" s="32" t="s">
        <v>397</v>
      </c>
      <c r="K86" s="29">
        <v>-20500</v>
      </c>
      <c r="L86" s="27" t="s">
        <v>71</v>
      </c>
      <c r="M86" s="30">
        <v>-22811.53</v>
      </c>
      <c r="N86" s="28">
        <v>42719</v>
      </c>
    </row>
    <row r="87" spans="1:14" x14ac:dyDescent="0.25">
      <c r="A87" s="27" t="s">
        <v>52</v>
      </c>
      <c r="B87" s="27" t="s">
        <v>204</v>
      </c>
      <c r="C87" s="27" t="s">
        <v>54</v>
      </c>
      <c r="D87" s="27" t="s">
        <v>205</v>
      </c>
      <c r="E87" s="27" t="s">
        <v>181</v>
      </c>
      <c r="F87" s="27" t="s">
        <v>69</v>
      </c>
      <c r="G87" s="27" t="s">
        <v>58</v>
      </c>
      <c r="H87" s="27" t="s">
        <v>70</v>
      </c>
      <c r="I87" s="32">
        <v>42719</v>
      </c>
      <c r="J87" s="32" t="s">
        <v>397</v>
      </c>
      <c r="K87" s="29">
        <v>-2977</v>
      </c>
      <c r="L87" s="27" t="s">
        <v>71</v>
      </c>
      <c r="M87" s="30">
        <v>-7368.07</v>
      </c>
      <c r="N87" s="28">
        <v>42719</v>
      </c>
    </row>
    <row r="88" spans="1:14" x14ac:dyDescent="0.25">
      <c r="A88" s="27" t="s">
        <v>52</v>
      </c>
      <c r="B88" s="27" t="s">
        <v>206</v>
      </c>
      <c r="C88" s="27" t="s">
        <v>54</v>
      </c>
      <c r="D88" s="27" t="s">
        <v>207</v>
      </c>
      <c r="E88" s="27" t="s">
        <v>181</v>
      </c>
      <c r="F88" s="27" t="s">
        <v>69</v>
      </c>
      <c r="G88" s="27" t="s">
        <v>58</v>
      </c>
      <c r="H88" s="27" t="s">
        <v>70</v>
      </c>
      <c r="I88" s="32">
        <v>42719</v>
      </c>
      <c r="J88" s="32" t="s">
        <v>397</v>
      </c>
      <c r="K88" s="29">
        <v>-36565</v>
      </c>
      <c r="L88" s="27" t="s">
        <v>71</v>
      </c>
      <c r="M88" s="30">
        <v>-151744.64000000001</v>
      </c>
      <c r="N88" s="28">
        <v>42719</v>
      </c>
    </row>
    <row r="89" spans="1:14" x14ac:dyDescent="0.25">
      <c r="A89" s="27" t="s">
        <v>52</v>
      </c>
      <c r="B89" s="27" t="s">
        <v>208</v>
      </c>
      <c r="C89" s="27" t="s">
        <v>54</v>
      </c>
      <c r="D89" s="27" t="s">
        <v>209</v>
      </c>
      <c r="E89" s="27" t="s">
        <v>181</v>
      </c>
      <c r="F89" s="27" t="s">
        <v>69</v>
      </c>
      <c r="G89" s="27" t="s">
        <v>58</v>
      </c>
      <c r="H89" s="27" t="s">
        <v>70</v>
      </c>
      <c r="I89" s="32">
        <v>42719</v>
      </c>
      <c r="J89" s="32" t="s">
        <v>397</v>
      </c>
      <c r="K89" s="29">
        <v>-31500</v>
      </c>
      <c r="L89" s="27" t="s">
        <v>71</v>
      </c>
      <c r="M89" s="30">
        <v>-47250</v>
      </c>
      <c r="N89" s="28">
        <v>42719</v>
      </c>
    </row>
    <row r="90" spans="1:14" x14ac:dyDescent="0.25">
      <c r="A90" s="27" t="s">
        <v>52</v>
      </c>
      <c r="B90" s="27" t="s">
        <v>210</v>
      </c>
      <c r="C90" s="27" t="s">
        <v>54</v>
      </c>
      <c r="D90" s="27" t="s">
        <v>211</v>
      </c>
      <c r="E90" s="27" t="s">
        <v>181</v>
      </c>
      <c r="F90" s="27" t="s">
        <v>69</v>
      </c>
      <c r="G90" s="27" t="s">
        <v>58</v>
      </c>
      <c r="H90" s="27" t="s">
        <v>70</v>
      </c>
      <c r="I90" s="32">
        <v>42719</v>
      </c>
      <c r="J90" s="32" t="s">
        <v>397</v>
      </c>
      <c r="K90" s="29">
        <v>-4794</v>
      </c>
      <c r="L90" s="27" t="s">
        <v>71</v>
      </c>
      <c r="M90" s="30">
        <v>-16059.75</v>
      </c>
      <c r="N90" s="28">
        <v>42719</v>
      </c>
    </row>
    <row r="91" spans="1:14" x14ac:dyDescent="0.25">
      <c r="A91" s="27" t="s">
        <v>52</v>
      </c>
      <c r="B91" s="27" t="s">
        <v>210</v>
      </c>
      <c r="C91" s="27" t="s">
        <v>54</v>
      </c>
      <c r="D91" s="27" t="s">
        <v>211</v>
      </c>
      <c r="E91" s="27" t="s">
        <v>181</v>
      </c>
      <c r="F91" s="27" t="s">
        <v>69</v>
      </c>
      <c r="G91" s="27" t="s">
        <v>58</v>
      </c>
      <c r="H91" s="27" t="s">
        <v>70</v>
      </c>
      <c r="I91" s="32">
        <v>42719</v>
      </c>
      <c r="J91" s="32" t="s">
        <v>397</v>
      </c>
      <c r="K91" s="29">
        <v>-12379</v>
      </c>
      <c r="L91" s="27" t="s">
        <v>71</v>
      </c>
      <c r="M91" s="30">
        <v>-41469.269999999997</v>
      </c>
      <c r="N91" s="28">
        <v>42719</v>
      </c>
    </row>
    <row r="92" spans="1:14" x14ac:dyDescent="0.25">
      <c r="A92" s="27" t="s">
        <v>52</v>
      </c>
      <c r="B92" s="27" t="s">
        <v>212</v>
      </c>
      <c r="C92" s="27" t="s">
        <v>54</v>
      </c>
      <c r="D92" s="27" t="s">
        <v>213</v>
      </c>
      <c r="E92" s="27" t="s">
        <v>181</v>
      </c>
      <c r="F92" s="27" t="s">
        <v>69</v>
      </c>
      <c r="G92" s="27" t="s">
        <v>58</v>
      </c>
      <c r="H92" s="27" t="s">
        <v>70</v>
      </c>
      <c r="I92" s="32">
        <v>42719</v>
      </c>
      <c r="J92" s="32" t="s">
        <v>397</v>
      </c>
      <c r="K92" s="29">
        <v>-1850</v>
      </c>
      <c r="L92" s="27" t="s">
        <v>71</v>
      </c>
      <c r="M92" s="30">
        <v>-9342.4599999999991</v>
      </c>
      <c r="N92" s="28">
        <v>42719</v>
      </c>
    </row>
    <row r="93" spans="1:14" x14ac:dyDescent="0.25">
      <c r="A93" s="27" t="s">
        <v>52</v>
      </c>
      <c r="B93" s="27" t="s">
        <v>214</v>
      </c>
      <c r="C93" s="27" t="s">
        <v>54</v>
      </c>
      <c r="D93" s="27" t="s">
        <v>215</v>
      </c>
      <c r="E93" s="27" t="s">
        <v>181</v>
      </c>
      <c r="F93" s="27" t="s">
        <v>69</v>
      </c>
      <c r="G93" s="27" t="s">
        <v>58</v>
      </c>
      <c r="H93" s="27" t="s">
        <v>70</v>
      </c>
      <c r="I93" s="32">
        <v>42719</v>
      </c>
      <c r="J93" s="32" t="s">
        <v>397</v>
      </c>
      <c r="K93" s="29">
        <v>-726</v>
      </c>
      <c r="L93" s="27" t="s">
        <v>71</v>
      </c>
      <c r="M93" s="30">
        <v>-4138.2</v>
      </c>
      <c r="N93" s="28">
        <v>42719</v>
      </c>
    </row>
    <row r="94" spans="1:14" x14ac:dyDescent="0.25">
      <c r="A94" s="27" t="s">
        <v>52</v>
      </c>
      <c r="B94" s="27" t="s">
        <v>216</v>
      </c>
      <c r="C94" s="27" t="s">
        <v>54</v>
      </c>
      <c r="D94" s="27" t="s">
        <v>217</v>
      </c>
      <c r="E94" s="27" t="s">
        <v>181</v>
      </c>
      <c r="F94" s="27" t="s">
        <v>69</v>
      </c>
      <c r="G94" s="27" t="s">
        <v>58</v>
      </c>
      <c r="H94" s="27" t="s">
        <v>70</v>
      </c>
      <c r="I94" s="32">
        <v>42719</v>
      </c>
      <c r="J94" s="32" t="s">
        <v>397</v>
      </c>
      <c r="K94" s="29">
        <v>-304</v>
      </c>
      <c r="L94" s="27" t="s">
        <v>71</v>
      </c>
      <c r="M94" s="30">
        <v>-7952.64</v>
      </c>
      <c r="N94" s="28">
        <v>42719</v>
      </c>
    </row>
    <row r="95" spans="1:14" x14ac:dyDescent="0.25">
      <c r="A95" s="27" t="s">
        <v>52</v>
      </c>
      <c r="B95" s="27" t="s">
        <v>218</v>
      </c>
      <c r="C95" s="27" t="s">
        <v>54</v>
      </c>
      <c r="D95" s="27" t="s">
        <v>219</v>
      </c>
      <c r="E95" s="27" t="s">
        <v>181</v>
      </c>
      <c r="F95" s="27" t="s">
        <v>69</v>
      </c>
      <c r="G95" s="27" t="s">
        <v>58</v>
      </c>
      <c r="H95" s="27" t="s">
        <v>70</v>
      </c>
      <c r="I95" s="32">
        <v>42719</v>
      </c>
      <c r="J95" s="32" t="s">
        <v>397</v>
      </c>
      <c r="K95" s="29">
        <v>-60</v>
      </c>
      <c r="L95" s="27" t="s">
        <v>71</v>
      </c>
      <c r="M95" s="30">
        <v>-1073.9100000000001</v>
      </c>
      <c r="N95" s="28">
        <v>42719</v>
      </c>
    </row>
    <row r="96" spans="1:14" x14ac:dyDescent="0.25">
      <c r="A96" s="27" t="s">
        <v>52</v>
      </c>
      <c r="B96" s="27" t="s">
        <v>220</v>
      </c>
      <c r="C96" s="27" t="s">
        <v>54</v>
      </c>
      <c r="D96" s="27" t="s">
        <v>221</v>
      </c>
      <c r="E96" s="27" t="s">
        <v>181</v>
      </c>
      <c r="F96" s="27" t="s">
        <v>69</v>
      </c>
      <c r="G96" s="27" t="s">
        <v>58</v>
      </c>
      <c r="H96" s="27" t="s">
        <v>70</v>
      </c>
      <c r="I96" s="32">
        <v>42719</v>
      </c>
      <c r="J96" s="32" t="s">
        <v>397</v>
      </c>
      <c r="K96" s="29">
        <v>-1415</v>
      </c>
      <c r="L96" s="27" t="s">
        <v>71</v>
      </c>
      <c r="M96" s="30">
        <v>-24889.84</v>
      </c>
      <c r="N96" s="28">
        <v>42719</v>
      </c>
    </row>
    <row r="97" spans="1:14" x14ac:dyDescent="0.25">
      <c r="A97" s="27" t="s">
        <v>52</v>
      </c>
      <c r="B97" s="27" t="s">
        <v>220</v>
      </c>
      <c r="C97" s="27" t="s">
        <v>54</v>
      </c>
      <c r="D97" s="27" t="s">
        <v>221</v>
      </c>
      <c r="E97" s="27" t="s">
        <v>181</v>
      </c>
      <c r="F97" s="27" t="s">
        <v>69</v>
      </c>
      <c r="G97" s="27" t="s">
        <v>58</v>
      </c>
      <c r="H97" s="27" t="s">
        <v>70</v>
      </c>
      <c r="I97" s="32">
        <v>42719</v>
      </c>
      <c r="J97" s="32" t="s">
        <v>397</v>
      </c>
      <c r="K97" s="29">
        <v>-1398</v>
      </c>
      <c r="L97" s="27" t="s">
        <v>71</v>
      </c>
      <c r="M97" s="30">
        <v>-24590.81</v>
      </c>
      <c r="N97" s="28">
        <v>42719</v>
      </c>
    </row>
    <row r="98" spans="1:14" x14ac:dyDescent="0.25">
      <c r="A98" s="27" t="s">
        <v>52</v>
      </c>
      <c r="B98" s="27" t="s">
        <v>222</v>
      </c>
      <c r="C98" s="27" t="s">
        <v>54</v>
      </c>
      <c r="D98" s="27" t="s">
        <v>223</v>
      </c>
      <c r="E98" s="27" t="s">
        <v>181</v>
      </c>
      <c r="F98" s="27" t="s">
        <v>69</v>
      </c>
      <c r="G98" s="27" t="s">
        <v>58</v>
      </c>
      <c r="H98" s="27" t="s">
        <v>70</v>
      </c>
      <c r="I98" s="32">
        <v>42719</v>
      </c>
      <c r="J98" s="32" t="s">
        <v>397</v>
      </c>
      <c r="K98" s="29">
        <v>-120</v>
      </c>
      <c r="L98" s="27" t="s">
        <v>71</v>
      </c>
      <c r="M98" s="30">
        <v>-2627.96</v>
      </c>
      <c r="N98" s="28">
        <v>42719</v>
      </c>
    </row>
    <row r="99" spans="1:14" x14ac:dyDescent="0.25">
      <c r="A99" s="27" t="s">
        <v>52</v>
      </c>
      <c r="B99" s="27" t="s">
        <v>224</v>
      </c>
      <c r="C99" s="27" t="s">
        <v>54</v>
      </c>
      <c r="D99" s="27" t="s">
        <v>225</v>
      </c>
      <c r="E99" s="27" t="s">
        <v>181</v>
      </c>
      <c r="F99" s="27" t="s">
        <v>69</v>
      </c>
      <c r="G99" s="27" t="s">
        <v>58</v>
      </c>
      <c r="H99" s="27" t="s">
        <v>70</v>
      </c>
      <c r="I99" s="32">
        <v>42719</v>
      </c>
      <c r="J99" s="32" t="s">
        <v>397</v>
      </c>
      <c r="K99" s="29">
        <v>-20</v>
      </c>
      <c r="L99" s="27" t="s">
        <v>71</v>
      </c>
      <c r="M99" s="30">
        <v>-356</v>
      </c>
      <c r="N99" s="28">
        <v>42719</v>
      </c>
    </row>
    <row r="100" spans="1:14" x14ac:dyDescent="0.25">
      <c r="A100" s="27" t="s">
        <v>52</v>
      </c>
      <c r="B100" s="27" t="s">
        <v>226</v>
      </c>
      <c r="C100" s="27" t="s">
        <v>54</v>
      </c>
      <c r="D100" s="27" t="s">
        <v>227</v>
      </c>
      <c r="E100" s="27" t="s">
        <v>181</v>
      </c>
      <c r="F100" s="27" t="s">
        <v>69</v>
      </c>
      <c r="G100" s="27" t="s">
        <v>58</v>
      </c>
      <c r="H100" s="27" t="s">
        <v>70</v>
      </c>
      <c r="I100" s="32">
        <v>42719</v>
      </c>
      <c r="J100" s="32" t="s">
        <v>397</v>
      </c>
      <c r="K100" s="29">
        <v>-390</v>
      </c>
      <c r="L100" s="27" t="s">
        <v>71</v>
      </c>
      <c r="M100" s="30">
        <v>-8929.0300000000007</v>
      </c>
      <c r="N100" s="28">
        <v>42719</v>
      </c>
    </row>
    <row r="101" spans="1:14" x14ac:dyDescent="0.25">
      <c r="A101" s="27" t="s">
        <v>52</v>
      </c>
      <c r="B101" s="27" t="s">
        <v>228</v>
      </c>
      <c r="C101" s="27" t="s">
        <v>54</v>
      </c>
      <c r="D101" s="27" t="s">
        <v>229</v>
      </c>
      <c r="E101" s="27" t="s">
        <v>181</v>
      </c>
      <c r="F101" s="27" t="s">
        <v>69</v>
      </c>
      <c r="G101" s="27" t="s">
        <v>58</v>
      </c>
      <c r="H101" s="27" t="s">
        <v>70</v>
      </c>
      <c r="I101" s="32">
        <v>42719</v>
      </c>
      <c r="J101" s="32" t="s">
        <v>397</v>
      </c>
      <c r="K101" s="29">
        <v>-420</v>
      </c>
      <c r="L101" s="27" t="s">
        <v>71</v>
      </c>
      <c r="M101" s="30">
        <v>-9613.77</v>
      </c>
      <c r="N101" s="28">
        <v>42719</v>
      </c>
    </row>
    <row r="102" spans="1:14" x14ac:dyDescent="0.25">
      <c r="A102" s="27" t="s">
        <v>52</v>
      </c>
      <c r="B102" s="27" t="s">
        <v>230</v>
      </c>
      <c r="C102" s="27" t="s">
        <v>54</v>
      </c>
      <c r="D102" s="27" t="s">
        <v>231</v>
      </c>
      <c r="E102" s="27" t="s">
        <v>181</v>
      </c>
      <c r="F102" s="27" t="s">
        <v>69</v>
      </c>
      <c r="G102" s="27" t="s">
        <v>58</v>
      </c>
      <c r="H102" s="27" t="s">
        <v>70</v>
      </c>
      <c r="I102" s="32">
        <v>42719</v>
      </c>
      <c r="J102" s="32" t="s">
        <v>397</v>
      </c>
      <c r="K102" s="29">
        <v>-49</v>
      </c>
      <c r="L102" s="27" t="s">
        <v>71</v>
      </c>
      <c r="M102" s="30">
        <v>-1048.1099999999999</v>
      </c>
      <c r="N102" s="28">
        <v>42719</v>
      </c>
    </row>
    <row r="103" spans="1:14" x14ac:dyDescent="0.25">
      <c r="A103" s="27" t="s">
        <v>52</v>
      </c>
      <c r="B103" s="27" t="s">
        <v>232</v>
      </c>
      <c r="C103" s="27" t="s">
        <v>54</v>
      </c>
      <c r="D103" s="27" t="s">
        <v>233</v>
      </c>
      <c r="E103" s="27" t="s">
        <v>181</v>
      </c>
      <c r="F103" s="27" t="s">
        <v>69</v>
      </c>
      <c r="G103" s="27" t="s">
        <v>58</v>
      </c>
      <c r="H103" s="27" t="s">
        <v>70</v>
      </c>
      <c r="I103" s="32">
        <v>42719</v>
      </c>
      <c r="J103" s="32" t="s">
        <v>397</v>
      </c>
      <c r="K103" s="29">
        <v>-660</v>
      </c>
      <c r="L103" s="27" t="s">
        <v>71</v>
      </c>
      <c r="M103" s="30">
        <v>-17588.900000000001</v>
      </c>
      <c r="N103" s="28">
        <v>42719</v>
      </c>
    </row>
    <row r="104" spans="1:14" x14ac:dyDescent="0.25">
      <c r="A104" s="27" t="s">
        <v>52</v>
      </c>
      <c r="B104" s="27" t="s">
        <v>234</v>
      </c>
      <c r="C104" s="27" t="s">
        <v>54</v>
      </c>
      <c r="D104" s="27" t="s">
        <v>235</v>
      </c>
      <c r="E104" s="27" t="s">
        <v>181</v>
      </c>
      <c r="F104" s="27" t="s">
        <v>69</v>
      </c>
      <c r="G104" s="27" t="s">
        <v>58</v>
      </c>
      <c r="H104" s="27" t="s">
        <v>70</v>
      </c>
      <c r="I104" s="32">
        <v>42719</v>
      </c>
      <c r="J104" s="32" t="s">
        <v>397</v>
      </c>
      <c r="K104" s="29">
        <v>-1165</v>
      </c>
      <c r="L104" s="27" t="s">
        <v>71</v>
      </c>
      <c r="M104" s="30">
        <v>-1350.96</v>
      </c>
      <c r="N104" s="28">
        <v>42719</v>
      </c>
    </row>
    <row r="105" spans="1:14" x14ac:dyDescent="0.25">
      <c r="A105" s="27" t="s">
        <v>52</v>
      </c>
      <c r="B105" s="27" t="s">
        <v>236</v>
      </c>
      <c r="C105" s="27" t="s">
        <v>54</v>
      </c>
      <c r="D105" s="27" t="s">
        <v>237</v>
      </c>
      <c r="E105" s="27" t="s">
        <v>181</v>
      </c>
      <c r="F105" s="27" t="s">
        <v>69</v>
      </c>
      <c r="G105" s="27" t="s">
        <v>58</v>
      </c>
      <c r="H105" s="27" t="s">
        <v>70</v>
      </c>
      <c r="I105" s="32">
        <v>42719</v>
      </c>
      <c r="J105" s="32" t="s">
        <v>397</v>
      </c>
      <c r="K105" s="29">
        <v>-7124</v>
      </c>
      <c r="L105" s="27" t="s">
        <v>71</v>
      </c>
      <c r="M105" s="30">
        <v>-38567.550000000003</v>
      </c>
      <c r="N105" s="28">
        <v>42719</v>
      </c>
    </row>
    <row r="106" spans="1:14" x14ac:dyDescent="0.25">
      <c r="A106" s="27" t="s">
        <v>52</v>
      </c>
      <c r="B106" s="27" t="s">
        <v>238</v>
      </c>
      <c r="C106" s="27" t="s">
        <v>54</v>
      </c>
      <c r="D106" s="27" t="s">
        <v>239</v>
      </c>
      <c r="E106" s="27" t="s">
        <v>181</v>
      </c>
      <c r="F106" s="27" t="s">
        <v>69</v>
      </c>
      <c r="G106" s="27" t="s">
        <v>58</v>
      </c>
      <c r="H106" s="27" t="s">
        <v>70</v>
      </c>
      <c r="I106" s="32">
        <v>42719</v>
      </c>
      <c r="J106" s="32" t="s">
        <v>397</v>
      </c>
      <c r="K106" s="29">
        <v>-1300</v>
      </c>
      <c r="L106" s="27" t="s">
        <v>71</v>
      </c>
      <c r="M106" s="30">
        <v>-1235</v>
      </c>
      <c r="N106" s="28">
        <v>42719</v>
      </c>
    </row>
    <row r="107" spans="1:14" x14ac:dyDescent="0.25">
      <c r="A107" s="27" t="s">
        <v>52</v>
      </c>
      <c r="B107" s="27" t="s">
        <v>240</v>
      </c>
      <c r="C107" s="27" t="s">
        <v>54</v>
      </c>
      <c r="D107" s="27" t="s">
        <v>241</v>
      </c>
      <c r="E107" s="27" t="s">
        <v>242</v>
      </c>
      <c r="F107" s="27" t="s">
        <v>69</v>
      </c>
      <c r="G107" s="27" t="s">
        <v>58</v>
      </c>
      <c r="H107" s="27" t="s">
        <v>70</v>
      </c>
      <c r="I107" s="32">
        <v>42719</v>
      </c>
      <c r="J107" s="32" t="s">
        <v>397</v>
      </c>
      <c r="K107" s="29">
        <v>-1843.1210000000001</v>
      </c>
      <c r="L107" s="27" t="s">
        <v>60</v>
      </c>
      <c r="M107" s="30">
        <v>-429133.86</v>
      </c>
      <c r="N107" s="28">
        <v>42719</v>
      </c>
    </row>
    <row r="108" spans="1:14" x14ac:dyDescent="0.25">
      <c r="A108" s="27" t="s">
        <v>52</v>
      </c>
      <c r="B108" s="27" t="s">
        <v>243</v>
      </c>
      <c r="C108" s="27" t="s">
        <v>54</v>
      </c>
      <c r="D108" s="27" t="s">
        <v>244</v>
      </c>
      <c r="E108" s="27" t="s">
        <v>242</v>
      </c>
      <c r="F108" s="27" t="s">
        <v>69</v>
      </c>
      <c r="G108" s="27" t="s">
        <v>58</v>
      </c>
      <c r="H108" s="27" t="s">
        <v>70</v>
      </c>
      <c r="I108" s="32">
        <v>42719</v>
      </c>
      <c r="J108" s="32" t="s">
        <v>397</v>
      </c>
      <c r="K108" s="29">
        <v>-849</v>
      </c>
      <c r="L108" s="27" t="s">
        <v>60</v>
      </c>
      <c r="M108" s="30">
        <v>-97269.93</v>
      </c>
      <c r="N108" s="28">
        <v>42719</v>
      </c>
    </row>
    <row r="109" spans="1:14" x14ac:dyDescent="0.25">
      <c r="A109" s="27" t="s">
        <v>52</v>
      </c>
      <c r="B109" s="27" t="s">
        <v>245</v>
      </c>
      <c r="C109" s="27" t="s">
        <v>54</v>
      </c>
      <c r="D109" s="27" t="s">
        <v>246</v>
      </c>
      <c r="E109" s="27" t="s">
        <v>242</v>
      </c>
      <c r="F109" s="27" t="s">
        <v>69</v>
      </c>
      <c r="G109" s="27" t="s">
        <v>58</v>
      </c>
      <c r="H109" s="27" t="s">
        <v>70</v>
      </c>
      <c r="I109" s="32">
        <v>42719</v>
      </c>
      <c r="J109" s="32" t="s">
        <v>397</v>
      </c>
      <c r="K109" s="29">
        <v>-20000</v>
      </c>
      <c r="L109" s="27" t="s">
        <v>60</v>
      </c>
      <c r="M109" s="30">
        <v>-1639600</v>
      </c>
      <c r="N109" s="28">
        <v>42719</v>
      </c>
    </row>
    <row r="110" spans="1:14" x14ac:dyDescent="0.25">
      <c r="A110" s="27" t="s">
        <v>52</v>
      </c>
      <c r="B110" s="27" t="s">
        <v>247</v>
      </c>
      <c r="C110" s="27" t="s">
        <v>54</v>
      </c>
      <c r="D110" s="27" t="s">
        <v>248</v>
      </c>
      <c r="E110" s="27" t="s">
        <v>249</v>
      </c>
      <c r="F110" s="27" t="s">
        <v>69</v>
      </c>
      <c r="G110" s="27" t="s">
        <v>58</v>
      </c>
      <c r="H110" s="27" t="s">
        <v>70</v>
      </c>
      <c r="I110" s="32">
        <v>42719</v>
      </c>
      <c r="J110" s="32" t="s">
        <v>397</v>
      </c>
      <c r="K110" s="29">
        <v>-7000</v>
      </c>
      <c r="L110" s="27" t="s">
        <v>60</v>
      </c>
      <c r="M110" s="30">
        <v>-1017590</v>
      </c>
      <c r="N110" s="28">
        <v>42719</v>
      </c>
    </row>
    <row r="111" spans="1:14" x14ac:dyDescent="0.25">
      <c r="A111" s="27" t="s">
        <v>52</v>
      </c>
      <c r="B111" s="27" t="s">
        <v>250</v>
      </c>
      <c r="C111" s="27" t="s">
        <v>54</v>
      </c>
      <c r="D111" s="27" t="s">
        <v>251</v>
      </c>
      <c r="E111" s="27" t="s">
        <v>242</v>
      </c>
      <c r="F111" s="27" t="s">
        <v>69</v>
      </c>
      <c r="G111" s="27" t="s">
        <v>58</v>
      </c>
      <c r="H111" s="27" t="s">
        <v>70</v>
      </c>
      <c r="I111" s="32">
        <v>42719</v>
      </c>
      <c r="J111" s="32" t="s">
        <v>397</v>
      </c>
      <c r="K111" s="29">
        <v>-1512</v>
      </c>
      <c r="L111" s="27" t="s">
        <v>71</v>
      </c>
      <c r="M111" s="30">
        <v>-17690.400000000001</v>
      </c>
      <c r="N111" s="28">
        <v>42719</v>
      </c>
    </row>
    <row r="112" spans="1:14" x14ac:dyDescent="0.25">
      <c r="A112" s="27" t="s">
        <v>52</v>
      </c>
      <c r="B112" s="27" t="s">
        <v>250</v>
      </c>
      <c r="C112" s="27" t="s">
        <v>54</v>
      </c>
      <c r="D112" s="27" t="s">
        <v>251</v>
      </c>
      <c r="E112" s="27" t="s">
        <v>242</v>
      </c>
      <c r="F112" s="27" t="s">
        <v>69</v>
      </c>
      <c r="G112" s="27" t="s">
        <v>58</v>
      </c>
      <c r="H112" s="27" t="s">
        <v>70</v>
      </c>
      <c r="I112" s="32">
        <v>42719</v>
      </c>
      <c r="J112" s="32" t="s">
        <v>397</v>
      </c>
      <c r="K112" s="29">
        <v>-72</v>
      </c>
      <c r="L112" s="27" t="s">
        <v>71</v>
      </c>
      <c r="M112" s="30">
        <v>-842.4</v>
      </c>
      <c r="N112" s="28">
        <v>42719</v>
      </c>
    </row>
    <row r="113" spans="1:14" x14ac:dyDescent="0.25">
      <c r="A113" s="27" t="s">
        <v>52</v>
      </c>
      <c r="B113" s="27" t="s">
        <v>250</v>
      </c>
      <c r="C113" s="27" t="s">
        <v>54</v>
      </c>
      <c r="D113" s="27" t="s">
        <v>251</v>
      </c>
      <c r="E113" s="27" t="s">
        <v>242</v>
      </c>
      <c r="F113" s="27" t="s">
        <v>69</v>
      </c>
      <c r="G113" s="27" t="s">
        <v>58</v>
      </c>
      <c r="H113" s="27" t="s">
        <v>70</v>
      </c>
      <c r="I113" s="32">
        <v>42719</v>
      </c>
      <c r="J113" s="32" t="s">
        <v>397</v>
      </c>
      <c r="K113" s="29">
        <v>-108</v>
      </c>
      <c r="L113" s="27" t="s">
        <v>71</v>
      </c>
      <c r="M113" s="30">
        <v>-1263.5999999999999</v>
      </c>
      <c r="N113" s="28">
        <v>42719</v>
      </c>
    </row>
    <row r="114" spans="1:14" x14ac:dyDescent="0.25">
      <c r="A114" s="27" t="s">
        <v>52</v>
      </c>
      <c r="B114" s="27" t="s">
        <v>250</v>
      </c>
      <c r="C114" s="27" t="s">
        <v>54</v>
      </c>
      <c r="D114" s="27" t="s">
        <v>251</v>
      </c>
      <c r="E114" s="27" t="s">
        <v>242</v>
      </c>
      <c r="F114" s="27" t="s">
        <v>69</v>
      </c>
      <c r="G114" s="27" t="s">
        <v>58</v>
      </c>
      <c r="H114" s="27" t="s">
        <v>70</v>
      </c>
      <c r="I114" s="32">
        <v>42719</v>
      </c>
      <c r="J114" s="32" t="s">
        <v>397</v>
      </c>
      <c r="K114" s="29">
        <v>-2808</v>
      </c>
      <c r="L114" s="27" t="s">
        <v>71</v>
      </c>
      <c r="M114" s="30">
        <v>-32853.599999999999</v>
      </c>
      <c r="N114" s="28">
        <v>42719</v>
      </c>
    </row>
    <row r="115" spans="1:14" x14ac:dyDescent="0.25">
      <c r="A115" s="27" t="s">
        <v>52</v>
      </c>
      <c r="B115" s="27" t="s">
        <v>250</v>
      </c>
      <c r="C115" s="27" t="s">
        <v>54</v>
      </c>
      <c r="D115" s="27" t="s">
        <v>251</v>
      </c>
      <c r="E115" s="27" t="s">
        <v>242</v>
      </c>
      <c r="F115" s="27" t="s">
        <v>69</v>
      </c>
      <c r="G115" s="27" t="s">
        <v>58</v>
      </c>
      <c r="H115" s="27" t="s">
        <v>70</v>
      </c>
      <c r="I115" s="32">
        <v>42719</v>
      </c>
      <c r="J115" s="32" t="s">
        <v>397</v>
      </c>
      <c r="K115" s="29">
        <v>-72</v>
      </c>
      <c r="L115" s="27" t="s">
        <v>71</v>
      </c>
      <c r="M115" s="30">
        <v>-842.4</v>
      </c>
      <c r="N115" s="28">
        <v>42719</v>
      </c>
    </row>
    <row r="116" spans="1:14" x14ac:dyDescent="0.25">
      <c r="A116" s="27" t="s">
        <v>52</v>
      </c>
      <c r="B116" s="27" t="s">
        <v>250</v>
      </c>
      <c r="C116" s="27" t="s">
        <v>54</v>
      </c>
      <c r="D116" s="27" t="s">
        <v>251</v>
      </c>
      <c r="E116" s="27" t="s">
        <v>242</v>
      </c>
      <c r="F116" s="27" t="s">
        <v>69</v>
      </c>
      <c r="G116" s="27" t="s">
        <v>58</v>
      </c>
      <c r="H116" s="27" t="s">
        <v>70</v>
      </c>
      <c r="I116" s="32">
        <v>42719</v>
      </c>
      <c r="J116" s="32" t="s">
        <v>397</v>
      </c>
      <c r="K116" s="29">
        <v>-14918</v>
      </c>
      <c r="L116" s="27" t="s">
        <v>71</v>
      </c>
      <c r="M116" s="30">
        <v>-174540.6</v>
      </c>
      <c r="N116" s="28">
        <v>42719</v>
      </c>
    </row>
    <row r="117" spans="1:14" x14ac:dyDescent="0.25">
      <c r="A117" s="27" t="s">
        <v>52</v>
      </c>
      <c r="B117" s="27" t="s">
        <v>252</v>
      </c>
      <c r="C117" s="27" t="s">
        <v>54</v>
      </c>
      <c r="D117" s="27" t="s">
        <v>253</v>
      </c>
      <c r="E117" s="27" t="s">
        <v>242</v>
      </c>
      <c r="F117" s="27" t="s">
        <v>69</v>
      </c>
      <c r="G117" s="27" t="s">
        <v>58</v>
      </c>
      <c r="H117" s="27" t="s">
        <v>70</v>
      </c>
      <c r="I117" s="32">
        <v>42719</v>
      </c>
      <c r="J117" s="32" t="s">
        <v>397</v>
      </c>
      <c r="K117" s="29">
        <v>-6360</v>
      </c>
      <c r="L117" s="27" t="s">
        <v>71</v>
      </c>
      <c r="M117" s="30">
        <v>-247785.60000000001</v>
      </c>
      <c r="N117" s="28">
        <v>42719</v>
      </c>
    </row>
    <row r="118" spans="1:14" x14ac:dyDescent="0.25">
      <c r="A118" s="27" t="s">
        <v>52</v>
      </c>
      <c r="B118" s="27" t="s">
        <v>252</v>
      </c>
      <c r="C118" s="27" t="s">
        <v>54</v>
      </c>
      <c r="D118" s="27" t="s">
        <v>253</v>
      </c>
      <c r="E118" s="27" t="s">
        <v>242</v>
      </c>
      <c r="F118" s="27" t="s">
        <v>69</v>
      </c>
      <c r="G118" s="27" t="s">
        <v>58</v>
      </c>
      <c r="H118" s="27" t="s">
        <v>70</v>
      </c>
      <c r="I118" s="32">
        <v>42719</v>
      </c>
      <c r="J118" s="32" t="s">
        <v>397</v>
      </c>
      <c r="K118" s="29">
        <v>-6576</v>
      </c>
      <c r="L118" s="27" t="s">
        <v>71</v>
      </c>
      <c r="M118" s="30">
        <v>-256200.95999999999</v>
      </c>
      <c r="N118" s="28">
        <v>42719</v>
      </c>
    </row>
    <row r="119" spans="1:14" x14ac:dyDescent="0.25">
      <c r="A119" s="27" t="s">
        <v>52</v>
      </c>
      <c r="B119" s="27" t="s">
        <v>254</v>
      </c>
      <c r="C119" s="27" t="s">
        <v>54</v>
      </c>
      <c r="D119" s="27" t="s">
        <v>255</v>
      </c>
      <c r="E119" s="27" t="s">
        <v>242</v>
      </c>
      <c r="F119" s="27" t="s">
        <v>69</v>
      </c>
      <c r="G119" s="27" t="s">
        <v>58</v>
      </c>
      <c r="H119" s="27" t="s">
        <v>70</v>
      </c>
      <c r="I119" s="32">
        <v>42719</v>
      </c>
      <c r="J119" s="32" t="s">
        <v>397</v>
      </c>
      <c r="K119" s="29">
        <v>-1000</v>
      </c>
      <c r="L119" s="27" t="s">
        <v>60</v>
      </c>
      <c r="M119" s="30">
        <v>-102870</v>
      </c>
      <c r="N119" s="28">
        <v>42719</v>
      </c>
    </row>
    <row r="120" spans="1:14" x14ac:dyDescent="0.25">
      <c r="A120" s="27" t="s">
        <v>52</v>
      </c>
      <c r="B120" s="27" t="s">
        <v>254</v>
      </c>
      <c r="C120" s="27" t="s">
        <v>54</v>
      </c>
      <c r="D120" s="27" t="s">
        <v>255</v>
      </c>
      <c r="E120" s="27" t="s">
        <v>242</v>
      </c>
      <c r="F120" s="27" t="s">
        <v>69</v>
      </c>
      <c r="G120" s="27" t="s">
        <v>58</v>
      </c>
      <c r="H120" s="27" t="s">
        <v>70</v>
      </c>
      <c r="I120" s="32">
        <v>42719</v>
      </c>
      <c r="J120" s="32" t="s">
        <v>397</v>
      </c>
      <c r="K120" s="29">
        <v>-104.75</v>
      </c>
      <c r="L120" s="27" t="s">
        <v>60</v>
      </c>
      <c r="M120" s="30">
        <v>-10775.63</v>
      </c>
      <c r="N120" s="28">
        <v>42719</v>
      </c>
    </row>
    <row r="121" spans="1:14" x14ac:dyDescent="0.25">
      <c r="A121" s="27" t="s">
        <v>52</v>
      </c>
      <c r="B121" s="27" t="s">
        <v>256</v>
      </c>
      <c r="C121" s="27" t="s">
        <v>54</v>
      </c>
      <c r="D121" s="27" t="s">
        <v>257</v>
      </c>
      <c r="E121" s="27" t="s">
        <v>258</v>
      </c>
      <c r="F121" s="27" t="s">
        <v>69</v>
      </c>
      <c r="G121" s="27" t="s">
        <v>58</v>
      </c>
      <c r="H121" s="27" t="s">
        <v>70</v>
      </c>
      <c r="I121" s="32">
        <v>42732</v>
      </c>
      <c r="J121" s="32" t="s">
        <v>397</v>
      </c>
      <c r="K121" s="29">
        <v>-4.0000000000000001E-3</v>
      </c>
      <c r="L121" s="27" t="s">
        <v>98</v>
      </c>
      <c r="M121" s="30">
        <v>0</v>
      </c>
      <c r="N121" s="28">
        <v>42732</v>
      </c>
    </row>
    <row r="122" spans="1:14" x14ac:dyDescent="0.25">
      <c r="A122" s="27" t="s">
        <v>52</v>
      </c>
      <c r="B122" s="27" t="s">
        <v>256</v>
      </c>
      <c r="C122" s="27" t="s">
        <v>54</v>
      </c>
      <c r="D122" s="27" t="s">
        <v>257</v>
      </c>
      <c r="E122" s="27" t="s">
        <v>259</v>
      </c>
      <c r="F122" s="27" t="s">
        <v>69</v>
      </c>
      <c r="G122" s="27" t="s">
        <v>58</v>
      </c>
      <c r="H122" s="27" t="s">
        <v>70</v>
      </c>
      <c r="I122" s="32">
        <v>42732</v>
      </c>
      <c r="J122" s="32" t="s">
        <v>397</v>
      </c>
      <c r="K122" s="29">
        <v>-42279.64</v>
      </c>
      <c r="L122" s="27" t="s">
        <v>98</v>
      </c>
      <c r="M122" s="30">
        <v>-8055.73</v>
      </c>
      <c r="N122" s="28">
        <v>42732</v>
      </c>
    </row>
    <row r="123" spans="1:14" x14ac:dyDescent="0.25">
      <c r="A123" s="27" t="s">
        <v>52</v>
      </c>
      <c r="B123" s="27" t="s">
        <v>260</v>
      </c>
      <c r="C123" s="27" t="s">
        <v>54</v>
      </c>
      <c r="D123" s="27" t="s">
        <v>261</v>
      </c>
      <c r="E123" s="27" t="s">
        <v>259</v>
      </c>
      <c r="F123" s="27" t="s">
        <v>69</v>
      </c>
      <c r="G123" s="27" t="s">
        <v>58</v>
      </c>
      <c r="H123" s="27" t="s">
        <v>70</v>
      </c>
      <c r="I123" s="32">
        <v>42732</v>
      </c>
      <c r="J123" s="32" t="s">
        <v>397</v>
      </c>
      <c r="K123" s="29">
        <v>-170</v>
      </c>
      <c r="L123" s="27" t="s">
        <v>71</v>
      </c>
      <c r="M123" s="30">
        <v>-5508.91</v>
      </c>
      <c r="N123" s="28">
        <v>42732</v>
      </c>
    </row>
    <row r="124" spans="1:14" x14ac:dyDescent="0.25">
      <c r="A124" s="27" t="s">
        <v>52</v>
      </c>
      <c r="B124" s="27" t="s">
        <v>262</v>
      </c>
      <c r="C124" s="27" t="s">
        <v>54</v>
      </c>
      <c r="D124" s="27" t="s">
        <v>263</v>
      </c>
      <c r="E124" s="27" t="s">
        <v>258</v>
      </c>
      <c r="F124" s="27" t="s">
        <v>69</v>
      </c>
      <c r="G124" s="27" t="s">
        <v>58</v>
      </c>
      <c r="H124" s="27" t="s">
        <v>70</v>
      </c>
      <c r="I124" s="32">
        <v>42732</v>
      </c>
      <c r="J124" s="32" t="s">
        <v>397</v>
      </c>
      <c r="K124" s="29">
        <v>-4.0000000000000001E-3</v>
      </c>
      <c r="L124" s="27" t="s">
        <v>71</v>
      </c>
      <c r="M124" s="30">
        <v>-0.04</v>
      </c>
      <c r="N124" s="28">
        <v>42732</v>
      </c>
    </row>
    <row r="125" spans="1:14" x14ac:dyDescent="0.25">
      <c r="A125" s="27" t="s">
        <v>52</v>
      </c>
      <c r="B125" s="27" t="s">
        <v>262</v>
      </c>
      <c r="C125" s="27" t="s">
        <v>54</v>
      </c>
      <c r="D125" s="27" t="s">
        <v>263</v>
      </c>
      <c r="E125" s="27" t="s">
        <v>259</v>
      </c>
      <c r="F125" s="27" t="s">
        <v>69</v>
      </c>
      <c r="G125" s="27" t="s">
        <v>58</v>
      </c>
      <c r="H125" s="27" t="s">
        <v>70</v>
      </c>
      <c r="I125" s="32">
        <v>42732</v>
      </c>
      <c r="J125" s="32" t="s">
        <v>397</v>
      </c>
      <c r="K125" s="29">
        <v>-24793</v>
      </c>
      <c r="L125" s="27" t="s">
        <v>71</v>
      </c>
      <c r="M125" s="30">
        <v>-237262.12</v>
      </c>
      <c r="N125" s="28">
        <v>42732</v>
      </c>
    </row>
    <row r="126" spans="1:14" x14ac:dyDescent="0.25">
      <c r="A126" s="27" t="s">
        <v>52</v>
      </c>
      <c r="B126" s="27" t="s">
        <v>262</v>
      </c>
      <c r="C126" s="27" t="s">
        <v>54</v>
      </c>
      <c r="D126" s="27" t="s">
        <v>263</v>
      </c>
      <c r="E126" s="27" t="s">
        <v>259</v>
      </c>
      <c r="F126" s="27" t="s">
        <v>69</v>
      </c>
      <c r="G126" s="27" t="s">
        <v>58</v>
      </c>
      <c r="H126" s="27" t="s">
        <v>70</v>
      </c>
      <c r="I126" s="32">
        <v>42732</v>
      </c>
      <c r="J126" s="32" t="s">
        <v>397</v>
      </c>
      <c r="K126" s="29">
        <v>-3580.58</v>
      </c>
      <c r="L126" s="27" t="s">
        <v>71</v>
      </c>
      <c r="M126" s="30">
        <v>-34265.160000000003</v>
      </c>
      <c r="N126" s="28">
        <v>42732</v>
      </c>
    </row>
    <row r="127" spans="1:14" x14ac:dyDescent="0.25">
      <c r="A127" s="27" t="s">
        <v>52</v>
      </c>
      <c r="B127" s="27" t="s">
        <v>262</v>
      </c>
      <c r="C127" s="27" t="s">
        <v>54</v>
      </c>
      <c r="D127" s="27" t="s">
        <v>263</v>
      </c>
      <c r="E127" s="27" t="s">
        <v>259</v>
      </c>
      <c r="F127" s="27" t="s">
        <v>69</v>
      </c>
      <c r="G127" s="27" t="s">
        <v>58</v>
      </c>
      <c r="H127" s="27" t="s">
        <v>70</v>
      </c>
      <c r="I127" s="32">
        <v>42732</v>
      </c>
      <c r="J127" s="32" t="s">
        <v>397</v>
      </c>
      <c r="K127" s="29">
        <v>-12750</v>
      </c>
      <c r="L127" s="27" t="s">
        <v>71</v>
      </c>
      <c r="M127" s="30">
        <v>-122013.95</v>
      </c>
      <c r="N127" s="28">
        <v>42732</v>
      </c>
    </row>
    <row r="128" spans="1:14" x14ac:dyDescent="0.25">
      <c r="A128" s="27" t="s">
        <v>52</v>
      </c>
      <c r="B128" s="27" t="s">
        <v>264</v>
      </c>
      <c r="C128" s="27" t="s">
        <v>54</v>
      </c>
      <c r="D128" s="27" t="s">
        <v>265</v>
      </c>
      <c r="E128" s="27" t="s">
        <v>259</v>
      </c>
      <c r="F128" s="27" t="s">
        <v>69</v>
      </c>
      <c r="G128" s="27" t="s">
        <v>58</v>
      </c>
      <c r="H128" s="27" t="s">
        <v>70</v>
      </c>
      <c r="I128" s="32">
        <v>42732</v>
      </c>
      <c r="J128" s="32" t="s">
        <v>397</v>
      </c>
      <c r="K128" s="29">
        <v>-266</v>
      </c>
      <c r="L128" s="27" t="s">
        <v>60</v>
      </c>
      <c r="M128" s="30">
        <v>-65573.17</v>
      </c>
      <c r="N128" s="28">
        <v>42732</v>
      </c>
    </row>
    <row r="129" spans="1:14" x14ac:dyDescent="0.25">
      <c r="A129" s="27" t="s">
        <v>52</v>
      </c>
      <c r="B129" s="27" t="s">
        <v>266</v>
      </c>
      <c r="C129" s="27" t="s">
        <v>54</v>
      </c>
      <c r="D129" s="27" t="s">
        <v>267</v>
      </c>
      <c r="E129" s="27" t="s">
        <v>259</v>
      </c>
      <c r="F129" s="27" t="s">
        <v>69</v>
      </c>
      <c r="G129" s="27" t="s">
        <v>58</v>
      </c>
      <c r="H129" s="27" t="s">
        <v>70</v>
      </c>
      <c r="I129" s="32">
        <v>42732</v>
      </c>
      <c r="J129" s="32" t="s">
        <v>397</v>
      </c>
      <c r="K129" s="29">
        <v>-111</v>
      </c>
      <c r="L129" s="27" t="s">
        <v>71</v>
      </c>
      <c r="M129" s="30">
        <v>-4266.84</v>
      </c>
      <c r="N129" s="28">
        <v>42732</v>
      </c>
    </row>
    <row r="130" spans="1:14" x14ac:dyDescent="0.25">
      <c r="A130" s="27" t="s">
        <v>52</v>
      </c>
      <c r="B130" s="27" t="s">
        <v>268</v>
      </c>
      <c r="C130" s="27" t="s">
        <v>54</v>
      </c>
      <c r="D130" s="27" t="s">
        <v>269</v>
      </c>
      <c r="E130" s="27" t="s">
        <v>259</v>
      </c>
      <c r="F130" s="27" t="s">
        <v>69</v>
      </c>
      <c r="G130" s="27" t="s">
        <v>58</v>
      </c>
      <c r="H130" s="27" t="s">
        <v>70</v>
      </c>
      <c r="I130" s="32">
        <v>42732</v>
      </c>
      <c r="J130" s="32" t="s">
        <v>397</v>
      </c>
      <c r="K130" s="29">
        <v>-2545</v>
      </c>
      <c r="L130" s="27" t="s">
        <v>71</v>
      </c>
      <c r="M130" s="30">
        <v>-54538.6</v>
      </c>
      <c r="N130" s="28">
        <v>42732</v>
      </c>
    </row>
    <row r="131" spans="1:14" x14ac:dyDescent="0.25">
      <c r="A131" s="27" t="s">
        <v>52</v>
      </c>
      <c r="B131" s="27" t="s">
        <v>270</v>
      </c>
      <c r="C131" s="27" t="s">
        <v>54</v>
      </c>
      <c r="D131" s="27" t="s">
        <v>271</v>
      </c>
      <c r="E131" s="27" t="s">
        <v>272</v>
      </c>
      <c r="F131" s="27" t="s">
        <v>69</v>
      </c>
      <c r="G131" s="27" t="s">
        <v>58</v>
      </c>
      <c r="H131" s="27" t="s">
        <v>70</v>
      </c>
      <c r="I131" s="32">
        <v>42732</v>
      </c>
      <c r="J131" s="32" t="s">
        <v>397</v>
      </c>
      <c r="K131" s="29">
        <v>-407</v>
      </c>
      <c r="L131" s="27" t="s">
        <v>60</v>
      </c>
      <c r="M131" s="30">
        <v>-72146.45</v>
      </c>
      <c r="N131" s="28">
        <v>42732</v>
      </c>
    </row>
    <row r="132" spans="1:14" x14ac:dyDescent="0.25">
      <c r="A132" s="27" t="s">
        <v>52</v>
      </c>
      <c r="B132" s="27" t="s">
        <v>273</v>
      </c>
      <c r="C132" s="27" t="s">
        <v>54</v>
      </c>
      <c r="D132" s="27" t="s">
        <v>274</v>
      </c>
      <c r="E132" s="27" t="s">
        <v>272</v>
      </c>
      <c r="F132" s="27" t="s">
        <v>69</v>
      </c>
      <c r="G132" s="27" t="s">
        <v>58</v>
      </c>
      <c r="H132" s="27" t="s">
        <v>70</v>
      </c>
      <c r="I132" s="32">
        <v>42732</v>
      </c>
      <c r="J132" s="32" t="s">
        <v>397</v>
      </c>
      <c r="K132" s="29">
        <v>-475.31900000000002</v>
      </c>
      <c r="L132" s="27" t="s">
        <v>60</v>
      </c>
      <c r="M132" s="30">
        <v>-84620.42</v>
      </c>
      <c r="N132" s="28">
        <v>42732</v>
      </c>
    </row>
    <row r="133" spans="1:14" x14ac:dyDescent="0.25">
      <c r="A133" s="27" t="s">
        <v>52</v>
      </c>
      <c r="B133" s="27" t="s">
        <v>165</v>
      </c>
      <c r="C133" s="27" t="s">
        <v>54</v>
      </c>
      <c r="D133" s="27" t="s">
        <v>166</v>
      </c>
      <c r="E133" s="27" t="s">
        <v>272</v>
      </c>
      <c r="F133" s="27" t="s">
        <v>69</v>
      </c>
      <c r="G133" s="27" t="s">
        <v>58</v>
      </c>
      <c r="H133" s="27" t="s">
        <v>70</v>
      </c>
      <c r="I133" s="32">
        <v>42732</v>
      </c>
      <c r="J133" s="32" t="s">
        <v>397</v>
      </c>
      <c r="K133" s="29">
        <v>-507.96</v>
      </c>
      <c r="L133" s="27" t="s">
        <v>60</v>
      </c>
      <c r="M133" s="30">
        <v>-90046.86</v>
      </c>
      <c r="N133" s="28">
        <v>42732</v>
      </c>
    </row>
    <row r="134" spans="1:14" x14ac:dyDescent="0.25">
      <c r="A134" s="27" t="s">
        <v>52</v>
      </c>
      <c r="B134" s="27" t="s">
        <v>275</v>
      </c>
      <c r="C134" s="27" t="s">
        <v>54</v>
      </c>
      <c r="D134" s="27" t="s">
        <v>276</v>
      </c>
      <c r="E134" s="27" t="s">
        <v>272</v>
      </c>
      <c r="F134" s="27" t="s">
        <v>69</v>
      </c>
      <c r="G134" s="27" t="s">
        <v>58</v>
      </c>
      <c r="H134" s="27" t="s">
        <v>70</v>
      </c>
      <c r="I134" s="32">
        <v>42732</v>
      </c>
      <c r="J134" s="32" t="s">
        <v>397</v>
      </c>
      <c r="K134" s="29">
        <v>-503.86</v>
      </c>
      <c r="L134" s="27" t="s">
        <v>60</v>
      </c>
      <c r="M134" s="30">
        <v>-89359.3</v>
      </c>
      <c r="N134" s="28">
        <v>42732</v>
      </c>
    </row>
    <row r="135" spans="1:14" x14ac:dyDescent="0.25">
      <c r="A135" s="27" t="s">
        <v>52</v>
      </c>
      <c r="B135" s="27" t="s">
        <v>275</v>
      </c>
      <c r="C135" s="27" t="s">
        <v>54</v>
      </c>
      <c r="D135" s="27" t="s">
        <v>276</v>
      </c>
      <c r="E135" s="27" t="s">
        <v>272</v>
      </c>
      <c r="F135" s="27" t="s">
        <v>69</v>
      </c>
      <c r="G135" s="27" t="s">
        <v>58</v>
      </c>
      <c r="H135" s="27" t="s">
        <v>70</v>
      </c>
      <c r="I135" s="32">
        <v>42732</v>
      </c>
      <c r="J135" s="32" t="s">
        <v>397</v>
      </c>
      <c r="K135" s="29">
        <v>-555.97199999999998</v>
      </c>
      <c r="L135" s="27" t="s">
        <v>60</v>
      </c>
      <c r="M135" s="30">
        <v>-98601.34</v>
      </c>
      <c r="N135" s="28">
        <v>42732</v>
      </c>
    </row>
    <row r="136" spans="1:14" x14ac:dyDescent="0.25">
      <c r="A136" s="27" t="s">
        <v>52</v>
      </c>
      <c r="B136" s="27" t="s">
        <v>277</v>
      </c>
      <c r="C136" s="27" t="s">
        <v>54</v>
      </c>
      <c r="D136" s="27" t="s">
        <v>278</v>
      </c>
      <c r="E136" s="27" t="s">
        <v>272</v>
      </c>
      <c r="F136" s="27" t="s">
        <v>69</v>
      </c>
      <c r="G136" s="27" t="s">
        <v>58</v>
      </c>
      <c r="H136" s="27" t="s">
        <v>70</v>
      </c>
      <c r="I136" s="32">
        <v>42732</v>
      </c>
      <c r="J136" s="32" t="s">
        <v>397</v>
      </c>
      <c r="K136" s="29">
        <v>-318</v>
      </c>
      <c r="L136" s="27" t="s">
        <v>60</v>
      </c>
      <c r="M136" s="30">
        <v>-56486.9</v>
      </c>
      <c r="N136" s="28">
        <v>42732</v>
      </c>
    </row>
    <row r="137" spans="1:14" x14ac:dyDescent="0.25">
      <c r="A137" s="27" t="s">
        <v>52</v>
      </c>
      <c r="B137" s="27" t="s">
        <v>279</v>
      </c>
      <c r="C137" s="27" t="s">
        <v>54</v>
      </c>
      <c r="D137" s="27" t="s">
        <v>280</v>
      </c>
      <c r="E137" s="27" t="s">
        <v>272</v>
      </c>
      <c r="F137" s="27" t="s">
        <v>69</v>
      </c>
      <c r="G137" s="27" t="s">
        <v>58</v>
      </c>
      <c r="H137" s="27" t="s">
        <v>70</v>
      </c>
      <c r="I137" s="32">
        <v>42732</v>
      </c>
      <c r="J137" s="32" t="s">
        <v>397</v>
      </c>
      <c r="K137" s="29">
        <v>-484.83</v>
      </c>
      <c r="L137" s="27" t="s">
        <v>60</v>
      </c>
      <c r="M137" s="30">
        <v>-85911.91</v>
      </c>
      <c r="N137" s="28">
        <v>42732</v>
      </c>
    </row>
    <row r="138" spans="1:14" x14ac:dyDescent="0.25">
      <c r="A138" s="27" t="s">
        <v>52</v>
      </c>
      <c r="B138" s="27" t="s">
        <v>281</v>
      </c>
      <c r="C138" s="27" t="s">
        <v>54</v>
      </c>
      <c r="D138" s="27" t="s">
        <v>282</v>
      </c>
      <c r="E138" s="27" t="s">
        <v>272</v>
      </c>
      <c r="F138" s="27" t="s">
        <v>69</v>
      </c>
      <c r="G138" s="27" t="s">
        <v>58</v>
      </c>
      <c r="H138" s="27" t="s">
        <v>70</v>
      </c>
      <c r="I138" s="32">
        <v>42732</v>
      </c>
      <c r="J138" s="32" t="s">
        <v>397</v>
      </c>
      <c r="K138" s="29">
        <v>-390.10199999999998</v>
      </c>
      <c r="L138" s="27" t="s">
        <v>60</v>
      </c>
      <c r="M138" s="30">
        <v>-69193.039999999994</v>
      </c>
      <c r="N138" s="28">
        <v>42732</v>
      </c>
    </row>
    <row r="139" spans="1:14" x14ac:dyDescent="0.25">
      <c r="A139" s="27" t="s">
        <v>52</v>
      </c>
      <c r="B139" s="27" t="s">
        <v>283</v>
      </c>
      <c r="C139" s="27" t="s">
        <v>54</v>
      </c>
      <c r="D139" s="27" t="s">
        <v>284</v>
      </c>
      <c r="E139" s="27" t="s">
        <v>272</v>
      </c>
      <c r="F139" s="27" t="s">
        <v>69</v>
      </c>
      <c r="G139" s="27" t="s">
        <v>58</v>
      </c>
      <c r="H139" s="27" t="s">
        <v>70</v>
      </c>
      <c r="I139" s="32">
        <v>42732</v>
      </c>
      <c r="J139" s="32" t="s">
        <v>397</v>
      </c>
      <c r="K139" s="29">
        <v>-26975</v>
      </c>
      <c r="L139" s="27" t="s">
        <v>98</v>
      </c>
      <c r="M139" s="30">
        <v>-13435.63</v>
      </c>
      <c r="N139" s="28">
        <v>42732</v>
      </c>
    </row>
    <row r="140" spans="1:14" x14ac:dyDescent="0.25">
      <c r="A140" s="27" t="s">
        <v>52</v>
      </c>
      <c r="B140" s="27" t="s">
        <v>283</v>
      </c>
      <c r="C140" s="27" t="s">
        <v>54</v>
      </c>
      <c r="D140" s="27" t="s">
        <v>284</v>
      </c>
      <c r="E140" s="27" t="s">
        <v>272</v>
      </c>
      <c r="F140" s="27" t="s">
        <v>69</v>
      </c>
      <c r="G140" s="27" t="s">
        <v>58</v>
      </c>
      <c r="H140" s="27" t="s">
        <v>70</v>
      </c>
      <c r="I140" s="32">
        <v>42732</v>
      </c>
      <c r="J140" s="32" t="s">
        <v>397</v>
      </c>
      <c r="K140" s="29">
        <v>-31525</v>
      </c>
      <c r="L140" s="27" t="s">
        <v>98</v>
      </c>
      <c r="M140" s="30">
        <v>-15701.88</v>
      </c>
      <c r="N140" s="28">
        <v>42732</v>
      </c>
    </row>
    <row r="141" spans="1:14" x14ac:dyDescent="0.25">
      <c r="A141" s="27" t="s">
        <v>52</v>
      </c>
      <c r="B141" s="27" t="s">
        <v>285</v>
      </c>
      <c r="C141" s="27" t="s">
        <v>54</v>
      </c>
      <c r="D141" s="27" t="s">
        <v>286</v>
      </c>
      <c r="E141" s="27" t="s">
        <v>259</v>
      </c>
      <c r="F141" s="27" t="s">
        <v>69</v>
      </c>
      <c r="G141" s="27" t="s">
        <v>58</v>
      </c>
      <c r="H141" s="27" t="s">
        <v>70</v>
      </c>
      <c r="I141" s="32">
        <v>42732</v>
      </c>
      <c r="J141" s="32" t="s">
        <v>397</v>
      </c>
      <c r="K141" s="29">
        <v>-70.210999999999999</v>
      </c>
      <c r="L141" s="27" t="s">
        <v>60</v>
      </c>
      <c r="M141" s="30">
        <v>-17552.75</v>
      </c>
      <c r="N141" s="28">
        <v>42732</v>
      </c>
    </row>
    <row r="142" spans="1:14" x14ac:dyDescent="0.25">
      <c r="A142" s="27" t="s">
        <v>52</v>
      </c>
      <c r="B142" s="27" t="s">
        <v>287</v>
      </c>
      <c r="C142" s="27" t="s">
        <v>54</v>
      </c>
      <c r="D142" s="27" t="s">
        <v>288</v>
      </c>
      <c r="E142" s="27" t="s">
        <v>259</v>
      </c>
      <c r="F142" s="27" t="s">
        <v>69</v>
      </c>
      <c r="G142" s="27" t="s">
        <v>58</v>
      </c>
      <c r="H142" s="27" t="s">
        <v>70</v>
      </c>
      <c r="I142" s="32">
        <v>42732</v>
      </c>
      <c r="J142" s="32" t="s">
        <v>397</v>
      </c>
      <c r="K142" s="29">
        <v>-22</v>
      </c>
      <c r="L142" s="27" t="s">
        <v>60</v>
      </c>
      <c r="M142" s="30">
        <v>-5500</v>
      </c>
      <c r="N142" s="28">
        <v>42732</v>
      </c>
    </row>
    <row r="143" spans="1:14" x14ac:dyDescent="0.25">
      <c r="A143" s="27" t="s">
        <v>52</v>
      </c>
      <c r="B143" s="27" t="s">
        <v>289</v>
      </c>
      <c r="C143" s="27" t="s">
        <v>54</v>
      </c>
      <c r="D143" s="27" t="s">
        <v>290</v>
      </c>
      <c r="E143" s="27" t="s">
        <v>259</v>
      </c>
      <c r="F143" s="27" t="s">
        <v>69</v>
      </c>
      <c r="G143" s="27" t="s">
        <v>58</v>
      </c>
      <c r="H143" s="27" t="s">
        <v>70</v>
      </c>
      <c r="I143" s="32">
        <v>42732</v>
      </c>
      <c r="J143" s="32" t="s">
        <v>397</v>
      </c>
      <c r="K143" s="29">
        <v>-396.85</v>
      </c>
      <c r="L143" s="27" t="s">
        <v>60</v>
      </c>
      <c r="M143" s="30">
        <v>-40586.92</v>
      </c>
      <c r="N143" s="28">
        <v>42732</v>
      </c>
    </row>
    <row r="144" spans="1:14" x14ac:dyDescent="0.25">
      <c r="A144" s="27" t="s">
        <v>52</v>
      </c>
      <c r="B144" s="27" t="s">
        <v>291</v>
      </c>
      <c r="C144" s="27" t="s">
        <v>54</v>
      </c>
      <c r="D144" s="27" t="s">
        <v>292</v>
      </c>
      <c r="E144" s="27" t="s">
        <v>259</v>
      </c>
      <c r="F144" s="27" t="s">
        <v>69</v>
      </c>
      <c r="G144" s="27" t="s">
        <v>58</v>
      </c>
      <c r="H144" s="27" t="s">
        <v>70</v>
      </c>
      <c r="I144" s="32">
        <v>42732</v>
      </c>
      <c r="J144" s="32" t="s">
        <v>397</v>
      </c>
      <c r="K144" s="29">
        <v>-5.0000000000000001E-3</v>
      </c>
      <c r="L144" s="27" t="s">
        <v>60</v>
      </c>
      <c r="M144" s="30">
        <v>-68.010000000000005</v>
      </c>
      <c r="N144" s="28">
        <v>42732</v>
      </c>
    </row>
    <row r="145" spans="1:14" x14ac:dyDescent="0.25">
      <c r="A145" s="27" t="s">
        <v>52</v>
      </c>
      <c r="B145" s="27" t="s">
        <v>293</v>
      </c>
      <c r="C145" s="27" t="s">
        <v>54</v>
      </c>
      <c r="D145" s="27" t="s">
        <v>294</v>
      </c>
      <c r="E145" s="27" t="s">
        <v>259</v>
      </c>
      <c r="F145" s="27" t="s">
        <v>69</v>
      </c>
      <c r="G145" s="27" t="s">
        <v>58</v>
      </c>
      <c r="H145" s="27" t="s">
        <v>70</v>
      </c>
      <c r="I145" s="32">
        <v>42732</v>
      </c>
      <c r="J145" s="32" t="s">
        <v>397</v>
      </c>
      <c r="K145" s="29">
        <v>-4.7960000000000003</v>
      </c>
      <c r="L145" s="27" t="s">
        <v>60</v>
      </c>
      <c r="M145" s="30">
        <v>-90559.91</v>
      </c>
      <c r="N145" s="28">
        <v>42732</v>
      </c>
    </row>
    <row r="146" spans="1:14" x14ac:dyDescent="0.25">
      <c r="A146" s="27" t="s">
        <v>52</v>
      </c>
      <c r="B146" s="27" t="s">
        <v>295</v>
      </c>
      <c r="C146" s="27" t="s">
        <v>54</v>
      </c>
      <c r="D146" s="27" t="s">
        <v>296</v>
      </c>
      <c r="E146" s="27" t="s">
        <v>259</v>
      </c>
      <c r="F146" s="27" t="s">
        <v>69</v>
      </c>
      <c r="G146" s="27" t="s">
        <v>58</v>
      </c>
      <c r="H146" s="27" t="s">
        <v>70</v>
      </c>
      <c r="I146" s="32">
        <v>42732</v>
      </c>
      <c r="J146" s="32" t="s">
        <v>397</v>
      </c>
      <c r="K146" s="29">
        <v>-25</v>
      </c>
      <c r="L146" s="27" t="s">
        <v>60</v>
      </c>
      <c r="M146" s="30">
        <v>-96497.61</v>
      </c>
      <c r="N146" s="28">
        <v>42732</v>
      </c>
    </row>
    <row r="147" spans="1:14" x14ac:dyDescent="0.25">
      <c r="A147" s="27" t="s">
        <v>52</v>
      </c>
      <c r="B147" s="27" t="s">
        <v>297</v>
      </c>
      <c r="C147" s="27" t="s">
        <v>54</v>
      </c>
      <c r="D147" s="27" t="s">
        <v>298</v>
      </c>
      <c r="E147" s="27" t="s">
        <v>299</v>
      </c>
      <c r="F147" s="27" t="s">
        <v>69</v>
      </c>
      <c r="G147" s="27" t="s">
        <v>300</v>
      </c>
      <c r="H147" s="27" t="s">
        <v>70</v>
      </c>
      <c r="I147" s="32">
        <v>42784</v>
      </c>
      <c r="J147" s="32" t="s">
        <v>391</v>
      </c>
      <c r="K147" s="29">
        <v>-39000</v>
      </c>
      <c r="L147" s="27" t="s">
        <v>98</v>
      </c>
      <c r="M147" s="30">
        <v>-19143.759999999998</v>
      </c>
      <c r="N147" s="28">
        <v>42784</v>
      </c>
    </row>
    <row r="148" spans="1:14" x14ac:dyDescent="0.25">
      <c r="A148" s="27" t="s">
        <v>52</v>
      </c>
      <c r="B148" s="27" t="s">
        <v>301</v>
      </c>
      <c r="C148" s="27" t="s">
        <v>54</v>
      </c>
      <c r="D148" s="27" t="s">
        <v>302</v>
      </c>
      <c r="E148" s="27" t="s">
        <v>303</v>
      </c>
      <c r="F148" s="27" t="s">
        <v>69</v>
      </c>
      <c r="G148" s="27" t="s">
        <v>300</v>
      </c>
      <c r="H148" s="27" t="s">
        <v>70</v>
      </c>
      <c r="I148" s="32">
        <v>42790</v>
      </c>
      <c r="J148" s="32" t="s">
        <v>391</v>
      </c>
      <c r="K148" s="29">
        <v>-44700</v>
      </c>
      <c r="L148" s="27" t="s">
        <v>71</v>
      </c>
      <c r="M148" s="30">
        <v>-58109.919999999998</v>
      </c>
      <c r="N148" s="28">
        <v>42790</v>
      </c>
    </row>
    <row r="149" spans="1:14" x14ac:dyDescent="0.25">
      <c r="A149" s="27" t="s">
        <v>52</v>
      </c>
      <c r="B149" s="27" t="s">
        <v>304</v>
      </c>
      <c r="C149" s="27" t="s">
        <v>54</v>
      </c>
      <c r="D149" s="27" t="s">
        <v>305</v>
      </c>
      <c r="E149" s="27" t="s">
        <v>303</v>
      </c>
      <c r="F149" s="27" t="s">
        <v>69</v>
      </c>
      <c r="G149" s="27" t="s">
        <v>300</v>
      </c>
      <c r="H149" s="27" t="s">
        <v>70</v>
      </c>
      <c r="I149" s="32">
        <v>42790</v>
      </c>
      <c r="J149" s="32" t="s">
        <v>391</v>
      </c>
      <c r="K149" s="29">
        <v>-5444</v>
      </c>
      <c r="L149" s="27" t="s">
        <v>71</v>
      </c>
      <c r="M149" s="30">
        <v>-8252.89</v>
      </c>
      <c r="N149" s="28">
        <v>42790</v>
      </c>
    </row>
    <row r="150" spans="1:14" x14ac:dyDescent="0.25">
      <c r="A150" s="27" t="s">
        <v>52</v>
      </c>
      <c r="B150" s="27" t="s">
        <v>306</v>
      </c>
      <c r="C150" s="27" t="s">
        <v>54</v>
      </c>
      <c r="D150" s="27" t="s">
        <v>307</v>
      </c>
      <c r="E150" s="27" t="s">
        <v>303</v>
      </c>
      <c r="F150" s="27" t="s">
        <v>69</v>
      </c>
      <c r="G150" s="27" t="s">
        <v>300</v>
      </c>
      <c r="H150" s="27" t="s">
        <v>70</v>
      </c>
      <c r="I150" s="32">
        <v>42790</v>
      </c>
      <c r="J150" s="32" t="s">
        <v>391</v>
      </c>
      <c r="K150" s="29">
        <v>-55</v>
      </c>
      <c r="L150" s="27" t="s">
        <v>71</v>
      </c>
      <c r="M150" s="30">
        <v>-779.88</v>
      </c>
      <c r="N150" s="28">
        <v>42790</v>
      </c>
    </row>
    <row r="151" spans="1:14" x14ac:dyDescent="0.25">
      <c r="A151" s="27" t="s">
        <v>52</v>
      </c>
      <c r="B151" s="27" t="s">
        <v>308</v>
      </c>
      <c r="C151" s="27" t="s">
        <v>54</v>
      </c>
      <c r="D151" s="27" t="s">
        <v>309</v>
      </c>
      <c r="E151" s="27" t="s">
        <v>303</v>
      </c>
      <c r="F151" s="27" t="s">
        <v>69</v>
      </c>
      <c r="G151" s="27" t="s">
        <v>300</v>
      </c>
      <c r="H151" s="27" t="s">
        <v>70</v>
      </c>
      <c r="I151" s="32">
        <v>42790</v>
      </c>
      <c r="J151" s="32" t="s">
        <v>391</v>
      </c>
      <c r="K151" s="29">
        <v>-190</v>
      </c>
      <c r="L151" s="27" t="s">
        <v>71</v>
      </c>
      <c r="M151" s="30">
        <v>-4609.0200000000004</v>
      </c>
      <c r="N151" s="28">
        <v>42790</v>
      </c>
    </row>
    <row r="152" spans="1:14" x14ac:dyDescent="0.25">
      <c r="A152" s="27" t="s">
        <v>52</v>
      </c>
      <c r="B152" s="27" t="s">
        <v>310</v>
      </c>
      <c r="C152" s="27" t="s">
        <v>54</v>
      </c>
      <c r="D152" s="27" t="s">
        <v>311</v>
      </c>
      <c r="E152" s="27" t="s">
        <v>303</v>
      </c>
      <c r="F152" s="27" t="s">
        <v>69</v>
      </c>
      <c r="G152" s="27" t="s">
        <v>300</v>
      </c>
      <c r="H152" s="27" t="s">
        <v>70</v>
      </c>
      <c r="I152" s="32">
        <v>42790</v>
      </c>
      <c r="J152" s="32" t="s">
        <v>391</v>
      </c>
      <c r="K152" s="29">
        <v>-6</v>
      </c>
      <c r="L152" s="27" t="s">
        <v>60</v>
      </c>
      <c r="M152" s="30">
        <v>-1230</v>
      </c>
      <c r="N152" s="28">
        <v>42790</v>
      </c>
    </row>
    <row r="153" spans="1:14" x14ac:dyDescent="0.25">
      <c r="A153" s="27" t="s">
        <v>52</v>
      </c>
      <c r="B153" s="27" t="s">
        <v>312</v>
      </c>
      <c r="C153" s="27" t="s">
        <v>54</v>
      </c>
      <c r="D153" s="27" t="s">
        <v>313</v>
      </c>
      <c r="E153" s="27" t="s">
        <v>303</v>
      </c>
      <c r="F153" s="27" t="s">
        <v>69</v>
      </c>
      <c r="G153" s="27" t="s">
        <v>300</v>
      </c>
      <c r="H153" s="27" t="s">
        <v>70</v>
      </c>
      <c r="I153" s="32">
        <v>42790</v>
      </c>
      <c r="J153" s="32" t="s">
        <v>391</v>
      </c>
      <c r="K153" s="29">
        <v>-191</v>
      </c>
      <c r="L153" s="27" t="s">
        <v>71</v>
      </c>
      <c r="M153" s="30">
        <v>-3934.58</v>
      </c>
      <c r="N153" s="28">
        <v>42790</v>
      </c>
    </row>
    <row r="154" spans="1:14" x14ac:dyDescent="0.25">
      <c r="A154" s="27" t="s">
        <v>52</v>
      </c>
      <c r="B154" s="27" t="s">
        <v>314</v>
      </c>
      <c r="C154" s="27" t="s">
        <v>54</v>
      </c>
      <c r="D154" s="27" t="s">
        <v>315</v>
      </c>
      <c r="E154" s="27" t="s">
        <v>303</v>
      </c>
      <c r="F154" s="27" t="s">
        <v>69</v>
      </c>
      <c r="G154" s="27" t="s">
        <v>300</v>
      </c>
      <c r="H154" s="27" t="s">
        <v>70</v>
      </c>
      <c r="I154" s="32">
        <v>42790</v>
      </c>
      <c r="J154" s="32" t="s">
        <v>391</v>
      </c>
      <c r="K154" s="29">
        <v>-4500</v>
      </c>
      <c r="L154" s="27" t="s">
        <v>71</v>
      </c>
      <c r="M154" s="30">
        <v>-3215.16</v>
      </c>
      <c r="N154" s="28">
        <v>42790</v>
      </c>
    </row>
    <row r="155" spans="1:14" x14ac:dyDescent="0.25">
      <c r="A155" s="27" t="s">
        <v>52</v>
      </c>
      <c r="B155" s="27" t="s">
        <v>316</v>
      </c>
      <c r="C155" s="27" t="s">
        <v>54</v>
      </c>
      <c r="D155" s="27" t="s">
        <v>317</v>
      </c>
      <c r="E155" s="27" t="s">
        <v>303</v>
      </c>
      <c r="F155" s="27" t="s">
        <v>69</v>
      </c>
      <c r="G155" s="27" t="s">
        <v>300</v>
      </c>
      <c r="H155" s="27" t="s">
        <v>70</v>
      </c>
      <c r="I155" s="32">
        <v>42790</v>
      </c>
      <c r="J155" s="32" t="s">
        <v>391</v>
      </c>
      <c r="K155" s="29">
        <v>-40000</v>
      </c>
      <c r="L155" s="27" t="s">
        <v>71</v>
      </c>
      <c r="M155" s="30">
        <v>-51999.94</v>
      </c>
      <c r="N155" s="28">
        <v>42790</v>
      </c>
    </row>
    <row r="156" spans="1:14" x14ac:dyDescent="0.25">
      <c r="A156" s="27" t="s">
        <v>52</v>
      </c>
      <c r="B156" s="27" t="s">
        <v>318</v>
      </c>
      <c r="C156" s="27" t="s">
        <v>54</v>
      </c>
      <c r="D156" s="27" t="s">
        <v>319</v>
      </c>
      <c r="E156" s="27" t="s">
        <v>303</v>
      </c>
      <c r="F156" s="27" t="s">
        <v>69</v>
      </c>
      <c r="G156" s="27" t="s">
        <v>300</v>
      </c>
      <c r="H156" s="27" t="s">
        <v>70</v>
      </c>
      <c r="I156" s="32">
        <v>42790</v>
      </c>
      <c r="J156" s="32" t="s">
        <v>391</v>
      </c>
      <c r="K156" s="29">
        <v>-11774.36</v>
      </c>
      <c r="L156" s="27" t="s">
        <v>98</v>
      </c>
      <c r="M156" s="30">
        <v>-5320.59</v>
      </c>
      <c r="N156" s="28">
        <v>42790</v>
      </c>
    </row>
    <row r="157" spans="1:14" x14ac:dyDescent="0.25">
      <c r="A157" s="27" t="s">
        <v>52</v>
      </c>
      <c r="B157" s="27" t="s">
        <v>320</v>
      </c>
      <c r="C157" s="27" t="s">
        <v>54</v>
      </c>
      <c r="D157" s="27" t="s">
        <v>321</v>
      </c>
      <c r="E157" s="27" t="s">
        <v>303</v>
      </c>
      <c r="F157" s="27" t="s">
        <v>69</v>
      </c>
      <c r="G157" s="27" t="s">
        <v>300</v>
      </c>
      <c r="H157" s="27" t="s">
        <v>70</v>
      </c>
      <c r="I157" s="32">
        <v>42790</v>
      </c>
      <c r="J157" s="32" t="s">
        <v>391</v>
      </c>
      <c r="K157" s="29">
        <v>-27197</v>
      </c>
      <c r="L157" s="27" t="s">
        <v>71</v>
      </c>
      <c r="M157" s="30">
        <v>-18493.849999999999</v>
      </c>
      <c r="N157" s="28">
        <v>42790</v>
      </c>
    </row>
    <row r="158" spans="1:14" x14ac:dyDescent="0.25">
      <c r="A158" s="27" t="s">
        <v>52</v>
      </c>
      <c r="B158" s="27" t="s">
        <v>320</v>
      </c>
      <c r="C158" s="27" t="s">
        <v>54</v>
      </c>
      <c r="D158" s="27" t="s">
        <v>321</v>
      </c>
      <c r="E158" s="27" t="s">
        <v>303</v>
      </c>
      <c r="F158" s="27" t="s">
        <v>69</v>
      </c>
      <c r="G158" s="27" t="s">
        <v>300</v>
      </c>
      <c r="H158" s="27" t="s">
        <v>70</v>
      </c>
      <c r="I158" s="32">
        <v>42790</v>
      </c>
      <c r="J158" s="32" t="s">
        <v>391</v>
      </c>
      <c r="K158" s="29">
        <v>-33550</v>
      </c>
      <c r="L158" s="27" t="s">
        <v>71</v>
      </c>
      <c r="M158" s="30">
        <v>-22813.86</v>
      </c>
      <c r="N158" s="28">
        <v>42790</v>
      </c>
    </row>
    <row r="159" spans="1:14" x14ac:dyDescent="0.25">
      <c r="A159" s="27" t="s">
        <v>52</v>
      </c>
      <c r="B159" s="27" t="s">
        <v>322</v>
      </c>
      <c r="C159" s="27" t="s">
        <v>54</v>
      </c>
      <c r="D159" s="27" t="s">
        <v>323</v>
      </c>
      <c r="E159" s="27" t="s">
        <v>303</v>
      </c>
      <c r="F159" s="27" t="s">
        <v>69</v>
      </c>
      <c r="G159" s="27" t="s">
        <v>300</v>
      </c>
      <c r="H159" s="27" t="s">
        <v>70</v>
      </c>
      <c r="I159" s="32">
        <v>42790</v>
      </c>
      <c r="J159" s="32" t="s">
        <v>391</v>
      </c>
      <c r="K159" s="29">
        <v>-10114</v>
      </c>
      <c r="L159" s="27" t="s">
        <v>71</v>
      </c>
      <c r="M159" s="30">
        <v>-64325.02</v>
      </c>
      <c r="N159" s="28">
        <v>42790</v>
      </c>
    </row>
    <row r="160" spans="1:14" x14ac:dyDescent="0.25">
      <c r="A160" s="27" t="s">
        <v>52</v>
      </c>
      <c r="B160" s="27" t="s">
        <v>322</v>
      </c>
      <c r="C160" s="27" t="s">
        <v>54</v>
      </c>
      <c r="D160" s="27" t="s">
        <v>323</v>
      </c>
      <c r="E160" s="27" t="s">
        <v>303</v>
      </c>
      <c r="F160" s="27" t="s">
        <v>69</v>
      </c>
      <c r="G160" s="27" t="s">
        <v>300</v>
      </c>
      <c r="H160" s="27" t="s">
        <v>70</v>
      </c>
      <c r="I160" s="32">
        <v>42790</v>
      </c>
      <c r="J160" s="32" t="s">
        <v>391</v>
      </c>
      <c r="K160" s="29">
        <v>-6700</v>
      </c>
      <c r="L160" s="27" t="s">
        <v>71</v>
      </c>
      <c r="M160" s="30">
        <v>-42611.99</v>
      </c>
      <c r="N160" s="28">
        <v>42790</v>
      </c>
    </row>
    <row r="161" spans="1:14" x14ac:dyDescent="0.25">
      <c r="A161" s="27" t="s">
        <v>52</v>
      </c>
      <c r="B161" s="27" t="s">
        <v>324</v>
      </c>
      <c r="C161" s="27" t="s">
        <v>54</v>
      </c>
      <c r="D161" s="27" t="s">
        <v>325</v>
      </c>
      <c r="E161" s="27" t="s">
        <v>303</v>
      </c>
      <c r="F161" s="27" t="s">
        <v>69</v>
      </c>
      <c r="G161" s="27" t="s">
        <v>300</v>
      </c>
      <c r="H161" s="27" t="s">
        <v>70</v>
      </c>
      <c r="I161" s="32">
        <v>42790</v>
      </c>
      <c r="J161" s="32" t="s">
        <v>391</v>
      </c>
      <c r="K161" s="29">
        <v>-52304</v>
      </c>
      <c r="L161" s="27" t="s">
        <v>71</v>
      </c>
      <c r="M161" s="30">
        <v>-35566.39</v>
      </c>
      <c r="N161" s="28">
        <v>42790</v>
      </c>
    </row>
    <row r="162" spans="1:14" x14ac:dyDescent="0.25">
      <c r="A162" s="27" t="s">
        <v>52</v>
      </c>
      <c r="B162" s="27" t="s">
        <v>324</v>
      </c>
      <c r="C162" s="27" t="s">
        <v>54</v>
      </c>
      <c r="D162" s="27" t="s">
        <v>325</v>
      </c>
      <c r="E162" s="27" t="s">
        <v>303</v>
      </c>
      <c r="F162" s="27" t="s">
        <v>69</v>
      </c>
      <c r="G162" s="27" t="s">
        <v>300</v>
      </c>
      <c r="H162" s="27" t="s">
        <v>70</v>
      </c>
      <c r="I162" s="32">
        <v>42790</v>
      </c>
      <c r="J162" s="32" t="s">
        <v>391</v>
      </c>
      <c r="K162" s="29">
        <v>-15000</v>
      </c>
      <c r="L162" s="27" t="s">
        <v>71</v>
      </c>
      <c r="M162" s="30">
        <v>-10199.91</v>
      </c>
      <c r="N162" s="28">
        <v>42790</v>
      </c>
    </row>
    <row r="163" spans="1:14" x14ac:dyDescent="0.25">
      <c r="A163" s="27" t="s">
        <v>52</v>
      </c>
      <c r="B163" s="27" t="s">
        <v>326</v>
      </c>
      <c r="C163" s="27" t="s">
        <v>54</v>
      </c>
      <c r="D163" s="27" t="s">
        <v>327</v>
      </c>
      <c r="E163" s="27" t="s">
        <v>303</v>
      </c>
      <c r="F163" s="27" t="s">
        <v>69</v>
      </c>
      <c r="G163" s="27" t="s">
        <v>300</v>
      </c>
      <c r="H163" s="27" t="s">
        <v>70</v>
      </c>
      <c r="I163" s="32">
        <v>42790</v>
      </c>
      <c r="J163" s="32" t="s">
        <v>391</v>
      </c>
      <c r="K163" s="29">
        <v>-192</v>
      </c>
      <c r="L163" s="27" t="s">
        <v>71</v>
      </c>
      <c r="M163" s="30">
        <v>-5711.99</v>
      </c>
      <c r="N163" s="28">
        <v>42790</v>
      </c>
    </row>
    <row r="164" spans="1:14" x14ac:dyDescent="0.25">
      <c r="A164" s="27" t="s">
        <v>52</v>
      </c>
      <c r="B164" s="27" t="s">
        <v>326</v>
      </c>
      <c r="C164" s="27" t="s">
        <v>54</v>
      </c>
      <c r="D164" s="27" t="s">
        <v>327</v>
      </c>
      <c r="E164" s="27" t="s">
        <v>303</v>
      </c>
      <c r="F164" s="27" t="s">
        <v>69</v>
      </c>
      <c r="G164" s="27" t="s">
        <v>300</v>
      </c>
      <c r="H164" s="27" t="s">
        <v>70</v>
      </c>
      <c r="I164" s="32">
        <v>42790</v>
      </c>
      <c r="J164" s="32" t="s">
        <v>391</v>
      </c>
      <c r="K164" s="29">
        <v>-796</v>
      </c>
      <c r="L164" s="27" t="s">
        <v>71</v>
      </c>
      <c r="M164" s="30">
        <v>-23680.94</v>
      </c>
      <c r="N164" s="28">
        <v>42790</v>
      </c>
    </row>
    <row r="165" spans="1:14" x14ac:dyDescent="0.25">
      <c r="A165" s="27" t="s">
        <v>52</v>
      </c>
      <c r="B165" s="27" t="s">
        <v>328</v>
      </c>
      <c r="C165" s="27" t="s">
        <v>54</v>
      </c>
      <c r="D165" s="27" t="s">
        <v>329</v>
      </c>
      <c r="E165" s="27" t="s">
        <v>303</v>
      </c>
      <c r="F165" s="27" t="s">
        <v>69</v>
      </c>
      <c r="G165" s="27" t="s">
        <v>300</v>
      </c>
      <c r="H165" s="27" t="s">
        <v>70</v>
      </c>
      <c r="I165" s="32">
        <v>42790</v>
      </c>
      <c r="J165" s="32" t="s">
        <v>391</v>
      </c>
      <c r="K165" s="29">
        <v>-845</v>
      </c>
      <c r="L165" s="27" t="s">
        <v>71</v>
      </c>
      <c r="M165" s="30">
        <v>-23490.93</v>
      </c>
      <c r="N165" s="28">
        <v>42790</v>
      </c>
    </row>
    <row r="166" spans="1:14" x14ac:dyDescent="0.25">
      <c r="A166" s="27" t="s">
        <v>52</v>
      </c>
      <c r="B166" s="27" t="s">
        <v>330</v>
      </c>
      <c r="C166" s="27" t="s">
        <v>54</v>
      </c>
      <c r="D166" s="27" t="s">
        <v>331</v>
      </c>
      <c r="E166" s="27" t="s">
        <v>303</v>
      </c>
      <c r="F166" s="27" t="s">
        <v>69</v>
      </c>
      <c r="G166" s="27" t="s">
        <v>300</v>
      </c>
      <c r="H166" s="27" t="s">
        <v>70</v>
      </c>
      <c r="I166" s="32">
        <v>42790</v>
      </c>
      <c r="J166" s="32" t="s">
        <v>391</v>
      </c>
      <c r="K166" s="29">
        <v>-49031</v>
      </c>
      <c r="L166" s="27" t="s">
        <v>71</v>
      </c>
      <c r="M166" s="30">
        <v>-11669.14</v>
      </c>
      <c r="N166" s="28">
        <v>42790</v>
      </c>
    </row>
    <row r="167" spans="1:14" x14ac:dyDescent="0.25">
      <c r="A167" s="27" t="s">
        <v>52</v>
      </c>
      <c r="B167" s="27" t="s">
        <v>330</v>
      </c>
      <c r="C167" s="27" t="s">
        <v>54</v>
      </c>
      <c r="D167" s="27" t="s">
        <v>331</v>
      </c>
      <c r="E167" s="27" t="s">
        <v>303</v>
      </c>
      <c r="F167" s="27" t="s">
        <v>69</v>
      </c>
      <c r="G167" s="27" t="s">
        <v>300</v>
      </c>
      <c r="H167" s="27" t="s">
        <v>70</v>
      </c>
      <c r="I167" s="32">
        <v>42790</v>
      </c>
      <c r="J167" s="32" t="s">
        <v>391</v>
      </c>
      <c r="K167" s="29">
        <v>-5841</v>
      </c>
      <c r="L167" s="27" t="s">
        <v>71</v>
      </c>
      <c r="M167" s="30">
        <v>-1390.13</v>
      </c>
      <c r="N167" s="28">
        <v>42790</v>
      </c>
    </row>
    <row r="168" spans="1:14" x14ac:dyDescent="0.25">
      <c r="A168" s="27" t="s">
        <v>52</v>
      </c>
      <c r="B168" s="27" t="s">
        <v>332</v>
      </c>
      <c r="C168" s="27" t="s">
        <v>54</v>
      </c>
      <c r="D168" s="27" t="s">
        <v>333</v>
      </c>
      <c r="E168" s="27" t="s">
        <v>303</v>
      </c>
      <c r="F168" s="27" t="s">
        <v>69</v>
      </c>
      <c r="G168" s="27" t="s">
        <v>300</v>
      </c>
      <c r="H168" s="27" t="s">
        <v>70</v>
      </c>
      <c r="I168" s="32">
        <v>42790</v>
      </c>
      <c r="J168" s="32" t="s">
        <v>391</v>
      </c>
      <c r="K168" s="29">
        <v>-6631</v>
      </c>
      <c r="L168" s="27" t="s">
        <v>71</v>
      </c>
      <c r="M168" s="30">
        <v>-4237.12</v>
      </c>
      <c r="N168" s="28">
        <v>42790</v>
      </c>
    </row>
    <row r="169" spans="1:14" x14ac:dyDescent="0.25">
      <c r="A169" s="27" t="s">
        <v>52</v>
      </c>
      <c r="B169" s="27" t="s">
        <v>334</v>
      </c>
      <c r="C169" s="27" t="s">
        <v>54</v>
      </c>
      <c r="D169" s="27" t="s">
        <v>335</v>
      </c>
      <c r="E169" s="27" t="s">
        <v>303</v>
      </c>
      <c r="F169" s="27" t="s">
        <v>69</v>
      </c>
      <c r="G169" s="27" t="s">
        <v>300</v>
      </c>
      <c r="H169" s="27" t="s">
        <v>70</v>
      </c>
      <c r="I169" s="32">
        <v>42790</v>
      </c>
      <c r="J169" s="32" t="s">
        <v>391</v>
      </c>
      <c r="K169" s="29">
        <v>-27112</v>
      </c>
      <c r="L169" s="27" t="s">
        <v>71</v>
      </c>
      <c r="M169" s="30">
        <v>-6902.14</v>
      </c>
      <c r="N169" s="28">
        <v>42790</v>
      </c>
    </row>
    <row r="170" spans="1:14" x14ac:dyDescent="0.25">
      <c r="A170" s="27" t="s">
        <v>52</v>
      </c>
      <c r="B170" s="27" t="s">
        <v>336</v>
      </c>
      <c r="C170" s="27" t="s">
        <v>54</v>
      </c>
      <c r="D170" s="27" t="s">
        <v>337</v>
      </c>
      <c r="E170" s="27" t="s">
        <v>303</v>
      </c>
      <c r="F170" s="27" t="s">
        <v>69</v>
      </c>
      <c r="G170" s="27" t="s">
        <v>300</v>
      </c>
      <c r="H170" s="27" t="s">
        <v>70</v>
      </c>
      <c r="I170" s="32">
        <v>42790</v>
      </c>
      <c r="J170" s="32" t="s">
        <v>391</v>
      </c>
      <c r="K170" s="29">
        <v>-400</v>
      </c>
      <c r="L170" s="27" t="s">
        <v>71</v>
      </c>
      <c r="M170" s="30">
        <v>-16880</v>
      </c>
      <c r="N170" s="28">
        <v>42790</v>
      </c>
    </row>
    <row r="171" spans="1:14" x14ac:dyDescent="0.25">
      <c r="A171" s="27" t="s">
        <v>52</v>
      </c>
      <c r="B171" s="27" t="s">
        <v>336</v>
      </c>
      <c r="C171" s="27" t="s">
        <v>54</v>
      </c>
      <c r="D171" s="27" t="s">
        <v>337</v>
      </c>
      <c r="E171" s="27" t="s">
        <v>303</v>
      </c>
      <c r="F171" s="27" t="s">
        <v>69</v>
      </c>
      <c r="G171" s="27" t="s">
        <v>300</v>
      </c>
      <c r="H171" s="27" t="s">
        <v>70</v>
      </c>
      <c r="I171" s="32">
        <v>42790</v>
      </c>
      <c r="J171" s="32" t="s">
        <v>391</v>
      </c>
      <c r="K171" s="29">
        <v>-100</v>
      </c>
      <c r="L171" s="27" t="s">
        <v>71</v>
      </c>
      <c r="M171" s="30">
        <v>-4220</v>
      </c>
      <c r="N171" s="28">
        <v>42790</v>
      </c>
    </row>
    <row r="172" spans="1:14" x14ac:dyDescent="0.25">
      <c r="A172" s="27" t="s">
        <v>52</v>
      </c>
      <c r="B172" s="27" t="s">
        <v>336</v>
      </c>
      <c r="C172" s="27" t="s">
        <v>54</v>
      </c>
      <c r="D172" s="27" t="s">
        <v>337</v>
      </c>
      <c r="E172" s="27" t="s">
        <v>303</v>
      </c>
      <c r="F172" s="27" t="s">
        <v>69</v>
      </c>
      <c r="G172" s="27" t="s">
        <v>300</v>
      </c>
      <c r="H172" s="27" t="s">
        <v>70</v>
      </c>
      <c r="I172" s="32">
        <v>42790</v>
      </c>
      <c r="J172" s="32" t="s">
        <v>391</v>
      </c>
      <c r="K172" s="29">
        <v>-400</v>
      </c>
      <c r="L172" s="27" t="s">
        <v>71</v>
      </c>
      <c r="M172" s="30">
        <v>-16880</v>
      </c>
      <c r="N172" s="28">
        <v>42790</v>
      </c>
    </row>
    <row r="173" spans="1:14" x14ac:dyDescent="0.25">
      <c r="A173" s="27" t="s">
        <v>52</v>
      </c>
      <c r="B173" s="27" t="s">
        <v>336</v>
      </c>
      <c r="C173" s="27" t="s">
        <v>54</v>
      </c>
      <c r="D173" s="27" t="s">
        <v>337</v>
      </c>
      <c r="E173" s="27" t="s">
        <v>303</v>
      </c>
      <c r="F173" s="27" t="s">
        <v>69</v>
      </c>
      <c r="G173" s="27" t="s">
        <v>300</v>
      </c>
      <c r="H173" s="27" t="s">
        <v>70</v>
      </c>
      <c r="I173" s="32">
        <v>42790</v>
      </c>
      <c r="J173" s="32" t="s">
        <v>391</v>
      </c>
      <c r="K173" s="29">
        <v>-500</v>
      </c>
      <c r="L173" s="27" t="s">
        <v>71</v>
      </c>
      <c r="M173" s="30">
        <v>-21100</v>
      </c>
      <c r="N173" s="28">
        <v>42790</v>
      </c>
    </row>
    <row r="174" spans="1:14" x14ac:dyDescent="0.25">
      <c r="A174" s="27" t="s">
        <v>52</v>
      </c>
      <c r="B174" s="27" t="s">
        <v>336</v>
      </c>
      <c r="C174" s="27" t="s">
        <v>54</v>
      </c>
      <c r="D174" s="27" t="s">
        <v>337</v>
      </c>
      <c r="E174" s="27" t="s">
        <v>303</v>
      </c>
      <c r="F174" s="27" t="s">
        <v>69</v>
      </c>
      <c r="G174" s="27" t="s">
        <v>300</v>
      </c>
      <c r="H174" s="27" t="s">
        <v>70</v>
      </c>
      <c r="I174" s="32">
        <v>42790</v>
      </c>
      <c r="J174" s="32" t="s">
        <v>391</v>
      </c>
      <c r="K174" s="29">
        <v>-1200</v>
      </c>
      <c r="L174" s="27" t="s">
        <v>71</v>
      </c>
      <c r="M174" s="30">
        <v>-50640</v>
      </c>
      <c r="N174" s="28">
        <v>42790</v>
      </c>
    </row>
    <row r="175" spans="1:14" x14ac:dyDescent="0.25">
      <c r="A175" s="27" t="s">
        <v>52</v>
      </c>
      <c r="B175" s="27" t="s">
        <v>338</v>
      </c>
      <c r="C175" s="27" t="s">
        <v>54</v>
      </c>
      <c r="D175" s="27" t="s">
        <v>339</v>
      </c>
      <c r="E175" s="27" t="s">
        <v>303</v>
      </c>
      <c r="F175" s="27" t="s">
        <v>69</v>
      </c>
      <c r="G175" s="27" t="s">
        <v>300</v>
      </c>
      <c r="H175" s="27" t="s">
        <v>70</v>
      </c>
      <c r="I175" s="32">
        <v>42790</v>
      </c>
      <c r="J175" s="32" t="s">
        <v>391</v>
      </c>
      <c r="K175" s="29">
        <v>-1028</v>
      </c>
      <c r="L175" s="27" t="s">
        <v>71</v>
      </c>
      <c r="M175" s="30">
        <v>-42662</v>
      </c>
      <c r="N175" s="28">
        <v>42790</v>
      </c>
    </row>
    <row r="176" spans="1:14" x14ac:dyDescent="0.25">
      <c r="A176" s="27" t="s">
        <v>52</v>
      </c>
      <c r="B176" s="27" t="s">
        <v>340</v>
      </c>
      <c r="C176" s="27" t="s">
        <v>54</v>
      </c>
      <c r="D176" s="27" t="s">
        <v>341</v>
      </c>
      <c r="E176" s="27" t="s">
        <v>342</v>
      </c>
      <c r="F176" s="27" t="s">
        <v>69</v>
      </c>
      <c r="G176" s="27" t="s">
        <v>300</v>
      </c>
      <c r="H176" s="27" t="s">
        <v>70</v>
      </c>
      <c r="I176" s="32">
        <v>42790</v>
      </c>
      <c r="J176" s="32" t="s">
        <v>391</v>
      </c>
      <c r="K176" s="29">
        <v>-85</v>
      </c>
      <c r="L176" s="27" t="s">
        <v>60</v>
      </c>
      <c r="M176" s="30">
        <v>-8695.19</v>
      </c>
      <c r="N176" s="28">
        <v>42790</v>
      </c>
    </row>
    <row r="177" spans="1:14" x14ac:dyDescent="0.25">
      <c r="A177" s="27" t="s">
        <v>52</v>
      </c>
      <c r="B177" s="27" t="s">
        <v>340</v>
      </c>
      <c r="C177" s="27" t="s">
        <v>54</v>
      </c>
      <c r="D177" s="27" t="s">
        <v>341</v>
      </c>
      <c r="E177" s="27" t="s">
        <v>342</v>
      </c>
      <c r="F177" s="27" t="s">
        <v>69</v>
      </c>
      <c r="G177" s="27" t="s">
        <v>300</v>
      </c>
      <c r="H177" s="27" t="s">
        <v>70</v>
      </c>
      <c r="I177" s="32">
        <v>42790</v>
      </c>
      <c r="J177" s="32" t="s">
        <v>391</v>
      </c>
      <c r="K177" s="29">
        <v>-118.5</v>
      </c>
      <c r="L177" s="27" t="s">
        <v>60</v>
      </c>
      <c r="M177" s="30">
        <v>-12122.12</v>
      </c>
      <c r="N177" s="28">
        <v>42790</v>
      </c>
    </row>
    <row r="178" spans="1:14" x14ac:dyDescent="0.25">
      <c r="A178" s="27" t="s">
        <v>52</v>
      </c>
      <c r="B178" s="27" t="s">
        <v>343</v>
      </c>
      <c r="C178" s="27" t="s">
        <v>54</v>
      </c>
      <c r="D178" s="27" t="s">
        <v>344</v>
      </c>
      <c r="E178" s="27" t="s">
        <v>342</v>
      </c>
      <c r="F178" s="27" t="s">
        <v>69</v>
      </c>
      <c r="G178" s="27" t="s">
        <v>300</v>
      </c>
      <c r="H178" s="27" t="s">
        <v>70</v>
      </c>
      <c r="I178" s="32">
        <v>42790</v>
      </c>
      <c r="J178" s="32" t="s">
        <v>391</v>
      </c>
      <c r="K178" s="29">
        <v>-11</v>
      </c>
      <c r="L178" s="27" t="s">
        <v>60</v>
      </c>
      <c r="M178" s="30">
        <v>-1018.91</v>
      </c>
      <c r="N178" s="28">
        <v>42790</v>
      </c>
    </row>
    <row r="179" spans="1:14" x14ac:dyDescent="0.25">
      <c r="A179" s="27" t="s">
        <v>52</v>
      </c>
      <c r="B179" s="27" t="s">
        <v>345</v>
      </c>
      <c r="C179" s="27" t="s">
        <v>54</v>
      </c>
      <c r="D179" s="27" t="s">
        <v>346</v>
      </c>
      <c r="E179" s="27" t="s">
        <v>342</v>
      </c>
      <c r="F179" s="27" t="s">
        <v>69</v>
      </c>
      <c r="G179" s="27" t="s">
        <v>300</v>
      </c>
      <c r="H179" s="27" t="s">
        <v>70</v>
      </c>
      <c r="I179" s="32">
        <v>42790</v>
      </c>
      <c r="J179" s="32" t="s">
        <v>391</v>
      </c>
      <c r="K179" s="29">
        <v>-0.14000000000000001</v>
      </c>
      <c r="L179" s="27" t="s">
        <v>60</v>
      </c>
      <c r="M179" s="30">
        <v>-1.1399999999999999</v>
      </c>
      <c r="N179" s="28">
        <v>42790</v>
      </c>
    </row>
    <row r="180" spans="1:14" x14ac:dyDescent="0.25">
      <c r="A180" s="27" t="s">
        <v>52</v>
      </c>
      <c r="B180" s="27" t="s">
        <v>347</v>
      </c>
      <c r="C180" s="27" t="s">
        <v>54</v>
      </c>
      <c r="D180" s="27" t="s">
        <v>348</v>
      </c>
      <c r="E180" s="27" t="s">
        <v>349</v>
      </c>
      <c r="F180" s="27" t="s">
        <v>69</v>
      </c>
      <c r="G180" s="27" t="s">
        <v>300</v>
      </c>
      <c r="H180" s="27" t="s">
        <v>70</v>
      </c>
      <c r="I180" s="32">
        <v>42794</v>
      </c>
      <c r="J180" s="32" t="s">
        <v>391</v>
      </c>
      <c r="K180" s="29">
        <v>-140</v>
      </c>
      <c r="L180" s="27" t="s">
        <v>60</v>
      </c>
      <c r="M180" s="30">
        <v>-24780.43</v>
      </c>
      <c r="N180" s="28">
        <v>42794</v>
      </c>
    </row>
    <row r="181" spans="1:14" x14ac:dyDescent="0.25">
      <c r="A181" s="27" t="s">
        <v>52</v>
      </c>
      <c r="B181" s="27" t="s">
        <v>347</v>
      </c>
      <c r="C181" s="27" t="s">
        <v>54</v>
      </c>
      <c r="D181" s="27" t="s">
        <v>348</v>
      </c>
      <c r="E181" s="27" t="s">
        <v>349</v>
      </c>
      <c r="F181" s="27" t="s">
        <v>69</v>
      </c>
      <c r="G181" s="27" t="s">
        <v>300</v>
      </c>
      <c r="H181" s="27" t="s">
        <v>70</v>
      </c>
      <c r="I181" s="32">
        <v>42794</v>
      </c>
      <c r="J181" s="32" t="s">
        <v>391</v>
      </c>
      <c r="K181" s="29">
        <v>-20</v>
      </c>
      <c r="L181" s="27" t="s">
        <v>60</v>
      </c>
      <c r="M181" s="30">
        <v>-3540.06</v>
      </c>
      <c r="N181" s="28">
        <v>42794</v>
      </c>
    </row>
    <row r="182" spans="1:14" x14ac:dyDescent="0.25">
      <c r="A182" s="27" t="s">
        <v>52</v>
      </c>
      <c r="B182" s="27" t="s">
        <v>350</v>
      </c>
      <c r="C182" s="27" t="s">
        <v>54</v>
      </c>
      <c r="D182" s="27" t="s">
        <v>351</v>
      </c>
      <c r="E182" s="27" t="s">
        <v>349</v>
      </c>
      <c r="F182" s="27" t="s">
        <v>69</v>
      </c>
      <c r="G182" s="27" t="s">
        <v>300</v>
      </c>
      <c r="H182" s="27" t="s">
        <v>70</v>
      </c>
      <c r="I182" s="32">
        <v>42794</v>
      </c>
      <c r="J182" s="32" t="s">
        <v>391</v>
      </c>
      <c r="K182" s="29">
        <v>-12610</v>
      </c>
      <c r="L182" s="27" t="s">
        <v>98</v>
      </c>
      <c r="M182" s="30">
        <v>-5422.3</v>
      </c>
      <c r="N182" s="28">
        <v>42794</v>
      </c>
    </row>
    <row r="183" spans="1:14" x14ac:dyDescent="0.25">
      <c r="A183" s="27" t="s">
        <v>52</v>
      </c>
      <c r="B183" s="27" t="s">
        <v>352</v>
      </c>
      <c r="C183" s="27" t="s">
        <v>54</v>
      </c>
      <c r="D183" s="27" t="s">
        <v>353</v>
      </c>
      <c r="E183" s="27" t="s">
        <v>349</v>
      </c>
      <c r="F183" s="27" t="s">
        <v>69</v>
      </c>
      <c r="G183" s="27" t="s">
        <v>300</v>
      </c>
      <c r="H183" s="27" t="s">
        <v>70</v>
      </c>
      <c r="I183" s="32">
        <v>42794</v>
      </c>
      <c r="J183" s="32" t="s">
        <v>391</v>
      </c>
      <c r="K183" s="29">
        <v>-11401.25</v>
      </c>
      <c r="L183" s="27" t="s">
        <v>98</v>
      </c>
      <c r="M183" s="30">
        <v>-4902.53</v>
      </c>
      <c r="N183" s="28">
        <v>42794</v>
      </c>
    </row>
    <row r="184" spans="1:14" x14ac:dyDescent="0.25">
      <c r="A184" s="27" t="s">
        <v>52</v>
      </c>
      <c r="B184" s="27" t="s">
        <v>354</v>
      </c>
      <c r="C184" s="27" t="s">
        <v>54</v>
      </c>
      <c r="D184" s="27" t="s">
        <v>355</v>
      </c>
      <c r="E184" s="27" t="s">
        <v>349</v>
      </c>
      <c r="F184" s="27" t="s">
        <v>69</v>
      </c>
      <c r="G184" s="27" t="s">
        <v>300</v>
      </c>
      <c r="H184" s="27" t="s">
        <v>70</v>
      </c>
      <c r="I184" s="32">
        <v>42794</v>
      </c>
      <c r="J184" s="32" t="s">
        <v>391</v>
      </c>
      <c r="K184" s="29">
        <v>-13000</v>
      </c>
      <c r="L184" s="27" t="s">
        <v>98</v>
      </c>
      <c r="M184" s="30">
        <v>-5590</v>
      </c>
      <c r="N184" s="28">
        <v>42794</v>
      </c>
    </row>
    <row r="185" spans="1:14" x14ac:dyDescent="0.25">
      <c r="A185" s="27" t="s">
        <v>52</v>
      </c>
      <c r="B185" s="27" t="s">
        <v>356</v>
      </c>
      <c r="C185" s="27" t="s">
        <v>54</v>
      </c>
      <c r="D185" s="27" t="s">
        <v>357</v>
      </c>
      <c r="E185" s="27" t="s">
        <v>349</v>
      </c>
      <c r="F185" s="27" t="s">
        <v>69</v>
      </c>
      <c r="G185" s="27" t="s">
        <v>300</v>
      </c>
      <c r="H185" s="27" t="s">
        <v>70</v>
      </c>
      <c r="I185" s="32">
        <v>42794</v>
      </c>
      <c r="J185" s="32" t="s">
        <v>391</v>
      </c>
      <c r="K185" s="29">
        <v>-701.048</v>
      </c>
      <c r="L185" s="27" t="s">
        <v>60</v>
      </c>
      <c r="M185" s="30">
        <v>-386120.21</v>
      </c>
      <c r="N185" s="28">
        <v>42794</v>
      </c>
    </row>
    <row r="186" spans="1:14" x14ac:dyDescent="0.25">
      <c r="A186" s="27" t="s">
        <v>52</v>
      </c>
      <c r="B186" s="27" t="s">
        <v>356</v>
      </c>
      <c r="C186" s="27" t="s">
        <v>54</v>
      </c>
      <c r="D186" s="27" t="s">
        <v>357</v>
      </c>
      <c r="E186" s="27" t="s">
        <v>349</v>
      </c>
      <c r="F186" s="27" t="s">
        <v>69</v>
      </c>
      <c r="G186" s="27" t="s">
        <v>300</v>
      </c>
      <c r="H186" s="27" t="s">
        <v>70</v>
      </c>
      <c r="I186" s="32">
        <v>42794</v>
      </c>
      <c r="J186" s="32" t="s">
        <v>391</v>
      </c>
      <c r="K186" s="29">
        <v>-324.38400000000001</v>
      </c>
      <c r="L186" s="27" t="s">
        <v>60</v>
      </c>
      <c r="M186" s="30">
        <v>-178662.83</v>
      </c>
      <c r="N186" s="28">
        <v>42794</v>
      </c>
    </row>
    <row r="187" spans="1:14" x14ac:dyDescent="0.25">
      <c r="A187" s="27" t="s">
        <v>52</v>
      </c>
      <c r="B187" s="27" t="s">
        <v>358</v>
      </c>
      <c r="C187" s="27" t="s">
        <v>54</v>
      </c>
      <c r="D187" s="27" t="s">
        <v>359</v>
      </c>
      <c r="E187" s="27" t="s">
        <v>360</v>
      </c>
      <c r="F187" s="27" t="s">
        <v>69</v>
      </c>
      <c r="G187" s="27" t="s">
        <v>300</v>
      </c>
      <c r="H187" s="27" t="s">
        <v>70</v>
      </c>
      <c r="I187" s="32">
        <v>42819</v>
      </c>
      <c r="J187" s="32" t="s">
        <v>392</v>
      </c>
      <c r="K187" s="29">
        <v>-45</v>
      </c>
      <c r="L187" s="27" t="s">
        <v>60</v>
      </c>
      <c r="M187" s="30">
        <v>-7692.13</v>
      </c>
      <c r="N187" s="28">
        <v>42819</v>
      </c>
    </row>
    <row r="188" spans="1:14" x14ac:dyDescent="0.25">
      <c r="A188" s="27" t="s">
        <v>52</v>
      </c>
      <c r="B188" s="27" t="s">
        <v>145</v>
      </c>
      <c r="C188" s="27" t="s">
        <v>54</v>
      </c>
      <c r="D188" s="27" t="s">
        <v>146</v>
      </c>
      <c r="E188" s="27" t="s">
        <v>360</v>
      </c>
      <c r="F188" s="27" t="s">
        <v>69</v>
      </c>
      <c r="G188" s="27" t="s">
        <v>300</v>
      </c>
      <c r="H188" s="27" t="s">
        <v>70</v>
      </c>
      <c r="I188" s="32">
        <v>42819</v>
      </c>
      <c r="J188" s="32" t="s">
        <v>392</v>
      </c>
      <c r="K188" s="29">
        <v>-7475</v>
      </c>
      <c r="L188" s="27" t="s">
        <v>98</v>
      </c>
      <c r="M188" s="30">
        <v>-2950.87</v>
      </c>
      <c r="N188" s="28">
        <v>42819</v>
      </c>
    </row>
    <row r="189" spans="1:14" x14ac:dyDescent="0.25">
      <c r="A189" s="27" t="s">
        <v>52</v>
      </c>
      <c r="B189" s="27" t="s">
        <v>361</v>
      </c>
      <c r="C189" s="27" t="s">
        <v>54</v>
      </c>
      <c r="D189" s="27" t="s">
        <v>362</v>
      </c>
      <c r="E189" s="27" t="s">
        <v>360</v>
      </c>
      <c r="F189" s="27" t="s">
        <v>69</v>
      </c>
      <c r="G189" s="27" t="s">
        <v>300</v>
      </c>
      <c r="H189" s="27" t="s">
        <v>70</v>
      </c>
      <c r="I189" s="32">
        <v>42819</v>
      </c>
      <c r="J189" s="32" t="s">
        <v>392</v>
      </c>
      <c r="K189" s="29">
        <v>-214.51599999999999</v>
      </c>
      <c r="L189" s="27" t="s">
        <v>60</v>
      </c>
      <c r="M189" s="30">
        <v>-38458.160000000003</v>
      </c>
      <c r="N189" s="28">
        <v>42819</v>
      </c>
    </row>
    <row r="190" spans="1:14" x14ac:dyDescent="0.25">
      <c r="A190" s="27" t="s">
        <v>52</v>
      </c>
      <c r="B190" s="27" t="s">
        <v>361</v>
      </c>
      <c r="C190" s="27" t="s">
        <v>54</v>
      </c>
      <c r="D190" s="27" t="s">
        <v>362</v>
      </c>
      <c r="E190" s="27" t="s">
        <v>360</v>
      </c>
      <c r="F190" s="27" t="s">
        <v>69</v>
      </c>
      <c r="G190" s="27" t="s">
        <v>300</v>
      </c>
      <c r="H190" s="27" t="s">
        <v>70</v>
      </c>
      <c r="I190" s="32">
        <v>42819</v>
      </c>
      <c r="J190" s="32" t="s">
        <v>392</v>
      </c>
      <c r="K190" s="29">
        <v>-554.61</v>
      </c>
      <c r="L190" s="27" t="s">
        <v>60</v>
      </c>
      <c r="M190" s="30">
        <v>-99429.78</v>
      </c>
      <c r="N190" s="28">
        <v>42819</v>
      </c>
    </row>
    <row r="191" spans="1:14" x14ac:dyDescent="0.25">
      <c r="A191" s="27" t="s">
        <v>52</v>
      </c>
      <c r="B191" s="27" t="s">
        <v>363</v>
      </c>
      <c r="C191" s="27" t="s">
        <v>54</v>
      </c>
      <c r="D191" s="27" t="s">
        <v>364</v>
      </c>
      <c r="E191" s="27" t="s">
        <v>360</v>
      </c>
      <c r="F191" s="27" t="s">
        <v>69</v>
      </c>
      <c r="G191" s="27" t="s">
        <v>300</v>
      </c>
      <c r="H191" s="27" t="s">
        <v>70</v>
      </c>
      <c r="I191" s="32">
        <v>42819</v>
      </c>
      <c r="J191" s="32" t="s">
        <v>392</v>
      </c>
      <c r="K191" s="29">
        <v>-218400</v>
      </c>
      <c r="L191" s="27" t="s">
        <v>98</v>
      </c>
      <c r="M191" s="30">
        <v>-89331.64</v>
      </c>
      <c r="N191" s="28">
        <v>42819</v>
      </c>
    </row>
    <row r="192" spans="1:14" x14ac:dyDescent="0.25">
      <c r="A192" s="27" t="s">
        <v>52</v>
      </c>
      <c r="B192" s="27" t="s">
        <v>363</v>
      </c>
      <c r="C192" s="27" t="s">
        <v>54</v>
      </c>
      <c r="D192" s="27" t="s">
        <v>364</v>
      </c>
      <c r="E192" s="27" t="s">
        <v>360</v>
      </c>
      <c r="F192" s="27" t="s">
        <v>69</v>
      </c>
      <c r="G192" s="27" t="s">
        <v>300</v>
      </c>
      <c r="H192" s="27" t="s">
        <v>70</v>
      </c>
      <c r="I192" s="32">
        <v>42819</v>
      </c>
      <c r="J192" s="32" t="s">
        <v>392</v>
      </c>
      <c r="K192" s="29">
        <v>-36899.03</v>
      </c>
      <c r="L192" s="27" t="s">
        <v>98</v>
      </c>
      <c r="M192" s="30">
        <v>-15092.72</v>
      </c>
      <c r="N192" s="28">
        <v>42819</v>
      </c>
    </row>
    <row r="193" spans="1:14" x14ac:dyDescent="0.25">
      <c r="A193" s="27" t="s">
        <v>52</v>
      </c>
      <c r="B193" s="27" t="s">
        <v>365</v>
      </c>
      <c r="C193" s="27" t="s">
        <v>54</v>
      </c>
      <c r="D193" s="27" t="s">
        <v>366</v>
      </c>
      <c r="E193" s="27" t="s">
        <v>360</v>
      </c>
      <c r="F193" s="27" t="s">
        <v>69</v>
      </c>
      <c r="G193" s="27" t="s">
        <v>300</v>
      </c>
      <c r="H193" s="27" t="s">
        <v>70</v>
      </c>
      <c r="I193" s="32">
        <v>42819</v>
      </c>
      <c r="J193" s="32" t="s">
        <v>392</v>
      </c>
      <c r="K193" s="29">
        <v>-55900</v>
      </c>
      <c r="L193" s="27" t="s">
        <v>98</v>
      </c>
      <c r="M193" s="30">
        <v>-27506.46</v>
      </c>
      <c r="N193" s="28">
        <v>42819</v>
      </c>
    </row>
    <row r="194" spans="1:14" x14ac:dyDescent="0.25">
      <c r="A194" s="27" t="s">
        <v>52</v>
      </c>
      <c r="B194" s="27" t="s">
        <v>365</v>
      </c>
      <c r="C194" s="27" t="s">
        <v>54</v>
      </c>
      <c r="D194" s="27" t="s">
        <v>366</v>
      </c>
      <c r="E194" s="27" t="s">
        <v>360</v>
      </c>
      <c r="F194" s="27" t="s">
        <v>69</v>
      </c>
      <c r="G194" s="27" t="s">
        <v>300</v>
      </c>
      <c r="H194" s="27" t="s">
        <v>70</v>
      </c>
      <c r="I194" s="32">
        <v>42819</v>
      </c>
      <c r="J194" s="32" t="s">
        <v>392</v>
      </c>
      <c r="K194" s="29">
        <v>-5850</v>
      </c>
      <c r="L194" s="27" t="s">
        <v>98</v>
      </c>
      <c r="M194" s="30">
        <v>-2878.58</v>
      </c>
      <c r="N194" s="28">
        <v>42819</v>
      </c>
    </row>
    <row r="195" spans="1:14" x14ac:dyDescent="0.25">
      <c r="A195" s="27" t="s">
        <v>52</v>
      </c>
      <c r="B195" s="27" t="s">
        <v>367</v>
      </c>
      <c r="C195" s="27" t="s">
        <v>54</v>
      </c>
      <c r="D195" s="27" t="s">
        <v>368</v>
      </c>
      <c r="E195" s="27" t="s">
        <v>360</v>
      </c>
      <c r="F195" s="27" t="s">
        <v>69</v>
      </c>
      <c r="G195" s="27" t="s">
        <v>300</v>
      </c>
      <c r="H195" s="27" t="s">
        <v>70</v>
      </c>
      <c r="I195" s="32">
        <v>42819</v>
      </c>
      <c r="J195" s="32" t="s">
        <v>392</v>
      </c>
      <c r="K195" s="29">
        <v>-878</v>
      </c>
      <c r="L195" s="27" t="s">
        <v>71</v>
      </c>
      <c r="M195" s="30">
        <v>-14043.41</v>
      </c>
      <c r="N195" s="28">
        <v>42819</v>
      </c>
    </row>
    <row r="196" spans="1:14" x14ac:dyDescent="0.25">
      <c r="A196" s="27" t="s">
        <v>52</v>
      </c>
      <c r="B196" s="27" t="s">
        <v>367</v>
      </c>
      <c r="C196" s="27" t="s">
        <v>54</v>
      </c>
      <c r="D196" s="27" t="s">
        <v>368</v>
      </c>
      <c r="E196" s="27" t="s">
        <v>360</v>
      </c>
      <c r="F196" s="27" t="s">
        <v>69</v>
      </c>
      <c r="G196" s="27" t="s">
        <v>300</v>
      </c>
      <c r="H196" s="27" t="s">
        <v>70</v>
      </c>
      <c r="I196" s="32">
        <v>42819</v>
      </c>
      <c r="J196" s="32" t="s">
        <v>392</v>
      </c>
      <c r="K196" s="29">
        <v>-600</v>
      </c>
      <c r="L196" s="27" t="s">
        <v>71</v>
      </c>
      <c r="M196" s="30">
        <v>-9596.8700000000008</v>
      </c>
      <c r="N196" s="28">
        <v>42819</v>
      </c>
    </row>
    <row r="197" spans="1:14" x14ac:dyDescent="0.25">
      <c r="A197" s="27" t="s">
        <v>52</v>
      </c>
      <c r="B197" s="27" t="s">
        <v>367</v>
      </c>
      <c r="C197" s="27" t="s">
        <v>54</v>
      </c>
      <c r="D197" s="27" t="s">
        <v>368</v>
      </c>
      <c r="E197" s="27" t="s">
        <v>360</v>
      </c>
      <c r="F197" s="27" t="s">
        <v>69</v>
      </c>
      <c r="G197" s="27" t="s">
        <v>300</v>
      </c>
      <c r="H197" s="27" t="s">
        <v>70</v>
      </c>
      <c r="I197" s="32">
        <v>42819</v>
      </c>
      <c r="J197" s="32" t="s">
        <v>392</v>
      </c>
      <c r="K197" s="29">
        <v>-1000</v>
      </c>
      <c r="L197" s="27" t="s">
        <v>71</v>
      </c>
      <c r="M197" s="30">
        <v>-15994.78</v>
      </c>
      <c r="N197" s="28">
        <v>42819</v>
      </c>
    </row>
    <row r="198" spans="1:14" x14ac:dyDescent="0.25">
      <c r="A198" s="27" t="s">
        <v>52</v>
      </c>
      <c r="B198" s="27" t="s">
        <v>369</v>
      </c>
      <c r="C198" s="27" t="s">
        <v>54</v>
      </c>
      <c r="D198" s="27" t="s">
        <v>370</v>
      </c>
      <c r="E198" s="27" t="s">
        <v>360</v>
      </c>
      <c r="F198" s="27" t="s">
        <v>69</v>
      </c>
      <c r="G198" s="27" t="s">
        <v>300</v>
      </c>
      <c r="H198" s="27" t="s">
        <v>70</v>
      </c>
      <c r="I198" s="32">
        <v>42819</v>
      </c>
      <c r="J198" s="32" t="s">
        <v>392</v>
      </c>
      <c r="K198" s="29">
        <v>-56225</v>
      </c>
      <c r="L198" s="27" t="s">
        <v>98</v>
      </c>
      <c r="M198" s="30">
        <v>-27922.16</v>
      </c>
      <c r="N198" s="28">
        <v>42819</v>
      </c>
    </row>
    <row r="199" spans="1:14" x14ac:dyDescent="0.25">
      <c r="A199" s="27" t="s">
        <v>52</v>
      </c>
      <c r="B199" s="27" t="s">
        <v>371</v>
      </c>
      <c r="C199" s="27" t="s">
        <v>54</v>
      </c>
      <c r="D199" s="27" t="s">
        <v>372</v>
      </c>
      <c r="E199" s="27" t="s">
        <v>360</v>
      </c>
      <c r="F199" s="27" t="s">
        <v>69</v>
      </c>
      <c r="G199" s="27" t="s">
        <v>300</v>
      </c>
      <c r="H199" s="27" t="s">
        <v>70</v>
      </c>
      <c r="I199" s="32">
        <v>42819</v>
      </c>
      <c r="J199" s="32" t="s">
        <v>392</v>
      </c>
      <c r="K199" s="29">
        <v>-663</v>
      </c>
      <c r="L199" s="27" t="s">
        <v>71</v>
      </c>
      <c r="M199" s="30">
        <v>-13989.14</v>
      </c>
      <c r="N199" s="28">
        <v>42819</v>
      </c>
    </row>
    <row r="200" spans="1:14" x14ac:dyDescent="0.25">
      <c r="A200" s="27" t="s">
        <v>52</v>
      </c>
      <c r="B200" s="27" t="s">
        <v>371</v>
      </c>
      <c r="C200" s="27" t="s">
        <v>54</v>
      </c>
      <c r="D200" s="27" t="s">
        <v>372</v>
      </c>
      <c r="E200" s="27" t="s">
        <v>360</v>
      </c>
      <c r="F200" s="27" t="s">
        <v>69</v>
      </c>
      <c r="G200" s="27" t="s">
        <v>300</v>
      </c>
      <c r="H200" s="27" t="s">
        <v>70</v>
      </c>
      <c r="I200" s="32">
        <v>42819</v>
      </c>
      <c r="J200" s="32" t="s">
        <v>392</v>
      </c>
      <c r="K200" s="29">
        <v>-105</v>
      </c>
      <c r="L200" s="27" t="s">
        <v>71</v>
      </c>
      <c r="M200" s="30">
        <v>-2215.4699999999998</v>
      </c>
      <c r="N200" s="28">
        <v>42819</v>
      </c>
    </row>
    <row r="201" spans="1:14" x14ac:dyDescent="0.25">
      <c r="A201" s="27" t="s">
        <v>52</v>
      </c>
      <c r="B201" s="27" t="s">
        <v>373</v>
      </c>
      <c r="C201" s="27" t="s">
        <v>54</v>
      </c>
      <c r="D201" s="27" t="s">
        <v>374</v>
      </c>
      <c r="E201" s="27" t="s">
        <v>360</v>
      </c>
      <c r="F201" s="27" t="s">
        <v>69</v>
      </c>
      <c r="G201" s="27" t="s">
        <v>300</v>
      </c>
      <c r="H201" s="27" t="s">
        <v>70</v>
      </c>
      <c r="I201" s="32">
        <v>42819</v>
      </c>
      <c r="J201" s="32" t="s">
        <v>392</v>
      </c>
      <c r="K201" s="29">
        <v>-1800</v>
      </c>
      <c r="L201" s="27" t="s">
        <v>71</v>
      </c>
      <c r="M201" s="30">
        <v>-3689.96</v>
      </c>
      <c r="N201" s="28">
        <v>42819</v>
      </c>
    </row>
    <row r="202" spans="1:14" x14ac:dyDescent="0.25">
      <c r="A202" s="27" t="s">
        <v>52</v>
      </c>
      <c r="B202" s="27" t="s">
        <v>375</v>
      </c>
      <c r="C202" s="27" t="s">
        <v>54</v>
      </c>
      <c r="D202" s="27" t="s">
        <v>376</v>
      </c>
      <c r="E202" s="27" t="s">
        <v>360</v>
      </c>
      <c r="F202" s="27" t="s">
        <v>69</v>
      </c>
      <c r="G202" s="27" t="s">
        <v>300</v>
      </c>
      <c r="H202" s="27" t="s">
        <v>70</v>
      </c>
      <c r="I202" s="32">
        <v>42819</v>
      </c>
      <c r="J202" s="32" t="s">
        <v>392</v>
      </c>
      <c r="K202" s="29">
        <v>-7000</v>
      </c>
      <c r="L202" s="27" t="s">
        <v>71</v>
      </c>
      <c r="M202" s="30">
        <v>-14349.99</v>
      </c>
      <c r="N202" s="28">
        <v>42819</v>
      </c>
    </row>
    <row r="203" spans="1:14" x14ac:dyDescent="0.25">
      <c r="A203" s="27" t="s">
        <v>52</v>
      </c>
      <c r="B203" s="27" t="s">
        <v>377</v>
      </c>
      <c r="C203" s="27" t="s">
        <v>54</v>
      </c>
      <c r="D203" s="27" t="s">
        <v>378</v>
      </c>
      <c r="E203" s="27" t="s">
        <v>360</v>
      </c>
      <c r="F203" s="27" t="s">
        <v>69</v>
      </c>
      <c r="G203" s="27" t="s">
        <v>300</v>
      </c>
      <c r="H203" s="27" t="s">
        <v>70</v>
      </c>
      <c r="I203" s="32">
        <v>42819</v>
      </c>
      <c r="J203" s="32" t="s">
        <v>392</v>
      </c>
      <c r="K203" s="29">
        <v>-32693</v>
      </c>
      <c r="L203" s="27" t="s">
        <v>71</v>
      </c>
      <c r="M203" s="30">
        <v>-67020.61</v>
      </c>
      <c r="N203" s="28">
        <v>42819</v>
      </c>
    </row>
    <row r="204" spans="1:14" x14ac:dyDescent="0.25">
      <c r="A204" s="27" t="s">
        <v>52</v>
      </c>
      <c r="B204" s="27" t="s">
        <v>379</v>
      </c>
      <c r="C204" s="27" t="s">
        <v>54</v>
      </c>
      <c r="D204" s="27" t="s">
        <v>380</v>
      </c>
      <c r="E204" s="27" t="s">
        <v>360</v>
      </c>
      <c r="F204" s="27" t="s">
        <v>69</v>
      </c>
      <c r="G204" s="27" t="s">
        <v>300</v>
      </c>
      <c r="H204" s="27" t="s">
        <v>70</v>
      </c>
      <c r="I204" s="32">
        <v>42819</v>
      </c>
      <c r="J204" s="32" t="s">
        <v>392</v>
      </c>
      <c r="K204" s="29">
        <v>-3378</v>
      </c>
      <c r="L204" s="27" t="s">
        <v>71</v>
      </c>
      <c r="M204" s="30">
        <v>-6924.82</v>
      </c>
      <c r="N204" s="28">
        <v>42819</v>
      </c>
    </row>
    <row r="205" spans="1:14" x14ac:dyDescent="0.25">
      <c r="A205" s="27" t="s">
        <v>52</v>
      </c>
      <c r="B205" s="27" t="s">
        <v>381</v>
      </c>
      <c r="C205" s="27" t="s">
        <v>54</v>
      </c>
      <c r="D205" s="27" t="s">
        <v>382</v>
      </c>
      <c r="E205" s="27" t="s">
        <v>360</v>
      </c>
      <c r="F205" s="27" t="s">
        <v>69</v>
      </c>
      <c r="G205" s="27" t="s">
        <v>300</v>
      </c>
      <c r="H205" s="27" t="s">
        <v>70</v>
      </c>
      <c r="I205" s="32">
        <v>42819</v>
      </c>
      <c r="J205" s="32" t="s">
        <v>392</v>
      </c>
      <c r="K205" s="29">
        <v>-1987</v>
      </c>
      <c r="L205" s="27" t="s">
        <v>71</v>
      </c>
      <c r="M205" s="30">
        <v>-1477.27</v>
      </c>
      <c r="N205" s="28">
        <v>42819</v>
      </c>
    </row>
    <row r="206" spans="1:14" x14ac:dyDescent="0.25">
      <c r="A206" s="27" t="s">
        <v>52</v>
      </c>
      <c r="B206" s="27" t="s">
        <v>381</v>
      </c>
      <c r="C206" s="27" t="s">
        <v>54</v>
      </c>
      <c r="D206" s="27" t="s">
        <v>382</v>
      </c>
      <c r="E206" s="27" t="s">
        <v>360</v>
      </c>
      <c r="F206" s="27" t="s">
        <v>69</v>
      </c>
      <c r="G206" s="27" t="s">
        <v>300</v>
      </c>
      <c r="H206" s="27" t="s">
        <v>70</v>
      </c>
      <c r="I206" s="32">
        <v>42819</v>
      </c>
      <c r="J206" s="32" t="s">
        <v>392</v>
      </c>
      <c r="K206" s="29">
        <v>-1020</v>
      </c>
      <c r="L206" s="27" t="s">
        <v>71</v>
      </c>
      <c r="M206" s="30">
        <v>-758.33</v>
      </c>
      <c r="N206" s="28">
        <v>42819</v>
      </c>
    </row>
    <row r="207" spans="1:14" x14ac:dyDescent="0.25">
      <c r="A207" s="27" t="s">
        <v>52</v>
      </c>
      <c r="B207" s="27" t="s">
        <v>383</v>
      </c>
      <c r="C207" s="27" t="s">
        <v>54</v>
      </c>
      <c r="D207" s="27" t="s">
        <v>384</v>
      </c>
      <c r="E207" s="27" t="s">
        <v>360</v>
      </c>
      <c r="F207" s="27" t="s">
        <v>69</v>
      </c>
      <c r="G207" s="27" t="s">
        <v>300</v>
      </c>
      <c r="H207" s="27" t="s">
        <v>70</v>
      </c>
      <c r="I207" s="32">
        <v>42819</v>
      </c>
      <c r="J207" s="32" t="s">
        <v>392</v>
      </c>
      <c r="K207" s="29">
        <v>-218</v>
      </c>
      <c r="L207" s="27" t="s">
        <v>60</v>
      </c>
      <c r="M207" s="30">
        <v>-38541.81</v>
      </c>
      <c r="N207" s="28">
        <v>42819</v>
      </c>
    </row>
    <row r="208" spans="1:14" x14ac:dyDescent="0.25">
      <c r="A208" s="27" t="s">
        <v>52</v>
      </c>
      <c r="B208" s="27" t="s">
        <v>383</v>
      </c>
      <c r="C208" s="27" t="s">
        <v>54</v>
      </c>
      <c r="D208" s="27" t="s">
        <v>384</v>
      </c>
      <c r="E208" s="27" t="s">
        <v>360</v>
      </c>
      <c r="F208" s="27" t="s">
        <v>69</v>
      </c>
      <c r="G208" s="27" t="s">
        <v>300</v>
      </c>
      <c r="H208" s="27" t="s">
        <v>70</v>
      </c>
      <c r="I208" s="32">
        <v>42819</v>
      </c>
      <c r="J208" s="32" t="s">
        <v>392</v>
      </c>
      <c r="K208" s="29">
        <v>-503.32</v>
      </c>
      <c r="L208" s="27" t="s">
        <v>60</v>
      </c>
      <c r="M208" s="30">
        <v>-88985.600000000006</v>
      </c>
      <c r="N208" s="28">
        <v>42819</v>
      </c>
    </row>
    <row r="209" spans="1:14" x14ac:dyDescent="0.25">
      <c r="A209" s="27" t="s">
        <v>52</v>
      </c>
      <c r="B209" s="27" t="s">
        <v>385</v>
      </c>
      <c r="C209" s="27" t="s">
        <v>54</v>
      </c>
      <c r="D209" s="27" t="s">
        <v>386</v>
      </c>
      <c r="E209" s="27" t="s">
        <v>360</v>
      </c>
      <c r="F209" s="27" t="s">
        <v>69</v>
      </c>
      <c r="G209" s="27" t="s">
        <v>300</v>
      </c>
      <c r="H209" s="27" t="s">
        <v>70</v>
      </c>
      <c r="I209" s="32">
        <v>42819</v>
      </c>
      <c r="J209" s="32" t="s">
        <v>392</v>
      </c>
      <c r="K209" s="29">
        <v>-101400</v>
      </c>
      <c r="L209" s="27" t="s">
        <v>98</v>
      </c>
      <c r="M209" s="30">
        <v>-50356.73</v>
      </c>
      <c r="N209" s="28">
        <v>42819</v>
      </c>
    </row>
    <row r="210" spans="1:14" x14ac:dyDescent="0.25">
      <c r="A210" s="27" t="s">
        <v>52</v>
      </c>
      <c r="B210" s="27" t="s">
        <v>387</v>
      </c>
      <c r="C210" s="27" t="s">
        <v>54</v>
      </c>
      <c r="D210" s="27" t="s">
        <v>388</v>
      </c>
      <c r="E210" s="27" t="s">
        <v>389</v>
      </c>
      <c r="F210" s="27" t="s">
        <v>69</v>
      </c>
      <c r="G210" s="27" t="s">
        <v>300</v>
      </c>
      <c r="H210" s="27" t="s">
        <v>70</v>
      </c>
      <c r="I210" s="32">
        <v>42825</v>
      </c>
      <c r="J210" s="32" t="s">
        <v>392</v>
      </c>
      <c r="K210" s="29">
        <v>-1011</v>
      </c>
      <c r="L210" s="27" t="s">
        <v>71</v>
      </c>
      <c r="M210" s="30">
        <v>-274949</v>
      </c>
      <c r="N210" s="28">
        <v>42825</v>
      </c>
    </row>
  </sheetData>
  <autoFilter ref="A1:N2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</vt:lpstr>
      <vt:lpstr>Daman</vt:lpstr>
      <vt:lpstr>K1 &amp; K2</vt:lpstr>
      <vt:lpstr>Baddi</vt:lpstr>
      <vt:lpstr>Taloja</vt:lpstr>
      <vt:lpstr>Sheet1 (2)</vt:lpstr>
      <vt:lpstr>DATA1</vt:lpstr>
      <vt:lpstr>DATA10</vt:lpstr>
      <vt:lpstr>DATA11</vt:lpstr>
      <vt:lpstr>DATA12</vt:lpstr>
      <vt:lpstr>DATA13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2017-05-03T11:35:28Z</dcterms:modified>
</cp:coreProperties>
</file>