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51" i="1" l="1"/>
  <c r="D151" i="1"/>
  <c r="D142" i="1" l="1"/>
  <c r="D149" i="1" l="1"/>
  <c r="P138" i="1"/>
  <c r="F149" i="1" s="1"/>
  <c r="G149" i="1" s="1"/>
  <c r="O138" i="1"/>
  <c r="L138" i="1"/>
  <c r="L139" i="1" s="1"/>
  <c r="K138" i="1"/>
  <c r="D148" i="1" s="1"/>
  <c r="D138" i="1"/>
  <c r="C138" i="1"/>
  <c r="D146" i="1" s="1"/>
  <c r="L136" i="1"/>
  <c r="D136" i="1"/>
  <c r="P135" i="1"/>
  <c r="H135" i="1"/>
  <c r="L123" i="1"/>
  <c r="D123" i="1"/>
  <c r="P122" i="1"/>
  <c r="H122" i="1"/>
  <c r="L111" i="1"/>
  <c r="D111" i="1"/>
  <c r="H110" i="1"/>
  <c r="P109" i="1"/>
  <c r="L98" i="1"/>
  <c r="D98" i="1"/>
  <c r="H97" i="1"/>
  <c r="P96" i="1"/>
  <c r="L85" i="1"/>
  <c r="D85" i="1"/>
  <c r="H84" i="1"/>
  <c r="P83" i="1"/>
  <c r="L70" i="1"/>
  <c r="D70" i="1"/>
  <c r="P69" i="1"/>
  <c r="H67" i="1"/>
  <c r="H68" i="1" s="1"/>
  <c r="G67" i="1"/>
  <c r="G138" i="1" s="1"/>
  <c r="D147" i="1" s="1"/>
  <c r="L58" i="1"/>
  <c r="P56" i="1"/>
  <c r="H56" i="1"/>
  <c r="D56" i="1"/>
  <c r="P44" i="1"/>
  <c r="L44" i="1"/>
  <c r="G44" i="1"/>
  <c r="P34" i="1"/>
  <c r="H34" i="1"/>
  <c r="D34" i="1"/>
  <c r="L33" i="1"/>
  <c r="L25" i="1"/>
  <c r="P22" i="1"/>
  <c r="H22" i="1"/>
  <c r="D22" i="1"/>
  <c r="L13" i="1"/>
  <c r="P11" i="1"/>
  <c r="H11" i="1"/>
  <c r="D11" i="1"/>
  <c r="U141" i="1"/>
  <c r="T141" i="1"/>
  <c r="S141" i="1"/>
  <c r="H138" i="1" l="1"/>
  <c r="P139" i="1"/>
  <c r="F146" i="1"/>
  <c r="F148" i="1"/>
  <c r="G148" i="1" s="1"/>
  <c r="D139" i="1"/>
  <c r="C141" i="1"/>
  <c r="G146" i="1" l="1"/>
  <c r="H146" i="1" s="1"/>
  <c r="F151" i="1"/>
  <c r="H139" i="1"/>
  <c r="F147" i="1"/>
  <c r="G147" i="1" s="1"/>
  <c r="H147" i="1" l="1"/>
</calcChain>
</file>

<file path=xl/sharedStrings.xml><?xml version="1.0" encoding="utf-8"?>
<sst xmlns="http://schemas.openxmlformats.org/spreadsheetml/2006/main" count="441" uniqueCount="156">
  <si>
    <t>Product</t>
  </si>
  <si>
    <t>Plan Qty for April 2016</t>
  </si>
  <si>
    <t xml:space="preserve">Actual Prod Qty. </t>
  </si>
  <si>
    <t>DFA C2022</t>
  </si>
  <si>
    <t>DLGMFA</t>
  </si>
  <si>
    <t>Palmitic 99</t>
  </si>
  <si>
    <t>Hyd Behenic 90</t>
  </si>
  <si>
    <t>DFA C2290</t>
  </si>
  <si>
    <t>DFA C18 RICH</t>
  </si>
  <si>
    <t>DFA1214</t>
  </si>
  <si>
    <t>Hyd SPFAD</t>
  </si>
  <si>
    <t>ERUCIC 90</t>
  </si>
  <si>
    <t>DFA C1618 TA</t>
  </si>
  <si>
    <t xml:space="preserve">Oleic-K </t>
  </si>
  <si>
    <t>HYD DFA 18 Rich</t>
  </si>
  <si>
    <t>Behenic  90</t>
  </si>
  <si>
    <t>STEARIC-90</t>
  </si>
  <si>
    <t>Superflex</t>
  </si>
  <si>
    <t>HYD DLGMFA</t>
  </si>
  <si>
    <t>Lauric Acid</t>
  </si>
  <si>
    <t>Total</t>
  </si>
  <si>
    <t>DFA C8 99</t>
  </si>
  <si>
    <t>DFA C10 99</t>
  </si>
  <si>
    <t>Plan Qty for May 2016</t>
  </si>
  <si>
    <t>Actual Prod Qty.</t>
  </si>
  <si>
    <t>Erucic 90</t>
  </si>
  <si>
    <t>DFA C18 Rich</t>
  </si>
  <si>
    <t>Hyd DLGMFA</t>
  </si>
  <si>
    <t>Palmitic-99</t>
  </si>
  <si>
    <t>Stearic 90</t>
  </si>
  <si>
    <t xml:space="preserve">Hyd DFA18 RICH </t>
  </si>
  <si>
    <t>Oleic-K</t>
  </si>
  <si>
    <t>OLEIC-60</t>
  </si>
  <si>
    <t>C1618 TA</t>
  </si>
  <si>
    <t>Hyd LE CNO</t>
  </si>
  <si>
    <t>DFA C8 99%</t>
  </si>
  <si>
    <t>DFA C10 99%</t>
  </si>
  <si>
    <t>DFA 1214</t>
  </si>
  <si>
    <t>DFA C16 99%</t>
  </si>
  <si>
    <t>Plan Qty for Jun 2016</t>
  </si>
  <si>
    <t xml:space="preserve">Actual Prod Qty. till date </t>
  </si>
  <si>
    <t xml:space="preserve">Palmitic Acid </t>
  </si>
  <si>
    <t>Actual Prod Qty. till date (21.06.2016)</t>
  </si>
  <si>
    <t xml:space="preserve">Oleic K </t>
  </si>
  <si>
    <t>Stearic 92</t>
  </si>
  <si>
    <t>HYD LE CNO</t>
  </si>
  <si>
    <t>Palmitic 98</t>
  </si>
  <si>
    <t>HYD LE PKO</t>
  </si>
  <si>
    <t>Erucic-90</t>
  </si>
  <si>
    <t>Feed for Behenic</t>
  </si>
  <si>
    <t>DFA C-14 99</t>
  </si>
  <si>
    <t>HYD SPFAD</t>
  </si>
  <si>
    <t>DFA 2290</t>
  </si>
  <si>
    <t>DFA2022 LCT</t>
  </si>
  <si>
    <t>DFA2022 from RMO</t>
  </si>
  <si>
    <t>RBDPS-P-12</t>
  </si>
  <si>
    <t>DFA1618 TA from SPFAD</t>
  </si>
  <si>
    <t xml:space="preserve">DFA2290 </t>
  </si>
  <si>
    <t>C1698% (rbdps)</t>
  </si>
  <si>
    <t>DFA2290  for V22 90</t>
  </si>
  <si>
    <t>DFA C18 rich</t>
  </si>
  <si>
    <t>C1890 ( C1880 )</t>
  </si>
  <si>
    <t>c</t>
  </si>
  <si>
    <t>DFA 2022</t>
  </si>
  <si>
    <t>DFA 1898</t>
  </si>
  <si>
    <t>Hyd DFA 1898 for stearic 92</t>
  </si>
  <si>
    <t>oleic -K</t>
  </si>
  <si>
    <t>DFA C1618 50 50</t>
  </si>
  <si>
    <t>Palmitic acid</t>
  </si>
  <si>
    <t>UTSR</t>
  </si>
  <si>
    <t>BP of undistilled C1214</t>
  </si>
  <si>
    <t>DFA C12 99%</t>
  </si>
  <si>
    <t>S MCT</t>
  </si>
  <si>
    <t>DFA C12 Rich</t>
  </si>
  <si>
    <t>DFA C16 98%</t>
  </si>
  <si>
    <t>Sept</t>
  </si>
  <si>
    <t>Plan Qty for sept 2016</t>
  </si>
  <si>
    <t>Actual Prod Qty. till date</t>
  </si>
  <si>
    <t>DFA C1618TA</t>
  </si>
  <si>
    <t xml:space="preserve">Hyd C14 RICH </t>
  </si>
  <si>
    <t>Oleic K</t>
  </si>
  <si>
    <t xml:space="preserve">C14 99% </t>
  </si>
  <si>
    <t>Stearic 90 feed</t>
  </si>
  <si>
    <t>DFA C1214</t>
  </si>
  <si>
    <t>Stearic 92 feed</t>
  </si>
  <si>
    <t>C12 rich</t>
  </si>
  <si>
    <t>Hyd L/E CNO</t>
  </si>
  <si>
    <t xml:space="preserve">DFA2022 </t>
  </si>
  <si>
    <t>DFA C1214(C401-C302)</t>
  </si>
  <si>
    <t>C8 99%</t>
  </si>
  <si>
    <t>C10 99 %</t>
  </si>
  <si>
    <t>Hyd LE PKO</t>
  </si>
  <si>
    <t>C1618TA</t>
  </si>
  <si>
    <t>C12 99%</t>
  </si>
  <si>
    <t>Oct</t>
  </si>
  <si>
    <t>Plan Qty for oct 2016</t>
  </si>
  <si>
    <t xml:space="preserve">Oleic -K From B/P C18 </t>
  </si>
  <si>
    <t>Palmitic Acid from C16 RICH</t>
  </si>
  <si>
    <t>DFA22 for Behenic Acid</t>
  </si>
  <si>
    <t>C14&gt; 98%</t>
  </si>
  <si>
    <t>DFA1898 for stearic 90</t>
  </si>
  <si>
    <t>Behenic acid</t>
  </si>
  <si>
    <t>DMRFA fractionation</t>
  </si>
  <si>
    <t>C18&gt;95%</t>
  </si>
  <si>
    <t>New product (DFA 2022)</t>
  </si>
  <si>
    <t>Behenic Acid</t>
  </si>
  <si>
    <t>LE CNO/undistilled C12 bottom</t>
  </si>
  <si>
    <t>DFA2022 from DFA20 RICH</t>
  </si>
  <si>
    <t>Oleic 60</t>
  </si>
  <si>
    <t>Nov</t>
  </si>
  <si>
    <t>Plan Qty for nov 2016</t>
  </si>
  <si>
    <t>oleic k</t>
  </si>
  <si>
    <t>C8</t>
  </si>
  <si>
    <t>Erucic 70</t>
  </si>
  <si>
    <t>C10</t>
  </si>
  <si>
    <t>Hyd MCT AV1</t>
  </si>
  <si>
    <t>DFA C1618 50:50</t>
  </si>
  <si>
    <t xml:space="preserve">LE C8 C10 </t>
  </si>
  <si>
    <t>C8C10 blend</t>
  </si>
  <si>
    <t>Hyd LE PKO+CNO</t>
  </si>
  <si>
    <t>Dec</t>
  </si>
  <si>
    <t>Plan Qty for dec 2016</t>
  </si>
  <si>
    <t xml:space="preserve">Hyd DLGMFA </t>
  </si>
  <si>
    <t>DFA C1898</t>
  </si>
  <si>
    <t>Steric 92</t>
  </si>
  <si>
    <t>C16 98%</t>
  </si>
  <si>
    <t>DFA2022</t>
  </si>
  <si>
    <t>Jan</t>
  </si>
  <si>
    <t>Plan Qty for jan 2017</t>
  </si>
  <si>
    <t>DFA1618TA</t>
  </si>
  <si>
    <t>DFA C1698</t>
  </si>
  <si>
    <t>DFA1618 50:50</t>
  </si>
  <si>
    <t>L/ECNO/PKO</t>
  </si>
  <si>
    <t>DFA1898</t>
  </si>
  <si>
    <t>MCT</t>
  </si>
  <si>
    <t>C8+C10</t>
  </si>
  <si>
    <t>Feb</t>
  </si>
  <si>
    <t>Plan Qty for feb 2017</t>
  </si>
  <si>
    <t>DFA C18</t>
  </si>
  <si>
    <t>DFA C16 98</t>
  </si>
  <si>
    <t>DFA C20</t>
  </si>
  <si>
    <t>DFA C1618</t>
  </si>
  <si>
    <t>DFA C8C10</t>
  </si>
  <si>
    <t>%</t>
  </si>
  <si>
    <t>SNOP PLAN MT</t>
  </si>
  <si>
    <t xml:space="preserve">ACTUAL MT </t>
  </si>
  <si>
    <t>SECTION 3</t>
  </si>
  <si>
    <t>SECTION 4</t>
  </si>
  <si>
    <t>SECTION 5</t>
  </si>
  <si>
    <t>LOOP REACTOR</t>
  </si>
  <si>
    <t>Section 5</t>
  </si>
  <si>
    <t>Section 4</t>
  </si>
  <si>
    <t>Section 3</t>
  </si>
  <si>
    <t>Loop</t>
  </si>
  <si>
    <t>TOTAL PRODUCT AS  PER SNOP</t>
  </si>
  <si>
    <t>Actul 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</si>
</sst>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</cellStyleXfs>
  <cellXfs count="66">
    <xf numFmtId="0" fontId="0" fillId="0" borderId="0" xfId="0"/>
    <xf numFmtId="0" fontId="1" fillId="2" borderId="0" xfId="0" applyFont="1" applyFill="1"/>
    <xf numFmtId="0" fontId="3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/>
    <xf numFmtId="0" fontId="4" fillId="3" borderId="1" xfId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/>
    </xf>
    <xf numFmtId="1" fontId="6" fillId="2" borderId="1" xfId="2" applyNumberFormat="1" applyFont="1" applyFill="1" applyBorder="1" applyAlignment="1">
      <alignment horizontal="center"/>
    </xf>
    <xf numFmtId="1" fontId="4" fillId="3" borderId="1" xfId="1" applyNumberFormat="1" applyFont="1" applyFill="1" applyBorder="1" applyAlignment="1">
      <alignment horizontal="center" vertical="center" wrapText="1"/>
    </xf>
    <xf numFmtId="1" fontId="4" fillId="3" borderId="1" xfId="1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7" fillId="2" borderId="1" xfId="1" applyNumberFormat="1" applyFont="1" applyFill="1" applyBorder="1" applyAlignment="1">
      <alignment horizontal="center" vertical="center" wrapText="1"/>
    </xf>
    <xf numFmtId="0" fontId="7" fillId="2" borderId="1" xfId="2" applyFont="1" applyFill="1" applyBorder="1"/>
    <xf numFmtId="0" fontId="8" fillId="0" borderId="1" xfId="0" applyFont="1" applyBorder="1"/>
    <xf numFmtId="1" fontId="6" fillId="2" borderId="1" xfId="3" applyNumberFormat="1" applyFont="1" applyFill="1" applyBorder="1" applyAlignment="1">
      <alignment horizontal="center"/>
    </xf>
    <xf numFmtId="1" fontId="3" fillId="2" borderId="1" xfId="1" applyNumberFormat="1" applyFont="1" applyFill="1" applyBorder="1" applyAlignment="1">
      <alignment horizontal="center" vertical="center"/>
    </xf>
    <xf numFmtId="1" fontId="6" fillId="2" borderId="1" xfId="4" applyNumberFormat="1" applyFont="1" applyFill="1" applyBorder="1" applyAlignment="1">
      <alignment horizontal="center" vertical="center"/>
    </xf>
    <xf numFmtId="1" fontId="6" fillId="2" borderId="1" xfId="5" applyNumberFormat="1" applyFont="1" applyFill="1" applyBorder="1" applyAlignment="1">
      <alignment horizontal="center"/>
    </xf>
    <xf numFmtId="1" fontId="6" fillId="2" borderId="1" xfId="4" applyNumberFormat="1" applyFont="1" applyFill="1" applyBorder="1" applyAlignment="1">
      <alignment horizontal="center"/>
    </xf>
    <xf numFmtId="0" fontId="7" fillId="2" borderId="1" xfId="3" applyFont="1" applyFill="1" applyBorder="1"/>
    <xf numFmtId="0" fontId="7" fillId="2" borderId="1" xfId="5" applyFont="1" applyFill="1" applyBorder="1"/>
    <xf numFmtId="1" fontId="6" fillId="2" borderId="1" xfId="6" applyNumberFormat="1" applyFont="1" applyFill="1" applyBorder="1" applyAlignment="1">
      <alignment horizontal="center"/>
    </xf>
    <xf numFmtId="1" fontId="6" fillId="2" borderId="1" xfId="7" applyNumberFormat="1" applyFont="1" applyFill="1" applyBorder="1" applyAlignment="1">
      <alignment horizontal="center"/>
    </xf>
    <xf numFmtId="1" fontId="6" fillId="2" borderId="1" xfId="8" applyNumberFormat="1" applyFont="1" applyFill="1" applyBorder="1" applyAlignment="1">
      <alignment horizontal="center"/>
    </xf>
    <xf numFmtId="1" fontId="6" fillId="2" borderId="1" xfId="9" applyNumberFormat="1" applyFont="1" applyFill="1" applyBorder="1" applyAlignment="1">
      <alignment horizontal="center"/>
    </xf>
    <xf numFmtId="164" fontId="6" fillId="2" borderId="1" xfId="8" applyNumberFormat="1" applyFont="1" applyFill="1" applyBorder="1" applyAlignment="1">
      <alignment horizontal="center"/>
    </xf>
    <xf numFmtId="0" fontId="7" fillId="2" borderId="1" xfId="7" applyFont="1" applyFill="1" applyBorder="1"/>
    <xf numFmtId="0" fontId="7" fillId="2" borderId="1" xfId="8" applyFont="1" applyFill="1" applyBorder="1"/>
    <xf numFmtId="0" fontId="3" fillId="2" borderId="1" xfId="6" applyFont="1" applyFill="1" applyBorder="1" applyAlignment="1">
      <alignment horizontal="center"/>
    </xf>
    <xf numFmtId="0" fontId="7" fillId="2" borderId="1" xfId="9" applyFont="1" applyFill="1" applyBorder="1"/>
    <xf numFmtId="1" fontId="6" fillId="2" borderId="1" xfId="10" applyNumberFormat="1" applyFont="1" applyFill="1" applyBorder="1" applyAlignment="1">
      <alignment horizontal="center"/>
    </xf>
    <xf numFmtId="1" fontId="6" fillId="2" borderId="1" xfId="11" applyNumberFormat="1" applyFont="1" applyFill="1" applyBorder="1" applyAlignment="1">
      <alignment horizontal="center"/>
    </xf>
    <xf numFmtId="1" fontId="6" fillId="2" borderId="1" xfId="12" applyNumberFormat="1" applyFont="1" applyFill="1" applyBorder="1" applyAlignment="1">
      <alignment horizontal="center"/>
    </xf>
    <xf numFmtId="1" fontId="6" fillId="2" borderId="1" xfId="13" applyNumberFormat="1" applyFont="1" applyFill="1" applyBorder="1" applyAlignment="1">
      <alignment horizontal="center"/>
    </xf>
    <xf numFmtId="164" fontId="6" fillId="2" borderId="1" xfId="11" applyNumberFormat="1" applyFont="1" applyFill="1" applyBorder="1" applyAlignment="1">
      <alignment horizontal="center"/>
    </xf>
    <xf numFmtId="2" fontId="7" fillId="2" borderId="1" xfId="10" applyNumberFormat="1" applyFont="1" applyFill="1" applyBorder="1"/>
    <xf numFmtId="2" fontId="7" fillId="2" borderId="1" xfId="11" applyNumberFormat="1" applyFont="1" applyFill="1" applyBorder="1"/>
    <xf numFmtId="0" fontId="7" fillId="2" borderId="1" xfId="10" applyFont="1" applyFill="1" applyBorder="1"/>
    <xf numFmtId="0" fontId="3" fillId="2" borderId="1" xfId="12" applyFont="1" applyFill="1" applyBorder="1" applyAlignment="1">
      <alignment horizontal="center"/>
    </xf>
    <xf numFmtId="0" fontId="7" fillId="2" borderId="1" xfId="13" applyFont="1" applyFill="1" applyBorder="1"/>
    <xf numFmtId="17" fontId="3" fillId="2" borderId="1" xfId="1" applyNumberFormat="1" applyFont="1" applyFill="1" applyBorder="1" applyAlignment="1">
      <alignment horizontal="right"/>
    </xf>
    <xf numFmtId="1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/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5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/>
    <xf numFmtId="165" fontId="7" fillId="2" borderId="1" xfId="0" applyNumberFormat="1" applyFont="1" applyFill="1" applyBorder="1" applyAlignment="1">
      <alignment horizontal="center"/>
    </xf>
    <xf numFmtId="164" fontId="7" fillId="2" borderId="1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1" fontId="4" fillId="3" borderId="2" xfId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/>
    </xf>
    <xf numFmtId="1" fontId="1" fillId="2" borderId="0" xfId="0" applyNumberFormat="1" applyFont="1" applyFill="1"/>
    <xf numFmtId="0" fontId="0" fillId="2" borderId="1" xfId="0" applyFont="1" applyFill="1" applyBorder="1" applyAlignment="1">
      <alignment horizontal="center"/>
    </xf>
    <xf numFmtId="2" fontId="0" fillId="2" borderId="1" xfId="0" applyNumberFormat="1" applyFont="1" applyFill="1" applyBorder="1" applyAlignment="1">
      <alignment horizontal="center"/>
    </xf>
    <xf numFmtId="165" fontId="10" fillId="2" borderId="0" xfId="0" applyNumberFormat="1" applyFont="1" applyFill="1"/>
    <xf numFmtId="0" fontId="11" fillId="2" borderId="0" xfId="0" applyFont="1" applyFill="1" applyAlignment="1">
      <alignment horizontal="center"/>
    </xf>
    <xf numFmtId="0" fontId="9" fillId="2" borderId="1" xfId="0" applyFont="1" applyFill="1" applyBorder="1"/>
    <xf numFmtId="1" fontId="9" fillId="2" borderId="1" xfId="0" applyNumberFormat="1" applyFont="1" applyFill="1" applyBorder="1"/>
    <xf numFmtId="0" fontId="9" fillId="4" borderId="1" xfId="0" applyFont="1" applyFill="1" applyBorder="1"/>
    <xf numFmtId="2" fontId="12" fillId="2" borderId="1" xfId="0" applyNumberFormat="1" applyFont="1" applyFill="1" applyBorder="1" applyAlignment="1">
      <alignment horizontal="center"/>
    </xf>
  </cellXfs>
  <cellStyles count="14">
    <cellStyle name="Normal" xfId="0" builtinId="0"/>
    <cellStyle name="Normal 15" xfId="3"/>
    <cellStyle name="Normal 16" xfId="4"/>
    <cellStyle name="Normal 17" xfId="5"/>
    <cellStyle name="Normal 18" xfId="7"/>
    <cellStyle name="Normal 19" xfId="8"/>
    <cellStyle name="Normal 20" xfId="6"/>
    <cellStyle name="Normal 21" xfId="9"/>
    <cellStyle name="Normal 22" xfId="13"/>
    <cellStyle name="Normal 23" xfId="12"/>
    <cellStyle name="Normal 24" xfId="11"/>
    <cellStyle name="Normal 25" xfId="10"/>
    <cellStyle name="Normal 3" xfId="2"/>
    <cellStyle name="Normal_Alcohol - Oct (revised)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51"/>
  <sheetViews>
    <sheetView tabSelected="1" topLeftCell="A130" workbookViewId="0">
      <selection activeCell="G151" sqref="G151"/>
    </sheetView>
  </sheetViews>
  <sheetFormatPr defaultRowHeight="12" x14ac:dyDescent="0.2"/>
  <cols>
    <col min="1" max="1" width="2.42578125" style="1" customWidth="1"/>
    <col min="2" max="2" width="32" style="1" bestFit="1" customWidth="1"/>
    <col min="3" max="3" width="18.42578125" style="1" customWidth="1"/>
    <col min="4" max="4" width="11.85546875" style="1" customWidth="1"/>
    <col min="5" max="5" width="2.5703125" style="1" customWidth="1"/>
    <col min="6" max="6" width="20" style="1" bestFit="1" customWidth="1"/>
    <col min="7" max="8" width="11.85546875" style="1" customWidth="1"/>
    <col min="9" max="9" width="3.42578125" style="1" customWidth="1"/>
    <col min="10" max="10" width="14.7109375" style="1" bestFit="1" customWidth="1"/>
    <col min="11" max="12" width="11.85546875" style="1" customWidth="1"/>
    <col min="13" max="13" width="3.140625" style="1" customWidth="1"/>
    <col min="14" max="14" width="20" style="1" customWidth="1"/>
    <col min="15" max="17" width="11.85546875" style="1" customWidth="1"/>
    <col min="18" max="16384" width="9.140625" style="1"/>
  </cols>
  <sheetData>
    <row r="2" spans="2:21" ht="26.25" customHeight="1" x14ac:dyDescent="0.35">
      <c r="B2" s="61" t="s">
        <v>150</v>
      </c>
      <c r="F2" s="61" t="s">
        <v>151</v>
      </c>
      <c r="J2" s="61" t="s">
        <v>152</v>
      </c>
      <c r="N2" s="61" t="s">
        <v>153</v>
      </c>
    </row>
    <row r="3" spans="2:21" ht="24" x14ac:dyDescent="0.2">
      <c r="B3" s="2" t="s">
        <v>0</v>
      </c>
      <c r="C3" s="2" t="s">
        <v>1</v>
      </c>
      <c r="D3" s="2" t="s">
        <v>2</v>
      </c>
      <c r="E3" s="3"/>
      <c r="F3" s="2" t="s">
        <v>0</v>
      </c>
      <c r="G3" s="2" t="s">
        <v>1</v>
      </c>
      <c r="H3" s="2" t="s">
        <v>2</v>
      </c>
      <c r="I3" s="3"/>
      <c r="J3" s="2" t="s">
        <v>0</v>
      </c>
      <c r="K3" s="2" t="s">
        <v>1</v>
      </c>
      <c r="L3" s="2" t="s">
        <v>2</v>
      </c>
      <c r="M3" s="3"/>
      <c r="N3" s="2" t="s">
        <v>0</v>
      </c>
      <c r="O3" s="2" t="s">
        <v>1</v>
      </c>
      <c r="P3" s="2" t="s">
        <v>2</v>
      </c>
      <c r="R3" s="4"/>
      <c r="S3" s="4"/>
      <c r="T3" s="4"/>
      <c r="U3" s="4"/>
    </row>
    <row r="4" spans="2:21" x14ac:dyDescent="0.2">
      <c r="B4" s="5" t="s">
        <v>3</v>
      </c>
      <c r="C4" s="6">
        <v>360</v>
      </c>
      <c r="D4" s="7">
        <v>661</v>
      </c>
      <c r="E4" s="3"/>
      <c r="F4" s="5" t="s">
        <v>4</v>
      </c>
      <c r="G4" s="6">
        <v>350</v>
      </c>
      <c r="H4" s="7">
        <v>592</v>
      </c>
      <c r="I4" s="3"/>
      <c r="J4" s="5" t="s">
        <v>5</v>
      </c>
      <c r="K4" s="6">
        <v>565</v>
      </c>
      <c r="L4" s="7">
        <v>531</v>
      </c>
      <c r="M4" s="3"/>
      <c r="N4" s="5" t="s">
        <v>6</v>
      </c>
      <c r="O4" s="6">
        <v>170</v>
      </c>
      <c r="P4" s="7">
        <v>187</v>
      </c>
      <c r="R4" s="8"/>
      <c r="S4" s="9"/>
      <c r="T4" s="9"/>
      <c r="U4" s="10"/>
    </row>
    <row r="5" spans="2:21" x14ac:dyDescent="0.2">
      <c r="B5" s="5" t="s">
        <v>7</v>
      </c>
      <c r="C5" s="6">
        <v>150</v>
      </c>
      <c r="D5" s="7">
        <v>56</v>
      </c>
      <c r="E5" s="3"/>
      <c r="F5" s="5" t="s">
        <v>8</v>
      </c>
      <c r="G5" s="6">
        <v>270</v>
      </c>
      <c r="H5" s="7">
        <v>0</v>
      </c>
      <c r="I5" s="3"/>
      <c r="J5" s="5" t="s">
        <v>9</v>
      </c>
      <c r="K5" s="6">
        <v>2020</v>
      </c>
      <c r="L5" s="7">
        <v>2017</v>
      </c>
      <c r="M5" s="3"/>
      <c r="N5" s="5" t="s">
        <v>10</v>
      </c>
      <c r="O5" s="6">
        <v>924</v>
      </c>
      <c r="P5" s="7">
        <v>1097</v>
      </c>
      <c r="R5" s="8"/>
      <c r="S5" s="9"/>
      <c r="T5" s="9"/>
      <c r="U5" s="10"/>
    </row>
    <row r="6" spans="2:21" x14ac:dyDescent="0.2">
      <c r="B6" s="5" t="s">
        <v>11</v>
      </c>
      <c r="C6" s="6">
        <v>375</v>
      </c>
      <c r="D6" s="7">
        <v>491</v>
      </c>
      <c r="E6" s="3"/>
      <c r="F6" s="5" t="s">
        <v>12</v>
      </c>
      <c r="G6" s="6">
        <v>282</v>
      </c>
      <c r="H6" s="7">
        <v>0</v>
      </c>
      <c r="I6" s="3"/>
      <c r="J6" s="5" t="s">
        <v>13</v>
      </c>
      <c r="K6" s="6">
        <v>250</v>
      </c>
      <c r="L6" s="7">
        <v>294</v>
      </c>
      <c r="M6" s="3"/>
      <c r="N6" s="5" t="s">
        <v>14</v>
      </c>
      <c r="O6" s="6">
        <v>270</v>
      </c>
      <c r="P6" s="7">
        <v>0</v>
      </c>
      <c r="R6" s="8"/>
      <c r="S6" s="9"/>
      <c r="T6" s="9"/>
      <c r="U6" s="10"/>
    </row>
    <row r="7" spans="2:21" x14ac:dyDescent="0.2">
      <c r="B7" s="5" t="s">
        <v>15</v>
      </c>
      <c r="C7" s="6">
        <v>125</v>
      </c>
      <c r="D7" s="7">
        <v>128</v>
      </c>
      <c r="E7" s="3"/>
      <c r="F7" s="5" t="s">
        <v>16</v>
      </c>
      <c r="G7" s="6">
        <v>200</v>
      </c>
      <c r="H7" s="7">
        <v>0</v>
      </c>
      <c r="I7" s="3"/>
      <c r="J7" s="11" t="s">
        <v>17</v>
      </c>
      <c r="K7" s="6">
        <v>500</v>
      </c>
      <c r="L7" s="7">
        <v>595</v>
      </c>
      <c r="M7" s="3"/>
      <c r="N7" s="5" t="s">
        <v>18</v>
      </c>
      <c r="O7" s="6">
        <v>360</v>
      </c>
      <c r="P7" s="7">
        <v>769</v>
      </c>
      <c r="R7" s="8"/>
      <c r="S7" s="9"/>
      <c r="T7" s="9"/>
      <c r="U7" s="10"/>
    </row>
    <row r="8" spans="2:21" x14ac:dyDescent="0.2">
      <c r="B8" s="5" t="s">
        <v>11</v>
      </c>
      <c r="C8" s="6">
        <v>390</v>
      </c>
      <c r="D8" s="7">
        <v>193</v>
      </c>
      <c r="E8" s="3"/>
      <c r="F8" s="5" t="s">
        <v>12</v>
      </c>
      <c r="G8" s="6">
        <v>672</v>
      </c>
      <c r="H8" s="7">
        <v>0</v>
      </c>
      <c r="I8" s="3"/>
      <c r="J8" s="11" t="s">
        <v>9</v>
      </c>
      <c r="K8" s="6">
        <v>2150</v>
      </c>
      <c r="L8" s="7">
        <v>0</v>
      </c>
      <c r="M8" s="3"/>
      <c r="N8" s="5" t="s">
        <v>14</v>
      </c>
      <c r="O8" s="6">
        <v>336</v>
      </c>
      <c r="P8" s="7">
        <v>0</v>
      </c>
      <c r="R8" s="8"/>
      <c r="S8" s="9"/>
      <c r="T8" s="9"/>
      <c r="U8" s="10"/>
    </row>
    <row r="9" spans="2:21" x14ac:dyDescent="0.2">
      <c r="B9" s="5" t="s">
        <v>4</v>
      </c>
      <c r="C9" s="6">
        <v>0</v>
      </c>
      <c r="D9" s="7">
        <v>128</v>
      </c>
      <c r="E9" s="3"/>
      <c r="F9" s="5"/>
      <c r="G9" s="6"/>
      <c r="H9" s="12"/>
      <c r="I9" s="3"/>
      <c r="J9" s="5" t="s">
        <v>19</v>
      </c>
      <c r="K9" s="6">
        <v>200</v>
      </c>
      <c r="L9" s="7">
        <v>0</v>
      </c>
      <c r="M9" s="3"/>
      <c r="N9" s="5"/>
      <c r="O9" s="6"/>
      <c r="P9" s="12"/>
      <c r="R9" s="8"/>
      <c r="S9" s="9"/>
      <c r="T9" s="9"/>
      <c r="U9" s="13"/>
    </row>
    <row r="10" spans="2:21" x14ac:dyDescent="0.2">
      <c r="B10" s="5" t="s">
        <v>20</v>
      </c>
      <c r="C10" s="6">
        <v>1400</v>
      </c>
      <c r="D10" s="6">
        <v>1657</v>
      </c>
      <c r="E10" s="3"/>
      <c r="F10" s="5" t="s">
        <v>20</v>
      </c>
      <c r="G10" s="6">
        <v>1774</v>
      </c>
      <c r="H10" s="6">
        <v>592</v>
      </c>
      <c r="I10" s="3"/>
      <c r="J10" s="5" t="s">
        <v>21</v>
      </c>
      <c r="K10" s="6">
        <v>0</v>
      </c>
      <c r="L10" s="7">
        <v>28</v>
      </c>
      <c r="M10" s="3"/>
      <c r="N10" s="5" t="s">
        <v>20</v>
      </c>
      <c r="O10" s="6">
        <v>2060</v>
      </c>
      <c r="P10" s="6">
        <v>2053</v>
      </c>
      <c r="R10" s="8"/>
      <c r="S10" s="9"/>
      <c r="T10" s="9"/>
      <c r="U10" s="9"/>
    </row>
    <row r="11" spans="2:21" x14ac:dyDescent="0.2">
      <c r="B11" s="3"/>
      <c r="C11" s="3"/>
      <c r="D11" s="3">
        <f>D10/C10*100</f>
        <v>118.35714285714285</v>
      </c>
      <c r="E11" s="3"/>
      <c r="F11" s="3"/>
      <c r="G11" s="3"/>
      <c r="H11" s="3">
        <f>H10/G10*100</f>
        <v>33.370913190529876</v>
      </c>
      <c r="I11" s="3"/>
      <c r="J11" s="5" t="s">
        <v>22</v>
      </c>
      <c r="K11" s="6">
        <v>0</v>
      </c>
      <c r="L11" s="7">
        <v>124</v>
      </c>
      <c r="M11" s="3"/>
      <c r="N11" s="3"/>
      <c r="O11" s="3"/>
      <c r="P11" s="3">
        <f>P10/O10*100</f>
        <v>99.660194174757279</v>
      </c>
    </row>
    <row r="12" spans="2:21" x14ac:dyDescent="0.2">
      <c r="B12" s="3"/>
      <c r="C12" s="3"/>
      <c r="D12" s="3"/>
      <c r="E12" s="3"/>
      <c r="F12" s="3"/>
      <c r="G12" s="3"/>
      <c r="H12" s="3"/>
      <c r="I12" s="3"/>
      <c r="J12" s="5" t="s">
        <v>20</v>
      </c>
      <c r="K12" s="6">
        <v>5685</v>
      </c>
      <c r="L12" s="6">
        <v>3589</v>
      </c>
      <c r="M12" s="3"/>
      <c r="N12" s="3"/>
      <c r="O12" s="3"/>
      <c r="P12" s="3"/>
    </row>
    <row r="13" spans="2:21" x14ac:dyDescent="0.2">
      <c r="B13" s="3"/>
      <c r="C13" s="3"/>
      <c r="D13" s="3"/>
      <c r="E13" s="3"/>
      <c r="F13" s="3"/>
      <c r="G13" s="3"/>
      <c r="H13" s="3"/>
      <c r="I13" s="3"/>
      <c r="J13" s="5"/>
      <c r="K13" s="6"/>
      <c r="L13" s="3">
        <f>L12/K12*100</f>
        <v>63.131046613896217</v>
      </c>
      <c r="M13" s="3"/>
      <c r="N13" s="3"/>
      <c r="O13" s="3"/>
      <c r="P13" s="3"/>
    </row>
    <row r="14" spans="2:21" ht="24" x14ac:dyDescent="0.2">
      <c r="B14" s="2" t="s">
        <v>0</v>
      </c>
      <c r="C14" s="2" t="s">
        <v>23</v>
      </c>
      <c r="D14" s="2" t="s">
        <v>24</v>
      </c>
      <c r="E14" s="3"/>
      <c r="F14" s="2" t="s">
        <v>0</v>
      </c>
      <c r="G14" s="2" t="s">
        <v>23</v>
      </c>
      <c r="H14" s="2" t="s">
        <v>24</v>
      </c>
      <c r="I14" s="3"/>
      <c r="J14" s="2" t="s">
        <v>0</v>
      </c>
      <c r="K14" s="2" t="s">
        <v>23</v>
      </c>
      <c r="L14" s="2" t="s">
        <v>24</v>
      </c>
      <c r="M14" s="3"/>
      <c r="N14" s="2" t="s">
        <v>0</v>
      </c>
      <c r="O14" s="2" t="s">
        <v>23</v>
      </c>
      <c r="P14" s="2" t="s">
        <v>24</v>
      </c>
    </row>
    <row r="15" spans="2:21" x14ac:dyDescent="0.2">
      <c r="B15" s="5" t="s">
        <v>25</v>
      </c>
      <c r="C15" s="6">
        <v>130</v>
      </c>
      <c r="D15" s="7">
        <v>193</v>
      </c>
      <c r="E15" s="3"/>
      <c r="F15" s="5" t="s">
        <v>26</v>
      </c>
      <c r="G15" s="6">
        <v>370</v>
      </c>
      <c r="H15" s="14">
        <v>379</v>
      </c>
      <c r="I15" s="3"/>
      <c r="J15" s="5" t="s">
        <v>9</v>
      </c>
      <c r="K15" s="15">
        <v>3600</v>
      </c>
      <c r="L15" s="16">
        <v>3588</v>
      </c>
      <c r="M15" s="3"/>
      <c r="N15" s="5" t="s">
        <v>27</v>
      </c>
      <c r="O15" s="6">
        <v>20</v>
      </c>
      <c r="P15" s="17">
        <v>89</v>
      </c>
    </row>
    <row r="16" spans="2:21" x14ac:dyDescent="0.2">
      <c r="B16" s="5" t="s">
        <v>28</v>
      </c>
      <c r="C16" s="6">
        <v>320</v>
      </c>
      <c r="D16" s="7">
        <v>333</v>
      </c>
      <c r="E16" s="3"/>
      <c r="F16" s="5" t="s">
        <v>29</v>
      </c>
      <c r="G16" s="6">
        <v>300</v>
      </c>
      <c r="H16" s="14">
        <v>339</v>
      </c>
      <c r="I16" s="3"/>
      <c r="J16" s="5" t="s">
        <v>19</v>
      </c>
      <c r="K16" s="6">
        <v>250</v>
      </c>
      <c r="L16" s="18">
        <v>240</v>
      </c>
      <c r="M16" s="3"/>
      <c r="N16" s="5" t="s">
        <v>30</v>
      </c>
      <c r="O16" s="6">
        <v>370</v>
      </c>
      <c r="P16" s="17">
        <v>407</v>
      </c>
    </row>
    <row r="17" spans="2:16" x14ac:dyDescent="0.2">
      <c r="B17" s="5" t="s">
        <v>31</v>
      </c>
      <c r="C17" s="6">
        <v>255</v>
      </c>
      <c r="D17" s="7">
        <v>519</v>
      </c>
      <c r="E17" s="3"/>
      <c r="F17" s="5" t="s">
        <v>32</v>
      </c>
      <c r="G17" s="6">
        <v>140</v>
      </c>
      <c r="H17" s="14">
        <v>239</v>
      </c>
      <c r="I17" s="3"/>
      <c r="J17" s="5" t="s">
        <v>17</v>
      </c>
      <c r="K17" s="6">
        <v>500</v>
      </c>
      <c r="L17" s="18">
        <v>302</v>
      </c>
      <c r="M17" s="3"/>
      <c r="N17" s="5" t="s">
        <v>10</v>
      </c>
      <c r="O17" s="6">
        <v>840</v>
      </c>
      <c r="P17" s="17">
        <v>597</v>
      </c>
    </row>
    <row r="18" spans="2:16" x14ac:dyDescent="0.2">
      <c r="B18" s="5" t="s">
        <v>25</v>
      </c>
      <c r="C18" s="6">
        <v>505</v>
      </c>
      <c r="D18" s="7">
        <v>407</v>
      </c>
      <c r="E18" s="3"/>
      <c r="F18" s="5" t="s">
        <v>33</v>
      </c>
      <c r="G18" s="6">
        <v>1336</v>
      </c>
      <c r="H18" s="14">
        <v>470</v>
      </c>
      <c r="I18" s="3"/>
      <c r="J18" s="5" t="s">
        <v>9</v>
      </c>
      <c r="K18" s="6">
        <v>600</v>
      </c>
      <c r="L18" s="18">
        <v>0</v>
      </c>
      <c r="M18" s="3"/>
      <c r="N18" s="5" t="s">
        <v>34</v>
      </c>
      <c r="O18" s="6">
        <v>122</v>
      </c>
      <c r="P18" s="17">
        <v>0</v>
      </c>
    </row>
    <row r="19" spans="2:16" x14ac:dyDescent="0.2">
      <c r="B19" s="5" t="s">
        <v>28</v>
      </c>
      <c r="C19" s="6">
        <v>180</v>
      </c>
      <c r="D19" s="7">
        <v>0</v>
      </c>
      <c r="E19" s="3"/>
      <c r="F19" s="5" t="s">
        <v>4</v>
      </c>
      <c r="G19" s="6">
        <v>200</v>
      </c>
      <c r="H19" s="14">
        <v>444</v>
      </c>
      <c r="I19" s="3"/>
      <c r="J19" s="5" t="s">
        <v>35</v>
      </c>
      <c r="K19" s="6">
        <v>36</v>
      </c>
      <c r="L19" s="18">
        <v>0</v>
      </c>
      <c r="M19" s="3"/>
      <c r="N19" s="5" t="s">
        <v>10</v>
      </c>
      <c r="O19" s="6">
        <v>660</v>
      </c>
      <c r="P19" s="17">
        <v>896</v>
      </c>
    </row>
    <row r="20" spans="2:16" x14ac:dyDescent="0.2">
      <c r="B20" s="5" t="s">
        <v>33</v>
      </c>
      <c r="C20" s="6"/>
      <c r="D20" s="7">
        <v>180</v>
      </c>
      <c r="E20" s="3"/>
      <c r="F20" s="5"/>
      <c r="G20" s="6"/>
      <c r="H20" s="19"/>
      <c r="I20" s="3"/>
      <c r="J20" s="5" t="s">
        <v>36</v>
      </c>
      <c r="K20" s="6">
        <v>24</v>
      </c>
      <c r="L20" s="18">
        <v>0</v>
      </c>
      <c r="M20" s="3"/>
      <c r="N20" s="5"/>
      <c r="O20" s="6"/>
      <c r="P20" s="20"/>
    </row>
    <row r="21" spans="2:16" x14ac:dyDescent="0.2">
      <c r="B21" s="5" t="s">
        <v>20</v>
      </c>
      <c r="C21" s="6">
        <v>1390</v>
      </c>
      <c r="D21" s="6">
        <v>1632</v>
      </c>
      <c r="E21" s="3"/>
      <c r="F21" s="5" t="s">
        <v>20</v>
      </c>
      <c r="G21" s="6">
        <v>2346</v>
      </c>
      <c r="H21" s="6">
        <v>1871</v>
      </c>
      <c r="I21" s="3"/>
      <c r="J21" s="5" t="s">
        <v>37</v>
      </c>
      <c r="K21" s="5">
        <v>660</v>
      </c>
      <c r="L21" s="18">
        <v>0</v>
      </c>
      <c r="M21" s="3"/>
      <c r="N21" s="5" t="s">
        <v>20</v>
      </c>
      <c r="O21" s="6">
        <v>2012</v>
      </c>
      <c r="P21" s="6">
        <v>1989</v>
      </c>
    </row>
    <row r="22" spans="2:16" x14ac:dyDescent="0.2">
      <c r="B22" s="3"/>
      <c r="C22" s="3"/>
      <c r="D22" s="3">
        <f>D21/C21*100</f>
        <v>117.41007194244604</v>
      </c>
      <c r="E22" s="3"/>
      <c r="F22" s="3"/>
      <c r="G22" s="3"/>
      <c r="H22" s="3">
        <f>H21/G21*100</f>
        <v>79.752770673486779</v>
      </c>
      <c r="I22" s="3"/>
      <c r="J22" s="5" t="s">
        <v>17</v>
      </c>
      <c r="K22" s="5">
        <v>300</v>
      </c>
      <c r="L22" s="18">
        <v>497</v>
      </c>
      <c r="M22" s="3"/>
      <c r="N22" s="3"/>
      <c r="O22" s="3"/>
      <c r="P22" s="3">
        <f>P21/O21*100</f>
        <v>98.856858846918499</v>
      </c>
    </row>
    <row r="23" spans="2:16" x14ac:dyDescent="0.2">
      <c r="B23" s="3"/>
      <c r="C23" s="3"/>
      <c r="D23" s="3"/>
      <c r="E23" s="3"/>
      <c r="F23" s="3"/>
      <c r="G23" s="3"/>
      <c r="H23" s="3"/>
      <c r="I23" s="3"/>
      <c r="J23" s="5" t="s">
        <v>38</v>
      </c>
      <c r="K23" s="5">
        <v>0</v>
      </c>
      <c r="L23" s="18">
        <v>428</v>
      </c>
      <c r="M23" s="3"/>
      <c r="N23" s="3"/>
      <c r="O23" s="3"/>
      <c r="P23" s="3"/>
    </row>
    <row r="24" spans="2:16" x14ac:dyDescent="0.2">
      <c r="B24" s="3"/>
      <c r="C24" s="3"/>
      <c r="D24" s="3"/>
      <c r="E24" s="3"/>
      <c r="F24" s="3"/>
      <c r="G24" s="3"/>
      <c r="H24" s="3"/>
      <c r="I24" s="3"/>
      <c r="J24" s="5" t="s">
        <v>20</v>
      </c>
      <c r="K24" s="6">
        <v>5970</v>
      </c>
      <c r="L24" s="6">
        <v>5055</v>
      </c>
      <c r="M24" s="3"/>
      <c r="N24" s="3"/>
      <c r="O24" s="3"/>
      <c r="P24" s="3"/>
    </row>
    <row r="25" spans="2:16" x14ac:dyDescent="0.2">
      <c r="B25" s="3"/>
      <c r="C25" s="3"/>
      <c r="D25" s="3"/>
      <c r="E25" s="3"/>
      <c r="F25" s="3"/>
      <c r="G25" s="3"/>
      <c r="H25" s="3"/>
      <c r="I25" s="3"/>
      <c r="J25" s="3"/>
      <c r="K25" s="3"/>
      <c r="L25" s="3">
        <f>L24/K24*100</f>
        <v>84.673366834170849</v>
      </c>
      <c r="M25" s="3"/>
      <c r="N25" s="3"/>
      <c r="O25" s="3"/>
      <c r="P25" s="3"/>
    </row>
    <row r="26" spans="2:16" ht="36" x14ac:dyDescent="0.2">
      <c r="B26" s="2" t="s">
        <v>0</v>
      </c>
      <c r="C26" s="2" t="s">
        <v>39</v>
      </c>
      <c r="D26" s="2" t="s">
        <v>40</v>
      </c>
      <c r="E26" s="3"/>
      <c r="F26" s="2" t="s">
        <v>0</v>
      </c>
      <c r="G26" s="2" t="s">
        <v>39</v>
      </c>
      <c r="H26" s="2" t="s">
        <v>40</v>
      </c>
      <c r="I26" s="3"/>
      <c r="J26" s="5" t="s">
        <v>41</v>
      </c>
      <c r="K26" s="6">
        <v>200</v>
      </c>
      <c r="L26" s="21">
        <v>258.45999999999998</v>
      </c>
      <c r="M26" s="3"/>
      <c r="N26" s="2" t="s">
        <v>0</v>
      </c>
      <c r="O26" s="2" t="s">
        <v>39</v>
      </c>
      <c r="P26" s="2" t="s">
        <v>42</v>
      </c>
    </row>
    <row r="27" spans="2:16" x14ac:dyDescent="0.2">
      <c r="B27" s="5" t="s">
        <v>43</v>
      </c>
      <c r="C27" s="6">
        <v>130</v>
      </c>
      <c r="D27" s="22">
        <v>403.42</v>
      </c>
      <c r="E27" s="3"/>
      <c r="F27" s="5" t="s">
        <v>44</v>
      </c>
      <c r="G27" s="6">
        <v>70</v>
      </c>
      <c r="H27" s="23">
        <v>96</v>
      </c>
      <c r="I27" s="3"/>
      <c r="J27" s="5" t="s">
        <v>37</v>
      </c>
      <c r="K27" s="6">
        <v>1424</v>
      </c>
      <c r="L27" s="21">
        <v>1337</v>
      </c>
      <c r="M27" s="3"/>
      <c r="N27" s="5" t="s">
        <v>27</v>
      </c>
      <c r="O27" s="6">
        <v>396</v>
      </c>
      <c r="P27" s="24">
        <v>646.5</v>
      </c>
    </row>
    <row r="28" spans="2:16" x14ac:dyDescent="0.2">
      <c r="B28" s="5" t="s">
        <v>26</v>
      </c>
      <c r="C28" s="6">
        <v>120</v>
      </c>
      <c r="D28" s="22">
        <v>124</v>
      </c>
      <c r="E28" s="3"/>
      <c r="F28" s="5" t="s">
        <v>12</v>
      </c>
      <c r="G28" s="6">
        <v>350</v>
      </c>
      <c r="H28" s="25">
        <v>558.81999999999994</v>
      </c>
      <c r="I28" s="3"/>
      <c r="J28" s="5" t="s">
        <v>21</v>
      </c>
      <c r="K28" s="6">
        <v>270</v>
      </c>
      <c r="L28" s="21">
        <v>302</v>
      </c>
      <c r="M28" s="3"/>
      <c r="N28" s="5" t="s">
        <v>45</v>
      </c>
      <c r="O28" s="6">
        <v>180</v>
      </c>
      <c r="P28" s="24">
        <v>220</v>
      </c>
    </row>
    <row r="29" spans="2:16" x14ac:dyDescent="0.2">
      <c r="B29" s="5" t="s">
        <v>46</v>
      </c>
      <c r="C29" s="6">
        <v>310</v>
      </c>
      <c r="D29" s="22">
        <v>447.99599999999998</v>
      </c>
      <c r="E29" s="3"/>
      <c r="F29" s="5" t="s">
        <v>4</v>
      </c>
      <c r="G29" s="6">
        <v>270</v>
      </c>
      <c r="H29" s="23">
        <v>209.66</v>
      </c>
      <c r="I29" s="3"/>
      <c r="J29" s="5" t="s">
        <v>22</v>
      </c>
      <c r="K29" s="6">
        <v>190</v>
      </c>
      <c r="L29" s="21">
        <v>210</v>
      </c>
      <c r="M29" s="3"/>
      <c r="N29" s="5" t="s">
        <v>47</v>
      </c>
      <c r="O29" s="6">
        <v>600</v>
      </c>
      <c r="P29" s="24">
        <v>567</v>
      </c>
    </row>
    <row r="30" spans="2:16" x14ac:dyDescent="0.2">
      <c r="B30" s="5" t="s">
        <v>48</v>
      </c>
      <c r="C30" s="6">
        <v>560</v>
      </c>
      <c r="D30" s="22">
        <v>345.71999999999997</v>
      </c>
      <c r="E30" s="3"/>
      <c r="F30" s="5"/>
      <c r="G30" s="6"/>
      <c r="H30" s="23"/>
      <c r="I30" s="3"/>
      <c r="J30" s="5" t="s">
        <v>37</v>
      </c>
      <c r="K30" s="6">
        <v>1190</v>
      </c>
      <c r="L30" s="21">
        <v>1431.02</v>
      </c>
      <c r="M30" s="3"/>
      <c r="N30" s="5" t="s">
        <v>14</v>
      </c>
      <c r="O30" s="6">
        <v>120</v>
      </c>
      <c r="P30" s="24">
        <v>142</v>
      </c>
    </row>
    <row r="31" spans="2:16" x14ac:dyDescent="0.2">
      <c r="B31" s="5" t="s">
        <v>49</v>
      </c>
      <c r="C31" s="6">
        <v>180</v>
      </c>
      <c r="D31" s="26"/>
      <c r="E31" s="3"/>
      <c r="F31" s="5"/>
      <c r="G31" s="6"/>
      <c r="H31" s="27"/>
      <c r="I31" s="3"/>
      <c r="J31" s="5" t="s">
        <v>50</v>
      </c>
      <c r="K31" s="6">
        <v>80</v>
      </c>
      <c r="L31" s="28">
        <v>118</v>
      </c>
      <c r="M31" s="3"/>
      <c r="N31" s="5" t="s">
        <v>51</v>
      </c>
      <c r="O31" s="6">
        <v>630</v>
      </c>
      <c r="P31" s="24">
        <v>621</v>
      </c>
    </row>
    <row r="32" spans="2:16" x14ac:dyDescent="0.2">
      <c r="B32" s="5"/>
      <c r="C32" s="6"/>
      <c r="D32" s="26"/>
      <c r="E32" s="3"/>
      <c r="F32" s="5"/>
      <c r="G32" s="6"/>
      <c r="H32" s="27"/>
      <c r="I32" s="3"/>
      <c r="J32" s="5" t="s">
        <v>20</v>
      </c>
      <c r="K32" s="6">
        <v>3354</v>
      </c>
      <c r="L32" s="6">
        <v>3656.48</v>
      </c>
      <c r="M32" s="3"/>
      <c r="N32" s="5" t="s">
        <v>52</v>
      </c>
      <c r="O32" s="6">
        <v>180</v>
      </c>
      <c r="P32" s="29"/>
    </row>
    <row r="33" spans="2:17" x14ac:dyDescent="0.2">
      <c r="B33" s="5" t="s">
        <v>20</v>
      </c>
      <c r="C33" s="6">
        <v>1300</v>
      </c>
      <c r="D33" s="6">
        <v>1321.136</v>
      </c>
      <c r="E33" s="3"/>
      <c r="F33" s="5" t="s">
        <v>20</v>
      </c>
      <c r="G33" s="6">
        <v>690</v>
      </c>
      <c r="H33" s="6">
        <v>864.4799999999999</v>
      </c>
      <c r="I33" s="3"/>
      <c r="J33" s="3"/>
      <c r="K33" s="3"/>
      <c r="L33" s="3">
        <f>L32/K32*100</f>
        <v>109.01848539057841</v>
      </c>
      <c r="M33" s="3"/>
      <c r="N33" s="5" t="s">
        <v>20</v>
      </c>
      <c r="O33" s="6">
        <v>2106</v>
      </c>
      <c r="P33" s="6">
        <v>2196.5</v>
      </c>
    </row>
    <row r="34" spans="2:17" x14ac:dyDescent="0.2">
      <c r="B34" s="3"/>
      <c r="C34" s="3"/>
      <c r="D34" s="3">
        <f>D33/C33*100</f>
        <v>101.62584615384615</v>
      </c>
      <c r="E34" s="3"/>
      <c r="F34" s="3"/>
      <c r="G34" s="3"/>
      <c r="H34" s="3">
        <f>H33/G33*100</f>
        <v>125.28695652173911</v>
      </c>
      <c r="I34" s="3"/>
      <c r="J34" s="3"/>
      <c r="K34" s="3"/>
      <c r="L34" s="3"/>
      <c r="M34" s="3"/>
      <c r="N34" s="29"/>
      <c r="O34" s="29"/>
      <c r="P34" s="3">
        <f>P33/O33*100</f>
        <v>104.29724596391263</v>
      </c>
    </row>
    <row r="35" spans="2:17" x14ac:dyDescent="0.2"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</row>
    <row r="36" spans="2:17" ht="36" x14ac:dyDescent="0.2">
      <c r="B36" s="2" t="s">
        <v>0</v>
      </c>
      <c r="C36" s="2" t="s">
        <v>39</v>
      </c>
      <c r="D36" s="2" t="s">
        <v>40</v>
      </c>
      <c r="E36" s="3"/>
      <c r="F36" s="2" t="s">
        <v>39</v>
      </c>
      <c r="G36" s="2" t="s">
        <v>40</v>
      </c>
      <c r="H36" s="3"/>
      <c r="I36" s="3"/>
      <c r="J36" s="2" t="s">
        <v>0</v>
      </c>
      <c r="K36" s="2" t="s">
        <v>39</v>
      </c>
      <c r="L36" s="2" t="s">
        <v>40</v>
      </c>
      <c r="M36" s="3"/>
      <c r="N36" s="2" t="s">
        <v>0</v>
      </c>
      <c r="O36" s="2" t="s">
        <v>39</v>
      </c>
      <c r="P36" s="2" t="s">
        <v>42</v>
      </c>
    </row>
    <row r="37" spans="2:17" x14ac:dyDescent="0.2">
      <c r="B37" s="5" t="s">
        <v>43</v>
      </c>
      <c r="C37" s="6">
        <v>110</v>
      </c>
      <c r="D37" s="30"/>
      <c r="E37" s="3"/>
      <c r="F37" s="6">
        <v>340</v>
      </c>
      <c r="G37" s="31">
        <v>132.58799999999999</v>
      </c>
      <c r="H37" s="3"/>
      <c r="I37" s="3"/>
      <c r="J37" s="5" t="s">
        <v>41</v>
      </c>
      <c r="K37" s="6"/>
      <c r="L37" s="32"/>
      <c r="M37" s="3"/>
      <c r="N37" s="5" t="s">
        <v>27</v>
      </c>
      <c r="O37" s="6"/>
      <c r="P37" s="33">
        <v>512</v>
      </c>
    </row>
    <row r="38" spans="2:17" x14ac:dyDescent="0.2">
      <c r="B38" s="5" t="s">
        <v>53</v>
      </c>
      <c r="C38" s="6">
        <v>85</v>
      </c>
      <c r="D38" s="30">
        <v>508.82900000000001</v>
      </c>
      <c r="E38" s="3"/>
      <c r="F38" s="6">
        <v>283</v>
      </c>
      <c r="G38" s="34">
        <v>442.82639999999998</v>
      </c>
      <c r="H38" s="3"/>
      <c r="I38" s="3"/>
      <c r="J38" s="5" t="s">
        <v>37</v>
      </c>
      <c r="K38" s="6">
        <v>4605</v>
      </c>
      <c r="L38" s="32">
        <v>5111.4520000000002</v>
      </c>
      <c r="M38" s="3"/>
      <c r="N38" s="5" t="s">
        <v>45</v>
      </c>
      <c r="O38" s="6">
        <v>400</v>
      </c>
      <c r="P38" s="33"/>
    </row>
    <row r="39" spans="2:17" x14ac:dyDescent="0.2">
      <c r="B39" s="5" t="s">
        <v>54</v>
      </c>
      <c r="C39" s="6">
        <v>410</v>
      </c>
      <c r="D39" s="30">
        <v>136.61200000000002</v>
      </c>
      <c r="E39" s="3"/>
      <c r="F39" s="6"/>
      <c r="G39" s="31">
        <v>366.95100000000002</v>
      </c>
      <c r="H39" s="3"/>
      <c r="I39" s="3"/>
      <c r="J39" s="5" t="s">
        <v>21</v>
      </c>
      <c r="K39" s="6"/>
      <c r="L39" s="32"/>
      <c r="M39" s="3"/>
      <c r="N39" s="5" t="s">
        <v>55</v>
      </c>
      <c r="O39" s="6">
        <v>384</v>
      </c>
      <c r="P39" s="33">
        <v>459</v>
      </c>
    </row>
    <row r="40" spans="2:17" ht="24" x14ac:dyDescent="0.2">
      <c r="B40" s="5" t="s">
        <v>48</v>
      </c>
      <c r="C40" s="6">
        <v>800</v>
      </c>
      <c r="D40" s="30">
        <v>539.22199999999998</v>
      </c>
      <c r="E40" s="3"/>
      <c r="F40" s="6">
        <v>150</v>
      </c>
      <c r="G40" s="31"/>
      <c r="H40" s="3"/>
      <c r="I40" s="3"/>
      <c r="J40" s="5" t="s">
        <v>56</v>
      </c>
      <c r="K40" s="6">
        <v>1260</v>
      </c>
      <c r="L40" s="32">
        <v>867.82299999999998</v>
      </c>
      <c r="M40" s="3"/>
      <c r="N40" s="5" t="s">
        <v>57</v>
      </c>
      <c r="O40" s="6">
        <v>180</v>
      </c>
      <c r="P40" s="33">
        <v>196.5</v>
      </c>
    </row>
    <row r="41" spans="2:17" x14ac:dyDescent="0.2">
      <c r="B41" s="5" t="s">
        <v>49</v>
      </c>
      <c r="C41" s="6">
        <v>120</v>
      </c>
      <c r="D41" s="35">
        <v>122.13600000000001</v>
      </c>
      <c r="E41" s="3"/>
      <c r="F41" s="6">
        <v>220</v>
      </c>
      <c r="G41" s="36">
        <v>276.04000000000002</v>
      </c>
      <c r="H41" s="3"/>
      <c r="I41" s="3"/>
      <c r="J41" s="5" t="s">
        <v>58</v>
      </c>
      <c r="K41" s="6">
        <v>255</v>
      </c>
      <c r="L41" s="32">
        <v>385.71500000000003</v>
      </c>
      <c r="M41" s="3"/>
      <c r="N41" s="5" t="s">
        <v>51</v>
      </c>
      <c r="O41" s="6">
        <v>450</v>
      </c>
      <c r="P41" s="33">
        <v>606</v>
      </c>
    </row>
    <row r="42" spans="2:17" x14ac:dyDescent="0.2">
      <c r="B42" s="5" t="s">
        <v>59</v>
      </c>
      <c r="C42" s="6">
        <v>180</v>
      </c>
      <c r="D42" s="37"/>
      <c r="E42" s="3"/>
      <c r="F42" s="6"/>
      <c r="G42" s="36">
        <v>672.04200000000003</v>
      </c>
      <c r="H42" s="3"/>
      <c r="I42" s="3"/>
      <c r="J42" s="5" t="s">
        <v>17</v>
      </c>
      <c r="K42" s="6">
        <v>300</v>
      </c>
      <c r="L42" s="38"/>
      <c r="M42" s="3"/>
      <c r="N42" s="5" t="s">
        <v>29</v>
      </c>
      <c r="O42" s="6">
        <v>360</v>
      </c>
      <c r="P42" s="39">
        <v>157.5</v>
      </c>
    </row>
    <row r="43" spans="2:17" x14ac:dyDescent="0.2">
      <c r="B43" s="5" t="s">
        <v>60</v>
      </c>
      <c r="C43" s="6"/>
      <c r="D43" s="35">
        <v>231.572</v>
      </c>
      <c r="E43" s="3"/>
      <c r="F43" s="6">
        <v>993</v>
      </c>
      <c r="G43" s="6">
        <v>1890.4474</v>
      </c>
      <c r="H43" s="3"/>
      <c r="I43" s="3"/>
      <c r="J43" s="5" t="s">
        <v>20</v>
      </c>
      <c r="K43" s="6">
        <v>6420</v>
      </c>
      <c r="L43" s="6">
        <v>6364.9900000000007</v>
      </c>
      <c r="M43" s="3"/>
      <c r="N43" s="5" t="s">
        <v>20</v>
      </c>
      <c r="O43" s="6">
        <v>1774</v>
      </c>
      <c r="P43" s="6">
        <v>1931</v>
      </c>
    </row>
    <row r="44" spans="2:17" x14ac:dyDescent="0.2">
      <c r="B44" s="5" t="s">
        <v>61</v>
      </c>
      <c r="C44" s="6"/>
      <c r="D44" s="35">
        <v>85.308999999999997</v>
      </c>
      <c r="E44" s="3"/>
      <c r="F44" s="3"/>
      <c r="G44" s="3">
        <f>G43/F43*100</f>
        <v>190.3773816717019</v>
      </c>
      <c r="H44" s="3"/>
      <c r="I44" s="3"/>
      <c r="J44" s="3"/>
      <c r="K44" s="3"/>
      <c r="L44" s="3">
        <f>L43/K43*100</f>
        <v>99.143146417445493</v>
      </c>
      <c r="M44" s="3"/>
      <c r="N44" s="3"/>
      <c r="O44" s="3"/>
      <c r="P44" s="3">
        <f>P43/O43*100</f>
        <v>108.85005636978579</v>
      </c>
    </row>
    <row r="45" spans="2:17" x14ac:dyDescent="0.2">
      <c r="B45" s="5" t="s">
        <v>20</v>
      </c>
      <c r="C45" s="6">
        <v>1705</v>
      </c>
      <c r="D45" s="6">
        <v>1623.68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</row>
    <row r="47" spans="2:17" x14ac:dyDescent="0.2">
      <c r="B47" s="40">
        <v>42598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2:17" ht="36" x14ac:dyDescent="0.2">
      <c r="B48" s="2" t="s">
        <v>0</v>
      </c>
      <c r="C48" s="2" t="s">
        <v>39</v>
      </c>
      <c r="D48" s="2" t="s">
        <v>40</v>
      </c>
      <c r="E48" s="3"/>
      <c r="F48" s="2" t="s">
        <v>0</v>
      </c>
      <c r="G48" s="2" t="s">
        <v>39</v>
      </c>
      <c r="H48" s="2" t="s">
        <v>40</v>
      </c>
      <c r="I48" s="3"/>
      <c r="J48" s="2" t="s">
        <v>0</v>
      </c>
      <c r="K48" s="2" t="s">
        <v>39</v>
      </c>
      <c r="L48" s="2" t="s">
        <v>40</v>
      </c>
      <c r="M48" s="3"/>
      <c r="N48" s="2" t="s">
        <v>62</v>
      </c>
      <c r="O48" s="2" t="s">
        <v>39</v>
      </c>
      <c r="P48" s="2" t="s">
        <v>42</v>
      </c>
    </row>
    <row r="49" spans="2:16" ht="24" x14ac:dyDescent="0.2">
      <c r="B49" s="5" t="s">
        <v>63</v>
      </c>
      <c r="C49" s="6">
        <v>180</v>
      </c>
      <c r="D49" s="41">
        <v>33.75</v>
      </c>
      <c r="E49" s="3"/>
      <c r="F49" s="5" t="s">
        <v>44</v>
      </c>
      <c r="G49" s="6">
        <v>120</v>
      </c>
      <c r="H49" s="41">
        <v>209.47000000000003</v>
      </c>
      <c r="I49" s="3"/>
      <c r="J49" s="5" t="s">
        <v>64</v>
      </c>
      <c r="K49" s="6">
        <v>315</v>
      </c>
      <c r="L49" s="41">
        <v>370.6</v>
      </c>
      <c r="M49" s="3"/>
      <c r="N49" s="5" t="s">
        <v>65</v>
      </c>
      <c r="O49" s="6">
        <v>193</v>
      </c>
      <c r="P49" s="41"/>
    </row>
    <row r="50" spans="2:16" x14ac:dyDescent="0.2">
      <c r="B50" s="5" t="s">
        <v>48</v>
      </c>
      <c r="C50" s="6">
        <v>620</v>
      </c>
      <c r="D50" s="41">
        <v>422.90999999999997</v>
      </c>
      <c r="E50" s="3"/>
      <c r="F50" s="5" t="s">
        <v>12</v>
      </c>
      <c r="G50" s="6">
        <v>530</v>
      </c>
      <c r="H50" s="42">
        <v>1309.23</v>
      </c>
      <c r="I50" s="3"/>
      <c r="J50" s="5" t="s">
        <v>66</v>
      </c>
      <c r="K50" s="6">
        <v>320</v>
      </c>
      <c r="L50" s="41">
        <v>272.22000000000003</v>
      </c>
      <c r="M50" s="3"/>
      <c r="N50" s="5" t="s">
        <v>45</v>
      </c>
      <c r="O50" s="6">
        <v>430</v>
      </c>
      <c r="P50" s="43">
        <v>908.5</v>
      </c>
    </row>
    <row r="51" spans="2:16" x14ac:dyDescent="0.2">
      <c r="B51" s="5" t="s">
        <v>64</v>
      </c>
      <c r="C51" s="6">
        <v>400</v>
      </c>
      <c r="D51" s="41">
        <v>369.33</v>
      </c>
      <c r="E51" s="3"/>
      <c r="F51" s="5" t="s">
        <v>67</v>
      </c>
      <c r="G51" s="6">
        <v>150</v>
      </c>
      <c r="H51" s="41">
        <v>315.52</v>
      </c>
      <c r="I51" s="3"/>
      <c r="J51" s="5" t="s">
        <v>37</v>
      </c>
      <c r="K51" s="6">
        <v>4796</v>
      </c>
      <c r="L51" s="41">
        <v>3036.2200000000003</v>
      </c>
      <c r="M51" s="3"/>
      <c r="N51" s="5" t="s">
        <v>47</v>
      </c>
      <c r="O51" s="6">
        <v>380</v>
      </c>
      <c r="P51" s="41">
        <v>878.5</v>
      </c>
    </row>
    <row r="52" spans="2:16" x14ac:dyDescent="0.2">
      <c r="B52" s="5" t="s">
        <v>68</v>
      </c>
      <c r="C52" s="6">
        <v>370</v>
      </c>
      <c r="D52" s="41">
        <v>552.9</v>
      </c>
      <c r="E52" s="3"/>
      <c r="F52" s="5" t="s">
        <v>4</v>
      </c>
      <c r="G52" s="6">
        <v>300</v>
      </c>
      <c r="H52" s="41">
        <v>405.74</v>
      </c>
      <c r="I52" s="3"/>
      <c r="J52" s="5" t="s">
        <v>21</v>
      </c>
      <c r="K52" s="6">
        <v>312</v>
      </c>
      <c r="L52" s="41">
        <v>585.46</v>
      </c>
      <c r="M52" s="3"/>
      <c r="N52" s="5" t="s">
        <v>18</v>
      </c>
      <c r="O52" s="6">
        <v>300</v>
      </c>
      <c r="P52" s="41">
        <v>405</v>
      </c>
    </row>
    <row r="53" spans="2:16" x14ac:dyDescent="0.2">
      <c r="B53" s="5"/>
      <c r="C53" s="6"/>
      <c r="D53" s="44"/>
      <c r="E53" s="3"/>
      <c r="F53" s="5" t="s">
        <v>69</v>
      </c>
      <c r="G53" s="6"/>
      <c r="H53" s="45">
        <v>212</v>
      </c>
      <c r="I53" s="3"/>
      <c r="J53" s="5" t="s">
        <v>22</v>
      </c>
      <c r="K53" s="6">
        <v>220</v>
      </c>
      <c r="L53" s="41">
        <v>350.83</v>
      </c>
      <c r="M53" s="3"/>
      <c r="N53" s="5" t="s">
        <v>70</v>
      </c>
      <c r="O53" s="6"/>
      <c r="P53" s="41">
        <v>345</v>
      </c>
    </row>
    <row r="54" spans="2:16" x14ac:dyDescent="0.2">
      <c r="B54" s="5"/>
      <c r="C54" s="6"/>
      <c r="D54" s="44"/>
      <c r="E54" s="3"/>
      <c r="F54" s="5"/>
      <c r="G54" s="6"/>
      <c r="H54" s="44"/>
      <c r="I54" s="3"/>
      <c r="J54" s="5" t="s">
        <v>71</v>
      </c>
      <c r="K54" s="6"/>
      <c r="L54" s="46">
        <v>273.02999999999997</v>
      </c>
      <c r="M54" s="3"/>
      <c r="N54" s="5" t="s">
        <v>72</v>
      </c>
      <c r="O54" s="6"/>
      <c r="P54" s="45">
        <v>323</v>
      </c>
    </row>
    <row r="55" spans="2:16" x14ac:dyDescent="0.2">
      <c r="B55" s="5" t="s">
        <v>20</v>
      </c>
      <c r="C55" s="6">
        <v>1570</v>
      </c>
      <c r="D55" s="6">
        <v>1378.8899999999999</v>
      </c>
      <c r="E55" s="3"/>
      <c r="F55" s="5" t="s">
        <v>20</v>
      </c>
      <c r="G55" s="6">
        <v>1100</v>
      </c>
      <c r="H55" s="6">
        <v>2451.96</v>
      </c>
      <c r="I55" s="3"/>
      <c r="J55" s="5" t="s">
        <v>73</v>
      </c>
      <c r="K55" s="6"/>
      <c r="L55" s="6">
        <v>186.87</v>
      </c>
      <c r="M55" s="3"/>
      <c r="N55" s="5" t="s">
        <v>20</v>
      </c>
      <c r="O55" s="6">
        <v>1303</v>
      </c>
      <c r="P55" s="6">
        <v>2860</v>
      </c>
    </row>
    <row r="56" spans="2:16" x14ac:dyDescent="0.2">
      <c r="B56" s="3"/>
      <c r="C56" s="3"/>
      <c r="D56" s="3">
        <f>D55/C55*100</f>
        <v>87.82738853503183</v>
      </c>
      <c r="E56" s="3"/>
      <c r="F56" s="3"/>
      <c r="G56" s="3"/>
      <c r="H56" s="3">
        <f>H55/G55*100</f>
        <v>222.90545454545457</v>
      </c>
      <c r="I56" s="3"/>
      <c r="J56" s="5" t="s">
        <v>74</v>
      </c>
      <c r="K56" s="6"/>
      <c r="L56" s="6">
        <v>133.94999999999999</v>
      </c>
      <c r="M56" s="3"/>
      <c r="N56" s="3"/>
      <c r="O56" s="3"/>
      <c r="P56" s="3">
        <f>P55/O55*100</f>
        <v>219.49347659247888</v>
      </c>
    </row>
    <row r="57" spans="2:16" x14ac:dyDescent="0.2">
      <c r="B57" s="3"/>
      <c r="C57" s="3"/>
      <c r="D57" s="3"/>
      <c r="E57" s="3"/>
      <c r="F57" s="3"/>
      <c r="G57" s="3"/>
      <c r="H57" s="3"/>
      <c r="I57" s="3"/>
      <c r="J57" s="5" t="s">
        <v>20</v>
      </c>
      <c r="K57" s="6">
        <v>5963</v>
      </c>
      <c r="L57" s="6">
        <v>5209.1799999999994</v>
      </c>
      <c r="M57" s="3"/>
      <c r="N57" s="3"/>
      <c r="O57" s="3"/>
      <c r="P57" s="3"/>
    </row>
    <row r="58" spans="2:16" x14ac:dyDescent="0.2">
      <c r="B58" s="3"/>
      <c r="C58" s="3"/>
      <c r="D58" s="3"/>
      <c r="E58" s="3"/>
      <c r="F58" s="3"/>
      <c r="G58" s="3"/>
      <c r="H58" s="3"/>
      <c r="I58" s="3"/>
      <c r="J58" s="3"/>
      <c r="K58" s="3"/>
      <c r="L58" s="3">
        <f>L57/K57*100</f>
        <v>87.358376656045607</v>
      </c>
      <c r="M58" s="3"/>
      <c r="N58" s="3"/>
      <c r="O58" s="3"/>
      <c r="P58" s="3"/>
    </row>
    <row r="59" spans="2:16" x14ac:dyDescent="0.2">
      <c r="B59" s="3" t="s">
        <v>75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spans="2:16" ht="24" x14ac:dyDescent="0.2">
      <c r="B60" s="2" t="s">
        <v>0</v>
      </c>
      <c r="C60" s="2" t="s">
        <v>76</v>
      </c>
      <c r="D60" s="2" t="s">
        <v>40</v>
      </c>
      <c r="E60" s="3"/>
      <c r="F60" s="2" t="s">
        <v>0</v>
      </c>
      <c r="G60" s="2" t="s">
        <v>76</v>
      </c>
      <c r="H60" s="2" t="s">
        <v>40</v>
      </c>
      <c r="I60" s="3"/>
      <c r="J60" s="2" t="s">
        <v>0</v>
      </c>
      <c r="K60" s="2" t="s">
        <v>76</v>
      </c>
      <c r="L60" s="2" t="s">
        <v>40</v>
      </c>
      <c r="M60" s="3"/>
      <c r="N60" s="2" t="s">
        <v>0</v>
      </c>
      <c r="O60" s="2" t="s">
        <v>76</v>
      </c>
      <c r="P60" s="2" t="s">
        <v>77</v>
      </c>
    </row>
    <row r="61" spans="2:16" x14ac:dyDescent="0.2">
      <c r="B61" s="5" t="s">
        <v>68</v>
      </c>
      <c r="C61" s="6">
        <v>520</v>
      </c>
      <c r="D61" s="41">
        <v>720.57299999999987</v>
      </c>
      <c r="E61" s="3"/>
      <c r="F61" s="5" t="s">
        <v>78</v>
      </c>
      <c r="G61" s="6">
        <v>450</v>
      </c>
      <c r="H61" s="41">
        <v>596.84699999999998</v>
      </c>
      <c r="I61" s="3"/>
      <c r="J61" s="5" t="s">
        <v>68</v>
      </c>
      <c r="K61" s="6">
        <v>240</v>
      </c>
      <c r="L61" s="41">
        <v>75.3</v>
      </c>
      <c r="M61" s="3"/>
      <c r="N61" s="5" t="s">
        <v>79</v>
      </c>
      <c r="O61" s="6">
        <v>195</v>
      </c>
      <c r="P61" s="41">
        <v>188</v>
      </c>
    </row>
    <row r="62" spans="2:16" x14ac:dyDescent="0.2">
      <c r="B62" s="5" t="s">
        <v>80</v>
      </c>
      <c r="C62" s="6">
        <v>220</v>
      </c>
      <c r="D62" s="41">
        <v>305</v>
      </c>
      <c r="E62" s="3"/>
      <c r="F62" s="5" t="s">
        <v>4</v>
      </c>
      <c r="G62" s="6">
        <v>280</v>
      </c>
      <c r="H62" s="42">
        <v>495.94</v>
      </c>
      <c r="I62" s="3"/>
      <c r="J62" s="5" t="s">
        <v>81</v>
      </c>
      <c r="K62" s="6">
        <v>280</v>
      </c>
      <c r="L62" s="41">
        <v>167</v>
      </c>
      <c r="M62" s="3"/>
      <c r="N62" s="5" t="s">
        <v>17</v>
      </c>
      <c r="O62" s="6">
        <v>840</v>
      </c>
      <c r="P62" s="43">
        <v>765</v>
      </c>
    </row>
    <row r="63" spans="2:16" x14ac:dyDescent="0.2">
      <c r="B63" s="5" t="s">
        <v>82</v>
      </c>
      <c r="C63" s="6">
        <v>440</v>
      </c>
      <c r="D63" s="41">
        <v>443.68799999999999</v>
      </c>
      <c r="E63" s="3"/>
      <c r="F63" s="5" t="s">
        <v>29</v>
      </c>
      <c r="G63" s="6">
        <v>135</v>
      </c>
      <c r="H63" s="41">
        <v>282.01</v>
      </c>
      <c r="I63" s="3"/>
      <c r="J63" s="5" t="s">
        <v>83</v>
      </c>
      <c r="K63" s="6">
        <v>2400</v>
      </c>
      <c r="L63" s="41">
        <v>3008.991</v>
      </c>
      <c r="M63" s="3"/>
      <c r="N63" s="5" t="s">
        <v>84</v>
      </c>
      <c r="O63" s="6">
        <v>225</v>
      </c>
      <c r="P63" s="41">
        <v>375</v>
      </c>
    </row>
    <row r="64" spans="2:16" x14ac:dyDescent="0.2">
      <c r="B64" s="5" t="s">
        <v>25</v>
      </c>
      <c r="C64" s="6">
        <v>180</v>
      </c>
      <c r="D64" s="41">
        <v>152.72999999999999</v>
      </c>
      <c r="E64" s="3"/>
      <c r="F64" s="5" t="s">
        <v>85</v>
      </c>
      <c r="G64" s="6">
        <v>205</v>
      </c>
      <c r="H64" s="41">
        <v>0</v>
      </c>
      <c r="I64" s="3"/>
      <c r="J64" s="5" t="s">
        <v>17</v>
      </c>
      <c r="K64" s="6">
        <v>280</v>
      </c>
      <c r="L64" s="41"/>
      <c r="M64" s="3"/>
      <c r="N64" s="5" t="s">
        <v>86</v>
      </c>
      <c r="O64" s="6">
        <v>440</v>
      </c>
      <c r="P64" s="41">
        <v>218</v>
      </c>
    </row>
    <row r="65" spans="2:16" x14ac:dyDescent="0.2">
      <c r="B65" s="5" t="s">
        <v>87</v>
      </c>
      <c r="C65" s="6">
        <v>160</v>
      </c>
      <c r="D65" s="47">
        <v>214.5</v>
      </c>
      <c r="E65" s="3"/>
      <c r="F65" s="5" t="s">
        <v>88</v>
      </c>
      <c r="G65" s="6"/>
      <c r="H65" s="45">
        <v>29.5</v>
      </c>
      <c r="I65" s="3"/>
      <c r="J65" s="5" t="s">
        <v>89</v>
      </c>
      <c r="K65" s="6">
        <v>240</v>
      </c>
      <c r="L65" s="41">
        <v>215.37700000000001</v>
      </c>
      <c r="M65" s="3"/>
      <c r="N65" s="5" t="s">
        <v>27</v>
      </c>
      <c r="O65" s="6">
        <v>280</v>
      </c>
      <c r="P65" s="41">
        <v>0</v>
      </c>
    </row>
    <row r="66" spans="2:16" x14ac:dyDescent="0.2">
      <c r="B66" s="5" t="s">
        <v>69</v>
      </c>
      <c r="C66" s="6"/>
      <c r="D66" s="47">
        <v>10.038</v>
      </c>
      <c r="E66" s="3"/>
      <c r="F66" s="5" t="s">
        <v>17</v>
      </c>
      <c r="G66" s="6">
        <v>220</v>
      </c>
      <c r="H66" s="41">
        <v>402</v>
      </c>
      <c r="I66" s="3"/>
      <c r="J66" s="5" t="s">
        <v>90</v>
      </c>
      <c r="K66" s="6">
        <v>160</v>
      </c>
      <c r="L66" s="48">
        <v>144.054</v>
      </c>
      <c r="M66" s="3"/>
      <c r="N66" s="5" t="s">
        <v>72</v>
      </c>
      <c r="O66" s="6"/>
      <c r="P66" s="45">
        <v>7.5</v>
      </c>
    </row>
    <row r="67" spans="2:16" x14ac:dyDescent="0.2">
      <c r="B67" s="5" t="s">
        <v>4</v>
      </c>
      <c r="C67" s="6"/>
      <c r="D67" s="47">
        <v>5.5279999999999996</v>
      </c>
      <c r="E67" s="3"/>
      <c r="F67" s="5" t="s">
        <v>20</v>
      </c>
      <c r="G67" s="6">
        <f>SUM(G61:G66)</f>
        <v>1290</v>
      </c>
      <c r="H67" s="6">
        <f>SUM(H61:H66)</f>
        <v>1806.297</v>
      </c>
      <c r="I67" s="3"/>
      <c r="J67" s="5" t="s">
        <v>85</v>
      </c>
      <c r="K67" s="6"/>
      <c r="L67" s="6">
        <v>56.3</v>
      </c>
      <c r="M67" s="3"/>
      <c r="N67" s="5" t="s">
        <v>91</v>
      </c>
      <c r="O67" s="6"/>
      <c r="P67" s="49">
        <v>277.5</v>
      </c>
    </row>
    <row r="68" spans="2:16" x14ac:dyDescent="0.2">
      <c r="B68" s="5" t="s">
        <v>92</v>
      </c>
      <c r="C68" s="6"/>
      <c r="D68" s="47">
        <v>7.1459999999999999</v>
      </c>
      <c r="E68" s="3"/>
      <c r="F68" s="3"/>
      <c r="G68" s="3"/>
      <c r="H68" s="3">
        <f>H67/G67*100</f>
        <v>140.02302325581394</v>
      </c>
      <c r="I68" s="3"/>
      <c r="J68" s="5" t="s">
        <v>93</v>
      </c>
      <c r="K68" s="6"/>
      <c r="L68" s="6">
        <v>26</v>
      </c>
      <c r="M68" s="3"/>
      <c r="N68" s="5" t="s">
        <v>20</v>
      </c>
      <c r="O68" s="6">
        <v>1980</v>
      </c>
      <c r="P68" s="6">
        <v>1831</v>
      </c>
    </row>
    <row r="69" spans="2:16" x14ac:dyDescent="0.2">
      <c r="B69" s="5" t="s">
        <v>20</v>
      </c>
      <c r="C69" s="6">
        <v>1520</v>
      </c>
      <c r="D69" s="6">
        <v>1859.203</v>
      </c>
      <c r="E69" s="3"/>
      <c r="F69" s="2"/>
      <c r="G69" s="2"/>
      <c r="H69" s="2"/>
      <c r="I69" s="3"/>
      <c r="J69" s="5" t="s">
        <v>20</v>
      </c>
      <c r="K69" s="6">
        <v>3600</v>
      </c>
      <c r="L69" s="6">
        <v>3693.0220000000004</v>
      </c>
      <c r="M69" s="3"/>
      <c r="N69" s="3"/>
      <c r="O69" s="3"/>
      <c r="P69" s="3">
        <f>P68/O68*100</f>
        <v>92.474747474747474</v>
      </c>
    </row>
    <row r="70" spans="2:16" x14ac:dyDescent="0.2">
      <c r="B70" s="3"/>
      <c r="C70" s="3"/>
      <c r="D70" s="3">
        <f>D69/C69*100</f>
        <v>122.31598684210525</v>
      </c>
      <c r="E70" s="3"/>
      <c r="F70" s="5"/>
      <c r="G70" s="6"/>
      <c r="H70" s="41"/>
      <c r="I70" s="3"/>
      <c r="J70" s="3"/>
      <c r="K70" s="3"/>
      <c r="L70" s="3">
        <f>L69/K69*100</f>
        <v>102.58394444444446</v>
      </c>
      <c r="M70" s="3"/>
      <c r="N70" s="3"/>
      <c r="O70" s="3"/>
      <c r="P70" s="3"/>
    </row>
    <row r="71" spans="2:16" x14ac:dyDescent="0.2">
      <c r="B71" s="3"/>
      <c r="C71" s="3"/>
      <c r="D71" s="3"/>
      <c r="E71" s="3"/>
      <c r="F71" s="3"/>
      <c r="G71" s="3"/>
      <c r="H71" s="50"/>
      <c r="I71" s="3"/>
      <c r="J71" s="3"/>
      <c r="K71" s="3"/>
      <c r="L71" s="3"/>
      <c r="M71" s="3"/>
      <c r="N71" s="3"/>
      <c r="O71" s="3"/>
      <c r="P71" s="3"/>
    </row>
    <row r="72" spans="2:16" x14ac:dyDescent="0.2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2:16" x14ac:dyDescent="0.2">
      <c r="B73" s="3" t="s">
        <v>94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</row>
    <row r="74" spans="2:16" ht="24" x14ac:dyDescent="0.2">
      <c r="B74" s="2" t="s">
        <v>0</v>
      </c>
      <c r="C74" s="2" t="s">
        <v>95</v>
      </c>
      <c r="D74" s="2" t="s">
        <v>40</v>
      </c>
      <c r="E74" s="3"/>
      <c r="F74" s="2" t="s">
        <v>0</v>
      </c>
      <c r="G74" s="2" t="s">
        <v>95</v>
      </c>
      <c r="H74" s="2" t="s">
        <v>40</v>
      </c>
      <c r="I74" s="3"/>
      <c r="J74" s="2" t="s">
        <v>0</v>
      </c>
      <c r="K74" s="2" t="s">
        <v>95</v>
      </c>
      <c r="L74" s="2" t="s">
        <v>40</v>
      </c>
      <c r="M74" s="3"/>
      <c r="N74" s="2" t="s">
        <v>0</v>
      </c>
      <c r="O74" s="2" t="s">
        <v>95</v>
      </c>
      <c r="P74" s="2" t="s">
        <v>77</v>
      </c>
    </row>
    <row r="75" spans="2:16" x14ac:dyDescent="0.2">
      <c r="B75" s="5" t="s">
        <v>96</v>
      </c>
      <c r="C75" s="6">
        <v>200</v>
      </c>
      <c r="D75" s="41">
        <v>131.74700000000001</v>
      </c>
      <c r="E75" s="3"/>
      <c r="F75" s="5" t="s">
        <v>83</v>
      </c>
      <c r="G75" s="6">
        <v>233</v>
      </c>
      <c r="H75" s="41">
        <v>113</v>
      </c>
      <c r="I75" s="3"/>
      <c r="J75" s="5" t="s">
        <v>83</v>
      </c>
      <c r="K75" s="6">
        <v>2070</v>
      </c>
      <c r="L75" s="41">
        <v>3085.4960000000001</v>
      </c>
      <c r="M75" s="3"/>
      <c r="N75" s="5" t="s">
        <v>17</v>
      </c>
      <c r="O75" s="6">
        <v>800</v>
      </c>
      <c r="P75" s="41">
        <v>812</v>
      </c>
    </row>
    <row r="76" spans="2:16" x14ac:dyDescent="0.2">
      <c r="B76" s="5" t="s">
        <v>97</v>
      </c>
      <c r="C76" s="6">
        <v>260</v>
      </c>
      <c r="D76" s="41">
        <v>511.72900000000004</v>
      </c>
      <c r="E76" s="3"/>
      <c r="F76" s="5" t="s">
        <v>17</v>
      </c>
      <c r="G76" s="6">
        <v>450</v>
      </c>
      <c r="H76" s="41">
        <v>497.88400000000007</v>
      </c>
      <c r="I76" s="3"/>
      <c r="J76" s="5" t="s">
        <v>68</v>
      </c>
      <c r="K76" s="6">
        <v>340</v>
      </c>
      <c r="L76" s="41">
        <v>286.8</v>
      </c>
      <c r="M76" s="3"/>
      <c r="N76" s="5" t="s">
        <v>69</v>
      </c>
      <c r="O76" s="6">
        <v>504</v>
      </c>
      <c r="P76" s="43">
        <v>1219.2</v>
      </c>
    </row>
    <row r="77" spans="2:16" x14ac:dyDescent="0.2">
      <c r="B77" s="5" t="s">
        <v>98</v>
      </c>
      <c r="C77" s="6">
        <v>100</v>
      </c>
      <c r="D77" s="41">
        <v>102.58</v>
      </c>
      <c r="E77" s="3"/>
      <c r="F77" s="5" t="s">
        <v>80</v>
      </c>
      <c r="G77" s="6">
        <v>120</v>
      </c>
      <c r="H77" s="42"/>
      <c r="I77" s="3"/>
      <c r="J77" s="5" t="s">
        <v>99</v>
      </c>
      <c r="K77" s="6">
        <v>300</v>
      </c>
      <c r="L77" s="41">
        <v>174.72800000000001</v>
      </c>
      <c r="M77" s="3"/>
      <c r="N77" s="5" t="s">
        <v>29</v>
      </c>
      <c r="O77" s="6">
        <v>421</v>
      </c>
      <c r="P77" s="41">
        <v>117</v>
      </c>
    </row>
    <row r="78" spans="2:16" x14ac:dyDescent="0.2">
      <c r="B78" s="5" t="s">
        <v>100</v>
      </c>
      <c r="C78" s="6">
        <v>195</v>
      </c>
      <c r="D78" s="41">
        <v>46.901000000000003</v>
      </c>
      <c r="E78" s="3"/>
      <c r="F78" s="5" t="s">
        <v>12</v>
      </c>
      <c r="G78" s="6">
        <v>470</v>
      </c>
      <c r="H78" s="41">
        <v>303.96800000000007</v>
      </c>
      <c r="I78" s="3"/>
      <c r="J78" s="5" t="s">
        <v>85</v>
      </c>
      <c r="K78" s="6"/>
      <c r="L78" s="41">
        <v>145.81</v>
      </c>
      <c r="M78" s="3"/>
      <c r="N78" s="5" t="s">
        <v>101</v>
      </c>
      <c r="O78" s="6">
        <v>100</v>
      </c>
      <c r="P78" s="41">
        <v>118</v>
      </c>
    </row>
    <row r="79" spans="2:16" ht="24" x14ac:dyDescent="0.2">
      <c r="B79" s="5" t="s">
        <v>102</v>
      </c>
      <c r="C79" s="6">
        <v>350</v>
      </c>
      <c r="D79" s="41"/>
      <c r="E79" s="3"/>
      <c r="F79" s="5" t="s">
        <v>4</v>
      </c>
      <c r="G79" s="6">
        <v>440</v>
      </c>
      <c r="H79" s="41">
        <v>627.78699999999992</v>
      </c>
      <c r="I79" s="3"/>
      <c r="J79" s="5" t="s">
        <v>103</v>
      </c>
      <c r="K79" s="6"/>
      <c r="L79" s="41">
        <v>142.44300000000001</v>
      </c>
      <c r="M79" s="3"/>
      <c r="N79" s="5" t="s">
        <v>104</v>
      </c>
      <c r="O79" s="6">
        <v>110</v>
      </c>
      <c r="P79" s="41"/>
    </row>
    <row r="80" spans="2:16" ht="24" x14ac:dyDescent="0.2">
      <c r="B80" s="5" t="s">
        <v>105</v>
      </c>
      <c r="C80" s="6">
        <v>60</v>
      </c>
      <c r="D80" s="47">
        <v>76.400000000000006</v>
      </c>
      <c r="E80" s="3"/>
      <c r="F80" s="5" t="s">
        <v>29</v>
      </c>
      <c r="G80" s="6">
        <v>335</v>
      </c>
      <c r="H80" s="45"/>
      <c r="I80" s="3"/>
      <c r="J80" s="5"/>
      <c r="K80" s="6"/>
      <c r="L80" s="41"/>
      <c r="M80" s="3"/>
      <c r="N80" s="5" t="s">
        <v>106</v>
      </c>
      <c r="O80" s="6">
        <v>628</v>
      </c>
      <c r="P80" s="45"/>
    </row>
    <row r="81" spans="2:16" x14ac:dyDescent="0.2">
      <c r="B81" s="5" t="s">
        <v>107</v>
      </c>
      <c r="C81" s="6">
        <v>40</v>
      </c>
      <c r="D81" s="47"/>
      <c r="E81" s="3"/>
      <c r="F81" s="5" t="s">
        <v>69</v>
      </c>
      <c r="G81" s="6"/>
      <c r="H81" s="47">
        <v>126.00700000000001</v>
      </c>
      <c r="I81" s="3"/>
      <c r="J81" s="5"/>
      <c r="K81" s="6"/>
      <c r="L81" s="48"/>
      <c r="M81" s="3"/>
      <c r="N81" s="5"/>
      <c r="O81" s="6"/>
      <c r="P81" s="49"/>
    </row>
    <row r="82" spans="2:16" x14ac:dyDescent="0.2">
      <c r="B82" s="5" t="s">
        <v>12</v>
      </c>
      <c r="C82" s="6"/>
      <c r="D82" s="51">
        <v>595.14699999999993</v>
      </c>
      <c r="E82" s="3"/>
      <c r="F82" s="5" t="s">
        <v>108</v>
      </c>
      <c r="G82" s="6"/>
      <c r="H82" s="47">
        <v>125.63</v>
      </c>
      <c r="I82" s="3"/>
      <c r="J82" s="5"/>
      <c r="K82" s="6"/>
      <c r="L82" s="6"/>
      <c r="M82" s="3"/>
      <c r="N82" s="5" t="s">
        <v>20</v>
      </c>
      <c r="O82" s="6">
        <v>2563</v>
      </c>
      <c r="P82" s="6">
        <v>2266.1999999999998</v>
      </c>
    </row>
    <row r="83" spans="2:16" x14ac:dyDescent="0.2">
      <c r="B83" s="5"/>
      <c r="C83" s="6"/>
      <c r="D83" s="47"/>
      <c r="E83" s="3"/>
      <c r="F83" s="5" t="s">
        <v>20</v>
      </c>
      <c r="G83" s="6">
        <v>2048</v>
      </c>
      <c r="H83" s="6">
        <v>1794.2760000000003</v>
      </c>
      <c r="I83" s="3"/>
      <c r="J83" s="5"/>
      <c r="K83" s="6"/>
      <c r="L83" s="6"/>
      <c r="M83" s="3"/>
      <c r="N83" s="3"/>
      <c r="O83" s="3"/>
      <c r="P83" s="3">
        <f>P82/O82*100</f>
        <v>88.419820522824807</v>
      </c>
    </row>
    <row r="84" spans="2:16" x14ac:dyDescent="0.2">
      <c r="B84" s="5" t="s">
        <v>20</v>
      </c>
      <c r="C84" s="6">
        <v>1205</v>
      </c>
      <c r="D84" s="6">
        <v>1464.5039999999999</v>
      </c>
      <c r="E84" s="3"/>
      <c r="F84" s="3"/>
      <c r="G84" s="3"/>
      <c r="H84" s="3">
        <f>H83/G83*100</f>
        <v>87.611132812500017</v>
      </c>
      <c r="I84" s="3"/>
      <c r="J84" s="5" t="s">
        <v>20</v>
      </c>
      <c r="K84" s="6">
        <v>2710</v>
      </c>
      <c r="L84" s="6">
        <v>3835.2770000000005</v>
      </c>
      <c r="M84" s="3"/>
      <c r="N84" s="3"/>
      <c r="O84" s="3"/>
      <c r="P84" s="3"/>
    </row>
    <row r="85" spans="2:16" x14ac:dyDescent="0.2">
      <c r="B85" s="3"/>
      <c r="C85" s="3"/>
      <c r="D85" s="3">
        <f>D84/C84*100</f>
        <v>121.53560165975104</v>
      </c>
      <c r="E85" s="3"/>
      <c r="F85" s="3"/>
      <c r="G85" s="3"/>
      <c r="H85" s="3"/>
      <c r="I85" s="3"/>
      <c r="J85" s="3"/>
      <c r="K85" s="3"/>
      <c r="L85" s="3">
        <f>L84/K84*100</f>
        <v>141.52313653136531</v>
      </c>
      <c r="M85" s="3"/>
      <c r="N85" s="3"/>
      <c r="O85" s="3"/>
      <c r="P85" s="3"/>
    </row>
    <row r="86" spans="2:16" x14ac:dyDescent="0.2">
      <c r="B86" s="5" t="s">
        <v>109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spans="2:16" ht="24" x14ac:dyDescent="0.2">
      <c r="B87" s="2" t="s">
        <v>0</v>
      </c>
      <c r="C87" s="2" t="s">
        <v>110</v>
      </c>
      <c r="D87" s="2" t="s">
        <v>40</v>
      </c>
      <c r="E87" s="3"/>
      <c r="F87" s="2" t="s">
        <v>0</v>
      </c>
      <c r="G87" s="2" t="s">
        <v>110</v>
      </c>
      <c r="H87" s="2" t="s">
        <v>40</v>
      </c>
      <c r="I87" s="3"/>
      <c r="J87" s="2" t="s">
        <v>0</v>
      </c>
      <c r="K87" s="2" t="s">
        <v>110</v>
      </c>
      <c r="L87" s="2" t="s">
        <v>40</v>
      </c>
      <c r="M87" s="3"/>
      <c r="N87" s="2" t="s">
        <v>0</v>
      </c>
      <c r="O87" s="2" t="s">
        <v>110</v>
      </c>
      <c r="P87" s="2" t="s">
        <v>77</v>
      </c>
    </row>
    <row r="88" spans="2:16" x14ac:dyDescent="0.2">
      <c r="B88" s="5" t="s">
        <v>84</v>
      </c>
      <c r="C88" s="6">
        <v>85</v>
      </c>
      <c r="D88" s="41">
        <v>133.41499999999999</v>
      </c>
      <c r="E88" s="3"/>
      <c r="F88" s="5" t="s">
        <v>44</v>
      </c>
      <c r="G88" s="6">
        <v>285</v>
      </c>
      <c r="H88" s="41">
        <v>289.45700000000005</v>
      </c>
      <c r="I88" s="3"/>
      <c r="J88" s="5" t="s">
        <v>83</v>
      </c>
      <c r="K88" s="6">
        <v>3580</v>
      </c>
      <c r="L88" s="41">
        <v>2985.1959999999999</v>
      </c>
      <c r="M88" s="3"/>
      <c r="N88" s="5" t="s">
        <v>44</v>
      </c>
      <c r="O88" s="6">
        <v>180</v>
      </c>
      <c r="P88" s="41">
        <v>258</v>
      </c>
    </row>
    <row r="89" spans="2:16" x14ac:dyDescent="0.2">
      <c r="B89" s="5" t="s">
        <v>111</v>
      </c>
      <c r="C89" s="6">
        <v>200</v>
      </c>
      <c r="D89" s="41">
        <v>306.27000000000004</v>
      </c>
      <c r="E89" s="3"/>
      <c r="F89" s="5" t="s">
        <v>4</v>
      </c>
      <c r="G89" s="6">
        <v>360</v>
      </c>
      <c r="H89" s="41">
        <v>175.2</v>
      </c>
      <c r="I89" s="3"/>
      <c r="J89" s="5" t="s">
        <v>112</v>
      </c>
      <c r="K89" s="6">
        <v>250</v>
      </c>
      <c r="L89" s="41">
        <v>233.48</v>
      </c>
      <c r="M89" s="3"/>
      <c r="N89" s="5" t="s">
        <v>17</v>
      </c>
      <c r="O89" s="6">
        <v>900</v>
      </c>
      <c r="P89" s="43">
        <v>907.5</v>
      </c>
    </row>
    <row r="90" spans="2:16" x14ac:dyDescent="0.2">
      <c r="B90" s="5" t="s">
        <v>113</v>
      </c>
      <c r="C90" s="6">
        <v>175</v>
      </c>
      <c r="D90" s="41">
        <v>343.22799999999995</v>
      </c>
      <c r="E90" s="3"/>
      <c r="F90" s="5" t="s">
        <v>12</v>
      </c>
      <c r="G90" s="6">
        <v>160</v>
      </c>
      <c r="H90" s="42">
        <v>82.235000000000014</v>
      </c>
      <c r="I90" s="3"/>
      <c r="J90" s="5" t="s">
        <v>114</v>
      </c>
      <c r="K90" s="6">
        <v>190</v>
      </c>
      <c r="L90" s="41">
        <v>72.203000000000003</v>
      </c>
      <c r="M90" s="3"/>
      <c r="N90" s="5" t="s">
        <v>86</v>
      </c>
      <c r="O90" s="6">
        <v>440</v>
      </c>
      <c r="P90" s="41">
        <v>495</v>
      </c>
    </row>
    <row r="91" spans="2:16" x14ac:dyDescent="0.2">
      <c r="B91" s="5" t="s">
        <v>68</v>
      </c>
      <c r="C91" s="6">
        <v>280</v>
      </c>
      <c r="D91" s="41">
        <v>253.98000000000002</v>
      </c>
      <c r="E91" s="3"/>
      <c r="F91" s="5" t="s">
        <v>17</v>
      </c>
      <c r="G91" s="6">
        <v>500</v>
      </c>
      <c r="H91" s="41">
        <v>528.81399999999996</v>
      </c>
      <c r="I91" s="3"/>
      <c r="J91" s="5" t="s">
        <v>74</v>
      </c>
      <c r="K91" s="6"/>
      <c r="L91" s="41">
        <v>88</v>
      </c>
      <c r="M91" s="3"/>
      <c r="N91" s="5" t="s">
        <v>115</v>
      </c>
      <c r="O91" s="6">
        <v>400</v>
      </c>
      <c r="P91" s="41">
        <v>307.5</v>
      </c>
    </row>
    <row r="92" spans="2:16" x14ac:dyDescent="0.2">
      <c r="B92" s="5" t="s">
        <v>4</v>
      </c>
      <c r="C92" s="6">
        <v>120</v>
      </c>
      <c r="D92" s="41">
        <v>300.75700000000001</v>
      </c>
      <c r="E92" s="3"/>
      <c r="F92" s="5" t="s">
        <v>116</v>
      </c>
      <c r="G92" s="6"/>
      <c r="H92" s="41">
        <v>160</v>
      </c>
      <c r="I92" s="3"/>
      <c r="J92" s="5" t="s">
        <v>117</v>
      </c>
      <c r="K92" s="6"/>
      <c r="L92" s="41">
        <v>85.032999999999987</v>
      </c>
      <c r="M92" s="3"/>
      <c r="N92" s="5" t="s">
        <v>27</v>
      </c>
      <c r="O92" s="6">
        <v>540</v>
      </c>
      <c r="P92" s="41">
        <v>442.5</v>
      </c>
    </row>
    <row r="93" spans="2:16" x14ac:dyDescent="0.2">
      <c r="B93" s="5" t="s">
        <v>12</v>
      </c>
      <c r="C93" s="6">
        <v>430</v>
      </c>
      <c r="D93" s="47">
        <v>140.01</v>
      </c>
      <c r="E93" s="3"/>
      <c r="F93" s="5"/>
      <c r="G93" s="6"/>
      <c r="H93" s="45"/>
      <c r="I93" s="3"/>
      <c r="J93" s="5" t="s">
        <v>118</v>
      </c>
      <c r="K93" s="6"/>
      <c r="L93" s="41">
        <v>28.433</v>
      </c>
      <c r="M93" s="3"/>
      <c r="N93" s="5" t="s">
        <v>119</v>
      </c>
      <c r="O93" s="6"/>
      <c r="P93" s="45">
        <v>120</v>
      </c>
    </row>
    <row r="94" spans="2:16" x14ac:dyDescent="0.2">
      <c r="B94" s="5" t="s">
        <v>3</v>
      </c>
      <c r="C94" s="6"/>
      <c r="D94" s="47">
        <v>18.600000000000001</v>
      </c>
      <c r="E94" s="3"/>
      <c r="F94" s="5"/>
      <c r="G94" s="6"/>
      <c r="H94" s="47"/>
      <c r="I94" s="3"/>
      <c r="J94" s="5"/>
      <c r="K94" s="6"/>
      <c r="L94" s="48"/>
      <c r="M94" s="3"/>
      <c r="N94" s="5"/>
      <c r="O94" s="6"/>
      <c r="P94" s="49"/>
    </row>
    <row r="95" spans="2:16" x14ac:dyDescent="0.2">
      <c r="B95" s="5"/>
      <c r="C95" s="6"/>
      <c r="D95" s="51"/>
      <c r="E95" s="3"/>
      <c r="F95" s="5"/>
      <c r="G95" s="6"/>
      <c r="H95" s="47"/>
      <c r="I95" s="3"/>
      <c r="J95" s="5"/>
      <c r="K95" s="6"/>
      <c r="L95" s="6"/>
      <c r="M95" s="3"/>
      <c r="N95" s="5" t="s">
        <v>20</v>
      </c>
      <c r="O95" s="6">
        <v>2460</v>
      </c>
      <c r="P95" s="6">
        <v>2530.5</v>
      </c>
    </row>
    <row r="96" spans="2:16" x14ac:dyDescent="0.2">
      <c r="B96" s="5"/>
      <c r="C96" s="6"/>
      <c r="D96" s="47"/>
      <c r="E96" s="3"/>
      <c r="F96" s="5" t="s">
        <v>20</v>
      </c>
      <c r="G96" s="6">
        <v>1305</v>
      </c>
      <c r="H96" s="6">
        <v>1235.7060000000001</v>
      </c>
      <c r="I96" s="3"/>
      <c r="J96" s="5"/>
      <c r="K96" s="6"/>
      <c r="L96" s="6"/>
      <c r="M96" s="3"/>
      <c r="N96" s="44"/>
      <c r="O96" s="44"/>
      <c r="P96" s="3">
        <f>P95/O95*100</f>
        <v>102.86585365853658</v>
      </c>
    </row>
    <row r="97" spans="2:16" x14ac:dyDescent="0.2">
      <c r="B97" s="5" t="s">
        <v>20</v>
      </c>
      <c r="C97" s="6">
        <v>1290</v>
      </c>
      <c r="D97" s="6">
        <v>1496.26</v>
      </c>
      <c r="E97" s="3"/>
      <c r="F97" s="3"/>
      <c r="G97" s="3"/>
      <c r="H97" s="3">
        <f>H96/G96*100</f>
        <v>94.690114942528751</v>
      </c>
      <c r="I97" s="3"/>
      <c r="J97" s="5" t="s">
        <v>20</v>
      </c>
      <c r="K97" s="6">
        <v>4020</v>
      </c>
      <c r="L97" s="6">
        <v>3492.3449999999998</v>
      </c>
      <c r="M97" s="3"/>
      <c r="N97" s="3"/>
      <c r="O97" s="3"/>
      <c r="P97" s="3"/>
    </row>
    <row r="98" spans="2:16" x14ac:dyDescent="0.2">
      <c r="B98" s="3"/>
      <c r="C98" s="3"/>
      <c r="D98" s="3">
        <f>D97/C97*100</f>
        <v>115.98914728682171</v>
      </c>
      <c r="E98" s="3"/>
      <c r="F98" s="3"/>
      <c r="G98" s="3"/>
      <c r="H98" s="3"/>
      <c r="I98" s="3"/>
      <c r="J98" s="3"/>
      <c r="K98" s="3"/>
      <c r="L98" s="3">
        <f>L97/K97*100</f>
        <v>86.874253731343273</v>
      </c>
      <c r="M98" s="3"/>
      <c r="N98" s="3"/>
      <c r="O98" s="3"/>
      <c r="P98" s="3"/>
    </row>
    <row r="99" spans="2:16" x14ac:dyDescent="0.2">
      <c r="B99" s="3" t="s">
        <v>120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</row>
    <row r="100" spans="2:16" ht="24" x14ac:dyDescent="0.2">
      <c r="B100" s="2" t="s">
        <v>0</v>
      </c>
      <c r="C100" s="2" t="s">
        <v>121</v>
      </c>
      <c r="D100" s="2" t="s">
        <v>40</v>
      </c>
      <c r="E100" s="3"/>
      <c r="F100" s="2" t="s">
        <v>0</v>
      </c>
      <c r="G100" s="2" t="s">
        <v>121</v>
      </c>
      <c r="H100" s="2" t="s">
        <v>40</v>
      </c>
      <c r="I100" s="3"/>
      <c r="J100" s="2" t="s">
        <v>0</v>
      </c>
      <c r="K100" s="2" t="s">
        <v>121</v>
      </c>
      <c r="L100" s="2" t="s">
        <v>40</v>
      </c>
      <c r="M100" s="3"/>
      <c r="N100" s="2" t="s">
        <v>0</v>
      </c>
      <c r="O100" s="2" t="s">
        <v>121</v>
      </c>
      <c r="P100" s="2" t="s">
        <v>77</v>
      </c>
    </row>
    <row r="101" spans="2:16" x14ac:dyDescent="0.2">
      <c r="B101" s="5" t="s">
        <v>68</v>
      </c>
      <c r="C101" s="6">
        <v>723</v>
      </c>
      <c r="D101" s="41">
        <v>817.77699999999993</v>
      </c>
      <c r="E101" s="3"/>
      <c r="F101" s="5" t="s">
        <v>17</v>
      </c>
      <c r="G101" s="6">
        <v>540</v>
      </c>
      <c r="H101" s="41">
        <v>220</v>
      </c>
      <c r="I101" s="3"/>
      <c r="J101" s="5" t="s">
        <v>112</v>
      </c>
      <c r="K101" s="6">
        <v>255</v>
      </c>
      <c r="L101" s="41">
        <v>293.19</v>
      </c>
      <c r="M101" s="3"/>
      <c r="N101" s="5" t="s">
        <v>122</v>
      </c>
      <c r="O101" s="6">
        <v>160</v>
      </c>
      <c r="P101" s="41">
        <v>510</v>
      </c>
    </row>
    <row r="102" spans="2:16" x14ac:dyDescent="0.2">
      <c r="B102" s="5" t="s">
        <v>123</v>
      </c>
      <c r="C102" s="6">
        <v>150</v>
      </c>
      <c r="D102" s="41">
        <v>256.40800000000002</v>
      </c>
      <c r="E102" s="3"/>
      <c r="F102" s="5" t="s">
        <v>29</v>
      </c>
      <c r="G102" s="6">
        <v>200</v>
      </c>
      <c r="H102" s="41">
        <v>213.15</v>
      </c>
      <c r="I102" s="3"/>
      <c r="J102" s="5" t="s">
        <v>114</v>
      </c>
      <c r="K102" s="6">
        <v>210</v>
      </c>
      <c r="L102" s="41">
        <v>273.90600000000001</v>
      </c>
      <c r="M102" s="3"/>
      <c r="N102" s="5" t="s">
        <v>124</v>
      </c>
      <c r="O102" s="6">
        <v>570</v>
      </c>
      <c r="P102" s="43">
        <v>277</v>
      </c>
    </row>
    <row r="103" spans="2:16" x14ac:dyDescent="0.2">
      <c r="B103" s="5" t="s">
        <v>80</v>
      </c>
      <c r="C103" s="6">
        <v>295</v>
      </c>
      <c r="D103" s="41">
        <v>221.6</v>
      </c>
      <c r="E103" s="3"/>
      <c r="F103" s="5" t="s">
        <v>12</v>
      </c>
      <c r="G103" s="6">
        <v>670</v>
      </c>
      <c r="H103" s="43">
        <v>758.03400000000011</v>
      </c>
      <c r="I103" s="3"/>
      <c r="J103" s="5" t="s">
        <v>83</v>
      </c>
      <c r="K103" s="6">
        <v>2966</v>
      </c>
      <c r="L103" s="41">
        <v>4188.7689999999993</v>
      </c>
      <c r="M103" s="3"/>
      <c r="N103" s="5" t="s">
        <v>86</v>
      </c>
      <c r="O103" s="6">
        <v>330</v>
      </c>
      <c r="P103" s="41">
        <v>870</v>
      </c>
    </row>
    <row r="104" spans="2:16" x14ac:dyDescent="0.2">
      <c r="B104" s="5" t="s">
        <v>25</v>
      </c>
      <c r="C104" s="6">
        <v>120</v>
      </c>
      <c r="D104" s="41">
        <v>136.35300000000001</v>
      </c>
      <c r="E104" s="3"/>
      <c r="F104" s="5" t="s">
        <v>4</v>
      </c>
      <c r="G104" s="6">
        <v>120</v>
      </c>
      <c r="H104" s="41">
        <v>396.45</v>
      </c>
      <c r="I104" s="3"/>
      <c r="J104" s="5" t="s">
        <v>125</v>
      </c>
      <c r="K104" s="6"/>
      <c r="L104" s="41">
        <v>19.399999999999999</v>
      </c>
      <c r="M104" s="3"/>
      <c r="N104" s="5" t="s">
        <v>115</v>
      </c>
      <c r="O104" s="6">
        <v>235</v>
      </c>
      <c r="P104" s="41">
        <v>360.5</v>
      </c>
    </row>
    <row r="105" spans="2:16" x14ac:dyDescent="0.2">
      <c r="B105" s="5" t="s">
        <v>126</v>
      </c>
      <c r="C105" s="6">
        <v>450</v>
      </c>
      <c r="D105" s="41">
        <v>448.77100000000002</v>
      </c>
      <c r="E105" s="3"/>
      <c r="F105" s="5"/>
      <c r="G105" s="6"/>
      <c r="H105" s="41"/>
      <c r="I105" s="3"/>
      <c r="J105" s="5"/>
      <c r="K105" s="6"/>
      <c r="L105" s="41"/>
      <c r="M105" s="3"/>
      <c r="N105" s="5" t="s">
        <v>17</v>
      </c>
      <c r="O105" s="6">
        <v>900</v>
      </c>
      <c r="P105" s="41">
        <v>441.5</v>
      </c>
    </row>
    <row r="106" spans="2:16" x14ac:dyDescent="0.2">
      <c r="B106" s="5" t="s">
        <v>113</v>
      </c>
      <c r="C106" s="6"/>
      <c r="D106" s="47">
        <v>25.97</v>
      </c>
      <c r="E106" s="3"/>
      <c r="F106" s="5"/>
      <c r="G106" s="6"/>
      <c r="H106" s="45"/>
      <c r="I106" s="3"/>
      <c r="J106" s="5"/>
      <c r="K106" s="6"/>
      <c r="L106" s="41"/>
      <c r="M106" s="3"/>
      <c r="N106" s="5"/>
      <c r="O106" s="6"/>
      <c r="P106" s="45"/>
    </row>
    <row r="107" spans="2:16" x14ac:dyDescent="0.2">
      <c r="B107" s="5"/>
      <c r="C107" s="6"/>
      <c r="D107" s="47"/>
      <c r="E107" s="3"/>
      <c r="F107" s="5"/>
      <c r="G107" s="6"/>
      <c r="H107" s="47"/>
      <c r="I107" s="3"/>
      <c r="J107" s="5"/>
      <c r="K107" s="6"/>
      <c r="L107" s="48"/>
      <c r="M107" s="3"/>
      <c r="N107" s="5"/>
      <c r="O107" s="6"/>
      <c r="P107" s="49"/>
    </row>
    <row r="108" spans="2:16" x14ac:dyDescent="0.2">
      <c r="B108" s="5"/>
      <c r="C108" s="6"/>
      <c r="D108" s="51"/>
      <c r="E108" s="3"/>
      <c r="F108" s="5"/>
      <c r="G108" s="6"/>
      <c r="H108" s="47"/>
      <c r="I108" s="3"/>
      <c r="J108" s="5"/>
      <c r="K108" s="6"/>
      <c r="L108" s="6"/>
      <c r="M108" s="3"/>
      <c r="N108" s="5" t="s">
        <v>20</v>
      </c>
      <c r="O108" s="6">
        <v>2195</v>
      </c>
      <c r="P108" s="6">
        <v>2459</v>
      </c>
    </row>
    <row r="109" spans="2:16" x14ac:dyDescent="0.2">
      <c r="B109" s="5"/>
      <c r="C109" s="6"/>
      <c r="D109" s="47"/>
      <c r="E109" s="3"/>
      <c r="F109" s="5" t="s">
        <v>20</v>
      </c>
      <c r="G109" s="6">
        <v>1530</v>
      </c>
      <c r="H109" s="6">
        <v>1587.6340000000002</v>
      </c>
      <c r="I109" s="3"/>
      <c r="J109" s="5"/>
      <c r="K109" s="6"/>
      <c r="L109" s="6"/>
      <c r="M109" s="3"/>
      <c r="N109" s="3"/>
      <c r="O109" s="3"/>
      <c r="P109" s="3">
        <f>P108/O108*100</f>
        <v>112.02733485193622</v>
      </c>
    </row>
    <row r="110" spans="2:16" x14ac:dyDescent="0.2">
      <c r="B110" s="5" t="s">
        <v>20</v>
      </c>
      <c r="C110" s="6">
        <v>1738</v>
      </c>
      <c r="D110" s="6">
        <v>1906.8789999999999</v>
      </c>
      <c r="E110" s="3"/>
      <c r="F110" s="3"/>
      <c r="G110" s="3"/>
      <c r="H110" s="3">
        <f>H109/G109*100</f>
        <v>103.76692810457517</v>
      </c>
      <c r="I110" s="3"/>
      <c r="J110" s="5" t="s">
        <v>20</v>
      </c>
      <c r="K110" s="6">
        <v>3431</v>
      </c>
      <c r="L110" s="6">
        <v>4775.2649999999994</v>
      </c>
      <c r="M110" s="3"/>
      <c r="N110" s="3"/>
      <c r="O110" s="3"/>
      <c r="P110" s="3"/>
    </row>
    <row r="111" spans="2:16" x14ac:dyDescent="0.2">
      <c r="B111" s="3"/>
      <c r="C111" s="3"/>
      <c r="D111" s="3">
        <f>D110/C110*100</f>
        <v>109.7168584579977</v>
      </c>
      <c r="E111" s="3"/>
      <c r="F111" s="3"/>
      <c r="G111" s="3"/>
      <c r="H111" s="3"/>
      <c r="I111" s="3"/>
      <c r="J111" s="3"/>
      <c r="K111" s="3"/>
      <c r="L111" s="3">
        <f>L110/K110*100</f>
        <v>139.17997668318273</v>
      </c>
      <c r="M111" s="3"/>
      <c r="N111" s="3"/>
      <c r="O111" s="3"/>
      <c r="P111" s="3"/>
    </row>
    <row r="112" spans="2:16" x14ac:dyDescent="0.2">
      <c r="B112" s="3" t="s">
        <v>127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</row>
    <row r="113" spans="2:21" ht="24" x14ac:dyDescent="0.2">
      <c r="B113" s="2" t="s">
        <v>0</v>
      </c>
      <c r="C113" s="2" t="s">
        <v>128</v>
      </c>
      <c r="D113" s="2" t="s">
        <v>40</v>
      </c>
      <c r="E113" s="3"/>
      <c r="F113" s="2" t="s">
        <v>0</v>
      </c>
      <c r="G113" s="2" t="s">
        <v>128</v>
      </c>
      <c r="H113" s="2" t="s">
        <v>40</v>
      </c>
      <c r="I113" s="3"/>
      <c r="J113" s="2" t="s">
        <v>0</v>
      </c>
      <c r="K113" s="2" t="s">
        <v>128</v>
      </c>
      <c r="L113" s="2" t="s">
        <v>40</v>
      </c>
      <c r="M113" s="3"/>
      <c r="N113" s="2" t="s">
        <v>0</v>
      </c>
      <c r="O113" s="2" t="s">
        <v>128</v>
      </c>
      <c r="P113" s="2" t="s">
        <v>77</v>
      </c>
    </row>
    <row r="114" spans="2:21" x14ac:dyDescent="0.2">
      <c r="B114" s="5" t="s">
        <v>80</v>
      </c>
      <c r="C114" s="6">
        <v>122</v>
      </c>
      <c r="D114" s="43">
        <v>114.982</v>
      </c>
      <c r="E114" s="3"/>
      <c r="F114" s="5" t="s">
        <v>129</v>
      </c>
      <c r="G114" s="6">
        <v>1169</v>
      </c>
      <c r="H114" s="43">
        <v>812.22</v>
      </c>
      <c r="I114" s="3"/>
      <c r="J114" s="5" t="s">
        <v>68</v>
      </c>
      <c r="K114" s="6">
        <v>205</v>
      </c>
      <c r="L114" s="43">
        <v>593.04399999999987</v>
      </c>
      <c r="M114" s="3"/>
      <c r="N114" s="5" t="s">
        <v>17</v>
      </c>
      <c r="O114" s="6">
        <v>880</v>
      </c>
      <c r="P114" s="41">
        <v>1222.5</v>
      </c>
    </row>
    <row r="115" spans="2:21" x14ac:dyDescent="0.2">
      <c r="B115" s="5" t="s">
        <v>130</v>
      </c>
      <c r="C115" s="6">
        <v>730</v>
      </c>
      <c r="D115" s="43">
        <v>326.23799999999994</v>
      </c>
      <c r="E115" s="3"/>
      <c r="F115" s="5" t="s">
        <v>17</v>
      </c>
      <c r="G115" s="6">
        <v>250</v>
      </c>
      <c r="H115" s="43">
        <v>725.82300000000009</v>
      </c>
      <c r="I115" s="3"/>
      <c r="J115" s="5" t="s">
        <v>83</v>
      </c>
      <c r="K115" s="6">
        <v>3564</v>
      </c>
      <c r="L115" s="43">
        <v>4125.5370000000003</v>
      </c>
      <c r="M115" s="3"/>
      <c r="N115" s="5" t="s">
        <v>29</v>
      </c>
      <c r="O115" s="6">
        <v>420</v>
      </c>
      <c r="P115" s="43">
        <v>254</v>
      </c>
    </row>
    <row r="116" spans="2:21" x14ac:dyDescent="0.2">
      <c r="B116" s="5" t="s">
        <v>25</v>
      </c>
      <c r="C116" s="6">
        <v>360</v>
      </c>
      <c r="D116" s="43">
        <v>360.56399999999996</v>
      </c>
      <c r="E116" s="3"/>
      <c r="F116" s="5" t="s">
        <v>131</v>
      </c>
      <c r="G116" s="6">
        <v>250</v>
      </c>
      <c r="H116" s="43"/>
      <c r="I116" s="3"/>
      <c r="J116" s="5" t="s">
        <v>78</v>
      </c>
      <c r="K116" s="6">
        <v>420</v>
      </c>
      <c r="L116" s="43"/>
      <c r="M116" s="3"/>
      <c r="N116" s="5" t="s">
        <v>132</v>
      </c>
      <c r="O116" s="6">
        <v>300</v>
      </c>
      <c r="P116" s="41">
        <v>157.5</v>
      </c>
    </row>
    <row r="117" spans="2:21" x14ac:dyDescent="0.2">
      <c r="B117" s="5" t="s">
        <v>133</v>
      </c>
      <c r="C117" s="6">
        <v>465</v>
      </c>
      <c r="D117" s="43">
        <v>289.49900000000002</v>
      </c>
      <c r="E117" s="3"/>
      <c r="F117" s="5" t="s">
        <v>4</v>
      </c>
      <c r="G117" s="6">
        <v>350</v>
      </c>
      <c r="H117" s="43">
        <v>414.38900000000001</v>
      </c>
      <c r="I117" s="3"/>
      <c r="J117" s="5" t="s">
        <v>112</v>
      </c>
      <c r="K117" s="6">
        <v>150</v>
      </c>
      <c r="L117" s="43">
        <v>147.11000000000001</v>
      </c>
      <c r="M117" s="3"/>
      <c r="N117" s="5" t="s">
        <v>134</v>
      </c>
      <c r="O117" s="6">
        <v>200</v>
      </c>
      <c r="P117" s="41"/>
    </row>
    <row r="118" spans="2:21" x14ac:dyDescent="0.2">
      <c r="B118" s="5" t="s">
        <v>78</v>
      </c>
      <c r="C118" s="6"/>
      <c r="D118" s="52">
        <v>1277.4070000000002</v>
      </c>
      <c r="E118" s="3"/>
      <c r="F118" s="5"/>
      <c r="G118" s="6"/>
      <c r="H118" s="53"/>
      <c r="I118" s="3"/>
      <c r="J118" s="5" t="s">
        <v>114</v>
      </c>
      <c r="K118" s="6">
        <v>100</v>
      </c>
      <c r="L118" s="43">
        <v>129.404</v>
      </c>
      <c r="M118" s="3"/>
      <c r="N118" s="5" t="s">
        <v>27</v>
      </c>
      <c r="O118" s="6">
        <v>380</v>
      </c>
      <c r="P118" s="41">
        <v>405</v>
      </c>
    </row>
    <row r="119" spans="2:21" x14ac:dyDescent="0.2">
      <c r="B119" s="5"/>
      <c r="C119" s="6"/>
      <c r="D119" s="52"/>
      <c r="E119" s="3"/>
      <c r="F119" s="5"/>
      <c r="G119" s="6"/>
      <c r="H119" s="52"/>
      <c r="I119" s="3"/>
      <c r="J119" s="5" t="s">
        <v>17</v>
      </c>
      <c r="K119" s="6">
        <v>250</v>
      </c>
      <c r="L119" s="53"/>
      <c r="M119" s="3"/>
      <c r="N119" s="5"/>
      <c r="O119" s="6"/>
      <c r="P119" s="45"/>
    </row>
    <row r="120" spans="2:21" x14ac:dyDescent="0.2">
      <c r="B120" s="5"/>
      <c r="C120" s="6"/>
      <c r="D120" s="52"/>
      <c r="E120" s="3"/>
      <c r="F120" s="5"/>
      <c r="G120" s="6"/>
      <c r="H120" s="52"/>
      <c r="I120" s="3"/>
      <c r="J120" s="5" t="s">
        <v>135</v>
      </c>
      <c r="K120" s="6"/>
      <c r="L120" s="54">
        <v>78.605000000000004</v>
      </c>
      <c r="M120" s="3"/>
      <c r="N120" s="5"/>
      <c r="O120" s="6"/>
      <c r="P120" s="49"/>
    </row>
    <row r="121" spans="2:21" x14ac:dyDescent="0.2">
      <c r="B121" s="5"/>
      <c r="C121" s="6"/>
      <c r="D121" s="52"/>
      <c r="E121" s="3"/>
      <c r="F121" s="5" t="s">
        <v>20</v>
      </c>
      <c r="G121" s="6">
        <v>2019</v>
      </c>
      <c r="H121" s="6">
        <v>1952.4320000000002</v>
      </c>
      <c r="I121" s="3"/>
      <c r="J121" s="5"/>
      <c r="K121" s="6"/>
      <c r="L121" s="54"/>
      <c r="M121" s="3"/>
      <c r="N121" s="5" t="s">
        <v>20</v>
      </c>
      <c r="O121" s="6">
        <v>2180</v>
      </c>
      <c r="P121" s="6">
        <v>2039</v>
      </c>
    </row>
    <row r="122" spans="2:21" x14ac:dyDescent="0.2">
      <c r="B122" s="5" t="s">
        <v>20</v>
      </c>
      <c r="C122" s="6">
        <v>1677</v>
      </c>
      <c r="D122" s="6">
        <v>2368.69</v>
      </c>
      <c r="E122" s="3"/>
      <c r="F122" s="3"/>
      <c r="G122" s="3"/>
      <c r="H122" s="3">
        <f>H121/G121*100</f>
        <v>96.702922238732057</v>
      </c>
      <c r="I122" s="3"/>
      <c r="J122" s="5" t="s">
        <v>20</v>
      </c>
      <c r="K122" s="6">
        <v>4689</v>
      </c>
      <c r="L122" s="6">
        <v>5073.6999999999989</v>
      </c>
      <c r="M122" s="3"/>
      <c r="N122" s="44"/>
      <c r="O122" s="44"/>
      <c r="P122" s="3">
        <f>P121/O121*100</f>
        <v>93.532110091743121</v>
      </c>
    </row>
    <row r="123" spans="2:21" x14ac:dyDescent="0.2">
      <c r="B123" s="3"/>
      <c r="C123" s="3"/>
      <c r="D123" s="3">
        <f>D122/C122*100</f>
        <v>141.24567680381634</v>
      </c>
      <c r="E123" s="3"/>
      <c r="F123" s="3"/>
      <c r="G123" s="3"/>
      <c r="H123" s="3"/>
      <c r="I123" s="3"/>
      <c r="J123" s="3"/>
      <c r="K123" s="3"/>
      <c r="L123" s="3">
        <f>L122/K122*100</f>
        <v>108.20430795478777</v>
      </c>
      <c r="M123" s="3"/>
      <c r="N123" s="3"/>
      <c r="O123" s="3"/>
      <c r="P123" s="3"/>
    </row>
    <row r="124" spans="2:21" x14ac:dyDescent="0.2">
      <c r="B124" s="3" t="s">
        <v>136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</row>
    <row r="125" spans="2:21" x14ac:dyDescent="0.2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</row>
    <row r="126" spans="2:21" ht="24" x14ac:dyDescent="0.2">
      <c r="B126" s="2" t="s">
        <v>0</v>
      </c>
      <c r="C126" s="2" t="s">
        <v>137</v>
      </c>
      <c r="D126" s="2" t="s">
        <v>40</v>
      </c>
      <c r="E126" s="3"/>
      <c r="F126" s="2" t="s">
        <v>0</v>
      </c>
      <c r="G126" s="2" t="s">
        <v>137</v>
      </c>
      <c r="H126" s="2" t="s">
        <v>40</v>
      </c>
      <c r="I126" s="3"/>
      <c r="J126" s="2" t="s">
        <v>0</v>
      </c>
      <c r="K126" s="2" t="s">
        <v>137</v>
      </c>
      <c r="L126" s="2" t="s">
        <v>40</v>
      </c>
      <c r="M126" s="3"/>
      <c r="N126" s="2" t="s">
        <v>0</v>
      </c>
      <c r="O126" s="2" t="s">
        <v>137</v>
      </c>
      <c r="P126" s="2" t="s">
        <v>77</v>
      </c>
      <c r="R126" s="4"/>
      <c r="S126" s="4"/>
      <c r="T126" s="4"/>
      <c r="U126" s="4"/>
    </row>
    <row r="127" spans="2:21" x14ac:dyDescent="0.2">
      <c r="B127" s="5" t="s">
        <v>138</v>
      </c>
      <c r="C127" s="6">
        <v>75</v>
      </c>
      <c r="D127" s="43">
        <v>452.81299999999999</v>
      </c>
      <c r="E127" s="3"/>
      <c r="F127" s="5" t="s">
        <v>4</v>
      </c>
      <c r="G127" s="6">
        <v>420</v>
      </c>
      <c r="H127" s="43">
        <v>273.64699999999999</v>
      </c>
      <c r="I127" s="3"/>
      <c r="J127" s="5" t="s">
        <v>139</v>
      </c>
      <c r="K127" s="6">
        <v>1133</v>
      </c>
      <c r="L127" s="43">
        <v>945.1</v>
      </c>
      <c r="M127" s="3"/>
      <c r="N127" s="5" t="s">
        <v>4</v>
      </c>
      <c r="O127" s="6">
        <v>490</v>
      </c>
      <c r="P127" s="41">
        <v>176.5</v>
      </c>
      <c r="R127" s="55"/>
      <c r="S127" s="9"/>
      <c r="T127" s="9"/>
      <c r="U127" s="56"/>
    </row>
    <row r="128" spans="2:21" x14ac:dyDescent="0.2">
      <c r="B128" s="5" t="s">
        <v>140</v>
      </c>
      <c r="C128" s="6">
        <v>65</v>
      </c>
      <c r="D128" s="43">
        <v>48.192</v>
      </c>
      <c r="E128" s="3"/>
      <c r="F128" s="5" t="s">
        <v>141</v>
      </c>
      <c r="G128" s="6">
        <v>492</v>
      </c>
      <c r="H128" s="43">
        <v>235.048</v>
      </c>
      <c r="I128" s="3"/>
      <c r="J128" s="5" t="s">
        <v>83</v>
      </c>
      <c r="K128" s="6">
        <v>1998</v>
      </c>
      <c r="L128" s="43">
        <v>2290.0319999999997</v>
      </c>
      <c r="M128" s="3"/>
      <c r="N128" s="5" t="s">
        <v>17</v>
      </c>
      <c r="O128" s="6">
        <v>700</v>
      </c>
      <c r="P128" s="43">
        <v>1027.5</v>
      </c>
      <c r="R128" s="55"/>
      <c r="S128" s="9"/>
      <c r="T128" s="9"/>
      <c r="U128" s="56"/>
    </row>
    <row r="129" spans="2:21" x14ac:dyDescent="0.2">
      <c r="B129" s="5" t="s">
        <v>139</v>
      </c>
      <c r="C129" s="6">
        <v>325</v>
      </c>
      <c r="D129" s="43">
        <v>65.539000000000001</v>
      </c>
      <c r="E129" s="3"/>
      <c r="F129" s="5" t="s">
        <v>17</v>
      </c>
      <c r="G129" s="6">
        <v>420</v>
      </c>
      <c r="H129" s="43">
        <v>583.09</v>
      </c>
      <c r="I129" s="3"/>
      <c r="J129" s="5" t="s">
        <v>142</v>
      </c>
      <c r="K129" s="6">
        <v>350</v>
      </c>
      <c r="L129" s="43">
        <v>281.49399999999997</v>
      </c>
      <c r="M129" s="3"/>
      <c r="N129" s="5" t="s">
        <v>132</v>
      </c>
      <c r="O129" s="6">
        <v>450</v>
      </c>
      <c r="P129" s="41">
        <v>472.5</v>
      </c>
      <c r="R129" s="55"/>
      <c r="S129" s="9"/>
      <c r="T129" s="9"/>
      <c r="U129" s="56"/>
    </row>
    <row r="130" spans="2:21" x14ac:dyDescent="0.2">
      <c r="B130" s="5" t="s">
        <v>25</v>
      </c>
      <c r="C130" s="6">
        <v>150</v>
      </c>
      <c r="D130" s="43">
        <v>402.74600000000004</v>
      </c>
      <c r="E130" s="3"/>
      <c r="F130" s="5" t="s">
        <v>131</v>
      </c>
      <c r="G130" s="6">
        <v>600</v>
      </c>
      <c r="H130" s="42">
        <v>35.480000000000004</v>
      </c>
      <c r="I130" s="3"/>
      <c r="J130" s="5" t="s">
        <v>116</v>
      </c>
      <c r="K130" s="6">
        <v>0</v>
      </c>
      <c r="L130" s="43">
        <v>305.34000000000003</v>
      </c>
      <c r="M130" s="3"/>
      <c r="N130" s="5"/>
      <c r="O130" s="6"/>
      <c r="P130" s="41"/>
      <c r="R130" s="55"/>
      <c r="S130" s="9"/>
      <c r="T130" s="9"/>
      <c r="U130" s="56"/>
    </row>
    <row r="131" spans="2:21" x14ac:dyDescent="0.2">
      <c r="B131" s="5" t="s">
        <v>78</v>
      </c>
      <c r="C131" s="6">
        <v>640</v>
      </c>
      <c r="D131" s="52">
        <v>805.14600000000019</v>
      </c>
      <c r="E131" s="3"/>
      <c r="F131" s="5"/>
      <c r="G131" s="6"/>
      <c r="H131" s="53"/>
      <c r="I131" s="3"/>
      <c r="J131" s="5"/>
      <c r="K131" s="6"/>
      <c r="L131" s="43"/>
      <c r="M131" s="3"/>
      <c r="N131" s="5"/>
      <c r="O131" s="6"/>
      <c r="P131" s="41"/>
      <c r="R131" s="55"/>
      <c r="S131" s="9"/>
      <c r="T131" s="9"/>
      <c r="U131" s="56"/>
    </row>
    <row r="132" spans="2:21" x14ac:dyDescent="0.2">
      <c r="B132" s="5" t="s">
        <v>113</v>
      </c>
      <c r="C132" s="6">
        <v>225</v>
      </c>
      <c r="D132" s="52"/>
      <c r="E132" s="3"/>
      <c r="F132" s="5"/>
      <c r="G132" s="6"/>
      <c r="H132" s="52"/>
      <c r="I132" s="3"/>
      <c r="J132" s="5"/>
      <c r="K132" s="6"/>
      <c r="L132" s="53"/>
      <c r="M132" s="3"/>
      <c r="N132" s="5"/>
      <c r="O132" s="6"/>
      <c r="P132" s="45"/>
      <c r="R132" s="55"/>
      <c r="S132" s="9"/>
      <c r="T132" s="9"/>
      <c r="U132" s="13"/>
    </row>
    <row r="133" spans="2:21" x14ac:dyDescent="0.2">
      <c r="B133" s="5" t="s">
        <v>4</v>
      </c>
      <c r="C133" s="6"/>
      <c r="D133" s="52">
        <v>120.56</v>
      </c>
      <c r="E133" s="3"/>
      <c r="F133" s="5"/>
      <c r="G133" s="6"/>
      <c r="H133" s="52"/>
      <c r="I133" s="3"/>
      <c r="J133" s="5"/>
      <c r="K133" s="6"/>
      <c r="L133" s="54"/>
      <c r="M133" s="3"/>
      <c r="N133" s="5"/>
      <c r="O133" s="6"/>
      <c r="P133" s="49"/>
      <c r="R133" s="55"/>
      <c r="S133" s="9"/>
      <c r="T133" s="9"/>
      <c r="U133" s="9"/>
    </row>
    <row r="134" spans="2:21" x14ac:dyDescent="0.2">
      <c r="B134" s="5"/>
      <c r="C134" s="6"/>
      <c r="D134" s="52"/>
      <c r="E134" s="3"/>
      <c r="F134" s="5" t="s">
        <v>20</v>
      </c>
      <c r="G134" s="6">
        <v>1932</v>
      </c>
      <c r="H134" s="6">
        <v>1127.2650000000001</v>
      </c>
      <c r="I134" s="3"/>
      <c r="J134" s="5"/>
      <c r="K134" s="6"/>
      <c r="L134" s="54"/>
      <c r="M134" s="3"/>
      <c r="N134" s="5" t="s">
        <v>20</v>
      </c>
      <c r="O134" s="6">
        <v>1640</v>
      </c>
      <c r="P134" s="6">
        <v>1676.5</v>
      </c>
    </row>
    <row r="135" spans="2:21" x14ac:dyDescent="0.2">
      <c r="B135" s="5" t="s">
        <v>20</v>
      </c>
      <c r="C135" s="6">
        <v>1480</v>
      </c>
      <c r="D135" s="6">
        <v>1894.9960000000001</v>
      </c>
      <c r="E135" s="3"/>
      <c r="F135" s="3"/>
      <c r="G135" s="3"/>
      <c r="H135" s="3">
        <f>H134/G134*100</f>
        <v>58.347049689441</v>
      </c>
      <c r="I135" s="3"/>
      <c r="J135" s="5" t="s">
        <v>20</v>
      </c>
      <c r="K135" s="6">
        <v>3481</v>
      </c>
      <c r="L135" s="6">
        <v>3821.9659999999999</v>
      </c>
      <c r="M135" s="3"/>
      <c r="N135" s="3"/>
      <c r="O135" s="3"/>
      <c r="P135" s="3">
        <f>P134/O134*100</f>
        <v>102.22560975609755</v>
      </c>
    </row>
    <row r="136" spans="2:21" x14ac:dyDescent="0.2">
      <c r="B136" s="3"/>
      <c r="C136" s="3"/>
      <c r="D136" s="3">
        <f>D135/C135*100</f>
        <v>128.04027027027027</v>
      </c>
      <c r="E136" s="3"/>
      <c r="F136" s="3"/>
      <c r="G136" s="3"/>
      <c r="H136" s="3"/>
      <c r="I136" s="3"/>
      <c r="J136" s="3"/>
      <c r="K136" s="3"/>
      <c r="L136" s="3">
        <f>L135/K135*100</f>
        <v>109.79505889112325</v>
      </c>
      <c r="M136" s="3"/>
      <c r="N136" s="3"/>
      <c r="O136" s="3"/>
      <c r="P136" s="3"/>
    </row>
    <row r="137" spans="2:21" x14ac:dyDescent="0.2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</row>
    <row r="138" spans="2:21" x14ac:dyDescent="0.2">
      <c r="C138" s="57">
        <f>C10+C21+C33+C45+C55+C69+C84+C97+C110+C122+C135</f>
        <v>16275</v>
      </c>
      <c r="D138" s="57">
        <f>D10+D21+D33+D45+D55+D69+D84+D97+D110+D122+D135</f>
        <v>18603.237999999998</v>
      </c>
      <c r="G138" s="57">
        <f>G10+G33+G43+G55+G67+G83+G96+G109+G121+G134+G21</f>
        <v>17924.447400000001</v>
      </c>
      <c r="H138" s="57">
        <f>H10+H33+H43+H55+H67+H83+H96+H109+H121+H134+H21</f>
        <v>15283.050000000001</v>
      </c>
      <c r="K138" s="57">
        <f>K12+K24+K32+K43+K57+K69+K84+K97+K110+K122+K135</f>
        <v>49323</v>
      </c>
      <c r="L138" s="57">
        <f>L12+L24+L32+L43+L57+L69+L84+L97+L110+L122+L135</f>
        <v>48566.224999999999</v>
      </c>
      <c r="O138" s="57">
        <f>O10+O21+O33+O43+O55+O68+O82+O95+O108+O121+O134</f>
        <v>22273</v>
      </c>
      <c r="P138" s="57">
        <f>P10+P21+P33+P43+P55+P68+P82+P95+P108+P121+P134</f>
        <v>23831.7</v>
      </c>
    </row>
    <row r="139" spans="2:21" x14ac:dyDescent="0.2">
      <c r="D139" s="1">
        <f>D138/C138*100</f>
        <v>114.30560983102917</v>
      </c>
      <c r="H139" s="1">
        <f>H138/G138*100</f>
        <v>85.263716414487618</v>
      </c>
      <c r="L139" s="1">
        <f>L138/K138*100</f>
        <v>98.465675242787341</v>
      </c>
      <c r="P139" s="1">
        <f>P138/O138*100</f>
        <v>106.9981592062138</v>
      </c>
    </row>
    <row r="141" spans="2:21" ht="15.75" x14ac:dyDescent="0.25">
      <c r="B141" s="62" t="s">
        <v>154</v>
      </c>
      <c r="C141" s="63">
        <f>C138+G138+K138+O138</f>
        <v>105795.4474</v>
      </c>
      <c r="D141" s="63"/>
      <c r="E141" s="3"/>
      <c r="F141" s="3"/>
      <c r="S141" s="57">
        <f>S120+S107+S94++S81+S67+S56+S33+S20+S10</f>
        <v>0</v>
      </c>
      <c r="T141" s="57">
        <f t="shared" ref="T141:U141" si="0">T120+T107+T94++T81+T67+T56+T33+T20+T10</f>
        <v>0</v>
      </c>
      <c r="U141" s="57">
        <f t="shared" si="0"/>
        <v>0</v>
      </c>
    </row>
    <row r="142" spans="2:21" ht="15.75" x14ac:dyDescent="0.25">
      <c r="B142" s="62" t="s">
        <v>155</v>
      </c>
      <c r="C142" s="62">
        <v>106284.213</v>
      </c>
      <c r="D142" s="64">
        <f>C142/C141*100</f>
        <v>100.46199114613319</v>
      </c>
      <c r="E142" s="3"/>
      <c r="F142" s="62" t="s">
        <v>143</v>
      </c>
    </row>
    <row r="145" spans="3:8" ht="15" x14ac:dyDescent="0.25">
      <c r="C145" s="58"/>
      <c r="D145" s="58" t="s">
        <v>144</v>
      </c>
      <c r="E145" s="58"/>
      <c r="F145" s="58" t="s">
        <v>145</v>
      </c>
      <c r="G145" s="58" t="s">
        <v>143</v>
      </c>
    </row>
    <row r="146" spans="3:8" ht="15" x14ac:dyDescent="0.25">
      <c r="C146" s="58" t="s">
        <v>146</v>
      </c>
      <c r="D146" s="59">
        <f>C138</f>
        <v>16275</v>
      </c>
      <c r="E146" s="59"/>
      <c r="F146" s="59">
        <f>D138</f>
        <v>18603.237999999998</v>
      </c>
      <c r="G146" s="59">
        <f>F146/D146*100</f>
        <v>114.30560983102917</v>
      </c>
      <c r="H146" s="1">
        <f>G146*D146+G147*D147+G148*D148+G149*D149+G150*D150</f>
        <v>10628421.300000001</v>
      </c>
    </row>
    <row r="147" spans="3:8" ht="15" x14ac:dyDescent="0.25">
      <c r="C147" s="58" t="s">
        <v>147</v>
      </c>
      <c r="D147" s="59">
        <f>G138</f>
        <v>17924.447400000001</v>
      </c>
      <c r="E147" s="59"/>
      <c r="F147" s="59">
        <f>H138</f>
        <v>15283.050000000001</v>
      </c>
      <c r="G147" s="59">
        <f t="shared" ref="G147:G150" si="1">F147/D147*100</f>
        <v>85.263716414487618</v>
      </c>
      <c r="H147" s="60">
        <f>H146/F151</f>
        <v>100</v>
      </c>
    </row>
    <row r="148" spans="3:8" ht="15" x14ac:dyDescent="0.25">
      <c r="C148" s="58" t="s">
        <v>148</v>
      </c>
      <c r="D148" s="59">
        <f>K138</f>
        <v>49323</v>
      </c>
      <c r="E148" s="59"/>
      <c r="F148" s="59">
        <f>L138</f>
        <v>48566.224999999999</v>
      </c>
      <c r="G148" s="59">
        <f t="shared" si="1"/>
        <v>98.465675242787341</v>
      </c>
    </row>
    <row r="149" spans="3:8" ht="15" x14ac:dyDescent="0.25">
      <c r="C149" s="58" t="s">
        <v>149</v>
      </c>
      <c r="D149" s="59">
        <f>O138</f>
        <v>22273</v>
      </c>
      <c r="E149" s="59"/>
      <c r="F149" s="59">
        <f>P138</f>
        <v>23831.7</v>
      </c>
      <c r="G149" s="59">
        <f t="shared" si="1"/>
        <v>106.9981592062138</v>
      </c>
    </row>
    <row r="150" spans="3:8" ht="15" x14ac:dyDescent="0.25">
      <c r="C150" s="58"/>
      <c r="D150" s="59"/>
      <c r="E150" s="59"/>
      <c r="F150" s="59"/>
      <c r="G150" s="59"/>
    </row>
    <row r="151" spans="3:8" ht="15" x14ac:dyDescent="0.25">
      <c r="C151" s="58"/>
      <c r="D151" s="59">
        <f t="shared" ref="D151:E151" si="2">SUM(D146:D150)</f>
        <v>105795.4474</v>
      </c>
      <c r="E151" s="59"/>
      <c r="F151" s="59">
        <f>SUM(F146:F150)</f>
        <v>106284.213</v>
      </c>
      <c r="G151" s="65">
        <f>F151/D151*100</f>
        <v>100.46199114613319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2017-04-18T04:34:40Z</dcterms:modified>
</cp:coreProperties>
</file>