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E19" i="1"/>
  <c r="K6" i="1"/>
  <c r="K7" i="1"/>
  <c r="K8" i="1"/>
  <c r="K11" i="1"/>
  <c r="K12" i="1"/>
  <c r="K13" i="1"/>
  <c r="K14" i="1"/>
  <c r="K17" i="1"/>
  <c r="K18" i="1"/>
  <c r="K5" i="1"/>
  <c r="H11" i="1"/>
  <c r="H12" i="1"/>
  <c r="H13" i="1"/>
  <c r="H14" i="1"/>
  <c r="H17" i="1"/>
  <c r="H18" i="1"/>
  <c r="H6" i="1"/>
  <c r="H7" i="1"/>
  <c r="H8" i="1"/>
  <c r="H5" i="1"/>
  <c r="E11" i="1"/>
  <c r="E12" i="1"/>
  <c r="E13" i="1"/>
  <c r="E14" i="1"/>
  <c r="E17" i="1"/>
  <c r="E18" i="1"/>
  <c r="B18" i="1" l="1"/>
  <c r="B17" i="1"/>
  <c r="B14" i="1"/>
  <c r="B13" i="1"/>
  <c r="B12" i="1"/>
  <c r="B11" i="1"/>
  <c r="D8" i="1"/>
  <c r="C8" i="1"/>
  <c r="E8" i="1" s="1"/>
  <c r="B8" i="1"/>
  <c r="D7" i="1"/>
  <c r="C7" i="1"/>
  <c r="B7" i="1"/>
  <c r="D6" i="1"/>
  <c r="C6" i="1"/>
  <c r="E6" i="1" s="1"/>
  <c r="B6" i="1"/>
  <c r="F5" i="1"/>
  <c r="D5" i="1"/>
  <c r="C5" i="1"/>
  <c r="E5" i="1" s="1"/>
  <c r="B5" i="1"/>
  <c r="E7" i="1" l="1"/>
</calcChain>
</file>

<file path=xl/sharedStrings.xml><?xml version="1.0" encoding="utf-8"?>
<sst xmlns="http://schemas.openxmlformats.org/spreadsheetml/2006/main" count="10" uniqueCount="6">
  <si>
    <t>STEAM</t>
  </si>
  <si>
    <t>COAL</t>
  </si>
  <si>
    <t>POWER</t>
  </si>
  <si>
    <t>BOM</t>
  </si>
  <si>
    <t>ACTUAL</t>
  </si>
  <si>
    <t xml:space="preserve">SPECIFIC CONSUMPTION FOR THE STANDARD RUNS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</si>
</sst>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esh.danav/Desktop/Utilites%20BOM%20for%20PMS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itting"/>
      <sheetName val="Sec-3"/>
      <sheetName val="Sec-4"/>
      <sheetName val="Sec-5"/>
      <sheetName val="Loop"/>
      <sheetName val="SPD"/>
      <sheetName val="Flaker"/>
      <sheetName val="January utility target"/>
      <sheetName val="Sum DFA"/>
      <sheetName val="Summary utility BOM"/>
    </sheetNames>
    <sheetDataSet>
      <sheetData sheetId="0" refreshError="1"/>
      <sheetData sheetId="1" refreshError="1">
        <row r="57">
          <cell r="B57" t="str">
            <v>C1218 for DFA C1214 in C303</v>
          </cell>
        </row>
        <row r="58">
          <cell r="Q58">
            <v>43.965361371367585</v>
          </cell>
          <cell r="R58">
            <v>64.040000000000006</v>
          </cell>
        </row>
        <row r="60">
          <cell r="R60">
            <v>58.78</v>
          </cell>
        </row>
        <row r="81">
          <cell r="B81" t="str">
            <v>CNO for DFA C-1214</v>
          </cell>
        </row>
        <row r="82">
          <cell r="Q82">
            <v>56.287894128099808</v>
          </cell>
          <cell r="R82">
            <v>66.7</v>
          </cell>
        </row>
        <row r="87">
          <cell r="B87" t="str">
            <v>Hyd. C8C10 for C8&gt;99% - cno C302-C303</v>
          </cell>
        </row>
        <row r="88">
          <cell r="Q88">
            <v>103.14712961442167</v>
          </cell>
          <cell r="R88">
            <v>112</v>
          </cell>
        </row>
        <row r="93">
          <cell r="B93" t="str">
            <v>DFA C8 Bottom for C10 99% (CNO Base) C302-C303</v>
          </cell>
        </row>
        <row r="94">
          <cell r="Q94">
            <v>146.65249057948901</v>
          </cell>
          <cell r="R94">
            <v>239</v>
          </cell>
        </row>
      </sheetData>
      <sheetData sheetId="2" refreshError="1">
        <row r="5">
          <cell r="B5" t="str">
            <v>S Mix Residue for DLGMFA</v>
          </cell>
        </row>
        <row r="12">
          <cell r="B12" t="str">
            <v xml:space="preserve">SPFAD for DFA C1618 </v>
          </cell>
        </row>
        <row r="18">
          <cell r="B18" t="str">
            <v>Stearic -92 from Hyd C-18</v>
          </cell>
        </row>
        <row r="24">
          <cell r="B24" t="str">
            <v>B/P CNO FOR C-1618TA</v>
          </cell>
        </row>
      </sheetData>
      <sheetData sheetId="3" refreshError="1">
        <row r="5">
          <cell r="B5" t="str">
            <v>Must. CFA C1822 for Erucic-90</v>
          </cell>
        </row>
        <row r="23">
          <cell r="B23" t="str">
            <v>SRMO for DFA C22&gt;95%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B1" workbookViewId="0">
      <selection activeCell="G24" sqref="G24"/>
    </sheetView>
  </sheetViews>
  <sheetFormatPr defaultRowHeight="15" x14ac:dyDescent="0.25"/>
  <cols>
    <col min="2" max="2" width="50.140625" bestFit="1" customWidth="1"/>
    <col min="3" max="11" width="14.42578125" customWidth="1"/>
  </cols>
  <sheetData>
    <row r="2" spans="2:13" ht="18.75" x14ac:dyDescent="0.3">
      <c r="B2" s="6" t="s">
        <v>5</v>
      </c>
    </row>
    <row r="3" spans="2:13" ht="15.75" x14ac:dyDescent="0.25">
      <c r="B3" s="4"/>
      <c r="C3" s="7" t="s">
        <v>0</v>
      </c>
      <c r="D3" s="7"/>
      <c r="E3" s="3"/>
      <c r="F3" s="7" t="s">
        <v>1</v>
      </c>
      <c r="G3" s="7"/>
      <c r="H3" s="3"/>
      <c r="I3" s="7" t="s">
        <v>2</v>
      </c>
      <c r="J3" s="7"/>
      <c r="K3" s="3"/>
      <c r="L3" s="1"/>
      <c r="M3" s="1"/>
    </row>
    <row r="4" spans="2:13" ht="15.75" x14ac:dyDescent="0.25">
      <c r="B4" s="4"/>
      <c r="C4" s="2" t="s">
        <v>3</v>
      </c>
      <c r="D4" s="2" t="s">
        <v>4</v>
      </c>
      <c r="E4" s="3"/>
      <c r="F4" s="2" t="s">
        <v>3</v>
      </c>
      <c r="G4" s="2" t="s">
        <v>4</v>
      </c>
      <c r="H4" s="3"/>
      <c r="I4" s="2" t="s">
        <v>3</v>
      </c>
      <c r="J4" s="2" t="s">
        <v>4</v>
      </c>
      <c r="K4" s="3"/>
      <c r="L4" s="1"/>
      <c r="M4" s="1"/>
    </row>
    <row r="5" spans="2:13" ht="15.75" x14ac:dyDescent="0.25">
      <c r="B5" s="4" t="str">
        <f>'[1]Sec-3'!B57</f>
        <v>C1218 for DFA C1214 in C303</v>
      </c>
      <c r="C5" s="5">
        <f>'[1]Sec-3'!R58</f>
        <v>64.040000000000006</v>
      </c>
      <c r="D5" s="5">
        <f>'[1]Sec-3'!Q58</f>
        <v>43.965361371367585</v>
      </c>
      <c r="E5" s="5">
        <f>(C5-D5)/C5*100</f>
        <v>31.34703096288635</v>
      </c>
      <c r="F5" s="5">
        <f>'[1]Sec-3'!R60</f>
        <v>58.78</v>
      </c>
      <c r="G5" s="5">
        <v>52.7</v>
      </c>
      <c r="H5" s="5">
        <f>(F5-G5)/F5*100</f>
        <v>10.343654304185094</v>
      </c>
      <c r="I5" s="5">
        <v>44.49</v>
      </c>
      <c r="J5" s="5">
        <v>37.9</v>
      </c>
      <c r="K5" s="5">
        <f>(I5-J5)/J5*100</f>
        <v>17.387862796833783</v>
      </c>
    </row>
    <row r="6" spans="2:13" ht="15.75" x14ac:dyDescent="0.25">
      <c r="B6" s="4" t="str">
        <f>'[1]Sec-3'!B81</f>
        <v>CNO for DFA C-1214</v>
      </c>
      <c r="C6" s="5">
        <f>'[1]Sec-3'!R82</f>
        <v>66.7</v>
      </c>
      <c r="D6" s="5">
        <f>'[1]Sec-3'!Q82</f>
        <v>56.287894128099808</v>
      </c>
      <c r="E6" s="5">
        <f t="shared" ref="E6:E18" si="0">(C6-D6)/C6*100</f>
        <v>15.610353631034773</v>
      </c>
      <c r="F6" s="5">
        <v>74.5</v>
      </c>
      <c r="G6" s="5">
        <v>87.87</v>
      </c>
      <c r="H6" s="5">
        <f t="shared" ref="H6:H18" si="1">(F6-G6)/F6*100</f>
        <v>-17.946308724832221</v>
      </c>
      <c r="I6" s="5">
        <v>58.46</v>
      </c>
      <c r="J6" s="5">
        <v>43.83</v>
      </c>
      <c r="K6" s="5">
        <f t="shared" ref="K6:K18" si="2">(I6-J6)/J6*100</f>
        <v>33.378964179785541</v>
      </c>
    </row>
    <row r="7" spans="2:13" ht="15.75" x14ac:dyDescent="0.25">
      <c r="B7" s="4" t="str">
        <f>'[1]Sec-3'!B87</f>
        <v>Hyd. C8C10 for C8&gt;99% - cno C302-C303</v>
      </c>
      <c r="C7" s="5">
        <f>'[1]Sec-3'!R88</f>
        <v>112</v>
      </c>
      <c r="D7" s="5">
        <f>'[1]Sec-3'!Q88</f>
        <v>103.14712961442167</v>
      </c>
      <c r="E7" s="5">
        <f t="shared" si="0"/>
        <v>7.9043485585520781</v>
      </c>
      <c r="F7" s="4">
        <v>132.1</v>
      </c>
      <c r="G7" s="4">
        <v>124</v>
      </c>
      <c r="H7" s="5">
        <f t="shared" si="1"/>
        <v>6.1317183951551817</v>
      </c>
      <c r="I7" s="5">
        <v>129</v>
      </c>
      <c r="J7" s="5">
        <v>89.7</v>
      </c>
      <c r="K7" s="5">
        <f t="shared" si="2"/>
        <v>43.812709030100329</v>
      </c>
    </row>
    <row r="8" spans="2:13" ht="15.75" x14ac:dyDescent="0.25">
      <c r="B8" s="4" t="str">
        <f>'[1]Sec-3'!B93</f>
        <v>DFA C8 Bottom for C10 99% (CNO Base) C302-C303</v>
      </c>
      <c r="C8" s="4">
        <f>'[1]Sec-3'!R94</f>
        <v>239</v>
      </c>
      <c r="D8" s="5">
        <f>'[1]Sec-3'!Q94</f>
        <v>146.65249057948901</v>
      </c>
      <c r="E8" s="5">
        <f t="shared" si="0"/>
        <v>38.639125280548534</v>
      </c>
      <c r="F8" s="5">
        <v>247</v>
      </c>
      <c r="G8" s="5">
        <v>181.2</v>
      </c>
      <c r="H8" s="5">
        <f t="shared" si="1"/>
        <v>26.639676113360327</v>
      </c>
      <c r="I8" s="5">
        <v>215</v>
      </c>
      <c r="J8" s="5">
        <v>118.6</v>
      </c>
      <c r="K8" s="5">
        <f t="shared" si="2"/>
        <v>81.281618887015185</v>
      </c>
    </row>
    <row r="9" spans="2:13" ht="15.75" x14ac:dyDescent="0.25">
      <c r="B9" s="4"/>
      <c r="C9" s="4"/>
      <c r="D9" s="5"/>
      <c r="E9" s="5"/>
      <c r="F9" s="5"/>
      <c r="G9" s="5"/>
      <c r="H9" s="5"/>
      <c r="I9" s="5"/>
      <c r="J9" s="5"/>
      <c r="K9" s="5"/>
    </row>
    <row r="10" spans="2:13" ht="15.75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</row>
    <row r="11" spans="2:13" ht="15.75" x14ac:dyDescent="0.25">
      <c r="B11" s="4" t="str">
        <f>'[1]Sec-4'!B5</f>
        <v>S Mix Residue for DLGMFA</v>
      </c>
      <c r="C11" s="4">
        <v>290.8</v>
      </c>
      <c r="D11" s="5">
        <v>270.3</v>
      </c>
      <c r="E11" s="5">
        <f t="shared" si="0"/>
        <v>7.0495185694635492</v>
      </c>
      <c r="F11" s="5">
        <v>97.96</v>
      </c>
      <c r="G11" s="5">
        <v>81.260000000000005</v>
      </c>
      <c r="H11" s="5">
        <f t="shared" si="1"/>
        <v>17.047774601878306</v>
      </c>
      <c r="I11" s="5">
        <v>93.24</v>
      </c>
      <c r="J11" s="5">
        <v>83.84</v>
      </c>
      <c r="K11" s="5">
        <f t="shared" si="2"/>
        <v>11.211832061068691</v>
      </c>
    </row>
    <row r="12" spans="2:13" ht="15.75" x14ac:dyDescent="0.25">
      <c r="B12" s="4" t="str">
        <f>'[1]Sec-4'!B12</f>
        <v xml:space="preserve">SPFAD for DFA C1618 </v>
      </c>
      <c r="C12" s="5">
        <v>210.2</v>
      </c>
      <c r="D12" s="5">
        <v>170</v>
      </c>
      <c r="E12" s="5">
        <f t="shared" si="0"/>
        <v>19.124643196955276</v>
      </c>
      <c r="F12" s="5">
        <v>80.150000000000006</v>
      </c>
      <c r="G12" s="5">
        <v>79.8</v>
      </c>
      <c r="H12" s="5">
        <f t="shared" si="1"/>
        <v>0.4366812227074342</v>
      </c>
      <c r="I12" s="5">
        <v>69.03</v>
      </c>
      <c r="J12" s="5">
        <v>69.42</v>
      </c>
      <c r="K12" s="5">
        <f t="shared" si="2"/>
        <v>-0.56179775280898958</v>
      </c>
    </row>
    <row r="13" spans="2:13" ht="15.75" x14ac:dyDescent="0.25">
      <c r="B13" s="4" t="str">
        <f>'[1]Sec-4'!B18</f>
        <v>Stearic -92 from Hyd C-18</v>
      </c>
      <c r="C13" s="5">
        <v>289.10000000000002</v>
      </c>
      <c r="D13" s="5">
        <v>226.26</v>
      </c>
      <c r="E13" s="5">
        <f t="shared" si="0"/>
        <v>21.736423382912495</v>
      </c>
      <c r="F13" s="5">
        <v>102.86</v>
      </c>
      <c r="G13" s="5">
        <v>66.900000000000006</v>
      </c>
      <c r="H13" s="5">
        <f t="shared" si="1"/>
        <v>34.960139996111209</v>
      </c>
      <c r="I13" s="5">
        <v>92.15</v>
      </c>
      <c r="J13" s="5">
        <v>84.64</v>
      </c>
      <c r="K13" s="5">
        <f t="shared" si="2"/>
        <v>8.8728733459357336</v>
      </c>
    </row>
    <row r="14" spans="2:13" ht="15.75" x14ac:dyDescent="0.25">
      <c r="B14" s="4" t="str">
        <f>'[1]Sec-4'!B24</f>
        <v>B/P CNO FOR C-1618TA</v>
      </c>
      <c r="C14" s="4">
        <v>210.25</v>
      </c>
      <c r="D14" s="5">
        <v>183.9</v>
      </c>
      <c r="E14" s="5">
        <f t="shared" si="0"/>
        <v>12.532699167657549</v>
      </c>
      <c r="F14" s="5">
        <v>80.150000000000006</v>
      </c>
      <c r="G14" s="5">
        <v>79.8</v>
      </c>
      <c r="H14" s="5">
        <f t="shared" si="1"/>
        <v>0.4366812227074342</v>
      </c>
      <c r="I14" s="5">
        <v>69.03</v>
      </c>
      <c r="J14" s="5">
        <v>72</v>
      </c>
      <c r="K14" s="5">
        <f t="shared" si="2"/>
        <v>-4.1249999999999982</v>
      </c>
    </row>
    <row r="15" spans="2:13" ht="15.75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</row>
    <row r="16" spans="2:13" ht="15.75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</row>
    <row r="17" spans="2:11" ht="15.75" x14ac:dyDescent="0.25">
      <c r="B17" s="4" t="str">
        <f>'[1]Sec-5'!B5</f>
        <v>Must. CFA C1822 for Erucic-90</v>
      </c>
      <c r="C17" s="5">
        <v>326.2</v>
      </c>
      <c r="D17" s="5">
        <v>284</v>
      </c>
      <c r="E17" s="5">
        <f t="shared" si="0"/>
        <v>12.936848559166153</v>
      </c>
      <c r="F17" s="5">
        <v>118.8</v>
      </c>
      <c r="G17" s="5">
        <v>114.6</v>
      </c>
      <c r="H17" s="5">
        <f t="shared" si="1"/>
        <v>3.5353535353535381</v>
      </c>
      <c r="I17" s="5">
        <v>103.45</v>
      </c>
      <c r="J17" s="5">
        <v>89</v>
      </c>
      <c r="K17" s="5">
        <f t="shared" si="2"/>
        <v>16.23595505617978</v>
      </c>
    </row>
    <row r="18" spans="2:11" ht="15.75" x14ac:dyDescent="0.25">
      <c r="B18" s="4" t="str">
        <f>'[1]Sec-5'!B23</f>
        <v>SRMO for DFA C22&gt;95%</v>
      </c>
      <c r="C18" s="5">
        <v>326.2</v>
      </c>
      <c r="D18" s="5">
        <v>188</v>
      </c>
      <c r="E18" s="5">
        <f t="shared" si="0"/>
        <v>42.366646229307172</v>
      </c>
      <c r="F18" s="5">
        <v>126.2</v>
      </c>
      <c r="G18" s="5">
        <v>110.95</v>
      </c>
      <c r="H18" s="5">
        <f t="shared" si="1"/>
        <v>12.083993660855784</v>
      </c>
      <c r="I18" s="5">
        <v>103.45</v>
      </c>
      <c r="J18" s="5">
        <v>89.71</v>
      </c>
      <c r="K18" s="5">
        <f t="shared" si="2"/>
        <v>15.316018281128091</v>
      </c>
    </row>
    <row r="19" spans="2:11" x14ac:dyDescent="0.25">
      <c r="C19" s="8"/>
      <c r="D19" s="8"/>
      <c r="E19" s="9">
        <f>AVERAGE(E5:E18)</f>
        <v>20.924763753848392</v>
      </c>
      <c r="F19" s="8">
        <f t="shared" ref="F19:K19" si="3">AVERAGE(F5:F18)</f>
        <v>111.85</v>
      </c>
      <c r="G19" s="8">
        <f t="shared" si="3"/>
        <v>97.907999999999987</v>
      </c>
      <c r="H19" s="9">
        <f t="shared" si="3"/>
        <v>9.3669364327482079</v>
      </c>
      <c r="I19" s="8">
        <f t="shared" si="3"/>
        <v>97.72999999999999</v>
      </c>
      <c r="J19" s="8">
        <f t="shared" si="3"/>
        <v>77.864000000000004</v>
      </c>
      <c r="K19" s="9">
        <f t="shared" si="3"/>
        <v>22.281103588523816</v>
      </c>
    </row>
    <row r="20" spans="2:11" x14ac:dyDescent="0.25">
      <c r="D20" s="8"/>
      <c r="E20" s="8"/>
    </row>
  </sheetData>
  <mergeCells count="3">
    <mergeCell ref="C3:D3"/>
    <mergeCell ref="F3:G3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2017-04-20T09:42:03Z</dcterms:modified>
</cp:coreProperties>
</file>