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8" i="1" l="1"/>
  <c r="L79" i="1" l="1"/>
  <c r="H79" i="1"/>
  <c r="M79" i="1" s="1"/>
  <c r="L78" i="1"/>
  <c r="H78" i="1"/>
  <c r="M78" i="1" s="1"/>
  <c r="L73" i="1"/>
  <c r="H73" i="1"/>
  <c r="M73" i="1" s="1"/>
  <c r="L72" i="1"/>
  <c r="M72" i="1" s="1"/>
  <c r="M74" i="1" s="1"/>
  <c r="H72" i="1"/>
  <c r="M66" i="1"/>
  <c r="I66" i="1"/>
  <c r="N66" i="1" s="1"/>
  <c r="M65" i="1"/>
  <c r="I65" i="1"/>
  <c r="N65" i="1" s="1"/>
  <c r="M64" i="1"/>
  <c r="I64" i="1"/>
  <c r="N64" i="1" s="1"/>
  <c r="M58" i="1"/>
  <c r="I58" i="1"/>
  <c r="N58" i="1" s="1"/>
  <c r="M57" i="1"/>
  <c r="N57" i="1" s="1"/>
  <c r="I57" i="1"/>
  <c r="M56" i="1"/>
  <c r="I56" i="1"/>
  <c r="N56" i="1" s="1"/>
  <c r="M51" i="1"/>
  <c r="H51" i="1"/>
  <c r="N51" i="1" s="1"/>
  <c r="N43" i="1"/>
  <c r="I43" i="1"/>
  <c r="O43" i="1" s="1"/>
  <c r="N41" i="1"/>
  <c r="G41" i="1"/>
  <c r="I41" i="1" s="1"/>
  <c r="O41" i="1" s="1"/>
  <c r="N40" i="1"/>
  <c r="I40" i="1"/>
  <c r="O40" i="1" s="1"/>
  <c r="N39" i="1"/>
  <c r="I39" i="1"/>
  <c r="O39" i="1" s="1"/>
  <c r="M32" i="1"/>
  <c r="H32" i="1"/>
  <c r="N32" i="1" s="1"/>
  <c r="M31" i="1"/>
  <c r="H31" i="1"/>
  <c r="N31" i="1" s="1"/>
  <c r="M24" i="1"/>
  <c r="I24" i="1"/>
  <c r="N24" i="1" s="1"/>
  <c r="M22" i="1"/>
  <c r="I22" i="1"/>
  <c r="N22" i="1" s="1"/>
  <c r="M21" i="1"/>
  <c r="I21" i="1"/>
  <c r="N21" i="1" s="1"/>
  <c r="M20" i="1"/>
  <c r="I20" i="1"/>
  <c r="N20" i="1" s="1"/>
  <c r="M19" i="1"/>
  <c r="I19" i="1"/>
  <c r="N19" i="1" s="1"/>
  <c r="M15" i="1"/>
  <c r="I15" i="1"/>
  <c r="N15" i="1" s="1"/>
  <c r="M12" i="1"/>
  <c r="I12" i="1"/>
  <c r="N12" i="1" s="1"/>
  <c r="M11" i="1"/>
  <c r="I11" i="1"/>
  <c r="N11" i="1" s="1"/>
  <c r="N27" i="1" l="1"/>
  <c r="N60" i="1"/>
  <c r="M80" i="1"/>
</calcChain>
</file>

<file path=xl/comments1.xml><?xml version="1.0" encoding="utf-8"?>
<comments xmlns="http://schemas.openxmlformats.org/spreadsheetml/2006/main">
  <authors>
    <author>Author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 xml:space="preserve">TWO no of short runs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 xml:space="preserve">TWO no of short runs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>
      <text>
        <r>
          <rPr>
            <b/>
            <sz val="10"/>
            <color indexed="81"/>
            <rFont val="Tahoma"/>
            <family val="2"/>
          </rPr>
          <t xml:space="preserve">two run divided 370 Mt &amp; 498 MT
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Very short run &amp; only one run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Very short run &amp; two no of chnagovers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SHORT runs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Three no of breakups or changeovers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Three no of breakups or changeovers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<sst xmlns="http://schemas.openxmlformats.org/spreadsheetml/2006/main" count="286" uniqueCount="53">
  <si>
    <t>Month</t>
  </si>
  <si>
    <t>Sec</t>
  </si>
  <si>
    <t>Run</t>
  </si>
  <si>
    <t>Feed Qty.</t>
  </si>
  <si>
    <t>BOM</t>
  </si>
  <si>
    <t>Actual Specific Consumption</t>
  </si>
  <si>
    <t>Variance</t>
  </si>
  <si>
    <t>NG</t>
  </si>
  <si>
    <t>POWER</t>
  </si>
  <si>
    <t xml:space="preserve">COAL </t>
  </si>
  <si>
    <t>SteamCost</t>
  </si>
  <si>
    <t>Steam kgs</t>
  </si>
  <si>
    <t>Coal TOH</t>
  </si>
  <si>
    <t xml:space="preserve">Power </t>
  </si>
  <si>
    <t>Processing cost</t>
  </si>
  <si>
    <t>Coal for TOH</t>
  </si>
  <si>
    <t>Cost</t>
  </si>
  <si>
    <t xml:space="preserve"> COST</t>
  </si>
  <si>
    <t>COST</t>
  </si>
  <si>
    <t>NM3 cost</t>
  </si>
  <si>
    <t>Sec-3</t>
  </si>
  <si>
    <t>SPKO for DFA C1214 C302-C303</t>
  </si>
  <si>
    <t>DFA C1214 from C1218 in C303</t>
  </si>
  <si>
    <t>Sec-5</t>
  </si>
  <si>
    <t>SRMO for DFA C2022</t>
  </si>
  <si>
    <t>Hyd. SPFAD for Superflex 1840P C302-C303</t>
  </si>
  <si>
    <t>C-16 99% from C-16 rich</t>
  </si>
  <si>
    <t>Sec-4</t>
  </si>
  <si>
    <t xml:space="preserve">SPFAD for DFA C1618 </t>
  </si>
  <si>
    <t>NG for TOH</t>
  </si>
  <si>
    <t>SCNO for DFA C-1214</t>
  </si>
  <si>
    <t>Processing Cost for Fatty Acid Plant</t>
  </si>
  <si>
    <t>SPFAD for DFA C1618  50:50</t>
  </si>
  <si>
    <t>SPLIT B/P CNO for C-1618 TA C-302/402</t>
  </si>
  <si>
    <t>Utility consumption REDUCTION OVER BOM</t>
  </si>
  <si>
    <t>C-302/303/401/402 SERIES FOR C1698/1618</t>
  </si>
  <si>
    <t>LAKSHYA 2016-17 FATY ACID</t>
  </si>
  <si>
    <t>Total savings Potential
 for FY-2016-17</t>
  </si>
  <si>
    <t>Total  savings Balanced for FY-2016-17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</si>
  <si>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</si>
  <si>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</si>
  <si>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</si>
  <si>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</si>
  <si>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</si>
  <si>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</si>
  <si>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</si>
  <si>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</si>
  <si>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</si>
  <si>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</si>
  <si>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</si>
  <si>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March'17</t>
  </si>
  <si>
    <t>Total</t>
  </si>
  <si>
    <t xml:space="preserve">C-302/402 instead C-302/303 for Superflex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</si>
</sst>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_ * #,##0.00_ ;_ * \-#,##0.00_ ;_ * &quot;-&quot;??_ ;_ @_ "/>
    <numFmt numFmtId="167" formatCode="_(* #,##0.0_);_(* \(#,##0.0\);_(* &quot;-&quot;?_);_(@_)"/>
    <numFmt numFmtId="168" formatCode="0.000%"/>
    <numFmt numFmtId="169" formatCode="&quot;Rs.&quot;\ #,##0.00_);\(&quot;Rs.&quot;\ #,##0.00\)"/>
    <numFmt numFmtId="170" formatCode="_(&quot;Rs.&quot;\ * #,##0_);_(&quot;Rs.&quot;\ * \(#,##0\);_(&quot;Rs.&quot;\ * &quot;-&quot;_);_(@_)"/>
    <numFmt numFmtId="171" formatCode="&quot;$&quot;#,\);\(&quot;$&quot;#,##0\)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8"/>
      <name val="Arial Narrow"/>
      <family val="2"/>
    </font>
    <font>
      <sz val="10"/>
      <color theme="1"/>
      <name val="Bookman Old Style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i/>
      <sz val="11"/>
      <color indexed="23"/>
      <name val="Calibri"/>
      <family val="2"/>
    </font>
    <font>
      <b/>
      <sz val="14"/>
      <name val="SWISS"/>
    </font>
    <font>
      <sz val="10"/>
      <color indexed="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 Narrow"/>
      <family val="2"/>
    </font>
    <font>
      <sz val="11"/>
      <color indexed="62"/>
      <name val="Calibri"/>
      <family val="2"/>
    </font>
    <font>
      <b/>
      <sz val="14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entury Gothic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0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1167">
    <xf numFmtId="0" fontId="0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8" fillId="30" borderId="0" applyNumberFormat="0" applyBorder="0" applyAlignment="0" applyProtection="0"/>
    <xf numFmtId="0" fontId="18" fillId="23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7" fillId="0" borderId="6" applyBorder="0">
      <alignment horizontal="centerContinuous"/>
    </xf>
    <xf numFmtId="0" fontId="17" fillId="0" borderId="6" applyBorder="0">
      <alignment horizontal="centerContinuous"/>
    </xf>
    <xf numFmtId="0" fontId="17" fillId="0" borderId="6" applyBorder="0">
      <alignment horizontal="centerContinuous"/>
    </xf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49" fontId="22" fillId="0" borderId="0" applyFont="0" applyFill="0" applyBorder="0" applyAlignment="0" applyProtection="0">
      <alignment horizontal="left"/>
    </xf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0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8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7" fontId="16" fillId="0" borderId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169" fontId="9" fillId="0" borderId="0" applyFill="0" applyBorder="0" applyAlignment="0" applyProtection="0"/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9" fillId="0" borderId="0" applyNumberFormat="0" applyAlignment="0" applyProtection="0">
      <alignment horizontal="left"/>
    </xf>
    <xf numFmtId="49" fontId="23" fillId="0" borderId="7" applyNumberFormat="0" applyAlignment="0" applyProtection="0">
      <alignment horizontal="left" wrapText="1"/>
    </xf>
    <xf numFmtId="49" fontId="23" fillId="0" borderId="0" applyNumberFormat="0" applyAlignment="0" applyProtection="0">
      <alignment horizontal="left" wrapText="1"/>
    </xf>
    <xf numFmtId="49" fontId="24" fillId="0" borderId="0" applyAlignment="0" applyProtection="0">
      <alignment horizontal="left"/>
    </xf>
    <xf numFmtId="0" fontId="25" fillId="33" borderId="8" applyNumberFormat="0" applyAlignment="0" applyProtection="0"/>
    <xf numFmtId="0" fontId="25" fillId="33" borderId="8" applyNumberFormat="0" applyAlignment="0" applyProtection="0"/>
    <xf numFmtId="0" fontId="25" fillId="33" borderId="8" applyNumberFormat="0" applyAlignment="0" applyProtection="0"/>
    <xf numFmtId="0" fontId="26" fillId="0" borderId="0"/>
    <xf numFmtId="0" fontId="27" fillId="34" borderId="9" applyNumberFormat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30" fillId="0" borderId="0"/>
    <xf numFmtId="0" fontId="30" fillId="0" borderId="5"/>
    <xf numFmtId="0" fontId="30" fillId="0" borderId="5"/>
    <xf numFmtId="0" fontId="30" fillId="0" borderId="5"/>
    <xf numFmtId="0" fontId="31" fillId="0" borderId="0"/>
    <xf numFmtId="0" fontId="31" fillId="0" borderId="5"/>
    <xf numFmtId="0" fontId="31" fillId="0" borderId="5"/>
    <xf numFmtId="0" fontId="31" fillId="0" borderId="5"/>
    <xf numFmtId="0" fontId="31" fillId="0" borderId="5"/>
    <xf numFmtId="0" fontId="31" fillId="0" borderId="5"/>
    <xf numFmtId="0" fontId="31" fillId="0" borderId="5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3" fillId="38" borderId="0"/>
    <xf numFmtId="0" fontId="34" fillId="0" borderId="0" applyNumberFormat="0" applyFill="0" applyBorder="0" applyAlignment="0" applyProtection="0"/>
    <xf numFmtId="0" fontId="35" fillId="0" borderId="10"/>
    <xf numFmtId="0" fontId="35" fillId="0" borderId="5"/>
    <xf numFmtId="0" fontId="35" fillId="0" borderId="5"/>
    <xf numFmtId="0" fontId="35" fillId="0" borderId="5"/>
    <xf numFmtId="0" fontId="35" fillId="39" borderId="5"/>
    <xf numFmtId="0" fontId="35" fillId="39" borderId="5"/>
    <xf numFmtId="0" fontId="35" fillId="39" borderId="5"/>
    <xf numFmtId="0" fontId="36" fillId="0" borderId="0"/>
    <xf numFmtId="0" fontId="37" fillId="6" borderId="0" applyNumberFormat="0" applyBorder="0" applyAlignment="0" applyProtection="0"/>
    <xf numFmtId="0" fontId="38" fillId="0" borderId="11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9" borderId="8" applyNumberFormat="0" applyAlignment="0" applyProtection="0"/>
    <xf numFmtId="0" fontId="43" fillId="9" borderId="8" applyNumberFormat="0" applyAlignment="0" applyProtection="0"/>
    <xf numFmtId="0" fontId="43" fillId="9" borderId="8" applyNumberFormat="0" applyAlignment="0" applyProtection="0"/>
    <xf numFmtId="0" fontId="44" fillId="40" borderId="5"/>
    <xf numFmtId="0" fontId="44" fillId="40" borderId="5"/>
    <xf numFmtId="0" fontId="44" fillId="40" borderId="5"/>
    <xf numFmtId="0" fontId="45" fillId="0" borderId="15" applyNumberFormat="0" applyFill="0" applyAlignment="0" applyProtection="0"/>
    <xf numFmtId="0" fontId="46" fillId="41" borderId="0" applyNumberFormat="0" applyBorder="0" applyAlignment="0" applyProtection="0"/>
    <xf numFmtId="37" fontId="47" fillId="0" borderId="0"/>
    <xf numFmtId="171" fontId="48" fillId="0" borderId="0"/>
    <xf numFmtId="0" fontId="2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9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29" fillId="0" borderId="0"/>
    <xf numFmtId="0" fontId="29" fillId="0" borderId="0"/>
    <xf numFmtId="0" fontId="15" fillId="0" borderId="0"/>
    <xf numFmtId="0" fontId="15" fillId="42" borderId="16" applyNumberFormat="0" applyFont="0" applyAlignment="0" applyProtection="0"/>
    <xf numFmtId="0" fontId="15" fillId="42" borderId="16" applyNumberFormat="0" applyFont="0" applyAlignment="0" applyProtection="0"/>
    <xf numFmtId="0" fontId="15" fillId="42" borderId="16" applyNumberFormat="0" applyFont="0" applyAlignment="0" applyProtection="0"/>
    <xf numFmtId="0" fontId="50" fillId="33" borderId="17" applyNumberFormat="0" applyAlignment="0" applyProtection="0"/>
    <xf numFmtId="0" fontId="50" fillId="33" borderId="17" applyNumberFormat="0" applyAlignment="0" applyProtection="0"/>
    <xf numFmtId="0" fontId="50" fillId="33" borderId="1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0" borderId="0"/>
    <xf numFmtId="0" fontId="31" fillId="0" borderId="0"/>
    <xf numFmtId="4" fontId="3" fillId="41" borderId="18" applyNumberFormat="0" applyProtection="0">
      <alignment vertical="center"/>
    </xf>
    <xf numFmtId="4" fontId="3" fillId="41" borderId="18" applyNumberFormat="0" applyProtection="0">
      <alignment vertical="center"/>
    </xf>
    <xf numFmtId="4" fontId="3" fillId="41" borderId="18" applyNumberFormat="0" applyProtection="0">
      <alignment vertical="center"/>
    </xf>
    <xf numFmtId="4" fontId="51" fillId="41" borderId="18" applyNumberFormat="0" applyProtection="0">
      <alignment vertical="center"/>
    </xf>
    <xf numFmtId="4" fontId="51" fillId="41" borderId="18" applyNumberFormat="0" applyProtection="0">
      <alignment vertical="center"/>
    </xf>
    <xf numFmtId="4" fontId="51" fillId="41" borderId="18" applyNumberFormat="0" applyProtection="0">
      <alignment vertical="center"/>
    </xf>
    <xf numFmtId="4" fontId="3" fillId="41" borderId="18" applyNumberFormat="0" applyProtection="0">
      <alignment horizontal="left" vertical="center" indent="1"/>
    </xf>
    <xf numFmtId="4" fontId="3" fillId="41" borderId="18" applyNumberFormat="0" applyProtection="0">
      <alignment horizontal="left" vertical="center" indent="1"/>
    </xf>
    <xf numFmtId="4" fontId="3" fillId="41" borderId="18" applyNumberFormat="0" applyProtection="0">
      <alignment horizontal="left" vertical="center" indent="1"/>
    </xf>
    <xf numFmtId="0" fontId="3" fillId="41" borderId="18" applyNumberFormat="0" applyProtection="0">
      <alignment horizontal="left" vertical="top" indent="1"/>
    </xf>
    <xf numFmtId="0" fontId="3" fillId="41" borderId="18" applyNumberFormat="0" applyProtection="0">
      <alignment horizontal="left" vertical="top" indent="1"/>
    </xf>
    <xf numFmtId="0" fontId="3" fillId="41" borderId="18" applyNumberFormat="0" applyProtection="0">
      <alignment horizontal="left" vertical="top" indent="1"/>
    </xf>
    <xf numFmtId="4" fontId="3" fillId="43" borderId="0" applyNumberFormat="0" applyProtection="0">
      <alignment horizontal="left" vertical="center" indent="1"/>
    </xf>
    <xf numFmtId="4" fontId="4" fillId="5" borderId="18" applyNumberFormat="0" applyProtection="0">
      <alignment horizontal="right" vertical="center"/>
    </xf>
    <xf numFmtId="4" fontId="4" fillId="5" borderId="18" applyNumberFormat="0" applyProtection="0">
      <alignment horizontal="right" vertical="center"/>
    </xf>
    <xf numFmtId="4" fontId="4" fillId="5" borderId="18" applyNumberFormat="0" applyProtection="0">
      <alignment horizontal="right" vertical="center"/>
    </xf>
    <xf numFmtId="4" fontId="4" fillId="11" borderId="18" applyNumberFormat="0" applyProtection="0">
      <alignment horizontal="right" vertical="center"/>
    </xf>
    <xf numFmtId="4" fontId="4" fillId="11" borderId="18" applyNumberFormat="0" applyProtection="0">
      <alignment horizontal="right" vertical="center"/>
    </xf>
    <xf numFmtId="4" fontId="4" fillId="11" borderId="18" applyNumberFormat="0" applyProtection="0">
      <alignment horizontal="right" vertical="center"/>
    </xf>
    <xf numFmtId="4" fontId="4" fillId="25" borderId="18" applyNumberFormat="0" applyProtection="0">
      <alignment horizontal="right" vertical="center"/>
    </xf>
    <xf numFmtId="4" fontId="4" fillId="25" borderId="18" applyNumberFormat="0" applyProtection="0">
      <alignment horizontal="right" vertical="center"/>
    </xf>
    <xf numFmtId="4" fontId="4" fillId="25" borderId="18" applyNumberFormat="0" applyProtection="0">
      <alignment horizontal="right" vertical="center"/>
    </xf>
    <xf numFmtId="4" fontId="4" fillId="13" borderId="18" applyNumberFormat="0" applyProtection="0">
      <alignment horizontal="right" vertical="center"/>
    </xf>
    <xf numFmtId="4" fontId="4" fillId="13" borderId="18" applyNumberFormat="0" applyProtection="0">
      <alignment horizontal="right" vertical="center"/>
    </xf>
    <xf numFmtId="4" fontId="4" fillId="13" borderId="18" applyNumberFormat="0" applyProtection="0">
      <alignment horizontal="right" vertical="center"/>
    </xf>
    <xf numFmtId="4" fontId="4" fillId="17" borderId="18" applyNumberFormat="0" applyProtection="0">
      <alignment horizontal="right" vertical="center"/>
    </xf>
    <xf numFmtId="4" fontId="4" fillId="17" borderId="18" applyNumberFormat="0" applyProtection="0">
      <alignment horizontal="right" vertical="center"/>
    </xf>
    <xf numFmtId="4" fontId="4" fillId="17" borderId="18" applyNumberFormat="0" applyProtection="0">
      <alignment horizontal="right" vertical="center"/>
    </xf>
    <xf numFmtId="4" fontId="4" fillId="32" borderId="18" applyNumberFormat="0" applyProtection="0">
      <alignment horizontal="right" vertical="center"/>
    </xf>
    <xf numFmtId="4" fontId="4" fillId="32" borderId="18" applyNumberFormat="0" applyProtection="0">
      <alignment horizontal="right" vertical="center"/>
    </xf>
    <xf numFmtId="4" fontId="4" fillId="32" borderId="18" applyNumberFormat="0" applyProtection="0">
      <alignment horizontal="right" vertical="center"/>
    </xf>
    <xf numFmtId="4" fontId="4" fillId="29" borderId="18" applyNumberFormat="0" applyProtection="0">
      <alignment horizontal="right" vertical="center"/>
    </xf>
    <xf numFmtId="4" fontId="4" fillId="29" borderId="18" applyNumberFormat="0" applyProtection="0">
      <alignment horizontal="right" vertical="center"/>
    </xf>
    <xf numFmtId="4" fontId="4" fillId="29" borderId="18" applyNumberFormat="0" applyProtection="0">
      <alignment horizontal="right" vertical="center"/>
    </xf>
    <xf numFmtId="4" fontId="4" fillId="44" borderId="18" applyNumberFormat="0" applyProtection="0">
      <alignment horizontal="right" vertical="center"/>
    </xf>
    <xf numFmtId="4" fontId="4" fillId="44" borderId="18" applyNumberFormat="0" applyProtection="0">
      <alignment horizontal="right" vertical="center"/>
    </xf>
    <xf numFmtId="4" fontId="4" fillId="44" borderId="18" applyNumberFormat="0" applyProtection="0">
      <alignment horizontal="right" vertical="center"/>
    </xf>
    <xf numFmtId="4" fontId="4" fillId="12" borderId="18" applyNumberFormat="0" applyProtection="0">
      <alignment horizontal="right" vertical="center"/>
    </xf>
    <xf numFmtId="4" fontId="4" fillId="12" borderId="18" applyNumberFormat="0" applyProtection="0">
      <alignment horizontal="right" vertical="center"/>
    </xf>
    <xf numFmtId="4" fontId="4" fillId="12" borderId="18" applyNumberFormat="0" applyProtection="0">
      <alignment horizontal="right" vertical="center"/>
    </xf>
    <xf numFmtId="4" fontId="3" fillId="45" borderId="19" applyNumberFormat="0" applyProtection="0">
      <alignment horizontal="left" vertical="center" indent="1"/>
    </xf>
    <xf numFmtId="4" fontId="4" fillId="46" borderId="0" applyNumberFormat="0" applyProtection="0">
      <alignment horizontal="left" vertical="center" indent="1"/>
    </xf>
    <xf numFmtId="4" fontId="52" fillId="47" borderId="0" applyNumberFormat="0" applyProtection="0">
      <alignment horizontal="left" vertical="center" indent="1"/>
    </xf>
    <xf numFmtId="4" fontId="4" fillId="43" borderId="18" applyNumberFormat="0" applyProtection="0">
      <alignment horizontal="right" vertical="center"/>
    </xf>
    <xf numFmtId="4" fontId="4" fillId="43" borderId="18" applyNumberFormat="0" applyProtection="0">
      <alignment horizontal="right" vertical="center"/>
    </xf>
    <xf numFmtId="4" fontId="4" fillId="43" borderId="18" applyNumberFormat="0" applyProtection="0">
      <alignment horizontal="right" vertical="center"/>
    </xf>
    <xf numFmtId="4" fontId="4" fillId="46" borderId="0" applyNumberFormat="0" applyProtection="0">
      <alignment horizontal="left" vertical="center" indent="1"/>
    </xf>
    <xf numFmtId="4" fontId="4" fillId="43" borderId="0" applyNumberFormat="0" applyProtection="0">
      <alignment horizontal="left" vertical="center" indent="1"/>
    </xf>
    <xf numFmtId="0" fontId="15" fillId="47" borderId="18" applyNumberFormat="0" applyProtection="0">
      <alignment horizontal="left" vertical="center" indent="1"/>
    </xf>
    <xf numFmtId="0" fontId="15" fillId="47" borderId="18" applyNumberFormat="0" applyProtection="0">
      <alignment horizontal="left" vertical="center" indent="1"/>
    </xf>
    <xf numFmtId="0" fontId="15" fillId="47" borderId="18" applyNumberFormat="0" applyProtection="0">
      <alignment horizontal="left" vertical="center" indent="1"/>
    </xf>
    <xf numFmtId="0" fontId="15" fillId="47" borderId="18" applyNumberFormat="0" applyProtection="0">
      <alignment horizontal="left" vertical="top" indent="1"/>
    </xf>
    <xf numFmtId="0" fontId="15" fillId="47" borderId="18" applyNumberFormat="0" applyProtection="0">
      <alignment horizontal="left" vertical="top" indent="1"/>
    </xf>
    <xf numFmtId="0" fontId="15" fillId="47" borderId="18" applyNumberFormat="0" applyProtection="0">
      <alignment horizontal="left" vertical="top" indent="1"/>
    </xf>
    <xf numFmtId="0" fontId="15" fillId="43" borderId="18" applyNumberFormat="0" applyProtection="0">
      <alignment horizontal="left" vertical="center" indent="1"/>
    </xf>
    <xf numFmtId="0" fontId="15" fillId="43" borderId="18" applyNumberFormat="0" applyProtection="0">
      <alignment horizontal="left" vertical="center" indent="1"/>
    </xf>
    <xf numFmtId="0" fontId="15" fillId="43" borderId="18" applyNumberFormat="0" applyProtection="0">
      <alignment horizontal="left" vertical="center" indent="1"/>
    </xf>
    <xf numFmtId="0" fontId="15" fillId="43" borderId="18" applyNumberFormat="0" applyProtection="0">
      <alignment horizontal="left" vertical="top" indent="1"/>
    </xf>
    <xf numFmtId="0" fontId="15" fillId="43" borderId="18" applyNumberFormat="0" applyProtection="0">
      <alignment horizontal="left" vertical="top" indent="1"/>
    </xf>
    <xf numFmtId="0" fontId="15" fillId="43" borderId="18" applyNumberFormat="0" applyProtection="0">
      <alignment horizontal="left" vertical="top" indent="1"/>
    </xf>
    <xf numFmtId="0" fontId="15" fillId="10" borderId="18" applyNumberFormat="0" applyProtection="0">
      <alignment horizontal="left" vertical="center" indent="1"/>
    </xf>
    <xf numFmtId="0" fontId="15" fillId="10" borderId="18" applyNumberFormat="0" applyProtection="0">
      <alignment horizontal="left" vertical="center" indent="1"/>
    </xf>
    <xf numFmtId="0" fontId="15" fillId="10" borderId="18" applyNumberFormat="0" applyProtection="0">
      <alignment horizontal="left" vertical="center" indent="1"/>
    </xf>
    <xf numFmtId="0" fontId="15" fillId="10" borderId="18" applyNumberFormat="0" applyProtection="0">
      <alignment horizontal="left" vertical="top" indent="1"/>
    </xf>
    <xf numFmtId="0" fontId="15" fillId="10" borderId="18" applyNumberFormat="0" applyProtection="0">
      <alignment horizontal="left" vertical="top" indent="1"/>
    </xf>
    <xf numFmtId="0" fontId="15" fillId="10" borderId="18" applyNumberFormat="0" applyProtection="0">
      <alignment horizontal="left" vertical="top" indent="1"/>
    </xf>
    <xf numFmtId="0" fontId="15" fillId="46" borderId="18" applyNumberFormat="0" applyProtection="0">
      <alignment horizontal="left" vertical="center" indent="1"/>
    </xf>
    <xf numFmtId="0" fontId="15" fillId="46" borderId="18" applyNumberFormat="0" applyProtection="0">
      <alignment horizontal="left" vertical="center" indent="1"/>
    </xf>
    <xf numFmtId="0" fontId="15" fillId="46" borderId="18" applyNumberFormat="0" applyProtection="0">
      <alignment horizontal="left" vertical="center" indent="1"/>
    </xf>
    <xf numFmtId="0" fontId="15" fillId="46" borderId="18" applyNumberFormat="0" applyProtection="0">
      <alignment horizontal="left" vertical="top" indent="1"/>
    </xf>
    <xf numFmtId="0" fontId="15" fillId="46" borderId="18" applyNumberFormat="0" applyProtection="0">
      <alignment horizontal="left" vertical="top" indent="1"/>
    </xf>
    <xf numFmtId="0" fontId="15" fillId="46" borderId="18" applyNumberFormat="0" applyProtection="0">
      <alignment horizontal="left" vertical="top" indent="1"/>
    </xf>
    <xf numFmtId="0" fontId="15" fillId="48" borderId="20" applyNumberFormat="0">
      <protection locked="0"/>
    </xf>
    <xf numFmtId="4" fontId="4" fillId="42" borderId="18" applyNumberFormat="0" applyProtection="0">
      <alignment vertical="center"/>
    </xf>
    <xf numFmtId="4" fontId="4" fillId="42" borderId="18" applyNumberFormat="0" applyProtection="0">
      <alignment vertical="center"/>
    </xf>
    <xf numFmtId="4" fontId="4" fillId="42" borderId="18" applyNumberFormat="0" applyProtection="0">
      <alignment vertical="center"/>
    </xf>
    <xf numFmtId="4" fontId="53" fillId="42" borderId="18" applyNumberFormat="0" applyProtection="0">
      <alignment vertical="center"/>
    </xf>
    <xf numFmtId="4" fontId="53" fillId="42" borderId="18" applyNumberFormat="0" applyProtection="0">
      <alignment vertical="center"/>
    </xf>
    <xf numFmtId="4" fontId="53" fillId="42" borderId="18" applyNumberFormat="0" applyProtection="0">
      <alignment vertical="center"/>
    </xf>
    <xf numFmtId="4" fontId="4" fillId="42" borderId="18" applyNumberFormat="0" applyProtection="0">
      <alignment horizontal="left" vertical="center" indent="1"/>
    </xf>
    <xf numFmtId="4" fontId="4" fillId="42" borderId="18" applyNumberFormat="0" applyProtection="0">
      <alignment horizontal="left" vertical="center" indent="1"/>
    </xf>
    <xf numFmtId="4" fontId="4" fillId="42" borderId="18" applyNumberFormat="0" applyProtection="0">
      <alignment horizontal="left" vertical="center" indent="1"/>
    </xf>
    <xf numFmtId="0" fontId="4" fillId="42" borderId="18" applyNumberFormat="0" applyProtection="0">
      <alignment horizontal="left" vertical="top" indent="1"/>
    </xf>
    <xf numFmtId="0" fontId="4" fillId="42" borderId="18" applyNumberFormat="0" applyProtection="0">
      <alignment horizontal="left" vertical="top" indent="1"/>
    </xf>
    <xf numFmtId="0" fontId="4" fillId="42" borderId="18" applyNumberFormat="0" applyProtection="0">
      <alignment horizontal="left" vertical="top" indent="1"/>
    </xf>
    <xf numFmtId="4" fontId="4" fillId="46" borderId="18" applyNumberFormat="0" applyProtection="0">
      <alignment horizontal="right" vertical="center"/>
    </xf>
    <xf numFmtId="4" fontId="4" fillId="46" borderId="18" applyNumberFormat="0" applyProtection="0">
      <alignment horizontal="right" vertical="center"/>
    </xf>
    <xf numFmtId="4" fontId="4" fillId="46" borderId="18" applyNumberFormat="0" applyProtection="0">
      <alignment horizontal="right" vertical="center"/>
    </xf>
    <xf numFmtId="4" fontId="53" fillId="46" borderId="18" applyNumberFormat="0" applyProtection="0">
      <alignment horizontal="right" vertical="center"/>
    </xf>
    <xf numFmtId="4" fontId="53" fillId="46" borderId="18" applyNumberFormat="0" applyProtection="0">
      <alignment horizontal="right" vertical="center"/>
    </xf>
    <xf numFmtId="4" fontId="53" fillId="46" borderId="18" applyNumberFormat="0" applyProtection="0">
      <alignment horizontal="right" vertical="center"/>
    </xf>
    <xf numFmtId="4" fontId="4" fillId="43" borderId="18" applyNumberFormat="0" applyProtection="0">
      <alignment horizontal="left" vertical="center" indent="1"/>
    </xf>
    <xf numFmtId="4" fontId="4" fillId="43" borderId="18" applyNumberFormat="0" applyProtection="0">
      <alignment horizontal="left" vertical="center" indent="1"/>
    </xf>
    <xf numFmtId="4" fontId="4" fillId="43" borderId="18" applyNumberFormat="0" applyProtection="0">
      <alignment horizontal="left" vertical="center" indent="1"/>
    </xf>
    <xf numFmtId="0" fontId="4" fillId="43" borderId="18" applyNumberFormat="0" applyProtection="0">
      <alignment horizontal="left" vertical="top" indent="1"/>
    </xf>
    <xf numFmtId="0" fontId="4" fillId="43" borderId="18" applyNumberFormat="0" applyProtection="0">
      <alignment horizontal="left" vertical="top" indent="1"/>
    </xf>
    <xf numFmtId="0" fontId="4" fillId="43" borderId="18" applyNumberFormat="0" applyProtection="0">
      <alignment horizontal="left" vertical="top" indent="1"/>
    </xf>
    <xf numFmtId="4" fontId="54" fillId="49" borderId="0" applyNumberFormat="0" applyProtection="0">
      <alignment horizontal="left" vertical="center" indent="1"/>
    </xf>
    <xf numFmtId="4" fontId="55" fillId="46" borderId="18" applyNumberFormat="0" applyProtection="0">
      <alignment horizontal="right" vertical="center"/>
    </xf>
    <xf numFmtId="4" fontId="55" fillId="46" borderId="18" applyNumberFormat="0" applyProtection="0">
      <alignment horizontal="right" vertical="center"/>
    </xf>
    <xf numFmtId="4" fontId="55" fillId="46" borderId="18" applyNumberFormat="0" applyProtection="0">
      <alignment horizontal="right" vertical="center"/>
    </xf>
    <xf numFmtId="0" fontId="56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0" borderId="20">
      <alignment horizontal="centerContinuous"/>
    </xf>
    <xf numFmtId="0" fontId="30" fillId="0" borderId="5"/>
    <xf numFmtId="0" fontId="30" fillId="0" borderId="5"/>
    <xf numFmtId="0" fontId="30" fillId="0" borderId="5"/>
    <xf numFmtId="0" fontId="57" fillId="50" borderId="0"/>
    <xf numFmtId="0" fontId="58" fillId="0" borderId="0" applyNumberFormat="0" applyFill="0" applyBorder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44" fillId="0" borderId="10"/>
    <xf numFmtId="0" fontId="44" fillId="0" borderId="5"/>
    <xf numFmtId="0" fontId="44" fillId="0" borderId="5"/>
    <xf numFmtId="0" fontId="44" fillId="0" borderId="5"/>
    <xf numFmtId="0" fontId="59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7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32" borderId="0" applyNumberFormat="0" applyBorder="0" applyAlignment="0" applyProtection="0"/>
    <xf numFmtId="0" fontId="20" fillId="5" borderId="0" applyNumberFormat="0" applyBorder="0" applyAlignment="0" applyProtection="0"/>
    <xf numFmtId="0" fontId="27" fillId="34" borderId="9" applyNumberFormat="0" applyAlignment="0" applyProtection="0"/>
    <xf numFmtId="0" fontId="34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1" fillId="0" borderId="14" applyNumberFormat="0" applyFill="0" applyAlignment="0" applyProtection="0"/>
    <xf numFmtId="0" fontId="41" fillId="0" borderId="0" applyNumberFormat="0" applyFill="0" applyBorder="0" applyAlignment="0" applyProtection="0"/>
    <xf numFmtId="0" fontId="45" fillId="0" borderId="15" applyNumberFormat="0" applyFill="0" applyAlignment="0" applyProtection="0"/>
    <xf numFmtId="0" fontId="46" fillId="41" borderId="0" applyNumberFormat="0" applyBorder="0" applyAlignment="0" applyProtection="0"/>
    <xf numFmtId="0" fontId="15" fillId="0" borderId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38" fillId="0" borderId="23" applyNumberFormat="0" applyAlignment="0" applyProtection="0">
      <alignment horizontal="left" vertical="center"/>
    </xf>
    <xf numFmtId="0" fontId="17" fillId="0" borderId="22" applyBorder="0">
      <alignment horizontal="centerContinuous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8" fillId="0" borderId="23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4" fontId="3" fillId="45" borderId="24" applyNumberFormat="0" applyProtection="0">
      <alignment horizontal="left" vertical="center" indent="1"/>
    </xf>
    <xf numFmtId="0" fontId="15" fillId="48" borderId="1" applyNumberFormat="0">
      <protection locked="0"/>
    </xf>
    <xf numFmtId="0" fontId="15" fillId="48" borderId="1" applyNumberFormat="0">
      <protection locked="0"/>
    </xf>
    <xf numFmtId="0" fontId="26" fillId="0" borderId="1">
      <alignment horizontal="centerContinuous"/>
    </xf>
    <xf numFmtId="0" fontId="26" fillId="0" borderId="1">
      <alignment horizontal="centerContinuous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6" applyBorder="0">
      <alignment horizontal="centerContinuous"/>
    </xf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0" fillId="0" borderId="5"/>
    <xf numFmtId="0" fontId="31" fillId="0" borderId="5"/>
    <xf numFmtId="0" fontId="31" fillId="0" borderId="5"/>
    <xf numFmtId="0" fontId="35" fillId="0" borderId="5"/>
    <xf numFmtId="0" fontId="35" fillId="39" borderId="5"/>
    <xf numFmtId="0" fontId="38" fillId="0" borderId="23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44" fillId="40" borderId="5"/>
    <xf numFmtId="0" fontId="28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4" fontId="3" fillId="45" borderId="24" applyNumberFormat="0" applyProtection="0">
      <alignment horizontal="left" vertical="center" indent="1"/>
    </xf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49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2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" fillId="41" borderId="18" applyNumberFormat="0" applyProtection="0">
      <alignment vertical="center"/>
    </xf>
    <xf numFmtId="4" fontId="51" fillId="41" borderId="18" applyNumberFormat="0" applyProtection="0">
      <alignment vertical="center"/>
    </xf>
    <xf numFmtId="4" fontId="3" fillId="41" borderId="18" applyNumberFormat="0" applyProtection="0">
      <alignment horizontal="left" vertical="center" indent="1"/>
    </xf>
    <xf numFmtId="0" fontId="3" fillId="41" borderId="18" applyNumberFormat="0" applyProtection="0">
      <alignment horizontal="left" vertical="top" indent="1"/>
    </xf>
    <xf numFmtId="4" fontId="4" fillId="5" borderId="18" applyNumberFormat="0" applyProtection="0">
      <alignment horizontal="right" vertical="center"/>
    </xf>
    <xf numFmtId="4" fontId="4" fillId="11" borderId="18" applyNumberFormat="0" applyProtection="0">
      <alignment horizontal="right" vertical="center"/>
    </xf>
    <xf numFmtId="4" fontId="4" fillId="25" borderId="18" applyNumberFormat="0" applyProtection="0">
      <alignment horizontal="right" vertical="center"/>
    </xf>
    <xf numFmtId="4" fontId="4" fillId="13" borderId="18" applyNumberFormat="0" applyProtection="0">
      <alignment horizontal="right" vertical="center"/>
    </xf>
    <xf numFmtId="4" fontId="4" fillId="17" borderId="18" applyNumberFormat="0" applyProtection="0">
      <alignment horizontal="right" vertical="center"/>
    </xf>
    <xf numFmtId="4" fontId="4" fillId="32" borderId="18" applyNumberFormat="0" applyProtection="0">
      <alignment horizontal="right" vertical="center"/>
    </xf>
    <xf numFmtId="4" fontId="4" fillId="29" borderId="18" applyNumberFormat="0" applyProtection="0">
      <alignment horizontal="right" vertical="center"/>
    </xf>
    <xf numFmtId="4" fontId="4" fillId="44" borderId="18" applyNumberFormat="0" applyProtection="0">
      <alignment horizontal="right" vertical="center"/>
    </xf>
    <xf numFmtId="4" fontId="4" fillId="12" borderId="18" applyNumberFormat="0" applyProtection="0">
      <alignment horizontal="right" vertical="center"/>
    </xf>
    <xf numFmtId="4" fontId="4" fillId="43" borderId="18" applyNumberFormat="0" applyProtection="0">
      <alignment horizontal="right" vertical="center"/>
    </xf>
    <xf numFmtId="0" fontId="15" fillId="47" borderId="18" applyNumberFormat="0" applyProtection="0">
      <alignment horizontal="left" vertical="center" indent="1"/>
    </xf>
    <xf numFmtId="0" fontId="15" fillId="47" borderId="18" applyNumberFormat="0" applyProtection="0">
      <alignment horizontal="left" vertical="top" indent="1"/>
    </xf>
    <xf numFmtId="0" fontId="15" fillId="43" borderId="18" applyNumberFormat="0" applyProtection="0">
      <alignment horizontal="left" vertical="center" indent="1"/>
    </xf>
    <xf numFmtId="0" fontId="15" fillId="43" borderId="18" applyNumberFormat="0" applyProtection="0">
      <alignment horizontal="left" vertical="top" indent="1"/>
    </xf>
    <xf numFmtId="0" fontId="15" fillId="10" borderId="18" applyNumberFormat="0" applyProtection="0">
      <alignment horizontal="left" vertical="center" indent="1"/>
    </xf>
    <xf numFmtId="0" fontId="15" fillId="10" borderId="18" applyNumberFormat="0" applyProtection="0">
      <alignment horizontal="left" vertical="top" indent="1"/>
    </xf>
    <xf numFmtId="0" fontId="15" fillId="46" borderId="18" applyNumberFormat="0" applyProtection="0">
      <alignment horizontal="left" vertical="center" indent="1"/>
    </xf>
    <xf numFmtId="0" fontId="15" fillId="46" borderId="18" applyNumberFormat="0" applyProtection="0">
      <alignment horizontal="left" vertical="top" indent="1"/>
    </xf>
    <xf numFmtId="0" fontId="15" fillId="48" borderId="1" applyNumberFormat="0">
      <protection locked="0"/>
    </xf>
    <xf numFmtId="0" fontId="15" fillId="48" borderId="1" applyNumberFormat="0">
      <protection locked="0"/>
    </xf>
    <xf numFmtId="4" fontId="4" fillId="42" borderId="18" applyNumberFormat="0" applyProtection="0">
      <alignment vertical="center"/>
    </xf>
    <xf numFmtId="4" fontId="53" fillId="42" borderId="18" applyNumberFormat="0" applyProtection="0">
      <alignment vertical="center"/>
    </xf>
    <xf numFmtId="4" fontId="4" fillId="42" borderId="18" applyNumberFormat="0" applyProtection="0">
      <alignment horizontal="left" vertical="center" indent="1"/>
    </xf>
    <xf numFmtId="0" fontId="4" fillId="42" borderId="18" applyNumberFormat="0" applyProtection="0">
      <alignment horizontal="left" vertical="top" indent="1"/>
    </xf>
    <xf numFmtId="4" fontId="4" fillId="46" borderId="18" applyNumberFormat="0" applyProtection="0">
      <alignment horizontal="right" vertical="center"/>
    </xf>
    <xf numFmtId="4" fontId="53" fillId="46" borderId="18" applyNumberFormat="0" applyProtection="0">
      <alignment horizontal="right" vertical="center"/>
    </xf>
    <xf numFmtId="4" fontId="4" fillId="43" borderId="18" applyNumberFormat="0" applyProtection="0">
      <alignment horizontal="left" vertical="center" indent="1"/>
    </xf>
    <xf numFmtId="0" fontId="4" fillId="43" borderId="18" applyNumberFormat="0" applyProtection="0">
      <alignment horizontal="left" vertical="top" indent="1"/>
    </xf>
    <xf numFmtId="4" fontId="55" fillId="46" borderId="18" applyNumberFormat="0" applyProtection="0">
      <alignment horizontal="right" vertical="center"/>
    </xf>
    <xf numFmtId="0" fontId="26" fillId="0" borderId="1">
      <alignment horizontal="centerContinuous"/>
    </xf>
    <xf numFmtId="0" fontId="26" fillId="0" borderId="1">
      <alignment horizontal="centerContinuous"/>
    </xf>
    <xf numFmtId="0" fontId="30" fillId="0" borderId="5"/>
    <xf numFmtId="0" fontId="44" fillId="0" borderId="5"/>
    <xf numFmtId="0" fontId="15" fillId="0" borderId="0" applyNumberFormat="0" applyFill="0" applyBorder="0" applyAlignment="0" applyProtection="0"/>
    <xf numFmtId="0" fontId="1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8" fillId="0" borderId="26" applyNumberFormat="0" applyAlignment="0" applyProtection="0">
      <alignment horizontal="left" vertical="center"/>
    </xf>
    <xf numFmtId="4" fontId="3" fillId="45" borderId="27" applyNumberFormat="0" applyProtection="0">
      <alignment horizontal="left" vertical="center" indent="1"/>
    </xf>
    <xf numFmtId="0" fontId="38" fillId="0" borderId="26" applyNumberFormat="0" applyAlignment="0" applyProtection="0">
      <alignment horizontal="left" vertical="center"/>
    </xf>
    <xf numFmtId="0" fontId="38" fillId="0" borderId="26" applyNumberFormat="0" applyAlignment="0" applyProtection="0">
      <alignment horizontal="left" vertical="center"/>
    </xf>
    <xf numFmtId="0" fontId="15" fillId="0" borderId="0" applyNumberFormat="0" applyFill="0" applyBorder="0" applyAlignment="0" applyProtection="0"/>
    <xf numFmtId="0" fontId="38" fillId="0" borderId="28" applyNumberFormat="0" applyAlignment="0" applyProtection="0">
      <alignment horizontal="left" vertical="center"/>
    </xf>
    <xf numFmtId="0" fontId="38" fillId="0" borderId="28" applyNumberFormat="0" applyAlignment="0" applyProtection="0">
      <alignment horizontal="left" vertical="center"/>
    </xf>
    <xf numFmtId="0" fontId="38" fillId="0" borderId="25">
      <alignment horizontal="left" vertical="center"/>
    </xf>
    <xf numFmtId="0" fontId="38" fillId="0" borderId="28" applyNumberFormat="0" applyAlignment="0" applyProtection="0">
      <alignment horizontal="left" vertical="center"/>
    </xf>
    <xf numFmtId="4" fontId="3" fillId="45" borderId="29" applyNumberFormat="0" applyProtection="0">
      <alignment horizontal="left" vertical="center" indent="1"/>
    </xf>
    <xf numFmtId="4" fontId="3" fillId="45" borderId="29" applyNumberFormat="0" applyProtection="0">
      <alignment horizontal="left" vertical="center" indent="1"/>
    </xf>
    <xf numFmtId="0" fontId="15" fillId="0" borderId="0" applyNumberFormat="0" applyFill="0" applyBorder="0" applyAlignment="0" applyProtection="0"/>
    <xf numFmtId="4" fontId="3" fillId="45" borderId="27" applyNumberFormat="0" applyProtection="0">
      <alignment horizontal="left" vertical="center" indent="1"/>
    </xf>
    <xf numFmtId="0" fontId="38" fillId="0" borderId="28" applyNumberFormat="0" applyAlignment="0" applyProtection="0">
      <alignment horizontal="left" vertical="center"/>
    </xf>
  </cellStyleXfs>
  <cellXfs count="9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17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2" fontId="3" fillId="3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4" fillId="3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164" fontId="5" fillId="0" borderId="0" xfId="0" applyNumberFormat="1" applyFont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17" fontId="1" fillId="0" borderId="1" xfId="1" applyNumberFormat="1" applyBorder="1"/>
    <xf numFmtId="0" fontId="1" fillId="0" borderId="1" xfId="1" applyBorder="1" applyAlignment="1">
      <alignment horizontal="right"/>
    </xf>
    <xf numFmtId="0" fontId="1" fillId="0" borderId="1" xfId="1" applyBorder="1"/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0" borderId="1" xfId="1" applyNumberFormat="1" applyBorder="1"/>
    <xf numFmtId="164" fontId="1" fillId="0" borderId="1" xfId="1" applyNumberFormat="1" applyBorder="1" applyAlignment="1">
      <alignment horizontal="right"/>
    </xf>
    <xf numFmtId="0" fontId="1" fillId="0" borderId="2" xfId="1" applyBorder="1" applyAlignment="1">
      <alignment horizontal="right"/>
    </xf>
    <xf numFmtId="0" fontId="1" fillId="0" borderId="1" xfId="1" applyFill="1" applyBorder="1" applyAlignment="1">
      <alignment horizontal="right"/>
    </xf>
    <xf numFmtId="0" fontId="6" fillId="2" borderId="1" xfId="0" applyFont="1" applyFill="1" applyBorder="1"/>
    <xf numFmtId="0" fontId="6" fillId="0" borderId="0" xfId="0" applyFont="1"/>
    <xf numFmtId="17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2" fontId="8" fillId="3" borderId="1" xfId="0" applyNumberFormat="1" applyFont="1" applyFill="1" applyBorder="1" applyAlignment="1" applyProtection="1">
      <alignment horizontal="center" vertical="center"/>
    </xf>
    <xf numFmtId="2" fontId="7" fillId="0" borderId="1" xfId="0" applyNumberFormat="1" applyFont="1" applyBorder="1"/>
    <xf numFmtId="164" fontId="7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164" fontId="0" fillId="0" borderId="0" xfId="0" applyNumberFormat="1"/>
    <xf numFmtId="0" fontId="9" fillId="0" borderId="0" xfId="0" applyFont="1"/>
    <xf numFmtId="0" fontId="10" fillId="2" borderId="1" xfId="0" applyFont="1" applyFill="1" applyBorder="1"/>
    <xf numFmtId="0" fontId="10" fillId="0" borderId="0" xfId="0" applyFont="1"/>
    <xf numFmtId="0" fontId="0" fillId="0" borderId="0" xfId="0" applyFont="1"/>
    <xf numFmtId="17" fontId="11" fillId="0" borderId="1" xfId="0" applyNumberFormat="1" applyFont="1" applyBorder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2" fontId="12" fillId="3" borderId="1" xfId="0" applyNumberFormat="1" applyFont="1" applyFill="1" applyBorder="1" applyAlignment="1" applyProtection="1">
      <alignment horizontal="center" vertical="center"/>
    </xf>
    <xf numFmtId="2" fontId="11" fillId="0" borderId="1" xfId="0" applyNumberFormat="1" applyFont="1" applyBorder="1"/>
    <xf numFmtId="164" fontId="11" fillId="0" borderId="1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164" fontId="9" fillId="0" borderId="0" xfId="0" applyNumberFormat="1" applyFont="1"/>
    <xf numFmtId="1" fontId="60" fillId="0" borderId="0" xfId="0" applyNumberFormat="1" applyFont="1"/>
    <xf numFmtId="0" fontId="66" fillId="0" borderId="1" xfId="1157" applyFont="1" applyBorder="1" applyAlignment="1">
      <alignment horizontal="center"/>
    </xf>
    <xf numFmtId="0" fontId="61" fillId="0" borderId="2" xfId="1157" applyFont="1" applyBorder="1" applyAlignment="1">
      <alignment horizontal="center"/>
    </xf>
    <xf numFmtId="0" fontId="61" fillId="0" borderId="2" xfId="1157" applyFont="1" applyBorder="1" applyAlignment="1">
      <alignment horizontal="center" wrapText="1"/>
    </xf>
    <xf numFmtId="0" fontId="65" fillId="0" borderId="2" xfId="1157" applyFont="1" applyBorder="1" applyAlignment="1">
      <alignment horizontal="center" vertical="center" wrapText="1" readingOrder="1"/>
    </xf>
    <xf numFmtId="0" fontId="62" fillId="0" borderId="0" xfId="0" applyFont="1"/>
    <xf numFmtId="16" fontId="61" fillId="0" borderId="1" xfId="1157" applyNumberFormat="1" applyFont="1" applyBorder="1" applyAlignment="1">
      <alignment horizontal="center"/>
    </xf>
    <xf numFmtId="0" fontId="17" fillId="0" borderId="1" xfId="1148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3" fillId="0" borderId="2" xfId="1148" applyFont="1" applyBorder="1" applyAlignment="1">
      <alignment horizontal="center" wrapText="1" readingOrder="1"/>
    </xf>
    <xf numFmtId="1" fontId="64" fillId="0" borderId="1" xfId="1148" applyNumberFormat="1" applyFont="1" applyBorder="1" applyAlignment="1">
      <alignment horizontal="center"/>
    </xf>
    <xf numFmtId="1" fontId="17" fillId="0" borderId="1" xfId="1148" applyNumberFormat="1" applyFont="1" applyBorder="1" applyAlignment="1">
      <alignment horizontal="center"/>
    </xf>
    <xf numFmtId="0" fontId="63" fillId="0" borderId="2" xfId="1148" applyFont="1" applyBorder="1" applyAlignment="1">
      <alignment horizontal="center" readingOrder="1"/>
    </xf>
    <xf numFmtId="1" fontId="17" fillId="0" borderId="2" xfId="1148" applyNumberFormat="1" applyFont="1" applyBorder="1" applyAlignment="1">
      <alignment horizontal="center"/>
    </xf>
    <xf numFmtId="0" fontId="17" fillId="0" borderId="1" xfId="1148" applyFont="1" applyBorder="1" applyAlignment="1">
      <alignment horizontal="center"/>
    </xf>
    <xf numFmtId="164" fontId="17" fillId="0" borderId="1" xfId="1148" applyNumberFormat="1" applyFont="1" applyBorder="1" applyAlignment="1">
      <alignment horizontal="center"/>
    </xf>
    <xf numFmtId="0" fontId="61" fillId="0" borderId="1" xfId="1157" applyFont="1" applyBorder="1" applyAlignment="1">
      <alignment horizontal="center" vertical="top" wrapText="1"/>
    </xf>
    <xf numFmtId="0" fontId="1" fillId="0" borderId="1" xfId="1" applyBorder="1" applyAlignment="1">
      <alignment horizontal="left"/>
    </xf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17" fillId="0" borderId="2" xfId="1148" applyFont="1" applyBorder="1" applyAlignment="1">
      <alignment horizontal="center"/>
    </xf>
    <xf numFmtId="0" fontId="61" fillId="0" borderId="1" xfId="1157" applyFont="1" applyBorder="1" applyAlignment="1">
      <alignment horizontal="center"/>
    </xf>
    <xf numFmtId="0" fontId="67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68" fillId="0" borderId="1" xfId="0" applyFont="1" applyBorder="1" applyAlignment="1">
      <alignment horizontal="center"/>
    </xf>
    <xf numFmtId="0" fontId="69" fillId="0" borderId="1" xfId="0" applyFont="1" applyBorder="1" applyAlignment="1">
      <alignment horizontal="center" wrapText="1"/>
    </xf>
    <xf numFmtId="0" fontId="70" fillId="0" borderId="1" xfId="0" applyFont="1" applyBorder="1" applyAlignment="1">
      <alignment horizontal="center" wrapText="1"/>
    </xf>
    <xf numFmtId="1" fontId="68" fillId="0" borderId="1" xfId="0" applyNumberFormat="1" applyFont="1" applyBorder="1" applyAlignment="1">
      <alignment horizontal="center"/>
    </xf>
    <xf numFmtId="1" fontId="71" fillId="0" borderId="1" xfId="0" applyNumberFormat="1" applyFont="1" applyBorder="1" applyAlignment="1">
      <alignment horizontal="center"/>
    </xf>
  </cellXfs>
  <cellStyles count="1167">
    <cellStyle name="_AUG 10 KPI sheet" xfId="3"/>
    <cellStyle name="_Aug-10" xfId="4"/>
    <cellStyle name="_Aug-10_Alcohol - Oct (revised)" xfId="905"/>
    <cellStyle name="_Book1" xfId="5"/>
    <cellStyle name="_Book1 (11)" xfId="6"/>
    <cellStyle name="_Book1 (11)_Alcohol - Oct (revised)" xfId="906"/>
    <cellStyle name="_Book1 (16)" xfId="907"/>
    <cellStyle name="_Book1 (16)_Alcohol - Oct (revised)" xfId="908"/>
    <cellStyle name="_Book1 (3) (2) (2) (2)" xfId="7"/>
    <cellStyle name="_Book1 (3) (2) (2) (2)_Alcohol - Oct (revised)" xfId="909"/>
    <cellStyle name="_Book1 (32)" xfId="8"/>
    <cellStyle name="_Book1 (32)_Alcohol - Oct (revised)" xfId="910"/>
    <cellStyle name="_Book1_Alcohol - Oct (revised)" xfId="911"/>
    <cellStyle name="_Book2" xfId="9"/>
    <cellStyle name="_Book2_Alcohol - Oct (revised)" xfId="912"/>
    <cellStyle name="_CIP Mar'11" xfId="10"/>
    <cellStyle name="_CIP statement for June 2010" xfId="11"/>
    <cellStyle name="_CIP statement for June 2010_Alcohol - Oct (revised)" xfId="913"/>
    <cellStyle name="_CMB Sales ABP 2009-10(30.4.09)" xfId="12"/>
    <cellStyle name="_CMB Sales ABP 2009-10(30.4.09) 2" xfId="13"/>
    <cellStyle name="_COB_revised" xfId="14"/>
    <cellStyle name="_COB_revised 2" xfId="15"/>
    <cellStyle name="_Copy of Aug10_MRP (2)" xfId="16"/>
    <cellStyle name="_Copy of Aug10_MRP (2)_Alcohol - Oct (revised)" xfId="914"/>
    <cellStyle name="_Copy of RCCP_Sept_25.09" xfId="17"/>
    <cellStyle name="_Copy of SOP Variance Report_ May 10 (2)" xfId="18"/>
    <cellStyle name="_Daily update_Jan" xfId="19"/>
    <cellStyle name="_Daily update_Jan_Alcohol - Oct (revised)" xfId="915"/>
    <cellStyle name="_Delivery" xfId="20"/>
    <cellStyle name="_Delivery on time report format DECEMBER 10" xfId="21"/>
    <cellStyle name="_Delivery schedules - JAN'11" xfId="22"/>
    <cellStyle name="_Delivery_Alcohol - Oct (revised)" xfId="916"/>
    <cellStyle name="_Deviation report-May'10" xfId="23"/>
    <cellStyle name="_Deviation report-May'10_Alcohol - Oct (revised)" xfId="917"/>
    <cellStyle name="_JULY 10 KPI sheet" xfId="24"/>
    <cellStyle name="_July deviation report" xfId="25"/>
    <cellStyle name="_July deviation report_Alcohol - Oct (revised)" xfId="918"/>
    <cellStyle name="_June deviation report" xfId="26"/>
    <cellStyle name="_June deviation report_Alcohol - Oct (revised)" xfId="919"/>
    <cellStyle name="_June week 4" xfId="27"/>
    <cellStyle name="_June week 4_Alcohol - Oct (revised)" xfId="920"/>
    <cellStyle name="_MAR 10 KPI sheet" xfId="28"/>
    <cellStyle name="_MAR 10 KPI sheet_Alcohol - Oct (revised)" xfId="921"/>
    <cellStyle name="_MAY 10 KPI sheet" xfId="29"/>
    <cellStyle name="_Mfg MIS_Apr 10" xfId="30"/>
    <cellStyle name="_Mfg MIS_Apr 10_Alcohol - Oct (revised)" xfId="922"/>
    <cellStyle name="_Mfg MIS_August 10" xfId="31"/>
    <cellStyle name="_Mfg MIS_Mar 10" xfId="32"/>
    <cellStyle name="_Mfg MIS_Mar 10_Alcohol - Oct (revised)" xfId="923"/>
    <cellStyle name="_Mfg MIS_October 10" xfId="33"/>
    <cellStyle name="_Mfg MIS_September 10" xfId="34"/>
    <cellStyle name="_MIS APR 10" xfId="35"/>
    <cellStyle name="_MIS APR 10_Alcohol - Oct (revised)" xfId="924"/>
    <cellStyle name="_MIS AUG 10" xfId="36"/>
    <cellStyle name="_MIS JULY 10" xfId="37"/>
    <cellStyle name="_MIS JULY 10_Alcohol - Oct (revised)" xfId="925"/>
    <cellStyle name="_MIS JUNE 10" xfId="38"/>
    <cellStyle name="_MIS JUNE 10_Alcohol - Oct (revised)" xfId="926"/>
    <cellStyle name="_MIS MAY 10" xfId="39"/>
    <cellStyle name="_MIS MAY 10_Alcohol - Oct (revised)" xfId="927"/>
    <cellStyle name="_MIS OCT 10" xfId="40"/>
    <cellStyle name="_MIS SEPT 10" xfId="41"/>
    <cellStyle name="_Noddle plan October'10" xfId="928"/>
    <cellStyle name="_Noddle plan October'10_Alcohol - Oct (revised)" xfId="929"/>
    <cellStyle name="_Non moving items stock statement as on 31st March (4)" xfId="42"/>
    <cellStyle name="_Non moving items stock statement as on 31st March (4)_Alcohol - Oct (revised)" xfId="930"/>
    <cellStyle name="_Non Moving Material consumption Plan for Sept 10" xfId="43"/>
    <cellStyle name="_NOV_KPIs_Sheet_" xfId="44"/>
    <cellStyle name="_NOV_KPIs_Sheet__Alcohol - Oct (revised)" xfId="931"/>
    <cellStyle name="_Nov'10 plan" xfId="932"/>
    <cellStyle name="_Nov'10 plan_Alcohol - Oct (revised)" xfId="933"/>
    <cellStyle name="_Oct 2 plan attainment" xfId="934"/>
    <cellStyle name="_Oct 2 plan attainment_Alcohol - Oct (revised)" xfId="935"/>
    <cellStyle name="_Oct delivery" xfId="936"/>
    <cellStyle name="_Oct delivery_Alcohol - Oct (revised)" xfId="937"/>
    <cellStyle name="_Oct plan" xfId="45"/>
    <cellStyle name="_Oct plan 10" xfId="46"/>
    <cellStyle name="_Oct plan 11" xfId="47"/>
    <cellStyle name="_Oct plan 12" xfId="48"/>
    <cellStyle name="_Oct plan 13" xfId="49"/>
    <cellStyle name="_Oct plan 14" xfId="50"/>
    <cellStyle name="_Oct plan 15" xfId="51"/>
    <cellStyle name="_Oct plan 16" xfId="52"/>
    <cellStyle name="_Oct plan 17" xfId="53"/>
    <cellStyle name="_Oct plan 18" xfId="54"/>
    <cellStyle name="_Oct plan 19" xfId="55"/>
    <cellStyle name="_Oct plan 2" xfId="56"/>
    <cellStyle name="_Oct plan 20" xfId="57"/>
    <cellStyle name="_Oct plan 21" xfId="58"/>
    <cellStyle name="_Oct plan 22" xfId="59"/>
    <cellStyle name="_Oct plan 23" xfId="60"/>
    <cellStyle name="_Oct plan 24" xfId="61"/>
    <cellStyle name="_Oct plan 25" xfId="62"/>
    <cellStyle name="_Oct plan 26" xfId="63"/>
    <cellStyle name="_Oct plan 27" xfId="64"/>
    <cellStyle name="_Oct plan 28" xfId="65"/>
    <cellStyle name="_Oct plan 29" xfId="66"/>
    <cellStyle name="_Oct plan 3" xfId="67"/>
    <cellStyle name="_Oct plan 30" xfId="68"/>
    <cellStyle name="_Oct plan 31" xfId="69"/>
    <cellStyle name="_Oct plan 32" xfId="70"/>
    <cellStyle name="_Oct plan 4" xfId="71"/>
    <cellStyle name="_Oct plan 5" xfId="72"/>
    <cellStyle name="_Oct plan 6" xfId="73"/>
    <cellStyle name="_Oct plan 7" xfId="74"/>
    <cellStyle name="_Oct plan 8" xfId="75"/>
    <cellStyle name="_Oct plan 9" xfId="76"/>
    <cellStyle name="_Oct plan_Alcohol - Oct (revised)" xfId="938"/>
    <cellStyle name="_Oct plan_LC availability- Jan'11" xfId="77"/>
    <cellStyle name="_Oct plan_Oleo cost sheet for ABP 2010-11_Revised" xfId="78"/>
    <cellStyle name="_Oct plan_Oleo cost sheet for ABP 2010-11_Revised 2" xfId="79"/>
    <cellStyle name="_Oct plan_Volumes Sales Forecast-ABP_2011-12" xfId="80"/>
    <cellStyle name="_Oct plan_Xl0000012" xfId="81"/>
    <cellStyle name="_Oleo Cost Sheets MAy 14 updated with year costs" xfId="82"/>
    <cellStyle name="_Oleo Cost Sheets MAy 14 updated with year costs 2" xfId="83"/>
    <cellStyle name="_Oleo Cost Sheets MAy 14 updated with year costs_Noodle requirement" xfId="84"/>
    <cellStyle name="_Oleo Cost Sheets MAy 14 updated with year costs_Noodle requirement 10" xfId="85"/>
    <cellStyle name="_Oleo Cost Sheets MAy 14 updated with year costs_Noodle requirement 11" xfId="86"/>
    <cellStyle name="_Oleo Cost Sheets MAy 14 updated with year costs_Noodle requirement 12" xfId="87"/>
    <cellStyle name="_Oleo Cost Sheets MAy 14 updated with year costs_Noodle requirement 13" xfId="88"/>
    <cellStyle name="_Oleo Cost Sheets MAy 14 updated with year costs_Noodle requirement 14" xfId="89"/>
    <cellStyle name="_Oleo Cost Sheets MAy 14 updated with year costs_Noodle requirement 15" xfId="90"/>
    <cellStyle name="_Oleo Cost Sheets MAy 14 updated with year costs_Noodle requirement 16" xfId="91"/>
    <cellStyle name="_Oleo Cost Sheets MAy 14 updated with year costs_Noodle requirement 17" xfId="92"/>
    <cellStyle name="_Oleo Cost Sheets MAy 14 updated with year costs_Noodle requirement 18" xfId="93"/>
    <cellStyle name="_Oleo Cost Sheets MAy 14 updated with year costs_Noodle requirement 19" xfId="94"/>
    <cellStyle name="_Oleo Cost Sheets MAy 14 updated with year costs_Noodle requirement 2" xfId="95"/>
    <cellStyle name="_Oleo Cost Sheets MAy 14 updated with year costs_Noodle requirement 20" xfId="96"/>
    <cellStyle name="_Oleo Cost Sheets MAy 14 updated with year costs_Noodle requirement 21" xfId="97"/>
    <cellStyle name="_Oleo Cost Sheets MAy 14 updated with year costs_Noodle requirement 22" xfId="98"/>
    <cellStyle name="_Oleo Cost Sheets MAy 14 updated with year costs_Noodle requirement 23" xfId="99"/>
    <cellStyle name="_Oleo Cost Sheets MAy 14 updated with year costs_Noodle requirement 24" xfId="100"/>
    <cellStyle name="_Oleo Cost Sheets MAy 14 updated with year costs_Noodle requirement 25" xfId="101"/>
    <cellStyle name="_Oleo Cost Sheets MAy 14 updated with year costs_Noodle requirement 26" xfId="102"/>
    <cellStyle name="_Oleo Cost Sheets MAy 14 updated with year costs_Noodle requirement 27" xfId="103"/>
    <cellStyle name="_Oleo Cost Sheets MAy 14 updated with year costs_Noodle requirement 28" xfId="104"/>
    <cellStyle name="_Oleo Cost Sheets MAy 14 updated with year costs_Noodle requirement 29" xfId="105"/>
    <cellStyle name="_Oleo Cost Sheets MAy 14 updated with year costs_Noodle requirement 3" xfId="106"/>
    <cellStyle name="_Oleo Cost Sheets MAy 14 updated with year costs_Noodle requirement 30" xfId="107"/>
    <cellStyle name="_Oleo Cost Sheets MAy 14 updated with year costs_Noodle requirement 31" xfId="108"/>
    <cellStyle name="_Oleo Cost Sheets MAy 14 updated with year costs_Noodle requirement 4" xfId="109"/>
    <cellStyle name="_Oleo Cost Sheets MAy 14 updated with year costs_Noodle requirement 5" xfId="110"/>
    <cellStyle name="_Oleo Cost Sheets MAy 14 updated with year costs_Noodle requirement 6" xfId="111"/>
    <cellStyle name="_Oleo Cost Sheets MAy 14 updated with year costs_Noodle requirement 7" xfId="112"/>
    <cellStyle name="_Oleo Cost Sheets MAy 14 updated with year costs_Noodle requirement 8" xfId="113"/>
    <cellStyle name="_Oleo Cost Sheets MAy 14 updated with year costs_Noodle requirement 9" xfId="114"/>
    <cellStyle name="_Oleo Cost Sheets MAy 14 updated with year costs_Oleo cost sheet for ABP 2010-11_Revised" xfId="115"/>
    <cellStyle name="_Oleo Cost Sheets MAy 14 updated with year costs_Oleo cost sheet for ABP 2010-11_Revised 2" xfId="116"/>
    <cellStyle name="_Oleo Cost Sheets MAy 14 updated with year costs_VVF May 10" xfId="117"/>
    <cellStyle name="_Oleo Cost Sheets MAy 14 updated with year costs_VVF May 10 2" xfId="118"/>
    <cellStyle name="_Other Financial Charges_LC Interest_monthly p&amp;l version v02" xfId="119"/>
    <cellStyle name="_Overhead Var_Dec'09" xfId="120"/>
    <cellStyle name="_Overhead Var_Dec'09_Alcohol - Oct (revised)" xfId="939"/>
    <cellStyle name="_OVERHEAD Var_Feb'10" xfId="121"/>
    <cellStyle name="_OVERHEAD Var_Feb'10_Alcohol - Oct (revised)" xfId="940"/>
    <cellStyle name="_OVERHEAD Var_Jan'10" xfId="122"/>
    <cellStyle name="_OVERHEAD Var_Jan'10_Alcohol - Oct (revised)" xfId="941"/>
    <cellStyle name="_Overhead Var_Nov'09" xfId="123"/>
    <cellStyle name="_Overhead Var_Nov'09_Alcohol - Oct (revised)" xfId="942"/>
    <cellStyle name="_Overhead Var_Oct'09" xfId="124"/>
    <cellStyle name="_Overhead Var_Oct'09_Alcohol - Oct (revised)" xfId="943"/>
    <cellStyle name="_PCP cost sheets ABP costs May 25thv2" xfId="125"/>
    <cellStyle name="_PCP cost sheets ABP costs May 25thv2 2" xfId="126"/>
    <cellStyle name="_Production plan" xfId="127"/>
    <cellStyle name="_Production Plan vs actual deviation report" xfId="128"/>
    <cellStyle name="_Production Plan vs actual deviation report_Alcohol - Oct (revised)" xfId="944"/>
    <cellStyle name="_Production Plan Vs Actual till 13th Jan 10" xfId="129"/>
    <cellStyle name="_Production Plan Vs Actual till 13th Jan 10_Alcohol - Oct (revised)" xfId="945"/>
    <cellStyle name="_Production plan_Alcohol - Oct (revised)" xfId="946"/>
    <cellStyle name="_Profit_and_Loss_Statement_VVF_Consolidated_Final_with_New_Price_Realizationv 8" xfId="130"/>
    <cellStyle name="_Profit_and_Loss_Statement_VVF_Consolidated_Final_with_New_Price_Realizationv 8 2" xfId="131"/>
    <cellStyle name="_RCCP_abp" xfId="132"/>
    <cellStyle name="_RCCP_abp_Alcohol - Oct (revised)" xfId="947"/>
    <cellStyle name="_RCCP_abp_LC availability- Jan'11" xfId="133"/>
    <cellStyle name="_RCCP_abp_v3" xfId="134"/>
    <cellStyle name="_RCCP_abp_Xl0000012" xfId="135"/>
    <cellStyle name="_RCCP_Aug_v1_26.08" xfId="136"/>
    <cellStyle name="_RCCP_Aug_v1_26.08_Alcohol - Oct (revised)" xfId="948"/>
    <cellStyle name="_RCCP_Oct_25.10_final" xfId="137"/>
    <cellStyle name="_RCCP_Oct_28.10" xfId="138"/>
    <cellStyle name="_RCCP_Oleo_ABP_v3" xfId="139"/>
    <cellStyle name="_RCCP_Oleo_ABP_v3 2" xfId="140"/>
    <cellStyle name="_RCCP_Oleo_ABP_v3_Alcohol - Oct (revised)" xfId="949"/>
    <cellStyle name="_RCCP_Oleo_ABP_v3_LC availability- Jan'11" xfId="141"/>
    <cellStyle name="_RCCP_Oleo_ABP_v3_Noodle requirement" xfId="142"/>
    <cellStyle name="_RCCP_Oleo_ABP_v3_Noodle requirement 10" xfId="143"/>
    <cellStyle name="_RCCP_Oleo_ABP_v3_Noodle requirement 11" xfId="144"/>
    <cellStyle name="_RCCP_Oleo_ABP_v3_Noodle requirement 12" xfId="145"/>
    <cellStyle name="_RCCP_Oleo_ABP_v3_Noodle requirement 13" xfId="146"/>
    <cellStyle name="_RCCP_Oleo_ABP_v3_Noodle requirement 14" xfId="147"/>
    <cellStyle name="_RCCP_Oleo_ABP_v3_Noodle requirement 15" xfId="148"/>
    <cellStyle name="_RCCP_Oleo_ABP_v3_Noodle requirement 16" xfId="149"/>
    <cellStyle name="_RCCP_Oleo_ABP_v3_Noodle requirement 17" xfId="150"/>
    <cellStyle name="_RCCP_Oleo_ABP_v3_Noodle requirement 18" xfId="151"/>
    <cellStyle name="_RCCP_Oleo_ABP_v3_Noodle requirement 19" xfId="152"/>
    <cellStyle name="_RCCP_Oleo_ABP_v3_Noodle requirement 2" xfId="153"/>
    <cellStyle name="_RCCP_Oleo_ABP_v3_Noodle requirement 20" xfId="154"/>
    <cellStyle name="_RCCP_Oleo_ABP_v3_Noodle requirement 21" xfId="155"/>
    <cellStyle name="_RCCP_Oleo_ABP_v3_Noodle requirement 22" xfId="156"/>
    <cellStyle name="_RCCP_Oleo_ABP_v3_Noodle requirement 23" xfId="157"/>
    <cellStyle name="_RCCP_Oleo_ABP_v3_Noodle requirement 24" xfId="158"/>
    <cellStyle name="_RCCP_Oleo_ABP_v3_Noodle requirement 25" xfId="159"/>
    <cellStyle name="_RCCP_Oleo_ABP_v3_Noodle requirement 26" xfId="160"/>
    <cellStyle name="_RCCP_Oleo_ABP_v3_Noodle requirement 27" xfId="161"/>
    <cellStyle name="_RCCP_Oleo_ABP_v3_Noodle requirement 28" xfId="162"/>
    <cellStyle name="_RCCP_Oleo_ABP_v3_Noodle requirement 29" xfId="163"/>
    <cellStyle name="_RCCP_Oleo_ABP_v3_Noodle requirement 3" xfId="164"/>
    <cellStyle name="_RCCP_Oleo_ABP_v3_Noodle requirement 30" xfId="165"/>
    <cellStyle name="_RCCP_Oleo_ABP_v3_Noodle requirement 31" xfId="166"/>
    <cellStyle name="_RCCP_Oleo_ABP_v3_Noodle requirement 4" xfId="167"/>
    <cellStyle name="_RCCP_Oleo_ABP_v3_Noodle requirement 5" xfId="168"/>
    <cellStyle name="_RCCP_Oleo_ABP_v3_Noodle requirement 6" xfId="169"/>
    <cellStyle name="_RCCP_Oleo_ABP_v3_Noodle requirement 7" xfId="170"/>
    <cellStyle name="_RCCP_Oleo_ABP_v3_Noodle requirement 8" xfId="171"/>
    <cellStyle name="_RCCP_Oleo_ABP_v3_Noodle requirement 9" xfId="172"/>
    <cellStyle name="_RCCP_Oleo_ABP_v3_Oleo cost sheet for ABP 2010-11_Revised" xfId="173"/>
    <cellStyle name="_RCCP_Oleo_ABP_v3_Oleo cost sheet for ABP 2010-11_Revised 2" xfId="174"/>
    <cellStyle name="_RCCP_Oleo_ABP_v3_Xl0000012" xfId="175"/>
    <cellStyle name="_RCCP_Sept_29.09" xfId="176"/>
    <cellStyle name="_Revised supply Nov-Dec'10" xfId="950"/>
    <cellStyle name="_Revised supply Nov-Dec'10_Alcohol - Oct (revised)" xfId="951"/>
    <cellStyle name="_Revised weekly supply Nov'10" xfId="952"/>
    <cellStyle name="_Revised weekly supply Nov'10_Alcohol - Oct (revised)" xfId="953"/>
    <cellStyle name="_RM_Inventory_Days_FY08" xfId="177"/>
    <cellStyle name="_RM_Inventory_Days_FY08_Alcohol - Oct (revised)" xfId="954"/>
    <cellStyle name="_S&amp;OP Variance Report_ May 10" xfId="178"/>
    <cellStyle name="_S&amp;OP Variance Report_April 11" xfId="179"/>
    <cellStyle name="_Sept deviation report" xfId="180"/>
    <cellStyle name="_Sept plan" xfId="181"/>
    <cellStyle name="_Sept plan_Alcohol - Oct (revised)" xfId="955"/>
    <cellStyle name="_Slow Moving Inventory Plan Vs Actual augest (2)" xfId="182"/>
    <cellStyle name="_Slow Moving stock consumpiton plan for July 2010" xfId="183"/>
    <cellStyle name="_Slow Moving stock consumpiton plan for July 2010_Alcohol - Oct (revised)" xfId="956"/>
    <cellStyle name="_Slow moving-June" xfId="184"/>
    <cellStyle name="_Slow moving-June_Alcohol - Oct (revised)" xfId="957"/>
    <cellStyle name="_SNOP (Mar-June)" xfId="185"/>
    <cellStyle name="_SNOP (Mar-June)_Alcohol - Oct (revised)" xfId="958"/>
    <cellStyle name="_SNOP plan-June" xfId="186"/>
    <cellStyle name="_SNOP plan-June_Alcohol - Oct (revised)" xfId="959"/>
    <cellStyle name="_SOP Variance Report_ August 10" xfId="187"/>
    <cellStyle name="_SOP Variance Report_ July 10_Rev 14 08 10" xfId="188"/>
    <cellStyle name="_SOP Variance Report_ June 10" xfId="189"/>
    <cellStyle name="_SOP Variance Report_ May 10 (2)" xfId="190"/>
    <cellStyle name="_SOP Variance Report_ Oct 10" xfId="191"/>
    <cellStyle name="_SOP Variance Report_ Sept 10" xfId="192"/>
    <cellStyle name="_Stk_270510" xfId="193"/>
    <cellStyle name="_Stk_270510_Alcohol - Oct (revised)" xfId="960"/>
    <cellStyle name="_Stock tally_v2" xfId="194"/>
    <cellStyle name="_Stock tally_v2 10" xfId="195"/>
    <cellStyle name="_Stock tally_v2 11" xfId="196"/>
    <cellStyle name="_Stock tally_v2 12" xfId="197"/>
    <cellStyle name="_Stock tally_v2 13" xfId="198"/>
    <cellStyle name="_Stock tally_v2 14" xfId="199"/>
    <cellStyle name="_Stock tally_v2 15" xfId="200"/>
    <cellStyle name="_Stock tally_v2 16" xfId="201"/>
    <cellStyle name="_Stock tally_v2 17" xfId="202"/>
    <cellStyle name="_Stock tally_v2 18" xfId="203"/>
    <cellStyle name="_Stock tally_v2 19" xfId="204"/>
    <cellStyle name="_Stock tally_v2 2" xfId="205"/>
    <cellStyle name="_Stock tally_v2 20" xfId="206"/>
    <cellStyle name="_Stock tally_v2 21" xfId="207"/>
    <cellStyle name="_Stock tally_v2 22" xfId="208"/>
    <cellStyle name="_Stock tally_v2 23" xfId="209"/>
    <cellStyle name="_Stock tally_v2 24" xfId="210"/>
    <cellStyle name="_Stock tally_v2 25" xfId="211"/>
    <cellStyle name="_Stock tally_v2 26" xfId="212"/>
    <cellStyle name="_Stock tally_v2 27" xfId="213"/>
    <cellStyle name="_Stock tally_v2 28" xfId="214"/>
    <cellStyle name="_Stock tally_v2 29" xfId="215"/>
    <cellStyle name="_Stock tally_v2 3" xfId="216"/>
    <cellStyle name="_Stock tally_v2 30" xfId="217"/>
    <cellStyle name="_Stock tally_v2 31" xfId="218"/>
    <cellStyle name="_Stock tally_v2 32" xfId="219"/>
    <cellStyle name="_Stock tally_v2 4" xfId="220"/>
    <cellStyle name="_Stock tally_v2 5" xfId="221"/>
    <cellStyle name="_Stock tally_v2 6" xfId="222"/>
    <cellStyle name="_Stock tally_v2 7" xfId="223"/>
    <cellStyle name="_Stock tally_v2 8" xfId="224"/>
    <cellStyle name="_Stock tally_v2 9" xfId="225"/>
    <cellStyle name="_Stock tally_v2_Alcohol - Oct (revised)" xfId="961"/>
    <cellStyle name="_Stock tally_v2_LC availability- Jan'11" xfId="226"/>
    <cellStyle name="_Summary RCCP For Aug 2010_Oleo" xfId="227"/>
    <cellStyle name="_Summary RCCP For Aug 2010_Oleo_Alcohol - Oct (revised)" xfId="962"/>
    <cellStyle name="_Summary RCCP for Nov 2010_Oleo_11 11 10" xfId="228"/>
    <cellStyle name="_Summary RCCP for Sept 2010_Oleo" xfId="229"/>
    <cellStyle name="_Summary RCCP for Sept 2010_Oleo_Alcohol - Oct (revised)" xfId="963"/>
    <cellStyle name="_Supply comm_final" xfId="230"/>
    <cellStyle name="_Supply comm_final 2" xfId="231"/>
    <cellStyle name="_Supply summary" xfId="232"/>
    <cellStyle name="_Supply summary_Alcohol - Oct (revised)" xfId="964"/>
    <cellStyle name="_Suumary SNOP for July'10" xfId="233"/>
    <cellStyle name="_Suumary SNOP for July'10_Alcohol - Oct (revised)" xfId="965"/>
    <cellStyle name="_Volume_realization_forecast" xfId="234"/>
    <cellStyle name="_Volume_realization_forecast 2" xfId="235"/>
    <cellStyle name="_VVF ABP 09-10 Vs. Actual 08-09 at 75%" xfId="236"/>
    <cellStyle name="_VVF ABP 09-10 Vs. Actual 08-09 at 75% 2" xfId="237"/>
    <cellStyle name="_VVF March 09 .xls" xfId="238"/>
    <cellStyle name="_VVF March 09 .xls 2" xfId="239"/>
    <cellStyle name="_VVF YTD Dec' 09" xfId="240"/>
    <cellStyle name="_Weekly Plan Attainment for Week 3" xfId="241"/>
    <cellStyle name="_Weekly Plan Attainment for Week 3 2" xfId="966"/>
    <cellStyle name="_Weekly Plan Attainment for Week 3 2_Alcohol - Oct (revised)" xfId="967"/>
    <cellStyle name="_Weekly Plan Attainment for Week 3 2_Daily Plan- Nov'12" xfId="968"/>
    <cellStyle name="_Weekly Plan Attainment for Week 3 2_Daily Plan- Oct'12" xfId="969"/>
    <cellStyle name="_Weekly Plan Attainment for Week 3 2_Daily update _Jan'11" xfId="970"/>
    <cellStyle name="_Weekly Plan Attainment for Week 3 2_Running plan" xfId="971"/>
    <cellStyle name="_Weekly Plan Attainment for Week 3_Alcohol - Oct (revised)" xfId="972"/>
    <cellStyle name="_Weekly plan attainment-May" xfId="242"/>
    <cellStyle name="_Weekly plan attainment-May_Alcohol - Oct (revised)" xfId="973"/>
    <cellStyle name="20% - Accent1 2" xfId="243"/>
    <cellStyle name="20% - Accent1 2 2" xfId="974"/>
    <cellStyle name="20% - Accent2 2" xfId="244"/>
    <cellStyle name="20% - Accent2 2 2" xfId="975"/>
    <cellStyle name="20% - Accent3 2" xfId="245"/>
    <cellStyle name="20% - Accent3 2 2" xfId="976"/>
    <cellStyle name="20% - Accent4 2" xfId="246"/>
    <cellStyle name="20% - Accent4 2 2" xfId="977"/>
    <cellStyle name="20% - Accent5 2" xfId="247"/>
    <cellStyle name="20% - Accent5 2 2" xfId="978"/>
    <cellStyle name="20% - Accent6 2" xfId="248"/>
    <cellStyle name="20% - Accent6 2 2" xfId="979"/>
    <cellStyle name="40% - Accent1 2" xfId="249"/>
    <cellStyle name="40% - Accent1 2 2" xfId="980"/>
    <cellStyle name="40% - Accent2 2" xfId="250"/>
    <cellStyle name="40% - Accent2 2 2" xfId="981"/>
    <cellStyle name="40% - Accent3 2" xfId="251"/>
    <cellStyle name="40% - Accent3 2 2" xfId="982"/>
    <cellStyle name="40% - Accent4 2" xfId="252"/>
    <cellStyle name="40% - Accent4 2 2" xfId="983"/>
    <cellStyle name="40% - Accent5 2" xfId="253"/>
    <cellStyle name="40% - Accent5 2 2" xfId="984"/>
    <cellStyle name="40% - Accent6 2" xfId="254"/>
    <cellStyle name="40% - Accent6 2 2" xfId="985"/>
    <cellStyle name="60% - Accent1 2" xfId="255"/>
    <cellStyle name="60% - Accent1 2 2" xfId="986"/>
    <cellStyle name="60% - Accent2 2" xfId="256"/>
    <cellStyle name="60% - Accent2 2 2" xfId="987"/>
    <cellStyle name="60% - Accent3 2" xfId="257"/>
    <cellStyle name="60% - Accent3 2 2" xfId="988"/>
    <cellStyle name="60% - Accent4 2" xfId="258"/>
    <cellStyle name="60% - Accent4 2 2" xfId="989"/>
    <cellStyle name="60% - Accent5 2" xfId="259"/>
    <cellStyle name="60% - Accent5 2 2" xfId="990"/>
    <cellStyle name="60% - Accent6 2" xfId="260"/>
    <cellStyle name="60% - Accent6 2 2" xfId="991"/>
    <cellStyle name="Accent1 - 20%" xfId="261"/>
    <cellStyle name="Accent1 - 40%" xfId="262"/>
    <cellStyle name="Accent1 - 60%" xfId="263"/>
    <cellStyle name="Accent1 2" xfId="264"/>
    <cellStyle name="Accent1 2 2" xfId="992"/>
    <cellStyle name="Accent2 - 20%" xfId="265"/>
    <cellStyle name="Accent2 - 40%" xfId="266"/>
    <cellStyle name="Accent2 - 60%" xfId="267"/>
    <cellStyle name="Accent2 2" xfId="268"/>
    <cellStyle name="Accent2 2 2" xfId="993"/>
    <cellStyle name="Accent3 - 20%" xfId="269"/>
    <cellStyle name="Accent3 - 40%" xfId="270"/>
    <cellStyle name="Accent3 - 60%" xfId="271"/>
    <cellStyle name="Accent3 2" xfId="272"/>
    <cellStyle name="Accent3 2 2" xfId="994"/>
    <cellStyle name="Accent4 - 20%" xfId="273"/>
    <cellStyle name="Accent4 - 40%" xfId="274"/>
    <cellStyle name="Accent4 - 60%" xfId="275"/>
    <cellStyle name="Accent4 2" xfId="276"/>
    <cellStyle name="Accent4 2 2" xfId="995"/>
    <cellStyle name="Accent5 - 20%" xfId="277"/>
    <cellStyle name="Accent5 - 40%" xfId="278"/>
    <cellStyle name="Accent5 - 60%" xfId="279"/>
    <cellStyle name="Accent5 2" xfId="280"/>
    <cellStyle name="Accent5 2 2" xfId="996"/>
    <cellStyle name="Accent6 - 20%" xfId="281"/>
    <cellStyle name="Accent6 - 40%" xfId="282"/>
    <cellStyle name="Accent6 - 60%" xfId="283"/>
    <cellStyle name="Accent6 2" xfId="284"/>
    <cellStyle name="Accent6 2 2" xfId="997"/>
    <cellStyle name="ar" xfId="285"/>
    <cellStyle name="ar 2" xfId="286"/>
    <cellStyle name="ar 3" xfId="287"/>
    <cellStyle name="ar 4" xfId="1079"/>
    <cellStyle name="ar 5" xfId="1024"/>
    <cellStyle name="Bad 2" xfId="288"/>
    <cellStyle name="Bad 2 2" xfId="998"/>
    <cellStyle name="Body" xfId="289"/>
    <cellStyle name="Brand Align Left Text" xfId="290"/>
    <cellStyle name="Brand Default" xfId="291"/>
    <cellStyle name="Brand Default 10" xfId="292"/>
    <cellStyle name="Brand Default 11" xfId="293"/>
    <cellStyle name="Brand Default 12" xfId="294"/>
    <cellStyle name="Brand Default 13" xfId="295"/>
    <cellStyle name="Brand Default 14" xfId="296"/>
    <cellStyle name="Brand Default 15" xfId="297"/>
    <cellStyle name="Brand Default 16" xfId="298"/>
    <cellStyle name="Brand Default 17" xfId="299"/>
    <cellStyle name="Brand Default 18" xfId="300"/>
    <cellStyle name="Brand Default 19" xfId="301"/>
    <cellStyle name="Brand Default 2" xfId="302"/>
    <cellStyle name="Brand Default 2 10" xfId="303"/>
    <cellStyle name="Brand Default 2 11" xfId="304"/>
    <cellStyle name="Brand Default 2 12" xfId="305"/>
    <cellStyle name="Brand Default 2 13" xfId="306"/>
    <cellStyle name="Brand Default 2 14" xfId="307"/>
    <cellStyle name="Brand Default 2 15" xfId="308"/>
    <cellStyle name="Brand Default 2 16" xfId="309"/>
    <cellStyle name="Brand Default 2 17" xfId="310"/>
    <cellStyle name="Brand Default 2 18" xfId="311"/>
    <cellStyle name="Brand Default 2 19" xfId="312"/>
    <cellStyle name="Brand Default 2 2" xfId="313"/>
    <cellStyle name="Brand Default 2 20" xfId="314"/>
    <cellStyle name="Brand Default 2 21" xfId="315"/>
    <cellStyle name="Brand Default 2 22" xfId="316"/>
    <cellStyle name="Brand Default 2 23" xfId="317"/>
    <cellStyle name="Brand Default 2 24" xfId="318"/>
    <cellStyle name="Brand Default 2 25" xfId="319"/>
    <cellStyle name="Brand Default 2 26" xfId="320"/>
    <cellStyle name="Brand Default 2 27" xfId="321"/>
    <cellStyle name="Brand Default 2 28" xfId="322"/>
    <cellStyle name="Brand Default 2 29" xfId="323"/>
    <cellStyle name="Brand Default 2 3" xfId="324"/>
    <cellStyle name="Brand Default 2 30" xfId="325"/>
    <cellStyle name="Brand Default 2 31" xfId="326"/>
    <cellStyle name="Brand Default 2 4" xfId="327"/>
    <cellStyle name="Brand Default 2 5" xfId="328"/>
    <cellStyle name="Brand Default 2 6" xfId="329"/>
    <cellStyle name="Brand Default 2 7" xfId="330"/>
    <cellStyle name="Brand Default 2 8" xfId="331"/>
    <cellStyle name="Brand Default 2 9" xfId="332"/>
    <cellStyle name="Brand Default 20" xfId="333"/>
    <cellStyle name="Brand Default 21" xfId="334"/>
    <cellStyle name="Brand Default 22" xfId="335"/>
    <cellStyle name="Brand Default 23" xfId="336"/>
    <cellStyle name="Brand Default 24" xfId="337"/>
    <cellStyle name="Brand Default 25" xfId="338"/>
    <cellStyle name="Brand Default 26" xfId="339"/>
    <cellStyle name="Brand Default 27" xfId="340"/>
    <cellStyle name="Brand Default 28" xfId="341"/>
    <cellStyle name="Brand Default 29" xfId="342"/>
    <cellStyle name="Brand Default 3" xfId="343"/>
    <cellStyle name="Brand Default 3 10" xfId="344"/>
    <cellStyle name="Brand Default 3 11" xfId="345"/>
    <cellStyle name="Brand Default 3 12" xfId="346"/>
    <cellStyle name="Brand Default 3 13" xfId="347"/>
    <cellStyle name="Brand Default 3 14" xfId="348"/>
    <cellStyle name="Brand Default 3 15" xfId="349"/>
    <cellStyle name="Brand Default 3 16" xfId="350"/>
    <cellStyle name="Brand Default 3 17" xfId="351"/>
    <cellStyle name="Brand Default 3 18" xfId="352"/>
    <cellStyle name="Brand Default 3 19" xfId="353"/>
    <cellStyle name="Brand Default 3 2" xfId="354"/>
    <cellStyle name="Brand Default 3 20" xfId="355"/>
    <cellStyle name="Brand Default 3 21" xfId="356"/>
    <cellStyle name="Brand Default 3 22" xfId="357"/>
    <cellStyle name="Brand Default 3 23" xfId="358"/>
    <cellStyle name="Brand Default 3 24" xfId="359"/>
    <cellStyle name="Brand Default 3 25" xfId="360"/>
    <cellStyle name="Brand Default 3 26" xfId="361"/>
    <cellStyle name="Brand Default 3 27" xfId="362"/>
    <cellStyle name="Brand Default 3 28" xfId="363"/>
    <cellStyle name="Brand Default 3 29" xfId="364"/>
    <cellStyle name="Brand Default 3 3" xfId="365"/>
    <cellStyle name="Brand Default 3 30" xfId="366"/>
    <cellStyle name="Brand Default 3 31" xfId="367"/>
    <cellStyle name="Brand Default 3 4" xfId="368"/>
    <cellStyle name="Brand Default 3 5" xfId="369"/>
    <cellStyle name="Brand Default 3 6" xfId="370"/>
    <cellStyle name="Brand Default 3 7" xfId="371"/>
    <cellStyle name="Brand Default 3 8" xfId="372"/>
    <cellStyle name="Brand Default 3 9" xfId="373"/>
    <cellStyle name="Brand Default 30" xfId="374"/>
    <cellStyle name="Brand Default 31" xfId="375"/>
    <cellStyle name="Brand Default 32" xfId="376"/>
    <cellStyle name="Brand Default 33" xfId="377"/>
    <cellStyle name="Brand Default 34" xfId="378"/>
    <cellStyle name="Brand Default 35" xfId="379"/>
    <cellStyle name="Brand Default 4" xfId="380"/>
    <cellStyle name="Brand Default 4 10" xfId="381"/>
    <cellStyle name="Brand Default 4 11" xfId="382"/>
    <cellStyle name="Brand Default 4 12" xfId="383"/>
    <cellStyle name="Brand Default 4 13" xfId="384"/>
    <cellStyle name="Brand Default 4 14" xfId="385"/>
    <cellStyle name="Brand Default 4 15" xfId="386"/>
    <cellStyle name="Brand Default 4 16" xfId="387"/>
    <cellStyle name="Brand Default 4 17" xfId="388"/>
    <cellStyle name="Brand Default 4 18" xfId="389"/>
    <cellStyle name="Brand Default 4 19" xfId="390"/>
    <cellStyle name="Brand Default 4 2" xfId="391"/>
    <cellStyle name="Brand Default 4 20" xfId="392"/>
    <cellStyle name="Brand Default 4 21" xfId="393"/>
    <cellStyle name="Brand Default 4 22" xfId="394"/>
    <cellStyle name="Brand Default 4 23" xfId="395"/>
    <cellStyle name="Brand Default 4 24" xfId="396"/>
    <cellStyle name="Brand Default 4 25" xfId="397"/>
    <cellStyle name="Brand Default 4 26" xfId="398"/>
    <cellStyle name="Brand Default 4 27" xfId="399"/>
    <cellStyle name="Brand Default 4 28" xfId="400"/>
    <cellStyle name="Brand Default 4 29" xfId="401"/>
    <cellStyle name="Brand Default 4 3" xfId="402"/>
    <cellStyle name="Brand Default 4 30" xfId="403"/>
    <cellStyle name="Brand Default 4 31" xfId="404"/>
    <cellStyle name="Brand Default 4 4" xfId="405"/>
    <cellStyle name="Brand Default 4 5" xfId="406"/>
    <cellStyle name="Brand Default 4 6" xfId="407"/>
    <cellStyle name="Brand Default 4 7" xfId="408"/>
    <cellStyle name="Brand Default 4 8" xfId="409"/>
    <cellStyle name="Brand Default 4 9" xfId="410"/>
    <cellStyle name="Brand Default 5" xfId="411"/>
    <cellStyle name="Brand Default 5 10" xfId="412"/>
    <cellStyle name="Brand Default 5 11" xfId="413"/>
    <cellStyle name="Brand Default 5 12" xfId="414"/>
    <cellStyle name="Brand Default 5 13" xfId="415"/>
    <cellStyle name="Brand Default 5 14" xfId="416"/>
    <cellStyle name="Brand Default 5 15" xfId="417"/>
    <cellStyle name="Brand Default 5 16" xfId="418"/>
    <cellStyle name="Brand Default 5 17" xfId="419"/>
    <cellStyle name="Brand Default 5 18" xfId="420"/>
    <cellStyle name="Brand Default 5 19" xfId="421"/>
    <cellStyle name="Brand Default 5 2" xfId="422"/>
    <cellStyle name="Brand Default 5 20" xfId="423"/>
    <cellStyle name="Brand Default 5 21" xfId="424"/>
    <cellStyle name="Brand Default 5 22" xfId="425"/>
    <cellStyle name="Brand Default 5 23" xfId="426"/>
    <cellStyle name="Brand Default 5 24" xfId="427"/>
    <cellStyle name="Brand Default 5 25" xfId="428"/>
    <cellStyle name="Brand Default 5 26" xfId="429"/>
    <cellStyle name="Brand Default 5 27" xfId="430"/>
    <cellStyle name="Brand Default 5 28" xfId="431"/>
    <cellStyle name="Brand Default 5 29" xfId="432"/>
    <cellStyle name="Brand Default 5 3" xfId="433"/>
    <cellStyle name="Brand Default 5 30" xfId="434"/>
    <cellStyle name="Brand Default 5 31" xfId="435"/>
    <cellStyle name="Brand Default 5 4" xfId="436"/>
    <cellStyle name="Brand Default 5 5" xfId="437"/>
    <cellStyle name="Brand Default 5 6" xfId="438"/>
    <cellStyle name="Brand Default 5 7" xfId="439"/>
    <cellStyle name="Brand Default 5 8" xfId="440"/>
    <cellStyle name="Brand Default 5 9" xfId="441"/>
    <cellStyle name="Brand Default 6" xfId="442"/>
    <cellStyle name="Brand Default 7" xfId="443"/>
    <cellStyle name="Brand Default 8" xfId="444"/>
    <cellStyle name="Brand Default 9" xfId="445"/>
    <cellStyle name="Brand Default_Copy of RCCP_May(12th may2011)_PCP_final" xfId="446"/>
    <cellStyle name="Brand Percent" xfId="447"/>
    <cellStyle name="Brand Percent 10" xfId="448"/>
    <cellStyle name="Brand Percent 11" xfId="449"/>
    <cellStyle name="Brand Percent 12" xfId="450"/>
    <cellStyle name="Brand Percent 13" xfId="451"/>
    <cellStyle name="Brand Percent 14" xfId="452"/>
    <cellStyle name="Brand Percent 15" xfId="453"/>
    <cellStyle name="Brand Percent 16" xfId="454"/>
    <cellStyle name="Brand Percent 17" xfId="455"/>
    <cellStyle name="Brand Percent 18" xfId="456"/>
    <cellStyle name="Brand Percent 19" xfId="457"/>
    <cellStyle name="Brand Percent 2" xfId="458"/>
    <cellStyle name="Brand Percent 20" xfId="459"/>
    <cellStyle name="Brand Percent 21" xfId="460"/>
    <cellStyle name="Brand Percent 22" xfId="461"/>
    <cellStyle name="Brand Percent 23" xfId="462"/>
    <cellStyle name="Brand Percent 24" xfId="463"/>
    <cellStyle name="Brand Percent 25" xfId="464"/>
    <cellStyle name="Brand Percent 26" xfId="465"/>
    <cellStyle name="Brand Percent 27" xfId="466"/>
    <cellStyle name="Brand Percent 28" xfId="467"/>
    <cellStyle name="Brand Percent 29" xfId="468"/>
    <cellStyle name="Brand Percent 3" xfId="469"/>
    <cellStyle name="Brand Percent 30" xfId="470"/>
    <cellStyle name="Brand Percent 31" xfId="471"/>
    <cellStyle name="Brand Percent 4" xfId="472"/>
    <cellStyle name="Brand Percent 5" xfId="473"/>
    <cellStyle name="Brand Percent 6" xfId="474"/>
    <cellStyle name="Brand Percent 7" xfId="475"/>
    <cellStyle name="Brand Percent 8" xfId="476"/>
    <cellStyle name="Brand Percent 9" xfId="477"/>
    <cellStyle name="Brand Source" xfId="478"/>
    <cellStyle name="Brand Source 10" xfId="479"/>
    <cellStyle name="Brand Source 11" xfId="480"/>
    <cellStyle name="Brand Source 12" xfId="481"/>
    <cellStyle name="Brand Source 13" xfId="482"/>
    <cellStyle name="Brand Source 14" xfId="483"/>
    <cellStyle name="Brand Source 15" xfId="484"/>
    <cellStyle name="Brand Source 16" xfId="485"/>
    <cellStyle name="Brand Source 17" xfId="486"/>
    <cellStyle name="Brand Source 18" xfId="487"/>
    <cellStyle name="Brand Source 19" xfId="488"/>
    <cellStyle name="Brand Source 2" xfId="489"/>
    <cellStyle name="Brand Source 20" xfId="490"/>
    <cellStyle name="Brand Source 21" xfId="491"/>
    <cellStyle name="Brand Source 22" xfId="492"/>
    <cellStyle name="Brand Source 23" xfId="493"/>
    <cellStyle name="Brand Source 24" xfId="494"/>
    <cellStyle name="Brand Source 25" xfId="495"/>
    <cellStyle name="Brand Source 26" xfId="496"/>
    <cellStyle name="Brand Source 27" xfId="497"/>
    <cellStyle name="Brand Source 28" xfId="498"/>
    <cellStyle name="Brand Source 29" xfId="499"/>
    <cellStyle name="Brand Source 3" xfId="500"/>
    <cellStyle name="Brand Source 30" xfId="501"/>
    <cellStyle name="Brand Source 31" xfId="502"/>
    <cellStyle name="Brand Source 4" xfId="503"/>
    <cellStyle name="Brand Source 5" xfId="504"/>
    <cellStyle name="Brand Source 6" xfId="505"/>
    <cellStyle name="Brand Source 7" xfId="506"/>
    <cellStyle name="Brand Source 8" xfId="507"/>
    <cellStyle name="Brand Source 9" xfId="508"/>
    <cellStyle name="Brand Subtitle with Underline" xfId="509"/>
    <cellStyle name="Brand Subtitle without Underline" xfId="510"/>
    <cellStyle name="Brand Title" xfId="511"/>
    <cellStyle name="Calculation 2" xfId="512"/>
    <cellStyle name="Calculation 2 2" xfId="513"/>
    <cellStyle name="Calculation 2 3" xfId="514"/>
    <cellStyle name="cashflow" xfId="515"/>
    <cellStyle name="Check Cell 2" xfId="516"/>
    <cellStyle name="Check Cell 2 2" xfId="999"/>
    <cellStyle name="Comma 10" xfId="517"/>
    <cellStyle name="Comma 10 2" xfId="1080"/>
    <cellStyle name="Comma 11" xfId="518"/>
    <cellStyle name="Comma 11 2" xfId="1081"/>
    <cellStyle name="Comma 12" xfId="519"/>
    <cellStyle name="Comma 13" xfId="1011"/>
    <cellStyle name="Comma 2" xfId="520"/>
    <cellStyle name="Comma 2 2" xfId="521"/>
    <cellStyle name="Comma 2 2 2" xfId="522"/>
    <cellStyle name="Comma 2 2 3" xfId="523"/>
    <cellStyle name="Comma 2 2 4" xfId="524"/>
    <cellStyle name="Comma 2 3" xfId="525"/>
    <cellStyle name="Comma 2 3 2" xfId="1082"/>
    <cellStyle name="Comma 2 3 3" xfId="1025"/>
    <cellStyle name="Comma 2 4" xfId="526"/>
    <cellStyle name="Comma 2 5" xfId="527"/>
    <cellStyle name="Comma 2 6" xfId="1022"/>
    <cellStyle name="Comma 3" xfId="528"/>
    <cellStyle name="Comma 3 2" xfId="529"/>
    <cellStyle name="Comma 3 3" xfId="530"/>
    <cellStyle name="Comma 3 4" xfId="531"/>
    <cellStyle name="Comma 3 5" xfId="1026"/>
    <cellStyle name="Comma 4" xfId="532"/>
    <cellStyle name="Comma 4 2" xfId="533"/>
    <cellStyle name="Comma 4 3" xfId="534"/>
    <cellStyle name="Comma 4 4" xfId="1027"/>
    <cellStyle name="Comma 5" xfId="535"/>
    <cellStyle name="Comma 5 2" xfId="536"/>
    <cellStyle name="Comma 5 3" xfId="537"/>
    <cellStyle name="Comma 6" xfId="538"/>
    <cellStyle name="Comma 6 2" xfId="539"/>
    <cellStyle name="Comma 6 3" xfId="540"/>
    <cellStyle name="Comma 7" xfId="541"/>
    <cellStyle name="Comma 7 2" xfId="542"/>
    <cellStyle name="Comma 7 2 2" xfId="1083"/>
    <cellStyle name="Comma 7 3" xfId="543"/>
    <cellStyle name="Comma 8" xfId="544"/>
    <cellStyle name="Comma 8 2" xfId="1084"/>
    <cellStyle name="Comma 9" xfId="545"/>
    <cellStyle name="Comma 9 2" xfId="546"/>
    <cellStyle name="Currency 2" xfId="547"/>
    <cellStyle name="Currency 2 2" xfId="548"/>
    <cellStyle name="Custom - Style8" xfId="549"/>
    <cellStyle name="Data   - Style2" xfId="550"/>
    <cellStyle name="Data   - Style2 2" xfId="551"/>
    <cellStyle name="Data   - Style2 3" xfId="552"/>
    <cellStyle name="Data   - Style2 4" xfId="1085"/>
    <cellStyle name="Define your own named style" xfId="553"/>
    <cellStyle name="Draw lines around data in range" xfId="554"/>
    <cellStyle name="Draw lines around data in range 2" xfId="555"/>
    <cellStyle name="Draw lines around data in range 3" xfId="556"/>
    <cellStyle name="Draw lines around data in range 4" xfId="1086"/>
    <cellStyle name="Draw shadow and lines within range" xfId="557"/>
    <cellStyle name="Draw shadow and lines within range 2" xfId="558"/>
    <cellStyle name="Draw shadow and lines within range 3" xfId="559"/>
    <cellStyle name="Draw shadow and lines within range 4" xfId="1087"/>
    <cellStyle name="Emphasis 1" xfId="560"/>
    <cellStyle name="Emphasis 2" xfId="561"/>
    <cellStyle name="Emphasis 3" xfId="562"/>
    <cellStyle name="Enlarge title text, yellow on blue" xfId="563"/>
    <cellStyle name="Explanatory Text 2" xfId="564"/>
    <cellStyle name="Explanatory Text 2 2" xfId="1000"/>
    <cellStyle name="Format a column of totals" xfId="565"/>
    <cellStyle name="Format a row of totals" xfId="566"/>
    <cellStyle name="Format a row of totals 2" xfId="567"/>
    <cellStyle name="Format a row of totals 3" xfId="568"/>
    <cellStyle name="Format a row of totals 4" xfId="1088"/>
    <cellStyle name="Format text as bold, black on yellow" xfId="569"/>
    <cellStyle name="Format text as bold, black on yellow 2" xfId="570"/>
    <cellStyle name="Format text as bold, black on yellow 3" xfId="571"/>
    <cellStyle name="Format text as bold, black on yellow 4" xfId="1089"/>
    <cellStyle name="FRxAmtStyle" xfId="572"/>
    <cellStyle name="Good 2" xfId="573"/>
    <cellStyle name="Good 2 2" xfId="1001"/>
    <cellStyle name="Header1" xfId="574"/>
    <cellStyle name="Header1 2" xfId="1090"/>
    <cellStyle name="Header1 2 2" xfId="1023"/>
    <cellStyle name="Header1 2 2 2" xfId="1156"/>
    <cellStyle name="Header1 2 2 3" xfId="1161"/>
    <cellStyle name="Header1 2 3" xfId="1153"/>
    <cellStyle name="Header1 2 4" xfId="1158"/>
    <cellStyle name="Header1 3" xfId="1028"/>
    <cellStyle name="Header1 3 2" xfId="1155"/>
    <cellStyle name="Header1 3 3" xfId="1166"/>
    <cellStyle name="Header1 4" xfId="1159"/>
    <cellStyle name="Header2" xfId="575"/>
    <cellStyle name="Header2 2" xfId="1091"/>
    <cellStyle name="Header2 3" xfId="1029"/>
    <cellStyle name="Header2 4" xfId="1160"/>
    <cellStyle name="Heading 1 2" xfId="576"/>
    <cellStyle name="Heading 1 2 2" xfId="1002"/>
    <cellStyle name="Heading 2 2" xfId="577"/>
    <cellStyle name="Heading 2 2 2" xfId="1003"/>
    <cellStyle name="Heading 3 2" xfId="578"/>
    <cellStyle name="Heading 3 2 2" xfId="1004"/>
    <cellStyle name="Heading 4 2" xfId="579"/>
    <cellStyle name="Heading 4 2 2" xfId="1005"/>
    <cellStyle name="Hyperlink 2" xfId="580"/>
    <cellStyle name="Input 2" xfId="581"/>
    <cellStyle name="Input 2 2" xfId="582"/>
    <cellStyle name="Input 2 3" xfId="583"/>
    <cellStyle name="Labels - Style3" xfId="584"/>
    <cellStyle name="Labels - Style3 2" xfId="585"/>
    <cellStyle name="Labels - Style3 3" xfId="586"/>
    <cellStyle name="Labels - Style3 4" xfId="1092"/>
    <cellStyle name="Linked Cell 2" xfId="587"/>
    <cellStyle name="Linked Cell 2 2" xfId="1006"/>
    <cellStyle name="Neutral 2" xfId="588"/>
    <cellStyle name="Neutral 2 2" xfId="1007"/>
    <cellStyle name="no dec" xfId="589"/>
    <cellStyle name="Normal" xfId="0" builtinId="0"/>
    <cellStyle name="Normal - Style1" xfId="590"/>
    <cellStyle name="Normal 10" xfId="591"/>
    <cellStyle name="Normal 10 2" xfId="1008"/>
    <cellStyle name="Normal 10 2 2" xfId="1040"/>
    <cellStyle name="Normal 10 3" xfId="1041"/>
    <cellStyle name="Normal 10 4" xfId="1093"/>
    <cellStyle name="Normal 11" xfId="592"/>
    <cellStyle name="Normal 11 2" xfId="1042"/>
    <cellStyle name="Normal 11 2 2" xfId="1043"/>
    <cellStyle name="Normal 11 3" xfId="1044"/>
    <cellStyle name="Normal 12" xfId="593"/>
    <cellStyle name="Normal 12 2" xfId="1045"/>
    <cellStyle name="Normal 12 2 2" xfId="1046"/>
    <cellStyle name="Normal 12 3" xfId="1047"/>
    <cellStyle name="Normal 13" xfId="594"/>
    <cellStyle name="Normal 14" xfId="595"/>
    <cellStyle name="Normal 15" xfId="596"/>
    <cellStyle name="Normal 16" xfId="597"/>
    <cellStyle name="Normal 17" xfId="598"/>
    <cellStyle name="Normal 17 2" xfId="1048"/>
    <cellStyle name="Normal 17 2 2" xfId="1049"/>
    <cellStyle name="Normal 17 3" xfId="1050"/>
    <cellStyle name="Normal 18" xfId="599"/>
    <cellStyle name="Normal 18 2" xfId="1051"/>
    <cellStyle name="Normal 18 2 2" xfId="1052"/>
    <cellStyle name="Normal 18 3" xfId="1053"/>
    <cellStyle name="Normal 19" xfId="600"/>
    <cellStyle name="Normal 19 2" xfId="1055"/>
    <cellStyle name="Normal 19 2 2" xfId="1056"/>
    <cellStyle name="Normal 19 3" xfId="1057"/>
    <cellStyle name="Normal 19 4" xfId="1094"/>
    <cellStyle name="Normal 19 5" xfId="1054"/>
    <cellStyle name="Normal 2" xfId="601"/>
    <cellStyle name="Normal 2 10" xfId="602"/>
    <cellStyle name="Normal 2 11" xfId="603"/>
    <cellStyle name="Normal 2 12" xfId="604"/>
    <cellStyle name="Normal 2 13" xfId="605"/>
    <cellStyle name="Normal 2 14" xfId="606"/>
    <cellStyle name="Normal 2 15" xfId="607"/>
    <cellStyle name="Normal 2 16" xfId="608"/>
    <cellStyle name="Normal 2 17" xfId="609"/>
    <cellStyle name="Normal 2 18" xfId="610"/>
    <cellStyle name="Normal 2 19" xfId="611"/>
    <cellStyle name="Normal 2 2" xfId="612"/>
    <cellStyle name="Normal 2 2 10" xfId="613"/>
    <cellStyle name="Normal 2 2 11" xfId="614"/>
    <cellStyle name="Normal 2 2 12" xfId="615"/>
    <cellStyle name="Normal 2 2 13" xfId="616"/>
    <cellStyle name="Normal 2 2 14" xfId="617"/>
    <cellStyle name="Normal 2 2 15" xfId="618"/>
    <cellStyle name="Normal 2 2 16" xfId="619"/>
    <cellStyle name="Normal 2 2 17" xfId="620"/>
    <cellStyle name="Normal 2 2 18" xfId="621"/>
    <cellStyle name="Normal 2 2 19" xfId="622"/>
    <cellStyle name="Normal 2 2 2" xfId="623"/>
    <cellStyle name="Normal 2 2 2 10" xfId="624"/>
    <cellStyle name="Normal 2 2 2 11" xfId="625"/>
    <cellStyle name="Normal 2 2 2 12" xfId="626"/>
    <cellStyle name="Normal 2 2 2 13" xfId="627"/>
    <cellStyle name="Normal 2 2 2 14" xfId="628"/>
    <cellStyle name="Normal 2 2 2 15" xfId="629"/>
    <cellStyle name="Normal 2 2 2 16" xfId="630"/>
    <cellStyle name="Normal 2 2 2 17" xfId="631"/>
    <cellStyle name="Normal 2 2 2 18" xfId="632"/>
    <cellStyle name="Normal 2 2 2 19" xfId="633"/>
    <cellStyle name="Normal 2 2 2 2" xfId="634"/>
    <cellStyle name="Normal 2 2 2 20" xfId="635"/>
    <cellStyle name="Normal 2 2 2 21" xfId="636"/>
    <cellStyle name="Normal 2 2 2 22" xfId="637"/>
    <cellStyle name="Normal 2 2 2 23" xfId="638"/>
    <cellStyle name="Normal 2 2 2 24" xfId="639"/>
    <cellStyle name="Normal 2 2 2 25" xfId="640"/>
    <cellStyle name="Normal 2 2 2 26" xfId="641"/>
    <cellStyle name="Normal 2 2 2 27" xfId="642"/>
    <cellStyle name="Normal 2 2 2 28" xfId="643"/>
    <cellStyle name="Normal 2 2 2 29" xfId="644"/>
    <cellStyle name="Normal 2 2 2 3" xfId="645"/>
    <cellStyle name="Normal 2 2 2 30" xfId="646"/>
    <cellStyle name="Normal 2 2 2 31" xfId="647"/>
    <cellStyle name="Normal 2 2 2 32" xfId="1095"/>
    <cellStyle name="Normal 2 2 2 4" xfId="648"/>
    <cellStyle name="Normal 2 2 2 5" xfId="649"/>
    <cellStyle name="Normal 2 2 2 6" xfId="650"/>
    <cellStyle name="Normal 2 2 2 7" xfId="651"/>
    <cellStyle name="Normal 2 2 2 8" xfId="652"/>
    <cellStyle name="Normal 2 2 2 9" xfId="653"/>
    <cellStyle name="Normal 2 2 20" xfId="654"/>
    <cellStyle name="Normal 2 2 21" xfId="655"/>
    <cellStyle name="Normal 2 2 22" xfId="656"/>
    <cellStyle name="Normal 2 2 23" xfId="657"/>
    <cellStyle name="Normal 2 2 24" xfId="658"/>
    <cellStyle name="Normal 2 2 25" xfId="659"/>
    <cellStyle name="Normal 2 2 26" xfId="660"/>
    <cellStyle name="Normal 2 2 27" xfId="661"/>
    <cellStyle name="Normal 2 2 28" xfId="662"/>
    <cellStyle name="Normal 2 2 29" xfId="663"/>
    <cellStyle name="Normal 2 2 3" xfId="664"/>
    <cellStyle name="Normal 2 2 3 2" xfId="1097"/>
    <cellStyle name="Normal 2 2 3 3" xfId="1058"/>
    <cellStyle name="Normal 2 2 30" xfId="665"/>
    <cellStyle name="Normal 2 2 31" xfId="666"/>
    <cellStyle name="Normal 2 2 32" xfId="667"/>
    <cellStyle name="Normal 2 2 33" xfId="1030"/>
    <cellStyle name="Normal 2 2 4" xfId="668"/>
    <cellStyle name="Normal 2 2 5" xfId="669"/>
    <cellStyle name="Normal 2 2 6" xfId="670"/>
    <cellStyle name="Normal 2 2 7" xfId="671"/>
    <cellStyle name="Normal 2 2 8" xfId="672"/>
    <cellStyle name="Normal 2 2 9" xfId="673"/>
    <cellStyle name="Normal 2 20" xfId="674"/>
    <cellStyle name="Normal 2 21" xfId="675"/>
    <cellStyle name="Normal 2 22" xfId="676"/>
    <cellStyle name="Normal 2 23" xfId="677"/>
    <cellStyle name="Normal 2 24" xfId="678"/>
    <cellStyle name="Normal 2 25" xfId="679"/>
    <cellStyle name="Normal 2 26" xfId="680"/>
    <cellStyle name="Normal 2 27" xfId="681"/>
    <cellStyle name="Normal 2 28" xfId="682"/>
    <cellStyle name="Normal 2 29" xfId="683"/>
    <cellStyle name="Normal 2 3" xfId="684"/>
    <cellStyle name="Normal 2 30" xfId="685"/>
    <cellStyle name="Normal 2 31" xfId="686"/>
    <cellStyle name="Normal 2 32" xfId="687"/>
    <cellStyle name="Normal 2 33" xfId="688"/>
    <cellStyle name="Normal 2 33 2" xfId="1098"/>
    <cellStyle name="Normal 2 34" xfId="1019"/>
    <cellStyle name="Normal 2 35" xfId="1151"/>
    <cellStyle name="Normal 2 4" xfId="689"/>
    <cellStyle name="Normal 2 4 2" xfId="1099"/>
    <cellStyle name="Normal 2 4 3" xfId="1059"/>
    <cellStyle name="Normal 2 5" xfId="690"/>
    <cellStyle name="Normal 2 6" xfId="691"/>
    <cellStyle name="Normal 2 7" xfId="692"/>
    <cellStyle name="Normal 2 8" xfId="693"/>
    <cellStyle name="Normal 2 9" xfId="694"/>
    <cellStyle name="Normal 2_Copy of SOP Variance Report_ May 10 (2)" xfId="695"/>
    <cellStyle name="Normal 20" xfId="696"/>
    <cellStyle name="Normal 20 2" xfId="1060"/>
    <cellStyle name="Normal 20 2 2" xfId="1061"/>
    <cellStyle name="Normal 20 3" xfId="1062"/>
    <cellStyle name="Normal 21" xfId="697"/>
    <cellStyle name="Normal 21 2" xfId="1063"/>
    <cellStyle name="Normal 21 2 2" xfId="1064"/>
    <cellStyle name="Normal 21 3" xfId="1065"/>
    <cellStyle name="Normal 21 4" xfId="1100"/>
    <cellStyle name="Normal 21 5" xfId="1020"/>
    <cellStyle name="Normal 22" xfId="698"/>
    <cellStyle name="Normal 23" xfId="699"/>
    <cellStyle name="Normal 24" xfId="700"/>
    <cellStyle name="Normal 25" xfId="701"/>
    <cellStyle name="Normal 26" xfId="702"/>
    <cellStyle name="Normal 27" xfId="703"/>
    <cellStyle name="Normal 28" xfId="704"/>
    <cellStyle name="Normal 29" xfId="705"/>
    <cellStyle name="Normal 29 2" xfId="1101"/>
    <cellStyle name="Normal 3" xfId="706"/>
    <cellStyle name="Normal 3 2" xfId="707"/>
    <cellStyle name="Normal 3 2 2" xfId="708"/>
    <cellStyle name="Normal 3 2 3" xfId="709"/>
    <cellStyle name="Normal 3 3" xfId="710"/>
    <cellStyle name="Normal 3 3 2" xfId="1102"/>
    <cellStyle name="Normal 3 3 3" xfId="1066"/>
    <cellStyle name="Normal 3 4" xfId="711"/>
    <cellStyle name="Normal 30" xfId="712"/>
    <cellStyle name="Normal 30 2" xfId="1103"/>
    <cellStyle name="Normal 31" xfId="904"/>
    <cellStyle name="Normal 31 2" xfId="1021"/>
    <cellStyle name="Normal 32" xfId="1012"/>
    <cellStyle name="Normal 32 2" xfId="1068"/>
    <cellStyle name="Normal 32 2 2" xfId="1069"/>
    <cellStyle name="Normal 32 3" xfId="1070"/>
    <cellStyle name="Normal 32 4" xfId="1067"/>
    <cellStyle name="Normal 33" xfId="1015"/>
    <cellStyle name="Normal 34" xfId="1016"/>
    <cellStyle name="Normal 35" xfId="1014"/>
    <cellStyle name="Normal 36" xfId="1"/>
    <cellStyle name="Normal 37" xfId="1150"/>
    <cellStyle name="Normal 38" xfId="2"/>
    <cellStyle name="Normal 39" xfId="1148"/>
    <cellStyle name="Normal 4" xfId="713"/>
    <cellStyle name="Normal 4 2" xfId="714"/>
    <cellStyle name="Normal 4 3" xfId="715"/>
    <cellStyle name="Normal 40" xfId="1164"/>
    <cellStyle name="Normal 41" xfId="1157"/>
    <cellStyle name="Normal 5" xfId="716"/>
    <cellStyle name="Normal 5 2" xfId="717"/>
    <cellStyle name="Normal 5 2 2" xfId="1072"/>
    <cellStyle name="Normal 5 2 3" xfId="1104"/>
    <cellStyle name="Normal 5 2 4" xfId="1071"/>
    <cellStyle name="Normal 5 3" xfId="718"/>
    <cellStyle name="Normal 5 3 2" xfId="1105"/>
    <cellStyle name="Normal 5 3 3" xfId="1073"/>
    <cellStyle name="Normal 5 4" xfId="1074"/>
    <cellStyle name="Normal 59" xfId="1018"/>
    <cellStyle name="Normal 6" xfId="719"/>
    <cellStyle name="Normal 6 2" xfId="720"/>
    <cellStyle name="Normal 6 3" xfId="721"/>
    <cellStyle name="Normal 6 3 2" xfId="1107"/>
    <cellStyle name="Normal 6 4" xfId="722"/>
    <cellStyle name="Normal 6 5" xfId="1106"/>
    <cellStyle name="Normal 6 6" xfId="1075"/>
    <cellStyle name="Normal 7" xfId="723"/>
    <cellStyle name="Normal 73" xfId="1017"/>
    <cellStyle name="Normal 78" xfId="1149"/>
    <cellStyle name="Normal 8" xfId="724"/>
    <cellStyle name="Normal 8 2" xfId="1076"/>
    <cellStyle name="Normal 8 2 2" xfId="1077"/>
    <cellStyle name="Normal 8 3" xfId="1078"/>
    <cellStyle name="Normal 9" xfId="725"/>
    <cellStyle name="Normal 9 2" xfId="726"/>
    <cellStyle name="Normal 9 3" xfId="727"/>
    <cellStyle name="Normal 9 4" xfId="1108"/>
    <cellStyle name="Normal 91" xfId="1039"/>
    <cellStyle name="Note 2" xfId="728"/>
    <cellStyle name="Note 2 2" xfId="729"/>
    <cellStyle name="Note 2 3" xfId="730"/>
    <cellStyle name="Output 2" xfId="731"/>
    <cellStyle name="Output 2 2" xfId="732"/>
    <cellStyle name="Output 2 3" xfId="733"/>
    <cellStyle name="Percent 10" xfId="734"/>
    <cellStyle name="Percent 10 2" xfId="1109"/>
    <cellStyle name="Percent 11" xfId="1013"/>
    <cellStyle name="Percent 2" xfId="735"/>
    <cellStyle name="Percent 2 2" xfId="736"/>
    <cellStyle name="Percent 2 2 2" xfId="737"/>
    <cellStyle name="Percent 2 2 3" xfId="738"/>
    <cellStyle name="Percent 2 3" xfId="739"/>
    <cellStyle name="Percent 2 4" xfId="740"/>
    <cellStyle name="Percent 2 4 2" xfId="1110"/>
    <cellStyle name="Percent 2 5" xfId="741"/>
    <cellStyle name="Percent 2 6" xfId="742"/>
    <cellStyle name="Percent 2 7" xfId="1031"/>
    <cellStyle name="Percent 2 8" xfId="1152"/>
    <cellStyle name="Percent 3" xfId="743"/>
    <cellStyle name="Percent 3 2" xfId="744"/>
    <cellStyle name="Percent 3 3" xfId="1032"/>
    <cellStyle name="Percent 4" xfId="745"/>
    <cellStyle name="Percent 4 2" xfId="746"/>
    <cellStyle name="Percent 5" xfId="747"/>
    <cellStyle name="Percent 5 2" xfId="748"/>
    <cellStyle name="Percent 6" xfId="749"/>
    <cellStyle name="Percent 7" xfId="750"/>
    <cellStyle name="Percent 8" xfId="751"/>
    <cellStyle name="Percent 8 2" xfId="1033"/>
    <cellStyle name="Percent 9" xfId="752"/>
    <cellStyle name="Reset  - Style7" xfId="753"/>
    <cellStyle name="Reset range style to defaults" xfId="754"/>
    <cellStyle name="SAPBEXaggData" xfId="755"/>
    <cellStyle name="SAPBEXaggData 2" xfId="756"/>
    <cellStyle name="SAPBEXaggData 3" xfId="757"/>
    <cellStyle name="SAPBEXaggData 4" xfId="1111"/>
    <cellStyle name="SAPBEXaggDataEmph" xfId="758"/>
    <cellStyle name="SAPBEXaggDataEmph 2" xfId="759"/>
    <cellStyle name="SAPBEXaggDataEmph 3" xfId="760"/>
    <cellStyle name="SAPBEXaggDataEmph 4" xfId="1112"/>
    <cellStyle name="SAPBEXaggItem" xfId="761"/>
    <cellStyle name="SAPBEXaggItem 2" xfId="762"/>
    <cellStyle name="SAPBEXaggItem 3" xfId="763"/>
    <cellStyle name="SAPBEXaggItem 4" xfId="1113"/>
    <cellStyle name="SAPBEXaggItemX" xfId="764"/>
    <cellStyle name="SAPBEXaggItemX 2" xfId="765"/>
    <cellStyle name="SAPBEXaggItemX 3" xfId="766"/>
    <cellStyle name="SAPBEXaggItemX 4" xfId="1114"/>
    <cellStyle name="SAPBEXchaText" xfId="767"/>
    <cellStyle name="SAPBEXexcBad7" xfId="768"/>
    <cellStyle name="SAPBEXexcBad7 2" xfId="769"/>
    <cellStyle name="SAPBEXexcBad7 3" xfId="770"/>
    <cellStyle name="SAPBEXexcBad7 4" xfId="1115"/>
    <cellStyle name="SAPBEXexcBad8" xfId="771"/>
    <cellStyle name="SAPBEXexcBad8 2" xfId="772"/>
    <cellStyle name="SAPBEXexcBad8 3" xfId="773"/>
    <cellStyle name="SAPBEXexcBad8 4" xfId="1116"/>
    <cellStyle name="SAPBEXexcBad9" xfId="774"/>
    <cellStyle name="SAPBEXexcBad9 2" xfId="775"/>
    <cellStyle name="SAPBEXexcBad9 3" xfId="776"/>
    <cellStyle name="SAPBEXexcBad9 4" xfId="1117"/>
    <cellStyle name="SAPBEXexcCritical4" xfId="777"/>
    <cellStyle name="SAPBEXexcCritical4 2" xfId="778"/>
    <cellStyle name="SAPBEXexcCritical4 3" xfId="779"/>
    <cellStyle name="SAPBEXexcCritical4 4" xfId="1118"/>
    <cellStyle name="SAPBEXexcCritical5" xfId="780"/>
    <cellStyle name="SAPBEXexcCritical5 2" xfId="781"/>
    <cellStyle name="SAPBEXexcCritical5 3" xfId="782"/>
    <cellStyle name="SAPBEXexcCritical5 4" xfId="1119"/>
    <cellStyle name="SAPBEXexcCritical6" xfId="783"/>
    <cellStyle name="SAPBEXexcCritical6 2" xfId="784"/>
    <cellStyle name="SAPBEXexcCritical6 3" xfId="785"/>
    <cellStyle name="SAPBEXexcCritical6 4" xfId="1120"/>
    <cellStyle name="SAPBEXexcGood1" xfId="786"/>
    <cellStyle name="SAPBEXexcGood1 2" xfId="787"/>
    <cellStyle name="SAPBEXexcGood1 3" xfId="788"/>
    <cellStyle name="SAPBEXexcGood1 4" xfId="1121"/>
    <cellStyle name="SAPBEXexcGood2" xfId="789"/>
    <cellStyle name="SAPBEXexcGood2 2" xfId="790"/>
    <cellStyle name="SAPBEXexcGood2 3" xfId="791"/>
    <cellStyle name="SAPBEXexcGood2 4" xfId="1122"/>
    <cellStyle name="SAPBEXexcGood3" xfId="792"/>
    <cellStyle name="SAPBEXexcGood3 2" xfId="793"/>
    <cellStyle name="SAPBEXexcGood3 3" xfId="794"/>
    <cellStyle name="SAPBEXexcGood3 4" xfId="1123"/>
    <cellStyle name="SAPBEXfilterDrill" xfId="795"/>
    <cellStyle name="SAPBEXfilterDrill 2" xfId="1034"/>
    <cellStyle name="SAPBEXfilterDrill 2 2" xfId="1154"/>
    <cellStyle name="SAPBEXfilterDrill 2 3" xfId="1162"/>
    <cellStyle name="SAPBEXfilterDrill 3" xfId="1096"/>
    <cellStyle name="SAPBEXfilterDrill 3 2" xfId="1165"/>
    <cellStyle name="SAPBEXfilterDrill 3 3" xfId="1163"/>
    <cellStyle name="SAPBEXfilterItem" xfId="796"/>
    <cellStyle name="SAPBEXfilterText" xfId="797"/>
    <cellStyle name="SAPBEXformats" xfId="798"/>
    <cellStyle name="SAPBEXformats 2" xfId="799"/>
    <cellStyle name="SAPBEXformats 3" xfId="800"/>
    <cellStyle name="SAPBEXformats 4" xfId="1124"/>
    <cellStyle name="SAPBEXheaderItem" xfId="801"/>
    <cellStyle name="SAPBEXheaderText" xfId="802"/>
    <cellStyle name="SAPBEXHLevel0" xfId="803"/>
    <cellStyle name="SAPBEXHLevel0 2" xfId="804"/>
    <cellStyle name="SAPBEXHLevel0 3" xfId="805"/>
    <cellStyle name="SAPBEXHLevel0 4" xfId="1125"/>
    <cellStyle name="SAPBEXHLevel0X" xfId="806"/>
    <cellStyle name="SAPBEXHLevel0X 2" xfId="807"/>
    <cellStyle name="SAPBEXHLevel0X 3" xfId="808"/>
    <cellStyle name="SAPBEXHLevel0X 4" xfId="1126"/>
    <cellStyle name="SAPBEXHLevel1" xfId="809"/>
    <cellStyle name="SAPBEXHLevel1 2" xfId="810"/>
    <cellStyle name="SAPBEXHLevel1 3" xfId="811"/>
    <cellStyle name="SAPBEXHLevel1 4" xfId="1127"/>
    <cellStyle name="SAPBEXHLevel1X" xfId="812"/>
    <cellStyle name="SAPBEXHLevel1X 2" xfId="813"/>
    <cellStyle name="SAPBEXHLevel1X 3" xfId="814"/>
    <cellStyle name="SAPBEXHLevel1X 4" xfId="1128"/>
    <cellStyle name="SAPBEXHLevel2" xfId="815"/>
    <cellStyle name="SAPBEXHLevel2 2" xfId="816"/>
    <cellStyle name="SAPBEXHLevel2 3" xfId="817"/>
    <cellStyle name="SAPBEXHLevel2 4" xfId="1129"/>
    <cellStyle name="SAPBEXHLevel2X" xfId="818"/>
    <cellStyle name="SAPBEXHLevel2X 2" xfId="819"/>
    <cellStyle name="SAPBEXHLevel2X 3" xfId="820"/>
    <cellStyle name="SAPBEXHLevel2X 4" xfId="1130"/>
    <cellStyle name="SAPBEXHLevel3" xfId="821"/>
    <cellStyle name="SAPBEXHLevel3 2" xfId="822"/>
    <cellStyle name="SAPBEXHLevel3 3" xfId="823"/>
    <cellStyle name="SAPBEXHLevel3 4" xfId="1131"/>
    <cellStyle name="SAPBEXHLevel3X" xfId="824"/>
    <cellStyle name="SAPBEXHLevel3X 2" xfId="825"/>
    <cellStyle name="SAPBEXHLevel3X 3" xfId="826"/>
    <cellStyle name="SAPBEXHLevel3X 4" xfId="1132"/>
    <cellStyle name="SAPBEXinputData" xfId="827"/>
    <cellStyle name="SAPBEXinputData 2" xfId="1036"/>
    <cellStyle name="SAPBEXinputData 2 2" xfId="1134"/>
    <cellStyle name="SAPBEXinputData 3" xfId="1133"/>
    <cellStyle name="SAPBEXinputData 4" xfId="1035"/>
    <cellStyle name="SAPBEXresData" xfId="828"/>
    <cellStyle name="SAPBEXresData 2" xfId="829"/>
    <cellStyle name="SAPBEXresData 3" xfId="830"/>
    <cellStyle name="SAPBEXresData 4" xfId="1135"/>
    <cellStyle name="SAPBEXresDataEmph" xfId="831"/>
    <cellStyle name="SAPBEXresDataEmph 2" xfId="832"/>
    <cellStyle name="SAPBEXresDataEmph 3" xfId="833"/>
    <cellStyle name="SAPBEXresDataEmph 4" xfId="1136"/>
    <cellStyle name="SAPBEXresItem" xfId="834"/>
    <cellStyle name="SAPBEXresItem 2" xfId="835"/>
    <cellStyle name="SAPBEXresItem 3" xfId="836"/>
    <cellStyle name="SAPBEXresItem 4" xfId="1137"/>
    <cellStyle name="SAPBEXresItemX" xfId="837"/>
    <cellStyle name="SAPBEXresItemX 2" xfId="838"/>
    <cellStyle name="SAPBEXresItemX 3" xfId="839"/>
    <cellStyle name="SAPBEXresItemX 4" xfId="1138"/>
    <cellStyle name="SAPBEXstdData" xfId="840"/>
    <cellStyle name="SAPBEXstdData 2" xfId="841"/>
    <cellStyle name="SAPBEXstdData 3" xfId="842"/>
    <cellStyle name="SAPBEXstdData 4" xfId="1139"/>
    <cellStyle name="SAPBEXstdDataEmph" xfId="843"/>
    <cellStyle name="SAPBEXstdDataEmph 2" xfId="844"/>
    <cellStyle name="SAPBEXstdDataEmph 3" xfId="845"/>
    <cellStyle name="SAPBEXstdDataEmph 4" xfId="1140"/>
    <cellStyle name="SAPBEXstdItem" xfId="846"/>
    <cellStyle name="SAPBEXstdItem 2" xfId="847"/>
    <cellStyle name="SAPBEXstdItem 3" xfId="848"/>
    <cellStyle name="SAPBEXstdItem 4" xfId="1141"/>
    <cellStyle name="SAPBEXstdItemX" xfId="849"/>
    <cellStyle name="SAPBEXstdItemX 2" xfId="850"/>
    <cellStyle name="SAPBEXstdItemX 3" xfId="851"/>
    <cellStyle name="SAPBEXstdItemX 4" xfId="1142"/>
    <cellStyle name="SAPBEXtitle" xfId="852"/>
    <cellStyle name="SAPBEXundefined" xfId="853"/>
    <cellStyle name="SAPBEXundefined 2" xfId="854"/>
    <cellStyle name="SAPBEXundefined 3" xfId="855"/>
    <cellStyle name="SAPBEXundefined 4" xfId="1143"/>
    <cellStyle name="Sheet Title" xfId="856"/>
    <cellStyle name="Standaard_UCM-StatBull mrt 2006 2-6" xfId="857"/>
    <cellStyle name="Style 1" xfId="858"/>
    <cellStyle name="Style 1 10" xfId="859"/>
    <cellStyle name="Style 1 11" xfId="860"/>
    <cellStyle name="Style 1 12" xfId="861"/>
    <cellStyle name="Style 1 13" xfId="862"/>
    <cellStyle name="Style 1 14" xfId="863"/>
    <cellStyle name="Style 1 15" xfId="864"/>
    <cellStyle name="Style 1 16" xfId="865"/>
    <cellStyle name="Style 1 17" xfId="866"/>
    <cellStyle name="Style 1 18" xfId="867"/>
    <cellStyle name="Style 1 19" xfId="868"/>
    <cellStyle name="Style 1 2" xfId="869"/>
    <cellStyle name="Style 1 20" xfId="870"/>
    <cellStyle name="Style 1 21" xfId="871"/>
    <cellStyle name="Style 1 22" xfId="872"/>
    <cellStyle name="Style 1 23" xfId="873"/>
    <cellStyle name="Style 1 24" xfId="874"/>
    <cellStyle name="Style 1 25" xfId="875"/>
    <cellStyle name="Style 1 26" xfId="876"/>
    <cellStyle name="Style 1 27" xfId="877"/>
    <cellStyle name="Style 1 28" xfId="878"/>
    <cellStyle name="Style 1 29" xfId="879"/>
    <cellStyle name="Style 1 3" xfId="880"/>
    <cellStyle name="Style 1 30" xfId="881"/>
    <cellStyle name="Style 1 31" xfId="882"/>
    <cellStyle name="Style 1 32" xfId="883"/>
    <cellStyle name="Style 1 4" xfId="884"/>
    <cellStyle name="Style 1 5" xfId="885"/>
    <cellStyle name="Style 1 6" xfId="886"/>
    <cellStyle name="Style 1 7" xfId="887"/>
    <cellStyle name="Style 1 8" xfId="888"/>
    <cellStyle name="Style 1 9" xfId="889"/>
    <cellStyle name="Subsidy" xfId="890"/>
    <cellStyle name="Subsidy 2" xfId="1038"/>
    <cellStyle name="Subsidy 2 2" xfId="1145"/>
    <cellStyle name="Subsidy 3" xfId="1144"/>
    <cellStyle name="Subsidy 4" xfId="1037"/>
    <cellStyle name="Table  - Style6" xfId="891"/>
    <cellStyle name="Table  - Style6 2" xfId="892"/>
    <cellStyle name="Table  - Style6 3" xfId="893"/>
    <cellStyle name="Table  - Style6 4" xfId="1146"/>
    <cellStyle name="Title  - Style1" xfId="894"/>
    <cellStyle name="Title 2" xfId="895"/>
    <cellStyle name="Title 2 2" xfId="1009"/>
    <cellStyle name="Total 2" xfId="896"/>
    <cellStyle name="Total 2 2" xfId="897"/>
    <cellStyle name="Total 2 3" xfId="898"/>
    <cellStyle name="TotCol - Style5" xfId="899"/>
    <cellStyle name="TotRow - Style4" xfId="900"/>
    <cellStyle name="TotRow - Style4 2" xfId="901"/>
    <cellStyle name="TotRow - Style4 3" xfId="902"/>
    <cellStyle name="TotRow - Style4 4" xfId="1147"/>
    <cellStyle name="Warning Text 2" xfId="903"/>
    <cellStyle name="Warning Text 2 2" xfId="10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80"/>
  <sheetViews>
    <sheetView tabSelected="1" workbookViewId="0">
      <selection activeCell="O9" sqref="O9"/>
    </sheetView>
  </sheetViews>
  <sheetFormatPr defaultRowHeight="15"/>
  <cols>
    <col min="1" max="1" width="3.42578125" customWidth="1"/>
    <col min="2" max="2" width="9.28515625" bestFit="1" customWidth="1"/>
    <col min="3" max="3" width="21.42578125" style="63" customWidth="1"/>
    <col min="4" max="6" width="9.28515625" bestFit="1" customWidth="1"/>
    <col min="7" max="7" width="9.5703125" bestFit="1" customWidth="1"/>
    <col min="8" max="8" width="9" customWidth="1"/>
    <col min="9" max="9" width="14.7109375" bestFit="1" customWidth="1"/>
    <col min="10" max="13" width="9.28515625" bestFit="1" customWidth="1"/>
    <col min="14" max="14" width="14.42578125" customWidth="1"/>
    <col min="15" max="18" width="9.28515625" bestFit="1" customWidth="1"/>
  </cols>
  <sheetData>
    <row r="3" spans="1:19" s="59" customFormat="1" ht="60">
      <c r="B3" s="76"/>
      <c r="C3" s="71" t="s">
        <v>36</v>
      </c>
      <c r="D3" s="58" t="s">
        <v>37</v>
      </c>
      <c r="E3" s="57" t="s">
        <v>38</v>
      </c>
      <c r="F3" s="60" t="s">
        <v>39</v>
      </c>
      <c r="G3" s="60" t="s">
        <v>40</v>
      </c>
      <c r="H3" s="76" t="s">
        <v>41</v>
      </c>
      <c r="I3" s="56" t="s">
        <v>42</v>
      </c>
      <c r="J3" s="56" t="s">
        <v>43</v>
      </c>
      <c r="K3" s="56" t="s">
        <v>44</v>
      </c>
      <c r="L3" s="56" t="s">
        <v>45</v>
      </c>
      <c r="M3" s="56" t="s">
        <v>46</v>
      </c>
      <c r="N3" s="56" t="s">
        <v>47</v>
      </c>
      <c r="O3" s="56" t="s">
        <v>48</v>
      </c>
      <c r="P3" s="56" t="s">
        <v>49</v>
      </c>
      <c r="Q3" s="56" t="s">
        <v>50</v>
      </c>
      <c r="R3" s="55" t="s">
        <v>51</v>
      </c>
    </row>
    <row r="5" spans="1:19" ht="39">
      <c r="B5" s="69">
        <v>1</v>
      </c>
      <c r="C5" s="61" t="s">
        <v>34</v>
      </c>
      <c r="D5" s="68">
        <v>3494234.0642124424</v>
      </c>
      <c r="E5" s="67">
        <v>2911862</v>
      </c>
      <c r="F5" s="66">
        <v>212390.69370000029</v>
      </c>
      <c r="G5" s="70">
        <v>259187.61161933199</v>
      </c>
      <c r="H5" s="66">
        <v>452096.04090000014</v>
      </c>
      <c r="I5" s="68">
        <v>1032150.8090000006</v>
      </c>
      <c r="J5" s="68">
        <v>808054.70640000014</v>
      </c>
      <c r="K5" s="68">
        <v>351767.89859999972</v>
      </c>
      <c r="L5" s="68">
        <v>0</v>
      </c>
      <c r="M5" s="68">
        <v>37082.323600000003</v>
      </c>
      <c r="N5" s="68">
        <v>504930.80199999991</v>
      </c>
      <c r="O5" s="68">
        <v>390763.94559999951</v>
      </c>
      <c r="P5" s="68">
        <v>87686.927947697841</v>
      </c>
      <c r="Q5" s="68">
        <v>0</v>
      </c>
      <c r="R5" s="65">
        <v>4136111.7593670296</v>
      </c>
    </row>
    <row r="6" spans="1:19" ht="39">
      <c r="B6" s="69">
        <v>2</v>
      </c>
      <c r="C6" s="61" t="s">
        <v>35</v>
      </c>
      <c r="D6" s="68">
        <v>802702.49404564581</v>
      </c>
      <c r="E6" s="64">
        <v>802702</v>
      </c>
      <c r="F6" s="69">
        <v>0</v>
      </c>
      <c r="G6" s="69">
        <v>0</v>
      </c>
      <c r="H6" s="69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68">
        <v>190402.52206670112</v>
      </c>
      <c r="R6" s="65">
        <v>190402.52206670112</v>
      </c>
    </row>
    <row r="7" spans="1:19" ht="48" customHeight="1">
      <c r="A7" s="93"/>
      <c r="B7">
        <v>3</v>
      </c>
      <c r="C7" s="94" t="s">
        <v>52</v>
      </c>
      <c r="D7" s="95"/>
      <c r="E7" s="95"/>
      <c r="F7" s="93"/>
      <c r="G7" s="93"/>
      <c r="H7" s="93"/>
      <c r="I7" s="96">
        <v>228915.29694910845</v>
      </c>
      <c r="J7" s="93">
        <v>0</v>
      </c>
      <c r="K7" s="96">
        <v>41658.25667635342</v>
      </c>
      <c r="L7" s="96">
        <v>121065.19720000002</v>
      </c>
      <c r="M7" s="96">
        <v>125874.61712000005</v>
      </c>
      <c r="N7" s="96">
        <v>8517.1550000000207</v>
      </c>
      <c r="O7" s="96">
        <v>14850.647999999992</v>
      </c>
      <c r="P7" s="96">
        <v>25680.614700000006</v>
      </c>
      <c r="Q7" s="96">
        <v>68541.53250000003</v>
      </c>
      <c r="R7" s="97">
        <v>635103.31814546208</v>
      </c>
    </row>
    <row r="8" spans="1:19" ht="18.75">
      <c r="Q8" s="77" t="s">
        <v>51</v>
      </c>
      <c r="R8" s="54">
        <f>SUM(R5:R7)</f>
        <v>4961617.5995791927</v>
      </c>
    </row>
    <row r="9" spans="1:19">
      <c r="B9" s="81" t="s">
        <v>0</v>
      </c>
      <c r="C9" s="82" t="s">
        <v>1</v>
      </c>
      <c r="D9" s="81" t="s">
        <v>2</v>
      </c>
      <c r="E9" s="81" t="s">
        <v>3</v>
      </c>
      <c r="F9" s="78" t="s">
        <v>4</v>
      </c>
      <c r="G9" s="79"/>
      <c r="H9" s="79"/>
      <c r="I9" s="80"/>
      <c r="J9" s="78" t="s">
        <v>5</v>
      </c>
      <c r="K9" s="79"/>
      <c r="L9" s="79"/>
      <c r="M9" s="80"/>
      <c r="N9" s="1" t="s">
        <v>6</v>
      </c>
      <c r="O9" s="1" t="s">
        <v>7</v>
      </c>
      <c r="P9" s="1" t="s">
        <v>8</v>
      </c>
      <c r="Q9" s="1" t="s">
        <v>9</v>
      </c>
      <c r="R9" s="2" t="s">
        <v>10</v>
      </c>
      <c r="S9" s="2"/>
    </row>
    <row r="10" spans="1:19">
      <c r="B10" s="81"/>
      <c r="C10" s="82"/>
      <c r="D10" s="81"/>
      <c r="E10" s="81"/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11</v>
      </c>
      <c r="K10" s="1" t="s">
        <v>15</v>
      </c>
      <c r="L10" s="1" t="s">
        <v>8</v>
      </c>
      <c r="M10" s="1" t="s">
        <v>14</v>
      </c>
      <c r="N10" s="1"/>
      <c r="O10" s="1" t="s">
        <v>16</v>
      </c>
      <c r="P10" s="1" t="s">
        <v>17</v>
      </c>
      <c r="Q10" s="1" t="s">
        <v>17</v>
      </c>
      <c r="R10" s="2" t="s">
        <v>18</v>
      </c>
      <c r="S10" s="2" t="s">
        <v>19</v>
      </c>
    </row>
    <row r="11" spans="1:19">
      <c r="B11" s="3">
        <v>42461</v>
      </c>
      <c r="C11" s="11" t="s">
        <v>20</v>
      </c>
      <c r="D11" s="5" t="s">
        <v>21</v>
      </c>
      <c r="E11" s="6">
        <v>1779</v>
      </c>
      <c r="F11" s="5">
        <v>46.39</v>
      </c>
      <c r="G11" s="7">
        <v>62.7</v>
      </c>
      <c r="H11" s="5">
        <v>28.47</v>
      </c>
      <c r="I11" s="8">
        <f t="shared" ref="I11:I12" si="0">E11*(F11*R11+G11*Q11+H11*P11)</f>
        <v>945953.54070000013</v>
      </c>
      <c r="J11" s="7">
        <v>41</v>
      </c>
      <c r="K11" s="7">
        <v>56</v>
      </c>
      <c r="L11" s="7">
        <v>34</v>
      </c>
      <c r="M11" s="4">
        <f t="shared" ref="M11:M12" si="1">J11*R11*E11+K11*Q11*E11+L11*P11*E11</f>
        <v>933636.99</v>
      </c>
      <c r="N11" s="8">
        <f t="shared" ref="N11:N12" si="2">I11-M11</f>
        <v>12316.550700000138</v>
      </c>
      <c r="O11" s="4">
        <v>20.14</v>
      </c>
      <c r="P11" s="4">
        <v>5.9</v>
      </c>
      <c r="Q11" s="9">
        <v>4.6399999999999997</v>
      </c>
      <c r="R11" s="10">
        <v>1.57</v>
      </c>
    </row>
    <row r="12" spans="1:19">
      <c r="B12" s="3">
        <v>42461</v>
      </c>
      <c r="C12" s="11" t="s">
        <v>20</v>
      </c>
      <c r="D12" s="5" t="s">
        <v>22</v>
      </c>
      <c r="E12" s="6">
        <v>767</v>
      </c>
      <c r="F12" s="5">
        <v>64.040000000000006</v>
      </c>
      <c r="G12" s="5">
        <v>58.78</v>
      </c>
      <c r="H12" s="5">
        <v>44.49</v>
      </c>
      <c r="I12" s="8">
        <f t="shared" si="0"/>
        <v>487637.891</v>
      </c>
      <c r="J12" s="7">
        <v>42</v>
      </c>
      <c r="K12" s="7">
        <v>56</v>
      </c>
      <c r="L12" s="7">
        <v>40.799999999999997</v>
      </c>
      <c r="M12" s="4">
        <f t="shared" si="1"/>
        <v>434505.49999999994</v>
      </c>
      <c r="N12" s="8">
        <f t="shared" si="2"/>
        <v>53132.391000000061</v>
      </c>
      <c r="O12" s="4">
        <v>20.14</v>
      </c>
      <c r="P12" s="4">
        <v>5.9</v>
      </c>
      <c r="Q12" s="9">
        <v>4.6399999999999997</v>
      </c>
      <c r="R12" s="10">
        <v>1.57</v>
      </c>
    </row>
    <row r="13" spans="1:19">
      <c r="B13" s="3">
        <v>42461</v>
      </c>
    </row>
    <row r="15" spans="1:19">
      <c r="B15" s="3">
        <v>42461</v>
      </c>
      <c r="C15" s="11" t="s">
        <v>23</v>
      </c>
      <c r="D15" s="11" t="s">
        <v>24</v>
      </c>
      <c r="E15" s="12">
        <v>1279</v>
      </c>
      <c r="F15" s="4">
        <v>298.5</v>
      </c>
      <c r="G15" s="4">
        <v>118.8</v>
      </c>
      <c r="H15" s="4">
        <v>84.09</v>
      </c>
      <c r="I15" s="8">
        <f>E15*(F15*R15+G15*Q15+H15*P15)</f>
        <v>1938974.2320000001</v>
      </c>
      <c r="J15" s="8">
        <v>220</v>
      </c>
      <c r="K15" s="13">
        <v>108</v>
      </c>
      <c r="L15" s="14">
        <v>94</v>
      </c>
      <c r="M15" s="4">
        <f t="shared" ref="M15" si="3">J15*R15*E15+K15*Q15*E15+L15*P15*E15</f>
        <v>1792032.48</v>
      </c>
      <c r="N15" s="8">
        <f>I15-M15</f>
        <v>146941.75200000009</v>
      </c>
      <c r="O15" s="4">
        <v>20.14</v>
      </c>
      <c r="P15" s="4">
        <v>5.9</v>
      </c>
      <c r="Q15" s="9">
        <v>4.6399999999999997</v>
      </c>
      <c r="R15" s="10">
        <v>1.57</v>
      </c>
    </row>
    <row r="17" spans="1:19">
      <c r="B17" s="81" t="s">
        <v>0</v>
      </c>
      <c r="C17" s="82" t="s">
        <v>1</v>
      </c>
      <c r="D17" s="81" t="s">
        <v>2</v>
      </c>
      <c r="E17" s="81" t="s">
        <v>3</v>
      </c>
      <c r="F17" s="78" t="s">
        <v>4</v>
      </c>
      <c r="G17" s="79"/>
      <c r="H17" s="79"/>
      <c r="I17" s="80"/>
      <c r="J17" s="78" t="s">
        <v>5</v>
      </c>
      <c r="K17" s="79"/>
      <c r="L17" s="79"/>
      <c r="M17" s="80"/>
      <c r="N17" s="1" t="s">
        <v>6</v>
      </c>
      <c r="O17" s="1" t="s">
        <v>7</v>
      </c>
      <c r="P17" s="1" t="s">
        <v>8</v>
      </c>
      <c r="Q17" s="1" t="s">
        <v>9</v>
      </c>
      <c r="R17" s="2" t="s">
        <v>10</v>
      </c>
      <c r="S17" s="2"/>
    </row>
    <row r="18" spans="1:19" ht="41.25" customHeight="1">
      <c r="B18" s="81"/>
      <c r="C18" s="82"/>
      <c r="D18" s="81"/>
      <c r="E18" s="81"/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11</v>
      </c>
      <c r="K18" s="1" t="s">
        <v>15</v>
      </c>
      <c r="L18" s="1" t="s">
        <v>8</v>
      </c>
      <c r="M18" s="1" t="s">
        <v>14</v>
      </c>
      <c r="N18" s="1"/>
      <c r="O18" s="1" t="s">
        <v>16</v>
      </c>
      <c r="P18" s="1" t="s">
        <v>17</v>
      </c>
      <c r="Q18" s="1" t="s">
        <v>17</v>
      </c>
      <c r="R18" s="2" t="s">
        <v>18</v>
      </c>
      <c r="S18" s="2" t="s">
        <v>19</v>
      </c>
    </row>
    <row r="19" spans="1:19">
      <c r="B19" s="3">
        <v>42491</v>
      </c>
      <c r="C19" s="11" t="s">
        <v>20</v>
      </c>
      <c r="D19" s="5" t="s">
        <v>21</v>
      </c>
      <c r="E19" s="15">
        <v>4001</v>
      </c>
      <c r="F19" s="5">
        <v>46.39</v>
      </c>
      <c r="G19" s="7">
        <v>62.7</v>
      </c>
      <c r="H19" s="5">
        <v>28.47</v>
      </c>
      <c r="I19" s="8">
        <f t="shared" ref="I19:I22" si="4">E19*(F19*R19+G19*Q19+H19*P19)</f>
        <v>2017176.1680000001</v>
      </c>
      <c r="J19" s="7">
        <v>43</v>
      </c>
      <c r="K19" s="7">
        <v>53</v>
      </c>
      <c r="L19" s="7">
        <v>27</v>
      </c>
      <c r="M19" s="4">
        <f t="shared" ref="M19:M20" si="5">J19*R19*E19+K19*Q19*E19+L19*P19*E19</f>
        <v>1788887.1099999999</v>
      </c>
      <c r="N19" s="8">
        <f t="shared" ref="N19:N22" si="6">I19-M19</f>
        <v>228289.05800000019</v>
      </c>
      <c r="O19" s="4">
        <v>19.190000000000001</v>
      </c>
      <c r="P19" s="4">
        <v>5.2</v>
      </c>
      <c r="Q19" s="9">
        <v>4.57</v>
      </c>
      <c r="R19" s="10">
        <v>1.5</v>
      </c>
    </row>
    <row r="20" spans="1:19">
      <c r="B20" s="3">
        <v>42491</v>
      </c>
      <c r="C20" s="11" t="s">
        <v>20</v>
      </c>
      <c r="D20" s="5" t="s">
        <v>22</v>
      </c>
      <c r="E20" s="15">
        <v>1588</v>
      </c>
      <c r="F20" s="5">
        <v>64.040000000000006</v>
      </c>
      <c r="G20" s="5">
        <v>58.78</v>
      </c>
      <c r="H20" s="5">
        <v>44.49</v>
      </c>
      <c r="I20" s="8">
        <f t="shared" si="4"/>
        <v>946499.76879999996</v>
      </c>
      <c r="J20" s="7">
        <v>38.9</v>
      </c>
      <c r="K20" s="7">
        <v>51</v>
      </c>
      <c r="L20" s="7">
        <v>32</v>
      </c>
      <c r="M20" s="4">
        <f t="shared" si="5"/>
        <v>727018.16</v>
      </c>
      <c r="N20" s="8">
        <f t="shared" si="6"/>
        <v>219481.60879999993</v>
      </c>
      <c r="O20" s="4">
        <v>19.190000000000001</v>
      </c>
      <c r="P20" s="4">
        <v>5.2</v>
      </c>
      <c r="Q20" s="9">
        <v>4.57</v>
      </c>
      <c r="R20" s="10">
        <v>1.5</v>
      </c>
    </row>
    <row r="21" spans="1:19">
      <c r="B21" s="3">
        <v>42491</v>
      </c>
      <c r="C21" s="11" t="s">
        <v>20</v>
      </c>
      <c r="D21" s="5" t="s">
        <v>25</v>
      </c>
      <c r="E21" s="15">
        <v>1409</v>
      </c>
      <c r="F21" s="5">
        <v>116.64</v>
      </c>
      <c r="G21" s="7">
        <v>104.49389693473056</v>
      </c>
      <c r="H21" s="16">
        <v>106.4</v>
      </c>
      <c r="I21" s="8">
        <f t="shared" si="4"/>
        <v>1698939.9465693317</v>
      </c>
      <c r="J21" s="7">
        <v>190</v>
      </c>
      <c r="K21" s="7">
        <v>114</v>
      </c>
      <c r="L21" s="7">
        <v>89</v>
      </c>
      <c r="M21" s="4">
        <f>J21*R21*E21+K21*Q21*E21+L21*P21*E21</f>
        <v>1787711.02</v>
      </c>
      <c r="N21" s="8">
        <f t="shared" si="6"/>
        <v>-88771.07343066833</v>
      </c>
      <c r="O21" s="4">
        <v>19.190000000000001</v>
      </c>
      <c r="P21" s="4">
        <v>5.2</v>
      </c>
      <c r="Q21" s="9">
        <v>4.57</v>
      </c>
      <c r="R21" s="10">
        <v>1.5</v>
      </c>
    </row>
    <row r="22" spans="1:19">
      <c r="B22" s="3">
        <v>42491</v>
      </c>
      <c r="C22" s="11" t="s">
        <v>20</v>
      </c>
      <c r="D22" s="5" t="s">
        <v>26</v>
      </c>
      <c r="E22" s="15">
        <v>950</v>
      </c>
      <c r="F22" s="5">
        <v>180.75</v>
      </c>
      <c r="G22" s="5">
        <v>113.64</v>
      </c>
      <c r="H22" s="5">
        <v>85.41</v>
      </c>
      <c r="I22" s="8">
        <f t="shared" si="4"/>
        <v>1172862.2100000002</v>
      </c>
      <c r="J22" s="7">
        <v>161</v>
      </c>
      <c r="K22" s="7">
        <v>125</v>
      </c>
      <c r="L22" s="7">
        <v>98</v>
      </c>
      <c r="M22" s="4">
        <f t="shared" ref="M22" si="7">J22*R22*E22+K22*Q22*E22+L22*P22*E22</f>
        <v>1256232.5</v>
      </c>
      <c r="N22" s="8">
        <f t="shared" si="6"/>
        <v>-83370.289999999804</v>
      </c>
      <c r="O22" s="4">
        <v>19.190000000000001</v>
      </c>
      <c r="P22" s="4">
        <v>5.2</v>
      </c>
      <c r="Q22" s="9">
        <v>4.57</v>
      </c>
      <c r="R22" s="10">
        <v>1.5</v>
      </c>
    </row>
    <row r="24" spans="1:19">
      <c r="B24" s="3">
        <v>42491</v>
      </c>
      <c r="C24" s="11" t="s">
        <v>27</v>
      </c>
      <c r="D24" s="11" t="s">
        <v>28</v>
      </c>
      <c r="E24" s="17">
        <v>740.5</v>
      </c>
      <c r="F24" s="4">
        <v>210.25</v>
      </c>
      <c r="G24" s="4">
        <v>80.150000000000006</v>
      </c>
      <c r="H24" s="4">
        <v>69.03</v>
      </c>
      <c r="I24" s="8">
        <f t="shared" ref="I24" si="8">E24*(F24*R24+G24*Q24+H24*P24)</f>
        <v>770576.51825000008</v>
      </c>
      <c r="J24" s="8">
        <v>165</v>
      </c>
      <c r="K24" s="14">
        <v>76</v>
      </c>
      <c r="L24" s="18">
        <v>90</v>
      </c>
      <c r="M24" s="4">
        <f t="shared" ref="M24" si="9">J24*R24*E24+K24*Q24*E24+L24*P24*E24</f>
        <v>787018.21000000008</v>
      </c>
      <c r="N24" s="8">
        <f t="shared" ref="N24" si="10">I24-M24</f>
        <v>-16441.691749999998</v>
      </c>
      <c r="O24" s="4">
        <v>19.190000000000001</v>
      </c>
      <c r="P24" s="4">
        <v>5.2</v>
      </c>
      <c r="Q24" s="9">
        <v>4.57</v>
      </c>
      <c r="R24" s="10">
        <v>1.5</v>
      </c>
    </row>
    <row r="27" spans="1:19">
      <c r="N27" s="19">
        <f>SUM(N19:N24)</f>
        <v>259187.61161933199</v>
      </c>
    </row>
    <row r="29" spans="1:19">
      <c r="A29" s="81" t="s">
        <v>0</v>
      </c>
      <c r="B29" s="81" t="s">
        <v>1</v>
      </c>
      <c r="C29" s="82" t="s">
        <v>2</v>
      </c>
      <c r="D29" s="81" t="s">
        <v>3</v>
      </c>
      <c r="E29" s="78" t="s">
        <v>4</v>
      </c>
      <c r="F29" s="79"/>
      <c r="G29" s="79"/>
      <c r="H29" s="80"/>
      <c r="I29" s="78" t="s">
        <v>5</v>
      </c>
      <c r="J29" s="79"/>
      <c r="K29" s="79"/>
      <c r="L29" s="79"/>
      <c r="M29" s="80"/>
      <c r="N29" s="1" t="s">
        <v>6</v>
      </c>
      <c r="O29" s="1" t="s">
        <v>7</v>
      </c>
      <c r="P29" s="1" t="s">
        <v>8</v>
      </c>
      <c r="Q29" s="1" t="s">
        <v>9</v>
      </c>
      <c r="R29" s="2" t="s">
        <v>10</v>
      </c>
    </row>
    <row r="30" spans="1:19">
      <c r="A30" s="81"/>
      <c r="B30" s="81"/>
      <c r="C30" s="82"/>
      <c r="D30" s="81"/>
      <c r="E30" s="1" t="s">
        <v>11</v>
      </c>
      <c r="F30" s="1" t="s">
        <v>12</v>
      </c>
      <c r="G30" s="1" t="s">
        <v>13</v>
      </c>
      <c r="H30" s="1" t="s">
        <v>14</v>
      </c>
      <c r="I30" s="1" t="s">
        <v>11</v>
      </c>
      <c r="J30" s="1" t="s">
        <v>29</v>
      </c>
      <c r="K30" s="1" t="s">
        <v>15</v>
      </c>
      <c r="L30" s="1" t="s">
        <v>8</v>
      </c>
      <c r="M30" s="1" t="s">
        <v>14</v>
      </c>
      <c r="N30" s="1"/>
      <c r="O30" s="1" t="s">
        <v>16</v>
      </c>
      <c r="P30" s="1" t="s">
        <v>17</v>
      </c>
      <c r="Q30" s="1" t="s">
        <v>17</v>
      </c>
      <c r="R30" s="2" t="s">
        <v>18</v>
      </c>
    </row>
    <row r="31" spans="1:19">
      <c r="A31" s="3">
        <v>42552</v>
      </c>
      <c r="B31" s="4" t="s">
        <v>20</v>
      </c>
      <c r="C31" s="11" t="s">
        <v>30</v>
      </c>
      <c r="D31" s="15">
        <v>3596</v>
      </c>
      <c r="E31" s="5">
        <v>66.7</v>
      </c>
      <c r="F31" s="7">
        <v>74.5</v>
      </c>
      <c r="G31" s="5">
        <v>58.46</v>
      </c>
      <c r="H31" s="8">
        <f t="shared" ref="H31:H32" si="11">D31*(E31*R31+F31*Q31+G31*P31)</f>
        <v>2936100.1976000001</v>
      </c>
      <c r="I31" s="7">
        <v>46.2</v>
      </c>
      <c r="J31" s="7"/>
      <c r="K31" s="7">
        <v>62</v>
      </c>
      <c r="L31" s="7">
        <v>37.4</v>
      </c>
      <c r="M31" s="4">
        <f>I31*R31*D31+K31*Q31*D31+L31*P31*D31</f>
        <v>2166654.7279999997</v>
      </c>
      <c r="N31" s="8">
        <f t="shared" ref="N31:N32" si="12">H31-M31</f>
        <v>769445.46960000042</v>
      </c>
      <c r="O31" s="4">
        <v>22.23</v>
      </c>
      <c r="P31" s="4">
        <v>5.46</v>
      </c>
      <c r="Q31" s="9">
        <v>5.18</v>
      </c>
      <c r="R31" s="10">
        <v>1.67</v>
      </c>
    </row>
    <row r="32" spans="1:19">
      <c r="A32" s="3">
        <v>42552</v>
      </c>
      <c r="B32" s="4" t="s">
        <v>20</v>
      </c>
      <c r="C32" s="11" t="s">
        <v>22</v>
      </c>
      <c r="D32" s="15">
        <v>3269</v>
      </c>
      <c r="E32" s="5">
        <v>44.04</v>
      </c>
      <c r="F32" s="5">
        <v>48.78</v>
      </c>
      <c r="G32" s="5">
        <v>44.49</v>
      </c>
      <c r="H32" s="8">
        <f t="shared" si="11"/>
        <v>1860527.1594</v>
      </c>
      <c r="I32" s="7">
        <v>38</v>
      </c>
      <c r="J32" s="7"/>
      <c r="K32" s="7">
        <v>41</v>
      </c>
      <c r="L32" s="7">
        <v>39</v>
      </c>
      <c r="M32" s="4">
        <f>I32*R32*D32+K32*Q32*D32+L32*P32*D32</f>
        <v>1597821.8199999998</v>
      </c>
      <c r="N32" s="8">
        <f t="shared" si="12"/>
        <v>262705.33940000017</v>
      </c>
      <c r="O32" s="4">
        <v>22.23</v>
      </c>
      <c r="P32" s="4">
        <v>5.46</v>
      </c>
      <c r="Q32" s="9">
        <v>5.18</v>
      </c>
      <c r="R32" s="10">
        <v>1.67</v>
      </c>
    </row>
    <row r="37" spans="1:19">
      <c r="B37" s="81" t="s">
        <v>0</v>
      </c>
      <c r="C37" s="82" t="s">
        <v>1</v>
      </c>
      <c r="D37" s="81" t="s">
        <v>2</v>
      </c>
      <c r="E37" s="81" t="s">
        <v>3</v>
      </c>
      <c r="F37" s="78" t="s">
        <v>4</v>
      </c>
      <c r="G37" s="79"/>
      <c r="H37" s="79"/>
      <c r="I37" s="80"/>
      <c r="J37" s="78" t="s">
        <v>5</v>
      </c>
      <c r="K37" s="79"/>
      <c r="L37" s="79"/>
      <c r="M37" s="79"/>
      <c r="N37" s="80"/>
      <c r="O37" s="1" t="s">
        <v>6</v>
      </c>
      <c r="P37" s="1" t="s">
        <v>7</v>
      </c>
      <c r="Q37" s="1" t="s">
        <v>8</v>
      </c>
      <c r="R37" s="1" t="s">
        <v>9</v>
      </c>
      <c r="S37" s="2" t="s">
        <v>10</v>
      </c>
    </row>
    <row r="38" spans="1:19">
      <c r="B38" s="81"/>
      <c r="C38" s="82"/>
      <c r="D38" s="81"/>
      <c r="E38" s="81"/>
      <c r="F38" s="1" t="s">
        <v>11</v>
      </c>
      <c r="G38" s="1" t="s">
        <v>12</v>
      </c>
      <c r="H38" s="1" t="s">
        <v>13</v>
      </c>
      <c r="I38" s="1" t="s">
        <v>14</v>
      </c>
      <c r="J38" s="1" t="s">
        <v>11</v>
      </c>
      <c r="K38" s="1" t="s">
        <v>29</v>
      </c>
      <c r="L38" s="1" t="s">
        <v>15</v>
      </c>
      <c r="M38" s="1" t="s">
        <v>8</v>
      </c>
      <c r="N38" s="1" t="s">
        <v>14</v>
      </c>
      <c r="O38" s="1"/>
      <c r="P38" s="1" t="s">
        <v>16</v>
      </c>
      <c r="Q38" s="1" t="s">
        <v>17</v>
      </c>
      <c r="R38" s="1" t="s">
        <v>17</v>
      </c>
      <c r="S38" s="2" t="s">
        <v>18</v>
      </c>
    </row>
    <row r="39" spans="1:19">
      <c r="B39" s="3">
        <v>42522</v>
      </c>
      <c r="C39" s="11" t="s">
        <v>20</v>
      </c>
      <c r="D39" s="5" t="s">
        <v>30</v>
      </c>
      <c r="E39" s="15">
        <v>2210</v>
      </c>
      <c r="F39" s="5">
        <v>66.7</v>
      </c>
      <c r="G39" s="7">
        <v>74.5</v>
      </c>
      <c r="H39" s="5">
        <v>58.46</v>
      </c>
      <c r="I39" s="8">
        <f t="shared" ref="I39:I40" si="13">E39*(F39*S39+G39*R39+H39*Q39)</f>
        <v>1663049.3100000003</v>
      </c>
      <c r="J39" s="7">
        <v>64.540000000000006</v>
      </c>
      <c r="K39" s="7"/>
      <c r="L39" s="7">
        <v>72.7</v>
      </c>
      <c r="M39" s="7">
        <v>52.04</v>
      </c>
      <c r="N39" s="4">
        <f t="shared" ref="N39:N40" si="14">J39*S39*E39+L39*R39*E39+M39*Q39*E39</f>
        <v>1563357.9780000001</v>
      </c>
      <c r="O39" s="8">
        <f t="shared" ref="O39:O41" si="15">I39-N39</f>
        <v>99691.33200000017</v>
      </c>
      <c r="P39" s="4">
        <v>20.89</v>
      </c>
      <c r="Q39" s="4">
        <v>5.2</v>
      </c>
      <c r="R39" s="9">
        <v>4.57</v>
      </c>
      <c r="S39" s="10">
        <v>1.62</v>
      </c>
    </row>
    <row r="40" spans="1:19">
      <c r="B40" s="3">
        <v>42522</v>
      </c>
      <c r="C40" s="11" t="s">
        <v>20</v>
      </c>
      <c r="D40" s="5" t="s">
        <v>22</v>
      </c>
      <c r="E40" s="15">
        <v>2152</v>
      </c>
      <c r="F40" s="5">
        <v>64.040000000000006</v>
      </c>
      <c r="G40" s="5">
        <v>58.78</v>
      </c>
      <c r="H40" s="5">
        <v>44.49</v>
      </c>
      <c r="I40" s="8">
        <f t="shared" si="13"/>
        <v>1299199.8448000001</v>
      </c>
      <c r="J40" s="7">
        <v>44.6</v>
      </c>
      <c r="K40" s="7"/>
      <c r="L40" s="7">
        <v>47.9</v>
      </c>
      <c r="M40" s="7">
        <v>39.590000000000003</v>
      </c>
      <c r="N40" s="4">
        <f t="shared" si="14"/>
        <v>1069593.496</v>
      </c>
      <c r="O40" s="8">
        <f t="shared" si="15"/>
        <v>229606.34880000004</v>
      </c>
      <c r="P40" s="4">
        <v>20.89</v>
      </c>
      <c r="Q40" s="4">
        <v>5.2</v>
      </c>
      <c r="R40" s="9">
        <v>4.57</v>
      </c>
      <c r="S40" s="10">
        <v>1.62</v>
      </c>
    </row>
    <row r="41" spans="1:19">
      <c r="B41" s="3">
        <v>42522</v>
      </c>
      <c r="C41" s="11" t="s">
        <v>20</v>
      </c>
      <c r="D41" s="5" t="s">
        <v>26</v>
      </c>
      <c r="E41" s="15">
        <v>338</v>
      </c>
      <c r="F41" s="5">
        <v>83.59</v>
      </c>
      <c r="G41" s="20">
        <f>113.64/2/2</f>
        <v>28.41</v>
      </c>
      <c r="H41" s="5">
        <v>85.41</v>
      </c>
      <c r="I41" s="8">
        <f>E41*(F41*S41+G41*P41+H41*Q41)</f>
        <v>396485.0526</v>
      </c>
      <c r="J41" s="7">
        <v>172</v>
      </c>
      <c r="K41" s="7">
        <v>95.25</v>
      </c>
      <c r="L41" s="7"/>
      <c r="M41" s="7">
        <v>117.6</v>
      </c>
      <c r="N41" s="4">
        <f>J41*S41*E41+L41*R41*E41+M41*Q41*E41+K41*P41</f>
        <v>302863.85250000004</v>
      </c>
      <c r="O41" s="8">
        <f t="shared" si="15"/>
        <v>93621.200099999958</v>
      </c>
      <c r="P41" s="4">
        <v>20.89</v>
      </c>
      <c r="Q41" s="4">
        <v>5.2</v>
      </c>
      <c r="R41" s="9">
        <v>4.57</v>
      </c>
      <c r="S41" s="10">
        <v>1.62</v>
      </c>
    </row>
    <row r="43" spans="1:19">
      <c r="B43" s="3">
        <v>42522</v>
      </c>
      <c r="C43" s="11" t="s">
        <v>27</v>
      </c>
      <c r="D43" s="11" t="s">
        <v>28</v>
      </c>
      <c r="E43" s="17">
        <v>304</v>
      </c>
      <c r="F43" s="4">
        <v>210.25</v>
      </c>
      <c r="G43" s="4">
        <v>80.150000000000006</v>
      </c>
      <c r="H43" s="4">
        <v>69.03</v>
      </c>
      <c r="I43" s="8">
        <f t="shared" ref="I43" si="16">E43*(F43*S43+G43*R43+H43*Q43)</f>
        <v>324017.33600000001</v>
      </c>
      <c r="J43" s="8">
        <v>145</v>
      </c>
      <c r="K43" s="8"/>
      <c r="L43" s="14">
        <v>70.900000000000006</v>
      </c>
      <c r="M43" s="18">
        <v>79.03</v>
      </c>
      <c r="N43" s="4">
        <f t="shared" ref="N43" si="17">J43*S43*E43+L43*R43*E43+M43*Q43*E43</f>
        <v>294840.17600000004</v>
      </c>
      <c r="O43" s="8">
        <f t="shared" ref="O43" si="18">I43-N43</f>
        <v>29177.159999999974</v>
      </c>
      <c r="P43" s="4">
        <v>20.89</v>
      </c>
      <c r="Q43" s="4">
        <v>5.2</v>
      </c>
      <c r="R43" s="9">
        <v>4.57</v>
      </c>
      <c r="S43" s="10">
        <v>1.62</v>
      </c>
    </row>
    <row r="46" spans="1:19">
      <c r="A46" s="1" t="s">
        <v>31</v>
      </c>
      <c r="B46" s="2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2"/>
    </row>
    <row r="47" spans="1:19">
      <c r="A47" s="81" t="s">
        <v>0</v>
      </c>
      <c r="B47" s="81" t="s">
        <v>1</v>
      </c>
      <c r="C47" s="82" t="s">
        <v>2</v>
      </c>
      <c r="D47" s="81" t="s">
        <v>3</v>
      </c>
      <c r="E47" s="78" t="s">
        <v>4</v>
      </c>
      <c r="F47" s="79"/>
      <c r="G47" s="79"/>
      <c r="H47" s="80"/>
      <c r="I47" s="78" t="s">
        <v>5</v>
      </c>
      <c r="J47" s="79"/>
      <c r="K47" s="79"/>
      <c r="L47" s="79"/>
      <c r="M47" s="80"/>
      <c r="N47" s="1" t="s">
        <v>6</v>
      </c>
      <c r="O47" s="1" t="s">
        <v>7</v>
      </c>
      <c r="P47" s="1" t="s">
        <v>8</v>
      </c>
      <c r="Q47" s="1" t="s">
        <v>9</v>
      </c>
      <c r="R47" s="2" t="s">
        <v>10</v>
      </c>
    </row>
    <row r="48" spans="1:19">
      <c r="A48" s="81"/>
      <c r="B48" s="81"/>
      <c r="C48" s="82"/>
      <c r="D48" s="81"/>
      <c r="E48" s="1" t="s">
        <v>11</v>
      </c>
      <c r="F48" s="1" t="s">
        <v>12</v>
      </c>
      <c r="G48" s="1" t="s">
        <v>13</v>
      </c>
      <c r="H48" s="1" t="s">
        <v>14</v>
      </c>
      <c r="I48" s="1" t="s">
        <v>11</v>
      </c>
      <c r="J48" s="1" t="s">
        <v>29</v>
      </c>
      <c r="K48" s="1" t="s">
        <v>15</v>
      </c>
      <c r="L48" s="1" t="s">
        <v>8</v>
      </c>
      <c r="M48" s="1" t="s">
        <v>14</v>
      </c>
      <c r="N48" s="1"/>
      <c r="O48" s="1" t="s">
        <v>16</v>
      </c>
      <c r="P48" s="1" t="s">
        <v>17</v>
      </c>
      <c r="Q48" s="1" t="s">
        <v>17</v>
      </c>
      <c r="R48" s="2" t="s">
        <v>18</v>
      </c>
    </row>
    <row r="49" spans="1:19">
      <c r="A49" s="22">
        <v>42583</v>
      </c>
      <c r="B49" s="23" t="s">
        <v>20</v>
      </c>
      <c r="C49" s="72" t="s">
        <v>30</v>
      </c>
      <c r="D49" s="25">
        <v>1534</v>
      </c>
      <c r="E49" s="24">
        <v>66.7</v>
      </c>
      <c r="F49" s="26">
        <v>74.5</v>
      </c>
      <c r="G49" s="24">
        <v>58.46</v>
      </c>
      <c r="H49" s="27">
        <v>1296576.0704000001</v>
      </c>
      <c r="I49" s="26">
        <v>41</v>
      </c>
      <c r="J49" s="26"/>
      <c r="K49" s="26">
        <v>67</v>
      </c>
      <c r="L49" s="26">
        <v>38</v>
      </c>
      <c r="M49" s="23">
        <v>986837.54</v>
      </c>
      <c r="N49" s="27">
        <v>309738.53040000005</v>
      </c>
      <c r="O49" s="23">
        <v>22.75</v>
      </c>
      <c r="P49" s="23">
        <v>5.71</v>
      </c>
      <c r="Q49" s="28">
        <v>5.28</v>
      </c>
      <c r="R49" s="29">
        <v>1.77</v>
      </c>
    </row>
    <row r="50" spans="1:19">
      <c r="A50" s="22">
        <v>42583</v>
      </c>
      <c r="B50" s="23" t="s">
        <v>20</v>
      </c>
      <c r="C50" s="72" t="s">
        <v>22</v>
      </c>
      <c r="D50" s="25">
        <v>3120</v>
      </c>
      <c r="E50" s="24">
        <v>44.04</v>
      </c>
      <c r="F50" s="24">
        <v>48.78</v>
      </c>
      <c r="G50" s="24">
        <v>44.49</v>
      </c>
      <c r="H50" s="27">
        <v>1839386.952</v>
      </c>
      <c r="I50" s="26">
        <v>39</v>
      </c>
      <c r="J50" s="26"/>
      <c r="K50" s="26">
        <v>42</v>
      </c>
      <c r="L50" s="26">
        <v>34.090000000000003</v>
      </c>
      <c r="M50" s="23">
        <v>1514584.9680000001</v>
      </c>
      <c r="N50" s="27">
        <v>324801.98399999994</v>
      </c>
      <c r="O50" s="23">
        <v>22.75</v>
      </c>
      <c r="P50" s="23">
        <v>5.71</v>
      </c>
      <c r="Q50" s="28">
        <v>5.28</v>
      </c>
      <c r="R50" s="29">
        <v>1.77</v>
      </c>
    </row>
    <row r="51" spans="1:19">
      <c r="A51" s="3">
        <v>42583</v>
      </c>
      <c r="B51" s="4" t="s">
        <v>27</v>
      </c>
      <c r="C51" s="11" t="s">
        <v>32</v>
      </c>
      <c r="D51" s="17">
        <v>899</v>
      </c>
      <c r="E51" s="4">
        <v>212.39</v>
      </c>
      <c r="F51" s="4">
        <v>75.36</v>
      </c>
      <c r="G51" s="4">
        <v>92.55</v>
      </c>
      <c r="H51" s="8">
        <f>D51*(E51*R51+F51*Q51+G51*P51)</f>
        <v>1170760.1484000001</v>
      </c>
      <c r="I51" s="8">
        <v>173</v>
      </c>
      <c r="J51" s="8"/>
      <c r="K51" s="14">
        <v>70.599999999999994</v>
      </c>
      <c r="L51" s="18">
        <v>75.36</v>
      </c>
      <c r="M51" s="4">
        <f t="shared" ref="M51" si="19">I51*R51*D51+K51*Q51*D51+L51*P51*D51</f>
        <v>997245.95639999991</v>
      </c>
      <c r="N51" s="8">
        <f>H51-M51</f>
        <v>173514.19200000016</v>
      </c>
      <c r="O51" s="4">
        <v>22.75</v>
      </c>
      <c r="P51" s="4">
        <v>5.71</v>
      </c>
      <c r="Q51" s="9">
        <v>5.28</v>
      </c>
      <c r="R51" s="10">
        <v>1.77</v>
      </c>
      <c r="S51" s="5"/>
    </row>
    <row r="54" spans="1:19">
      <c r="B54" s="81" t="s">
        <v>0</v>
      </c>
      <c r="C54" s="82" t="s">
        <v>1</v>
      </c>
      <c r="D54" s="81" t="s">
        <v>2</v>
      </c>
      <c r="E54" s="81" t="s">
        <v>3</v>
      </c>
      <c r="F54" s="78" t="s">
        <v>4</v>
      </c>
      <c r="G54" s="79"/>
      <c r="H54" s="79"/>
      <c r="I54" s="80"/>
      <c r="J54" s="78" t="s">
        <v>5</v>
      </c>
      <c r="K54" s="79"/>
      <c r="L54" s="79"/>
      <c r="M54" s="80"/>
      <c r="N54" s="1" t="s">
        <v>6</v>
      </c>
      <c r="O54" s="1" t="s">
        <v>7</v>
      </c>
      <c r="P54" s="1" t="s">
        <v>8</v>
      </c>
      <c r="Q54" s="1" t="s">
        <v>9</v>
      </c>
      <c r="R54" s="2" t="s">
        <v>10</v>
      </c>
    </row>
    <row r="55" spans="1:19">
      <c r="B55" s="81"/>
      <c r="C55" s="82"/>
      <c r="D55" s="81"/>
      <c r="E55" s="81"/>
      <c r="F55" s="1" t="s">
        <v>11</v>
      </c>
      <c r="G55" s="1" t="s">
        <v>12</v>
      </c>
      <c r="H55" s="1" t="s">
        <v>13</v>
      </c>
      <c r="I55" s="1" t="s">
        <v>14</v>
      </c>
      <c r="J55" s="1" t="s">
        <v>11</v>
      </c>
      <c r="K55" s="1" t="s">
        <v>15</v>
      </c>
      <c r="L55" s="1" t="s">
        <v>8</v>
      </c>
      <c r="M55" s="1" t="s">
        <v>14</v>
      </c>
      <c r="N55" s="1"/>
      <c r="O55" s="1" t="s">
        <v>16</v>
      </c>
      <c r="P55" s="1" t="s">
        <v>17</v>
      </c>
      <c r="Q55" s="1" t="s">
        <v>17</v>
      </c>
      <c r="R55" s="2" t="s">
        <v>18</v>
      </c>
    </row>
    <row r="56" spans="1:19">
      <c r="B56" s="3">
        <v>42614</v>
      </c>
      <c r="C56" s="11" t="s">
        <v>20</v>
      </c>
      <c r="D56" s="5" t="s">
        <v>30</v>
      </c>
      <c r="E56" s="15">
        <v>1778</v>
      </c>
      <c r="F56" s="5">
        <v>66.7</v>
      </c>
      <c r="G56" s="7">
        <v>74.5</v>
      </c>
      <c r="H56" s="5">
        <v>58.46</v>
      </c>
      <c r="I56" s="8">
        <f>E56*(F56*R56+G56*Q56+H56*P56)</f>
        <v>1503850.5356000001</v>
      </c>
      <c r="J56" s="7">
        <v>46</v>
      </c>
      <c r="K56" s="7">
        <v>60</v>
      </c>
      <c r="L56" s="7">
        <v>51</v>
      </c>
      <c r="M56" s="4">
        <f>J56*R56*E56+K56*Q56*E56+L56*P56*E56</f>
        <v>1226713.32</v>
      </c>
      <c r="N56" s="8">
        <f>I56-M56</f>
        <v>277137.2156</v>
      </c>
      <c r="O56" s="4">
        <v>22.75</v>
      </c>
      <c r="P56" s="4">
        <v>5.72</v>
      </c>
      <c r="Q56" s="9">
        <v>5.28</v>
      </c>
      <c r="R56" s="10">
        <v>1.77</v>
      </c>
    </row>
    <row r="57" spans="1:19">
      <c r="B57" s="3">
        <v>42614</v>
      </c>
      <c r="C57" s="11" t="s">
        <v>20</v>
      </c>
      <c r="D57" s="5" t="s">
        <v>22</v>
      </c>
      <c r="E57" s="15">
        <v>2848</v>
      </c>
      <c r="F57" s="5">
        <v>44.04</v>
      </c>
      <c r="G57" s="5">
        <v>48.78</v>
      </c>
      <c r="H57" s="5">
        <v>44.49</v>
      </c>
      <c r="I57" s="8">
        <f>E57*(F57*R57+G57*Q57+H57*P57)</f>
        <v>1680297.2159999998</v>
      </c>
      <c r="J57" s="7">
        <v>40</v>
      </c>
      <c r="K57" s="7">
        <v>48</v>
      </c>
      <c r="L57" s="7">
        <v>42</v>
      </c>
      <c r="M57" s="4">
        <f>J57*R57*E57+K57*Q57*E57+L57*P57*E57</f>
        <v>1607639.04</v>
      </c>
      <c r="N57" s="8">
        <f>I57-M57</f>
        <v>72658.175999999745</v>
      </c>
      <c r="O57" s="4">
        <v>22.75</v>
      </c>
      <c r="P57" s="4">
        <v>5.72</v>
      </c>
      <c r="Q57" s="9">
        <v>5.28</v>
      </c>
      <c r="R57" s="10">
        <v>1.77</v>
      </c>
    </row>
    <row r="58" spans="1:19">
      <c r="B58" s="3">
        <v>42614</v>
      </c>
      <c r="C58" s="11" t="s">
        <v>27</v>
      </c>
      <c r="D58" s="11" t="s">
        <v>33</v>
      </c>
      <c r="E58" s="12">
        <v>370</v>
      </c>
      <c r="F58" s="4">
        <v>210.75</v>
      </c>
      <c r="G58" s="4">
        <v>80.150000000000006</v>
      </c>
      <c r="H58" s="4">
        <v>69.03</v>
      </c>
      <c r="I58" s="8">
        <f>E58*(F58*R58+G58*Q58+H58*P58)</f>
        <v>440696.30700000003</v>
      </c>
      <c r="J58" s="8">
        <v>214</v>
      </c>
      <c r="K58" s="8">
        <v>77</v>
      </c>
      <c r="L58" s="8">
        <v>70</v>
      </c>
      <c r="M58" s="4">
        <f>J58*R58*E58+K58*Q58*E58+L58*P58*E58</f>
        <v>438723.80000000005</v>
      </c>
      <c r="N58" s="8">
        <f>I58-M58</f>
        <v>1972.5069999999832</v>
      </c>
      <c r="O58" s="4">
        <v>22.75</v>
      </c>
      <c r="P58" s="4">
        <v>5.72</v>
      </c>
      <c r="Q58" s="4">
        <v>5.28</v>
      </c>
      <c r="R58" s="10">
        <v>1.77</v>
      </c>
      <c r="S58" s="10"/>
    </row>
    <row r="60" spans="1:19">
      <c r="N60" s="19">
        <f>SUM(N56:N59)</f>
        <v>351767.89859999972</v>
      </c>
    </row>
    <row r="62" spans="1:19">
      <c r="B62" s="81" t="s">
        <v>0</v>
      </c>
      <c r="C62" s="82" t="s">
        <v>1</v>
      </c>
      <c r="D62" s="81" t="s">
        <v>2</v>
      </c>
      <c r="E62" s="81" t="s">
        <v>3</v>
      </c>
      <c r="F62" s="78" t="s">
        <v>4</v>
      </c>
      <c r="G62" s="79"/>
      <c r="H62" s="79"/>
      <c r="I62" s="80"/>
      <c r="J62" s="78" t="s">
        <v>5</v>
      </c>
      <c r="K62" s="79"/>
      <c r="L62" s="79"/>
      <c r="M62" s="80"/>
      <c r="N62" s="1" t="s">
        <v>6</v>
      </c>
      <c r="O62" s="1" t="s">
        <v>7</v>
      </c>
      <c r="P62" s="1" t="s">
        <v>8</v>
      </c>
      <c r="Q62" s="1" t="s">
        <v>9</v>
      </c>
      <c r="R62" s="2" t="s">
        <v>10</v>
      </c>
    </row>
    <row r="63" spans="1:19">
      <c r="B63" s="81"/>
      <c r="C63" s="82"/>
      <c r="D63" s="81"/>
      <c r="E63" s="81"/>
      <c r="F63" s="1" t="s">
        <v>11</v>
      </c>
      <c r="G63" s="1" t="s">
        <v>12</v>
      </c>
      <c r="H63" s="1" t="s">
        <v>13</v>
      </c>
      <c r="I63" s="1" t="s">
        <v>14</v>
      </c>
      <c r="J63" s="1" t="s">
        <v>11</v>
      </c>
      <c r="K63" s="1" t="s">
        <v>15</v>
      </c>
      <c r="L63" s="1" t="s">
        <v>8</v>
      </c>
      <c r="M63" s="1" t="s">
        <v>14</v>
      </c>
      <c r="N63" s="1"/>
      <c r="O63" s="1" t="s">
        <v>16</v>
      </c>
      <c r="P63" s="1" t="s">
        <v>17</v>
      </c>
      <c r="Q63" s="1" t="s">
        <v>17</v>
      </c>
      <c r="R63" s="2" t="s">
        <v>18</v>
      </c>
    </row>
    <row r="64" spans="1:19">
      <c r="B64" s="3">
        <v>42614</v>
      </c>
      <c r="C64" s="11" t="s">
        <v>20</v>
      </c>
      <c r="D64" s="5" t="s">
        <v>30</v>
      </c>
      <c r="E64" s="15">
        <v>1778</v>
      </c>
      <c r="F64" s="5">
        <v>66.7</v>
      </c>
      <c r="G64" s="7">
        <v>74.5</v>
      </c>
      <c r="H64" s="5">
        <v>58.46</v>
      </c>
      <c r="I64" s="8">
        <f>E64*(F64*R64+G64*Q64+H64*P64)</f>
        <v>1503850.5356000001</v>
      </c>
      <c r="J64" s="7">
        <v>57</v>
      </c>
      <c r="K64" s="7">
        <v>86</v>
      </c>
      <c r="L64" s="7">
        <v>47.2</v>
      </c>
      <c r="M64" s="4">
        <f>J64*R64*E64+K64*Q64*E64+L64*P64*E64</f>
        <v>1466768.2120000001</v>
      </c>
      <c r="N64" s="8">
        <f>I64-M64</f>
        <v>37082.323600000003</v>
      </c>
      <c r="O64" s="4">
        <v>22.75</v>
      </c>
      <c r="P64" s="4">
        <v>5.72</v>
      </c>
      <c r="Q64" s="9">
        <v>5.28</v>
      </c>
      <c r="R64" s="10">
        <v>1.77</v>
      </c>
    </row>
    <row r="65" spans="1:19">
      <c r="B65" s="3">
        <v>42614</v>
      </c>
      <c r="C65" s="11" t="s">
        <v>20</v>
      </c>
      <c r="D65" s="5" t="s">
        <v>22</v>
      </c>
      <c r="E65" s="15">
        <v>2848</v>
      </c>
      <c r="F65" s="5">
        <v>44.04</v>
      </c>
      <c r="G65" s="5">
        <v>48.78</v>
      </c>
      <c r="H65" s="5">
        <v>44.49</v>
      </c>
      <c r="I65" s="8">
        <f>E65*(F65*R65+G65*Q65+H65*P65)</f>
        <v>1680297.2159999998</v>
      </c>
      <c r="J65" s="7">
        <v>54</v>
      </c>
      <c r="K65" s="7">
        <v>67</v>
      </c>
      <c r="L65" s="7">
        <v>44.96</v>
      </c>
      <c r="M65" s="4">
        <f>J65*R65*E65+K65*Q65*E65+L65*P65*E65</f>
        <v>2012143.8975999998</v>
      </c>
      <c r="N65" s="8">
        <f>I65-M65</f>
        <v>-331846.68160000001</v>
      </c>
      <c r="O65" s="4">
        <v>22.75</v>
      </c>
      <c r="P65" s="4">
        <v>5.72</v>
      </c>
      <c r="Q65" s="9">
        <v>5.28</v>
      </c>
      <c r="R65" s="10">
        <v>1.77</v>
      </c>
    </row>
    <row r="66" spans="1:19">
      <c r="B66" s="3">
        <v>42614</v>
      </c>
      <c r="C66" s="11" t="s">
        <v>27</v>
      </c>
      <c r="D66" s="11"/>
      <c r="E66" s="12">
        <v>370</v>
      </c>
      <c r="F66" s="4">
        <v>210.75</v>
      </c>
      <c r="G66" s="4">
        <v>80.150000000000006</v>
      </c>
      <c r="H66" s="4">
        <v>69.03</v>
      </c>
      <c r="I66" s="8">
        <f>E66*(F66*R66+G66*Q66+H66*P66)</f>
        <v>440696.30700000003</v>
      </c>
      <c r="J66" s="8"/>
      <c r="K66" s="8"/>
      <c r="L66" s="8"/>
      <c r="M66" s="4">
        <f>J66*R66*E66+K66*Q66*E66+L66*P66*E66</f>
        <v>0</v>
      </c>
      <c r="N66" s="8">
        <f>I66-M66</f>
        <v>440696.30700000003</v>
      </c>
      <c r="O66" s="4">
        <v>22.75</v>
      </c>
      <c r="P66" s="4">
        <v>5.72</v>
      </c>
      <c r="Q66" s="4">
        <v>5.28</v>
      </c>
      <c r="R66" s="10">
        <v>1.77</v>
      </c>
      <c r="S66" s="10"/>
    </row>
    <row r="70" spans="1:19">
      <c r="A70" s="86" t="s">
        <v>0</v>
      </c>
      <c r="B70" s="86" t="s">
        <v>1</v>
      </c>
      <c r="C70" s="87" t="s">
        <v>2</v>
      </c>
      <c r="D70" s="86" t="s">
        <v>3</v>
      </c>
      <c r="E70" s="88" t="s">
        <v>4</v>
      </c>
      <c r="F70" s="89"/>
      <c r="G70" s="89"/>
      <c r="H70" s="90"/>
      <c r="I70" s="88" t="s">
        <v>5</v>
      </c>
      <c r="J70" s="89"/>
      <c r="K70" s="89"/>
      <c r="L70" s="90"/>
      <c r="M70" s="30" t="s">
        <v>6</v>
      </c>
      <c r="N70" s="30" t="s">
        <v>7</v>
      </c>
      <c r="O70" s="30" t="s">
        <v>8</v>
      </c>
      <c r="P70" s="30" t="s">
        <v>9</v>
      </c>
      <c r="Q70" s="31" t="s">
        <v>10</v>
      </c>
    </row>
    <row r="71" spans="1:19">
      <c r="A71" s="86"/>
      <c r="B71" s="86"/>
      <c r="C71" s="87"/>
      <c r="D71" s="86"/>
      <c r="E71" s="30" t="s">
        <v>11</v>
      </c>
      <c r="F71" s="30" t="s">
        <v>12</v>
      </c>
      <c r="G71" s="30" t="s">
        <v>13</v>
      </c>
      <c r="H71" s="30" t="s">
        <v>14</v>
      </c>
      <c r="I71" s="30" t="s">
        <v>11</v>
      </c>
      <c r="J71" s="30" t="s">
        <v>15</v>
      </c>
      <c r="K71" s="30" t="s">
        <v>8</v>
      </c>
      <c r="L71" s="30" t="s">
        <v>14</v>
      </c>
      <c r="M71" s="30"/>
      <c r="N71" s="30" t="s">
        <v>16</v>
      </c>
      <c r="O71" s="30" t="s">
        <v>17</v>
      </c>
      <c r="P71" s="30" t="s">
        <v>17</v>
      </c>
      <c r="Q71" s="31" t="s">
        <v>18</v>
      </c>
    </row>
    <row r="72" spans="1:19">
      <c r="A72" s="32">
        <v>42705</v>
      </c>
      <c r="B72" s="33" t="s">
        <v>20</v>
      </c>
      <c r="C72" s="74" t="s">
        <v>30</v>
      </c>
      <c r="D72" s="35">
        <v>3056</v>
      </c>
      <c r="E72" s="34">
        <v>66.7</v>
      </c>
      <c r="F72" s="36">
        <v>74.5</v>
      </c>
      <c r="G72" s="34">
        <v>58.46</v>
      </c>
      <c r="H72" s="37">
        <f>D72*(E72*Q72+F72*P72+G72*O72)</f>
        <v>2981891.3888000003</v>
      </c>
      <c r="I72" s="36">
        <v>49.37</v>
      </c>
      <c r="J72" s="36">
        <v>72.680000000000007</v>
      </c>
      <c r="K72" s="36">
        <v>54.6</v>
      </c>
      <c r="L72" s="33">
        <f>I72*Q72*D72+J72*P72*D72+K72*O72*D72</f>
        <v>2774799.7152000004</v>
      </c>
      <c r="M72" s="37">
        <f>H72-L72</f>
        <v>207091.67359999986</v>
      </c>
      <c r="N72" s="33">
        <v>25.27</v>
      </c>
      <c r="O72" s="33">
        <v>6.83</v>
      </c>
      <c r="P72" s="38">
        <v>6.18</v>
      </c>
      <c r="Q72" s="39">
        <v>1.74</v>
      </c>
    </row>
    <row r="73" spans="1:19">
      <c r="A73" s="32">
        <v>42705</v>
      </c>
      <c r="B73" s="33" t="s">
        <v>20</v>
      </c>
      <c r="C73" s="74" t="s">
        <v>22</v>
      </c>
      <c r="D73" s="35">
        <v>2299</v>
      </c>
      <c r="E73" s="34">
        <v>44.04</v>
      </c>
      <c r="F73" s="34">
        <v>48.78</v>
      </c>
      <c r="G73" s="34">
        <v>44.49</v>
      </c>
      <c r="H73" s="37">
        <f>D73*(E73*Q73+F73*P73+G73*O73)</f>
        <v>1567818.4532999999</v>
      </c>
      <c r="I73" s="36">
        <v>41.2</v>
      </c>
      <c r="J73" s="36">
        <v>45.57</v>
      </c>
      <c r="K73" s="36">
        <v>29.15</v>
      </c>
      <c r="L73" s="33">
        <f>I73*Q73*D73+J73*P73*D73+K73*O73*D73</f>
        <v>1269979.3248999999</v>
      </c>
      <c r="M73" s="37">
        <f>H73-L73</f>
        <v>297839.12840000005</v>
      </c>
      <c r="N73" s="33">
        <v>25.27</v>
      </c>
      <c r="O73" s="33">
        <v>6.83</v>
      </c>
      <c r="P73" s="38">
        <v>6.18</v>
      </c>
      <c r="Q73" s="39">
        <v>1.74</v>
      </c>
    </row>
    <row r="74" spans="1:19">
      <c r="M74" s="40">
        <f>SUM(M72:M73)</f>
        <v>504930.80199999991</v>
      </c>
    </row>
    <row r="75" spans="1:19" s="41" customFormat="1" ht="11.25">
      <c r="C75" s="73"/>
    </row>
    <row r="76" spans="1:19" s="44" customFormat="1">
      <c r="A76" s="91" t="s">
        <v>0</v>
      </c>
      <c r="B76" s="91" t="s">
        <v>1</v>
      </c>
      <c r="C76" s="92" t="s">
        <v>2</v>
      </c>
      <c r="D76" s="91" t="s">
        <v>3</v>
      </c>
      <c r="E76" s="83" t="s">
        <v>4</v>
      </c>
      <c r="F76" s="84"/>
      <c r="G76" s="84"/>
      <c r="H76" s="85"/>
      <c r="I76" s="83" t="s">
        <v>5</v>
      </c>
      <c r="J76" s="84"/>
      <c r="K76" s="84"/>
      <c r="L76" s="85"/>
      <c r="M76" s="42" t="s">
        <v>6</v>
      </c>
      <c r="N76" s="42" t="s">
        <v>7</v>
      </c>
      <c r="O76" s="42" t="s">
        <v>8</v>
      </c>
      <c r="P76" s="42" t="s">
        <v>9</v>
      </c>
      <c r="Q76" s="43" t="s">
        <v>10</v>
      </c>
    </row>
    <row r="77" spans="1:19" s="44" customFormat="1">
      <c r="A77" s="91"/>
      <c r="B77" s="91"/>
      <c r="C77" s="92"/>
      <c r="D77" s="91"/>
      <c r="E77" s="42" t="s">
        <v>11</v>
      </c>
      <c r="F77" s="42" t="s">
        <v>12</v>
      </c>
      <c r="G77" s="42" t="s">
        <v>13</v>
      </c>
      <c r="H77" s="42" t="s">
        <v>14</v>
      </c>
      <c r="I77" s="42" t="s">
        <v>11</v>
      </c>
      <c r="J77" s="42" t="s">
        <v>15</v>
      </c>
      <c r="K77" s="42" t="s">
        <v>8</v>
      </c>
      <c r="L77" s="42" t="s">
        <v>14</v>
      </c>
      <c r="M77" s="42"/>
      <c r="N77" s="42" t="s">
        <v>16</v>
      </c>
      <c r="O77" s="42" t="s">
        <v>17</v>
      </c>
      <c r="P77" s="42" t="s">
        <v>17</v>
      </c>
      <c r="Q77" s="43" t="s">
        <v>18</v>
      </c>
    </row>
    <row r="78" spans="1:19" s="44" customFormat="1">
      <c r="A78" s="45">
        <v>42705</v>
      </c>
      <c r="B78" s="46" t="s">
        <v>20</v>
      </c>
      <c r="C78" s="62" t="s">
        <v>30</v>
      </c>
      <c r="D78" s="48">
        <v>1820</v>
      </c>
      <c r="E78" s="47">
        <v>66.7</v>
      </c>
      <c r="F78" s="49">
        <v>74.5</v>
      </c>
      <c r="G78" s="47">
        <v>58.46</v>
      </c>
      <c r="H78" s="50">
        <f>D78*(E78*Q78+F78*P78+G78*O78)</f>
        <v>1765678.46</v>
      </c>
      <c r="I78" s="49">
        <v>43.9</v>
      </c>
      <c r="J78" s="49">
        <v>69.5</v>
      </c>
      <c r="K78" s="49">
        <v>30</v>
      </c>
      <c r="L78" s="46">
        <f>I78*Q78*D78+J78*P78*D78+K78*O78*D78</f>
        <v>1290545.6200000001</v>
      </c>
      <c r="M78" s="50">
        <f>H78-L78</f>
        <v>475132.83999999985</v>
      </c>
      <c r="N78" s="46">
        <v>25.27</v>
      </c>
      <c r="O78" s="46">
        <v>6.5</v>
      </c>
      <c r="P78" s="51">
        <v>6.14</v>
      </c>
      <c r="Q78" s="52">
        <v>1.99</v>
      </c>
    </row>
    <row r="79" spans="1:19" s="44" customFormat="1">
      <c r="A79" s="45">
        <v>42705</v>
      </c>
      <c r="B79" s="46" t="s">
        <v>20</v>
      </c>
      <c r="C79" s="62" t="s">
        <v>22</v>
      </c>
      <c r="D79" s="48">
        <v>2892</v>
      </c>
      <c r="E79" s="47">
        <v>44.04</v>
      </c>
      <c r="F79" s="47">
        <v>48.78</v>
      </c>
      <c r="G79" s="47">
        <v>44.49</v>
      </c>
      <c r="H79" s="50">
        <f>D79*(E79*Q79+F79*P79+G79*O79)</f>
        <v>1955957.3495999996</v>
      </c>
      <c r="I79" s="49">
        <v>44.5</v>
      </c>
      <c r="J79" s="49">
        <v>59.3</v>
      </c>
      <c r="K79" s="49">
        <v>38.9</v>
      </c>
      <c r="L79" s="46">
        <f>I79*Q79*D79+J79*P79*D79+K79*O79*D79</f>
        <v>2040326.2439999999</v>
      </c>
      <c r="M79" s="50">
        <f>H79-L79</f>
        <v>-84368.894400000339</v>
      </c>
      <c r="N79" s="46">
        <v>25.27</v>
      </c>
      <c r="O79" s="46">
        <v>6.5</v>
      </c>
      <c r="P79" s="51">
        <v>6.14</v>
      </c>
      <c r="Q79" s="52">
        <v>1.99</v>
      </c>
    </row>
    <row r="80" spans="1:19" s="41" customFormat="1" ht="11.25">
      <c r="C80" s="73"/>
      <c r="M80" s="53">
        <f>SUM(M78:M79)</f>
        <v>390763.94559999951</v>
      </c>
    </row>
  </sheetData>
  <mergeCells count="54">
    <mergeCell ref="I76:L76"/>
    <mergeCell ref="A70:A71"/>
    <mergeCell ref="B70:B71"/>
    <mergeCell ref="C70:C71"/>
    <mergeCell ref="D70:D71"/>
    <mergeCell ref="E70:H70"/>
    <mergeCell ref="I70:L70"/>
    <mergeCell ref="A76:A77"/>
    <mergeCell ref="B76:B77"/>
    <mergeCell ref="C76:C77"/>
    <mergeCell ref="D76:D77"/>
    <mergeCell ref="E76:H76"/>
    <mergeCell ref="J62:M62"/>
    <mergeCell ref="B54:B55"/>
    <mergeCell ref="C54:C55"/>
    <mergeCell ref="D54:D55"/>
    <mergeCell ref="E54:E55"/>
    <mergeCell ref="F54:I54"/>
    <mergeCell ref="J54:M54"/>
    <mergeCell ref="B62:B63"/>
    <mergeCell ref="C62:C63"/>
    <mergeCell ref="D62:D63"/>
    <mergeCell ref="E62:E63"/>
    <mergeCell ref="F62:I62"/>
    <mergeCell ref="A47:A48"/>
    <mergeCell ref="B47:B48"/>
    <mergeCell ref="C47:C48"/>
    <mergeCell ref="D47:D48"/>
    <mergeCell ref="E47:H47"/>
    <mergeCell ref="I47:M47"/>
    <mergeCell ref="B37:B38"/>
    <mergeCell ref="C37:C38"/>
    <mergeCell ref="D37:D38"/>
    <mergeCell ref="E37:E38"/>
    <mergeCell ref="F37:I37"/>
    <mergeCell ref="J37:N37"/>
    <mergeCell ref="A29:A30"/>
    <mergeCell ref="B29:B30"/>
    <mergeCell ref="C29:C30"/>
    <mergeCell ref="D29:D30"/>
    <mergeCell ref="E29:H29"/>
    <mergeCell ref="I29:M29"/>
    <mergeCell ref="B17:B18"/>
    <mergeCell ref="C17:C18"/>
    <mergeCell ref="D17:D18"/>
    <mergeCell ref="E17:E18"/>
    <mergeCell ref="F17:I17"/>
    <mergeCell ref="J17:M17"/>
    <mergeCell ref="J9:M9"/>
    <mergeCell ref="B9:B10"/>
    <mergeCell ref="C9:C10"/>
    <mergeCell ref="D9:D10"/>
    <mergeCell ref="E9:E10"/>
    <mergeCell ref="F9:I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2017-04-18T12:32:37Z</dcterms:modified>
</cp:coreProperties>
</file>