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30" windowWidth="18915" windowHeight="7110"/>
  </bookViews>
  <sheets>
    <sheet name="MARCH-17" sheetId="1" r:id="rId1"/>
  </sheets>
  <calcPr calcId="145621"/>
</workbook>
</file>

<file path=xl/calcChain.xml><?xml version="1.0" encoding="utf-8"?>
<calcChain xmlns="http://schemas.openxmlformats.org/spreadsheetml/2006/main">
  <c r="C8" i="1" l="1"/>
  <c r="C13" i="1" l="1"/>
  <c r="C25" i="1" l="1"/>
  <c r="C15" i="1" l="1"/>
  <c r="C34" i="1" l="1"/>
  <c r="C12" i="1"/>
  <c r="C14" i="1"/>
  <c r="C16" i="1" l="1"/>
  <c r="C26" i="1" l="1"/>
  <c r="C41" i="1"/>
  <c r="C17" i="1"/>
  <c r="C18" i="1" s="1"/>
  <c r="C33" i="1" l="1"/>
  <c r="C32" i="1"/>
  <c r="C39" i="1"/>
  <c r="C40" i="1" l="1"/>
  <c r="C42" i="1" l="1"/>
</calcChain>
</file>

<file path=xl/comments1.xml><?xml version="1.0" encoding="utf-8"?>
<comments xmlns="http://schemas.openxmlformats.org/spreadsheetml/2006/main">
  <authors>
    <author>Raman Angra</author>
    <author>132</author>
  </authors>
  <commentList>
    <comment ref="C25" authorId="0">
      <text>
        <r>
          <rPr>
            <b/>
            <sz val="9"/>
            <color indexed="81"/>
            <rFont val="Tahoma"/>
            <family val="2"/>
          </rPr>
          <t>Raman Angra
 10914 units are being used in RO water production whose cost is already taken in RO water cost</t>
        </r>
      </text>
    </comment>
    <comment ref="C37" authorId="1">
      <text>
        <r>
          <rPr>
            <b/>
            <sz val="9"/>
            <color indexed="81"/>
            <rFont val="Tahoma"/>
            <family val="2"/>
          </rPr>
          <t>132:</t>
        </r>
        <r>
          <rPr>
            <sz val="9"/>
            <color indexed="81"/>
            <rFont val="Tahoma"/>
            <family val="2"/>
          </rPr>
          <t xml:space="preserve">
Total cost of Petcoke handeling is Rs. 216261
, MP boiler sharing is 55%</t>
        </r>
      </text>
    </comment>
  </commentList>
</comments>
</file>

<file path=xl/sharedStrings.xml><?xml version="1.0" encoding="utf-8"?>
<sst xmlns="http://schemas.openxmlformats.org/spreadsheetml/2006/main" count="86" uniqueCount="47">
  <si>
    <t>Description</t>
  </si>
  <si>
    <t>Electricity Costing</t>
  </si>
  <si>
    <t xml:space="preserve">Total Electricity Cost </t>
  </si>
  <si>
    <t xml:space="preserve">MAXTREAT3004 </t>
  </si>
  <si>
    <t>Total Chemical Cost in Rs. Per month</t>
  </si>
  <si>
    <t>Gross Total Cost in Rs for Generation of Steam per Month</t>
  </si>
  <si>
    <t>MAXTREAT - 3223 S</t>
  </si>
  <si>
    <t>Consumable Costing</t>
  </si>
  <si>
    <t>Man Power Cost</t>
  </si>
  <si>
    <t>Unit</t>
  </si>
  <si>
    <t>Ltr</t>
  </si>
  <si>
    <t>KG</t>
  </si>
  <si>
    <t xml:space="preserve">Lime Consumption </t>
  </si>
  <si>
    <t xml:space="preserve">Charcoal Consumption </t>
  </si>
  <si>
    <t xml:space="preserve">Lime Cost </t>
  </si>
  <si>
    <t>Charcoal Cost</t>
  </si>
  <si>
    <t xml:space="preserve">Petcoke Cost </t>
  </si>
  <si>
    <t xml:space="preserve">Diesel  Cost </t>
  </si>
  <si>
    <t xml:space="preserve">FO Cost </t>
  </si>
  <si>
    <t>Pet Coke Consumption</t>
  </si>
  <si>
    <t xml:space="preserve">Total Steam Generation </t>
  </si>
  <si>
    <t>KWH</t>
  </si>
  <si>
    <t>Rs.</t>
  </si>
  <si>
    <t>Pet Coke Boiler</t>
  </si>
  <si>
    <t>Value</t>
  </si>
  <si>
    <t xml:space="preserve">MAXTREAT -3330  </t>
  </si>
  <si>
    <t xml:space="preserve">Operators  and Helper Cost </t>
  </si>
  <si>
    <t>Total Cost of Consumable</t>
  </si>
  <si>
    <t>Total MP Boiler 6TPH Units consumption</t>
  </si>
  <si>
    <t>Total MP Boiler 10TPH Units Consumption</t>
  </si>
  <si>
    <t xml:space="preserve">Tortal Steam Generation </t>
  </si>
  <si>
    <t xml:space="preserve">Steam Cost per KG </t>
  </si>
  <si>
    <t>Fo Consumed in 6TPH &amp; 10TPH Oil fired boiler</t>
  </si>
  <si>
    <t>Pet coke Handeling Contractor Cost per Month</t>
  </si>
  <si>
    <t>RO Water</t>
  </si>
  <si>
    <t>RO water Cost</t>
  </si>
  <si>
    <t>Chemical Cost for DM and Boiler</t>
  </si>
  <si>
    <t>MAXTREAT -3200</t>
  </si>
  <si>
    <t xml:space="preserve">MAXTREAT -3221  </t>
  </si>
  <si>
    <t xml:space="preserve">Total Units Consumption Considred </t>
  </si>
  <si>
    <t>Total Man Power Cost</t>
  </si>
  <si>
    <t>Diesel Consumption in 6TPH and 10 TPH MP Boiler  Oil fired</t>
  </si>
  <si>
    <t>Value in Rs./Unit</t>
  </si>
  <si>
    <t>Total Water used for MP Steam</t>
  </si>
  <si>
    <t>Condensate Recovery</t>
  </si>
  <si>
    <t>Discription</t>
  </si>
  <si>
    <t>STEAM COST FOR THE MONTH OF MARCH:- 2017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</si>
</sst>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4" fontId="0" fillId="3" borderId="9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D5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4"/>
  <sheetViews>
    <sheetView tabSelected="1" topLeftCell="A4" workbookViewId="0">
      <selection activeCell="H25" sqref="H25"/>
    </sheetView>
  </sheetViews>
  <sheetFormatPr defaultRowHeight="15" x14ac:dyDescent="0.25"/>
  <cols>
    <col min="1" max="1" width="46.7109375" style="3" customWidth="1"/>
    <col min="2" max="2" width="11.42578125" style="3" customWidth="1"/>
    <col min="3" max="3" width="16.28515625" style="3" customWidth="1"/>
    <col min="4" max="4" width="15.5703125" style="3" customWidth="1"/>
    <col min="5" max="5" width="9.140625" style="3"/>
    <col min="6" max="6" width="10.28515625" style="3" customWidth="1"/>
    <col min="7" max="7" width="9.140625" style="3"/>
    <col min="8" max="8" width="24.7109375" style="3" customWidth="1"/>
    <col min="9" max="9" width="17.42578125" style="3" customWidth="1"/>
    <col min="10" max="10" width="9.140625" style="3"/>
    <col min="11" max="11" width="12.28515625" style="3" customWidth="1"/>
    <col min="12" max="16384" width="9.140625" style="3"/>
  </cols>
  <sheetData>
    <row r="1" spans="1:8" ht="15.75" x14ac:dyDescent="0.25">
      <c r="A1" s="30" t="s">
        <v>46</v>
      </c>
      <c r="B1" s="30"/>
      <c r="C1" s="30"/>
      <c r="D1" s="30"/>
    </row>
    <row r="2" spans="1:8" x14ac:dyDescent="0.25">
      <c r="A2" s="31" t="s">
        <v>7</v>
      </c>
      <c r="B2" s="32"/>
      <c r="C2" s="32"/>
      <c r="D2" s="33"/>
    </row>
    <row r="3" spans="1:8" x14ac:dyDescent="0.25">
      <c r="A3" s="5" t="s">
        <v>45</v>
      </c>
      <c r="B3" s="5" t="s">
        <v>9</v>
      </c>
      <c r="C3" s="5" t="s">
        <v>24</v>
      </c>
      <c r="D3" s="5" t="s">
        <v>42</v>
      </c>
      <c r="H3" s="14"/>
    </row>
    <row r="4" spans="1:8" ht="29.25" customHeight="1" x14ac:dyDescent="0.25">
      <c r="A4" s="1" t="s">
        <v>41</v>
      </c>
      <c r="B4" s="1" t="s">
        <v>10</v>
      </c>
      <c r="C4" s="5">
        <v>0</v>
      </c>
      <c r="D4" s="5"/>
      <c r="H4" s="14"/>
    </row>
    <row r="5" spans="1:8" ht="20.100000000000001" customHeight="1" x14ac:dyDescent="0.25">
      <c r="A5" s="5" t="s">
        <v>32</v>
      </c>
      <c r="B5" s="5" t="s">
        <v>11</v>
      </c>
      <c r="C5" s="11">
        <v>0</v>
      </c>
      <c r="D5" s="5"/>
      <c r="H5" s="14"/>
    </row>
    <row r="6" spans="1:8" s="16" customFormat="1" ht="20.100000000000001" customHeight="1" x14ac:dyDescent="0.25">
      <c r="A6" s="5" t="s">
        <v>43</v>
      </c>
      <c r="B6" s="5" t="s">
        <v>11</v>
      </c>
      <c r="C6" s="11">
        <v>4418422</v>
      </c>
      <c r="D6" s="5"/>
    </row>
    <row r="7" spans="1:8" s="16" customFormat="1" ht="20.100000000000001" customHeight="1" x14ac:dyDescent="0.25">
      <c r="A7" s="5" t="s">
        <v>44</v>
      </c>
      <c r="B7" s="5" t="s">
        <v>11</v>
      </c>
      <c r="C7" s="11">
        <v>1993000</v>
      </c>
      <c r="D7" s="5"/>
      <c r="H7" s="10"/>
    </row>
    <row r="8" spans="1:8" ht="20.100000000000001" customHeight="1" x14ac:dyDescent="0.25">
      <c r="A8" s="5" t="s">
        <v>34</v>
      </c>
      <c r="B8" s="5" t="s">
        <v>10</v>
      </c>
      <c r="C8" s="27">
        <f>C6-C7</f>
        <v>2425422</v>
      </c>
      <c r="D8" s="5">
        <v>5.885E-2</v>
      </c>
      <c r="H8" s="14"/>
    </row>
    <row r="9" spans="1:8" ht="20.100000000000001" customHeight="1" x14ac:dyDescent="0.25">
      <c r="A9" s="1" t="s">
        <v>19</v>
      </c>
      <c r="B9" s="1" t="s">
        <v>11</v>
      </c>
      <c r="C9" s="27">
        <v>431591.89743589744</v>
      </c>
      <c r="D9" s="26">
        <v>8.8199699999999996</v>
      </c>
      <c r="H9" s="10"/>
    </row>
    <row r="10" spans="1:8" ht="20.100000000000001" customHeight="1" x14ac:dyDescent="0.25">
      <c r="A10" s="1" t="s">
        <v>12</v>
      </c>
      <c r="B10" s="1" t="s">
        <v>11</v>
      </c>
      <c r="C10" s="28">
        <v>4700</v>
      </c>
      <c r="D10" s="5">
        <v>2.4300000000000002</v>
      </c>
      <c r="H10" s="10"/>
    </row>
    <row r="11" spans="1:8" ht="20.100000000000001" customHeight="1" x14ac:dyDescent="0.25">
      <c r="A11" s="1" t="s">
        <v>13</v>
      </c>
      <c r="B11" s="1" t="s">
        <v>11</v>
      </c>
      <c r="C11" s="28">
        <v>330</v>
      </c>
      <c r="D11" s="5">
        <v>20</v>
      </c>
      <c r="H11" s="17"/>
    </row>
    <row r="12" spans="1:8" ht="20.100000000000001" customHeight="1" x14ac:dyDescent="0.25">
      <c r="A12" s="1" t="s">
        <v>35</v>
      </c>
      <c r="B12" s="1" t="s">
        <v>22</v>
      </c>
      <c r="C12" s="27">
        <f>C8*D8</f>
        <v>142736.08470000001</v>
      </c>
      <c r="D12" s="5"/>
      <c r="H12" s="18"/>
    </row>
    <row r="13" spans="1:8" ht="20.100000000000001" customHeight="1" x14ac:dyDescent="0.25">
      <c r="A13" s="1" t="s">
        <v>14</v>
      </c>
      <c r="B13" s="1" t="s">
        <v>22</v>
      </c>
      <c r="C13" s="27">
        <f>C10*D10</f>
        <v>11421</v>
      </c>
      <c r="D13" s="5"/>
    </row>
    <row r="14" spans="1:8" ht="20.100000000000001" customHeight="1" x14ac:dyDescent="0.25">
      <c r="A14" s="5" t="s">
        <v>15</v>
      </c>
      <c r="B14" s="1" t="s">
        <v>22</v>
      </c>
      <c r="C14" s="27">
        <f>C11*D11</f>
        <v>6600</v>
      </c>
      <c r="D14" s="5"/>
      <c r="H14" s="18"/>
    </row>
    <row r="15" spans="1:8" ht="20.100000000000001" customHeight="1" x14ac:dyDescent="0.25">
      <c r="A15" s="1" t="s">
        <v>16</v>
      </c>
      <c r="B15" s="1" t="s">
        <v>22</v>
      </c>
      <c r="C15" s="27">
        <f>C9*D9</f>
        <v>3806627.5876276921</v>
      </c>
      <c r="D15" s="5"/>
      <c r="H15" s="10"/>
    </row>
    <row r="16" spans="1:8" ht="20.100000000000001" customHeight="1" x14ac:dyDescent="0.25">
      <c r="A16" s="1" t="s">
        <v>17</v>
      </c>
      <c r="B16" s="1" t="s">
        <v>22</v>
      </c>
      <c r="C16" s="9">
        <f>C4*44.0809</f>
        <v>0</v>
      </c>
      <c r="D16" s="5"/>
      <c r="F16" s="12"/>
      <c r="H16" s="18"/>
    </row>
    <row r="17" spans="1:13" ht="20.100000000000001" customHeight="1" x14ac:dyDescent="0.25">
      <c r="A17" s="1" t="s">
        <v>18</v>
      </c>
      <c r="B17" s="1" t="s">
        <v>22</v>
      </c>
      <c r="C17" s="9">
        <f>C5*47.74</f>
        <v>0</v>
      </c>
      <c r="D17" s="5"/>
      <c r="F17" s="10"/>
      <c r="H17" s="10"/>
    </row>
    <row r="18" spans="1:13" ht="20.100000000000001" customHeight="1" x14ac:dyDescent="0.25">
      <c r="A18" s="1" t="s">
        <v>27</v>
      </c>
      <c r="B18" s="1" t="s">
        <v>22</v>
      </c>
      <c r="C18" s="27">
        <f>SUM(C12:C17)</f>
        <v>3967384.6723276922</v>
      </c>
      <c r="D18" s="5"/>
      <c r="H18" s="10"/>
    </row>
    <row r="19" spans="1:13" ht="20.100000000000001" customHeight="1" x14ac:dyDescent="0.25">
      <c r="A19" s="1" t="s">
        <v>20</v>
      </c>
      <c r="B19" s="1" t="s">
        <v>11</v>
      </c>
      <c r="C19" s="27">
        <v>4208021</v>
      </c>
      <c r="D19" s="5"/>
      <c r="H19" s="10"/>
    </row>
    <row r="20" spans="1:13" ht="15.75" customHeight="1" x14ac:dyDescent="0.25">
      <c r="A20" s="34" t="s">
        <v>1</v>
      </c>
      <c r="B20" s="35"/>
      <c r="C20" s="35"/>
      <c r="D20" s="36"/>
      <c r="E20" s="10"/>
      <c r="H20" s="10"/>
      <c r="M20" s="6"/>
    </row>
    <row r="21" spans="1:13" ht="13.5" customHeight="1" x14ac:dyDescent="0.25">
      <c r="A21" s="19" t="s">
        <v>0</v>
      </c>
      <c r="B21" s="20" t="s">
        <v>9</v>
      </c>
      <c r="C21" s="21" t="s">
        <v>24</v>
      </c>
      <c r="D21" s="5" t="s">
        <v>42</v>
      </c>
      <c r="H21" s="13"/>
      <c r="I21" s="13"/>
    </row>
    <row r="22" spans="1:13" ht="20.100000000000001" customHeight="1" x14ac:dyDescent="0.25">
      <c r="A22" s="1" t="s">
        <v>29</v>
      </c>
      <c r="B22" s="1" t="s">
        <v>21</v>
      </c>
      <c r="C22" s="5">
        <v>0</v>
      </c>
      <c r="D22" s="5"/>
      <c r="H22" s="10"/>
      <c r="I22" s="13"/>
    </row>
    <row r="23" spans="1:13" ht="20.100000000000001" customHeight="1" x14ac:dyDescent="0.25">
      <c r="A23" s="1" t="s">
        <v>28</v>
      </c>
      <c r="B23" s="1" t="s">
        <v>21</v>
      </c>
      <c r="C23" s="5">
        <v>0</v>
      </c>
      <c r="D23" s="5"/>
      <c r="H23" s="16"/>
      <c r="I23" s="16"/>
    </row>
    <row r="24" spans="1:13" ht="20.100000000000001" customHeight="1" x14ac:dyDescent="0.25">
      <c r="A24" s="1" t="s">
        <v>23</v>
      </c>
      <c r="B24" s="1" t="s">
        <v>21</v>
      </c>
      <c r="C24" s="5">
        <v>75200</v>
      </c>
      <c r="D24" s="5"/>
      <c r="H24" s="10"/>
      <c r="I24" s="16"/>
    </row>
    <row r="25" spans="1:13" ht="20.100000000000001" customHeight="1" x14ac:dyDescent="0.25">
      <c r="A25" s="1" t="s">
        <v>39</v>
      </c>
      <c r="B25" s="1" t="s">
        <v>21</v>
      </c>
      <c r="C25" s="9">
        <f>C24-((C8/1000)*4.5)</f>
        <v>64285.601000000002</v>
      </c>
      <c r="D25" s="5">
        <v>6.14</v>
      </c>
      <c r="F25" s="10"/>
      <c r="H25" s="10"/>
      <c r="I25" s="16"/>
    </row>
    <row r="26" spans="1:13" ht="20.100000000000001" customHeight="1" x14ac:dyDescent="0.25">
      <c r="A26" s="1" t="s">
        <v>2</v>
      </c>
      <c r="B26" s="1" t="s">
        <v>22</v>
      </c>
      <c r="C26" s="9">
        <f>C25*D25</f>
        <v>394713.59013999999</v>
      </c>
      <c r="D26" s="5"/>
      <c r="F26" s="10"/>
      <c r="H26" s="16"/>
      <c r="I26" s="16"/>
    </row>
    <row r="27" spans="1:13" ht="18.75" customHeight="1" x14ac:dyDescent="0.25">
      <c r="A27" s="34" t="s">
        <v>36</v>
      </c>
      <c r="B27" s="35"/>
      <c r="C27" s="35"/>
      <c r="D27" s="36"/>
      <c r="E27" s="10"/>
      <c r="H27" s="10"/>
      <c r="I27" s="13"/>
    </row>
    <row r="28" spans="1:13" ht="13.5" customHeight="1" x14ac:dyDescent="0.25">
      <c r="A28" s="19" t="s">
        <v>0</v>
      </c>
      <c r="B28" s="20" t="s">
        <v>9</v>
      </c>
      <c r="C28" s="21" t="s">
        <v>24</v>
      </c>
      <c r="D28" s="5" t="s">
        <v>42</v>
      </c>
      <c r="H28" s="13"/>
      <c r="I28" s="13"/>
    </row>
    <row r="29" spans="1:13" ht="20.100000000000001" customHeight="1" x14ac:dyDescent="0.25">
      <c r="A29" s="7" t="s">
        <v>25</v>
      </c>
      <c r="B29" s="7" t="s">
        <v>10</v>
      </c>
      <c r="C29" s="29">
        <v>37.5</v>
      </c>
      <c r="D29" s="5">
        <v>222.6</v>
      </c>
    </row>
    <row r="30" spans="1:13" x14ac:dyDescent="0.25">
      <c r="A30" s="7" t="s">
        <v>6</v>
      </c>
      <c r="B30" s="7" t="s">
        <v>10</v>
      </c>
      <c r="C30" s="29">
        <v>13.5</v>
      </c>
      <c r="D30" s="5">
        <v>130.44</v>
      </c>
      <c r="J30" s="15"/>
      <c r="K30" s="15"/>
    </row>
    <row r="31" spans="1:13" x14ac:dyDescent="0.25">
      <c r="A31" s="7" t="s">
        <v>3</v>
      </c>
      <c r="B31" s="7" t="s">
        <v>10</v>
      </c>
      <c r="C31" s="29">
        <v>40.6</v>
      </c>
      <c r="D31" s="5">
        <v>64.599999999999994</v>
      </c>
      <c r="J31" s="15"/>
      <c r="K31" s="15"/>
    </row>
    <row r="32" spans="1:13" x14ac:dyDescent="0.25">
      <c r="A32" s="7" t="s">
        <v>37</v>
      </c>
      <c r="B32" s="7" t="s">
        <v>10</v>
      </c>
      <c r="C32" s="7">
        <f>0*271.78</f>
        <v>0</v>
      </c>
      <c r="D32" s="5"/>
      <c r="J32" s="15"/>
      <c r="K32" s="15"/>
    </row>
    <row r="33" spans="1:11" x14ac:dyDescent="0.25">
      <c r="A33" s="7" t="s">
        <v>38</v>
      </c>
      <c r="B33" s="7" t="s">
        <v>10</v>
      </c>
      <c r="C33" s="7">
        <f>0*112.35</f>
        <v>0</v>
      </c>
      <c r="D33" s="5"/>
      <c r="J33" s="15"/>
      <c r="K33" s="15"/>
    </row>
    <row r="34" spans="1:11" x14ac:dyDescent="0.25">
      <c r="A34" s="1" t="s">
        <v>4</v>
      </c>
      <c r="B34" s="7" t="s">
        <v>22</v>
      </c>
      <c r="C34" s="9">
        <f>(C29*D29)+(C30*D30)+(C31*D31)</f>
        <v>12731.2</v>
      </c>
      <c r="D34" s="5"/>
      <c r="J34" s="15"/>
      <c r="K34" s="15"/>
    </row>
    <row r="35" spans="1:11" ht="15.75" customHeight="1" x14ac:dyDescent="0.25">
      <c r="A35" s="37" t="s">
        <v>8</v>
      </c>
      <c r="B35" s="38"/>
      <c r="C35" s="38"/>
      <c r="D35" s="38"/>
      <c r="J35" s="15"/>
      <c r="K35" s="15"/>
    </row>
    <row r="36" spans="1:11" ht="15.75" customHeight="1" x14ac:dyDescent="0.25">
      <c r="A36" s="4" t="s">
        <v>0</v>
      </c>
      <c r="B36" s="5" t="s">
        <v>9</v>
      </c>
      <c r="C36" s="5" t="s">
        <v>24</v>
      </c>
      <c r="D36" s="5"/>
    </row>
    <row r="37" spans="1:11" ht="20.100000000000001" customHeight="1" x14ac:dyDescent="0.25">
      <c r="A37" s="1" t="s">
        <v>33</v>
      </c>
      <c r="B37" s="1" t="s">
        <v>22</v>
      </c>
      <c r="C37" s="5">
        <v>118944</v>
      </c>
      <c r="D37" s="5"/>
    </row>
    <row r="38" spans="1:11" ht="20.100000000000001" customHeight="1" x14ac:dyDescent="0.25">
      <c r="A38" s="1" t="s">
        <v>26</v>
      </c>
      <c r="B38" s="1" t="s">
        <v>22</v>
      </c>
      <c r="C38" s="5">
        <v>153000</v>
      </c>
      <c r="D38" s="5"/>
    </row>
    <row r="39" spans="1:11" ht="18" customHeight="1" x14ac:dyDescent="0.25">
      <c r="A39" s="1" t="s">
        <v>40</v>
      </c>
      <c r="B39" s="1" t="s">
        <v>22</v>
      </c>
      <c r="C39" s="5">
        <f>C37+C38</f>
        <v>271944</v>
      </c>
      <c r="D39" s="5"/>
    </row>
    <row r="40" spans="1:11" ht="25.5" customHeight="1" x14ac:dyDescent="0.25">
      <c r="A40" s="8" t="s">
        <v>5</v>
      </c>
      <c r="B40" s="8" t="s">
        <v>22</v>
      </c>
      <c r="C40" s="23">
        <f>SUM(C18+C26+C34+C39)</f>
        <v>4646773.4624676919</v>
      </c>
      <c r="D40" s="22"/>
    </row>
    <row r="41" spans="1:11" ht="28.5" customHeight="1" x14ac:dyDescent="0.25">
      <c r="A41" s="1" t="s">
        <v>30</v>
      </c>
      <c r="B41" s="1" t="s">
        <v>11</v>
      </c>
      <c r="C41" s="9">
        <f>C19</f>
        <v>4208021</v>
      </c>
      <c r="D41" s="5"/>
    </row>
    <row r="42" spans="1:11" x14ac:dyDescent="0.25">
      <c r="A42" s="24" t="s">
        <v>31</v>
      </c>
      <c r="B42" s="24" t="s">
        <v>22</v>
      </c>
      <c r="C42" s="25">
        <f>C40/C41</f>
        <v>1.1042657492602086</v>
      </c>
    </row>
    <row r="43" spans="1:11" x14ac:dyDescent="0.25">
      <c r="A43" s="2"/>
      <c r="B43" s="2"/>
    </row>
    <row r="44" spans="1:11" x14ac:dyDescent="0.25">
      <c r="A44" s="16"/>
      <c r="B44" s="16"/>
      <c r="C44" s="16"/>
      <c r="D44" s="16"/>
      <c r="E44" s="16"/>
      <c r="F44" s="16"/>
      <c r="G44" s="16"/>
      <c r="H44" s="16"/>
      <c r="I44" s="16"/>
    </row>
  </sheetData>
  <mergeCells count="5">
    <mergeCell ref="A1:D1"/>
    <mergeCell ref="A2:D2"/>
    <mergeCell ref="A20:D20"/>
    <mergeCell ref="A27:D27"/>
    <mergeCell ref="A35:D35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MARCH-17</vt:lpstr>
    </vt:vector>
  </TitlesOfParts>
  <Company>HCL Infosystems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</dc:creator>
  <cp:lastModifiedBy>Dinesh   Bakshi</cp:lastModifiedBy>
  <dcterms:created xsi:type="dcterms:W3CDTF">2012-03-02T12:19:32Z</dcterms:created>
  <dcterms:modified xsi:type="dcterms:W3CDTF">2017-04-03T10:15:39Z</dcterms:modified>
</cp:coreProperties>
</file>