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9690" windowHeight="7290" firstSheet="2" activeTab="3"/>
  </bookViews>
  <sheets>
    <sheet name="Lot-01 RMO (16-17)" sheetId="2" r:id="rId1"/>
    <sheet name="Lot -02 RMO (16-17)" sheetId="3" r:id="rId2"/>
    <sheet name="Lot-03 M-DEO(16-17)" sheetId="4" r:id="rId3"/>
    <sheet name="Lot-04 M-DEO(16-17)" sheetId="5" r:id="rId4"/>
  </sheets>
  <calcPr calcId="124519"/>
</workbook>
</file>

<file path=xl/calcChain.xml><?xml version="1.0" encoding="utf-8"?>
<calcChain xmlns="http://schemas.openxmlformats.org/spreadsheetml/2006/main">
  <c r="I66" i="5"/>
  <c r="K66" s="1"/>
  <c r="H66"/>
  <c r="G66"/>
  <c r="D66"/>
  <c r="K65"/>
  <c r="E65"/>
  <c r="K64"/>
  <c r="F64"/>
  <c r="F66" s="1"/>
  <c r="C64"/>
  <c r="C66" s="1"/>
  <c r="K63"/>
  <c r="E63"/>
  <c r="K62"/>
  <c r="E62"/>
  <c r="J23"/>
  <c r="J25" s="1"/>
  <c r="K22"/>
  <c r="K17"/>
  <c r="I54" l="1"/>
  <c r="I53"/>
  <c r="I52"/>
  <c r="J24"/>
  <c r="J26" s="1"/>
  <c r="E64"/>
  <c r="E66" s="1"/>
  <c r="I66" i="4" l="1"/>
  <c r="K66" s="1"/>
  <c r="H66"/>
  <c r="G66"/>
  <c r="D66"/>
  <c r="K65"/>
  <c r="F65"/>
  <c r="F66" s="1"/>
  <c r="C65"/>
  <c r="C66" s="1"/>
  <c r="K64"/>
  <c r="E64"/>
  <c r="K63"/>
  <c r="E63"/>
  <c r="J24"/>
  <c r="J26" s="1"/>
  <c r="J23"/>
  <c r="K23" s="1"/>
  <c r="K18"/>
  <c r="I55" l="1"/>
  <c r="I54"/>
  <c r="I53"/>
  <c r="J25"/>
  <c r="J27" s="1"/>
  <c r="E65"/>
  <c r="E66" s="1"/>
  <c r="I63" i="3" l="1"/>
  <c r="K63" s="1"/>
  <c r="H63"/>
  <c r="G63"/>
  <c r="F63"/>
  <c r="D63"/>
  <c r="C63"/>
  <c r="K61"/>
  <c r="E61"/>
  <c r="K60"/>
  <c r="E60"/>
  <c r="E63" s="1"/>
  <c r="J21"/>
  <c r="J23" s="1"/>
  <c r="K17"/>
  <c r="I52" l="1"/>
  <c r="I51"/>
  <c r="I50"/>
  <c r="J22"/>
  <c r="J24" s="1"/>
  <c r="J25" i="2" l="1"/>
  <c r="J23"/>
  <c r="J22"/>
  <c r="J24" l="1"/>
  <c r="I65"/>
  <c r="H65"/>
  <c r="G65"/>
  <c r="F65"/>
  <c r="D65"/>
  <c r="C65"/>
  <c r="K61"/>
  <c r="E61"/>
  <c r="E65" s="1"/>
  <c r="K65" l="1"/>
  <c r="I52" l="1"/>
  <c r="I53"/>
  <c r="I51"/>
</calcChain>
</file>

<file path=xl/comments1.xml><?xml version="1.0" encoding="utf-8"?>
<comments xmlns="http://schemas.openxmlformats.org/spreadsheetml/2006/main">
  <authors>
    <author>vvf</author>
    <author>main</author>
  </authors>
  <commentList>
    <comment ref="J15" authorId="0">
      <text>
        <r>
          <rPr>
            <b/>
            <sz val="8"/>
            <color indexed="81"/>
            <rFont val="Tahoma"/>
            <family val="2"/>
          </rPr>
          <t>vvf: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MEO Stock as per dip</t>
        </r>
        <r>
          <rPr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Tahoma"/>
            <family val="2"/>
          </rPr>
          <t>On 01.04.2016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vvf: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RMO Stock as per dip</t>
        </r>
        <r>
          <rPr>
            <b/>
            <sz val="9"/>
            <color indexed="81"/>
            <rFont val="Tahoma"/>
            <family val="2"/>
          </rPr>
          <t>.
On 01.04.2016.</t>
        </r>
      </text>
    </comment>
    <comment ref="B61" authorId="1">
      <text>
        <r>
          <rPr>
            <b/>
            <sz val="9"/>
            <color indexed="81"/>
            <rFont val="Tahoma"/>
            <family val="2"/>
          </rPr>
          <t>main:
Refinery Process continuee &amp; opening stock on 01.04.16
MEO Stock- 918.378 MT &amp;
RMO Stock- 118.689 MT</t>
        </r>
      </text>
    </comment>
  </commentList>
</comments>
</file>

<file path=xl/comments2.xml><?xml version="1.0" encoding="utf-8"?>
<comments xmlns="http://schemas.openxmlformats.org/spreadsheetml/2006/main">
  <authors>
    <author>main</author>
  </authors>
  <commentList>
    <comment ref="B60" authorId="0">
      <text>
        <r>
          <rPr>
            <b/>
            <sz val="9"/>
            <color indexed="81"/>
            <rFont val="Tahoma"/>
            <family val="2"/>
          </rPr>
          <t>main:
Refinery Process continuee &amp; opening stock on 01.04.16
MEO Stock- 918.378 MT &amp;
RMO Stock- 118.689 MT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63" authorId="0">
      <text>
        <r>
          <rPr>
            <b/>
            <sz val="9"/>
            <color indexed="81"/>
            <rFont val="Tahoma"/>
            <family val="2"/>
          </rPr>
          <t>Author:
Refinery Process continuee &amp; opening stock on 01.04.16
MEO Stock- 918.378 MT &amp;
RMO Stock- 118.689 MT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MEO PURCHSE              - 4542.445
DIRECT DEO PURCHASE -     16.100</t>
        </r>
        <r>
          <rPr>
            <b/>
            <sz val="9"/>
            <color indexed="81"/>
            <rFont val="Tahoma"/>
            <family val="2"/>
          </rPr>
          <t xml:space="preserve">
TOTAL                        -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4558.545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M-DEO              -  4517.330
D-MDEO            -     16.100
RMO Old Stock   -     15.140
</t>
        </r>
        <r>
          <rPr>
            <b/>
            <sz val="9"/>
            <color indexed="81"/>
            <rFont val="Tahoma"/>
            <family val="2"/>
          </rPr>
          <t xml:space="preserve">TOTAL              - 4548.570 </t>
        </r>
      </text>
    </comment>
    <comment ref="H65" authorId="0">
      <text>
        <r>
          <rPr>
            <b/>
            <sz val="8"/>
            <color indexed="81"/>
            <rFont val="Tahoma"/>
            <family val="2"/>
          </rPr>
          <t>Author:
MEO to Mustard DEO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62" authorId="0">
      <text>
        <r>
          <rPr>
            <b/>
            <sz val="9"/>
            <color indexed="81"/>
            <rFont val="Tahoma"/>
            <family val="2"/>
          </rPr>
          <t>Author:
Refinery Process continuee &amp; opening stock on 01.04.16
MEO Stock- 918.378 MT &amp;
RMO Stock- 118.689 MT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MEO PURCHSE              - 4542.445
DIRECT DEO PURCHASE -     16.100</t>
        </r>
        <r>
          <rPr>
            <b/>
            <sz val="9"/>
            <color indexed="81"/>
            <rFont val="Tahoma"/>
            <family val="2"/>
          </rPr>
          <t xml:space="preserve">
TOTAL                        -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4558.545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M-DEO              -  4517.330
D-MDEO            -     16.100
RMO Old Stock   -     15.140
</t>
        </r>
        <r>
          <rPr>
            <b/>
            <sz val="9"/>
            <color indexed="81"/>
            <rFont val="Tahoma"/>
            <family val="2"/>
          </rPr>
          <t xml:space="preserve">TOTAL              - 4548.570 </t>
        </r>
      </text>
    </comment>
    <comment ref="H64" authorId="0">
      <text>
        <r>
          <rPr>
            <b/>
            <sz val="8"/>
            <color indexed="81"/>
            <rFont val="Tahoma"/>
            <family val="2"/>
          </rPr>
          <t>Author:
MEO to Mustard DEO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Mustard DO Opening Stock 3.375 MT</t>
        </r>
      </text>
    </comment>
  </commentList>
</comments>
</file>

<file path=xl/sharedStrings.xml><?xml version="1.0" encoding="utf-8"?>
<sst xmlns="http://schemas.openxmlformats.org/spreadsheetml/2006/main" count="443" uniqueCount="115">
  <si>
    <t>VVF (India) Limited</t>
  </si>
  <si>
    <t>H.O.     :-</t>
  </si>
  <si>
    <t>Opp. Sion Fort Garden, 109, Sion (East), Mumbai - 400 022</t>
  </si>
  <si>
    <t xml:space="preserve">Factory :- </t>
  </si>
  <si>
    <t>Plot No.V-41,MIDC Industrial area, Taloja</t>
  </si>
  <si>
    <t>Taluka:-Panvel,District:-Raigad,</t>
  </si>
  <si>
    <t>Maharashtra-410 208</t>
  </si>
  <si>
    <t>Material Accounting of Mustard Oil.</t>
  </si>
  <si>
    <t>Qty.(MT)</t>
  </si>
  <si>
    <t>Mustard Expeller Oil Received as per weighbridge (VVF's account)</t>
  </si>
  <si>
    <t>Mustard Expeller Oil Received as per weighbridge (MGIPL - account)</t>
  </si>
  <si>
    <t xml:space="preserve">Mustard Expeller Oil issued for Refining </t>
  </si>
  <si>
    <t>Total Loss</t>
  </si>
  <si>
    <t>(A)</t>
  </si>
  <si>
    <t>(B)</t>
  </si>
  <si>
    <t>Process Loss (A/B) in %</t>
  </si>
  <si>
    <t>Oil Specifications:</t>
  </si>
  <si>
    <t>Mustard Expeller Oil</t>
  </si>
  <si>
    <t>Processed Mustard Oil</t>
  </si>
  <si>
    <t>Sr. No.</t>
  </si>
  <si>
    <t>Parameters</t>
  </si>
  <si>
    <t>Standard</t>
  </si>
  <si>
    <t xml:space="preserve">  Actual</t>
  </si>
  <si>
    <t>(Issue to refineary)</t>
  </si>
  <si>
    <t>(Recd. From Refinary)</t>
  </si>
  <si>
    <t>M.I.V.(%)</t>
  </si>
  <si>
    <t>0.20 Max.</t>
  </si>
  <si>
    <t>0.1 Max.</t>
  </si>
  <si>
    <t>Color in Lovibond (Y+5R) (1/4 "cell)</t>
  </si>
  <si>
    <t>40 Units Max.</t>
  </si>
  <si>
    <t>5 Unit Max.(1"Cell)</t>
  </si>
  <si>
    <t>Free Fatty Acid as % of Oleic Acid</t>
  </si>
  <si>
    <t>1 Max.</t>
  </si>
  <si>
    <t>0.25 Min.</t>
  </si>
  <si>
    <t>Iodine Value</t>
  </si>
  <si>
    <t>96-110</t>
  </si>
  <si>
    <t>Saponification Value (mgKOH/gm)</t>
  </si>
  <si>
    <t>168-177</t>
  </si>
  <si>
    <t>Unsaponifiable Matter (%)</t>
  </si>
  <si>
    <t>upto 1.2</t>
  </si>
  <si>
    <t>Holde Test for Mineral Oil</t>
  </si>
  <si>
    <t>( - ) ve</t>
  </si>
  <si>
    <t>Passes</t>
  </si>
  <si>
    <t>Molybdate Test for Castor Oil</t>
  </si>
  <si>
    <t>Erucic Content (%)</t>
  </si>
  <si>
    <t>45.8 Minimum</t>
  </si>
  <si>
    <t>Sulphar Content (ppm)</t>
  </si>
  <si>
    <t>70 Max.</t>
  </si>
  <si>
    <t>15 PPM Max.</t>
  </si>
  <si>
    <t>Phosphorus (ppm)</t>
  </si>
  <si>
    <t>30 Max.</t>
  </si>
  <si>
    <t>1 PPM Max.</t>
  </si>
  <si>
    <t>Signed by</t>
  </si>
  <si>
    <t>Quality certified by</t>
  </si>
  <si>
    <t xml:space="preserve">Certified by </t>
  </si>
  <si>
    <t>Maheshwari Global Industries pvt. Ltd.</t>
  </si>
  <si>
    <t>Sanjay Prajapati</t>
  </si>
  <si>
    <t>Palanpur (Gujarat)</t>
  </si>
  <si>
    <t>Qty. MT</t>
  </si>
  <si>
    <t>% age</t>
  </si>
  <si>
    <t>Note :-</t>
  </si>
  <si>
    <t xml:space="preserve">( A ) Recovery </t>
  </si>
  <si>
    <t xml:space="preserve">1. Gums Recovered Oil </t>
  </si>
  <si>
    <t>2. Distilled Fatty acid</t>
  </si>
  <si>
    <t>Lot No.</t>
  </si>
  <si>
    <t>Pur.VVF</t>
  </si>
  <si>
    <t>Pur.MGIPL</t>
  </si>
  <si>
    <t>Total MEO</t>
  </si>
  <si>
    <t xml:space="preserve">Disp.RMO </t>
  </si>
  <si>
    <t>Processed</t>
  </si>
  <si>
    <t>Loss Qty.</t>
  </si>
  <si>
    <t xml:space="preserve">Processed Preiod  </t>
  </si>
  <si>
    <t>% Loss</t>
  </si>
  <si>
    <t>MT</t>
  </si>
  <si>
    <t>Taloja MT</t>
  </si>
  <si>
    <t xml:space="preserve">MEO MT </t>
  </si>
  <si>
    <t>Total</t>
  </si>
  <si>
    <t>MGIPLOther</t>
  </si>
  <si>
    <r>
      <t xml:space="preserve">Refind Mustard Oil - Dispatched (as per weighbridge) </t>
    </r>
    <r>
      <rPr>
        <b/>
        <sz val="9"/>
        <rFont val="Arial"/>
        <family val="2"/>
      </rPr>
      <t>VVF TALOJA</t>
    </r>
  </si>
  <si>
    <t>Disp.EMO</t>
  </si>
  <si>
    <t xml:space="preserve">          Suresh Patel </t>
  </si>
  <si>
    <t>Mustard Oil Processed</t>
  </si>
  <si>
    <t>Closing Stock as per Dip ( MEO &amp; RMO )</t>
  </si>
  <si>
    <t>Date : 21st May 2016</t>
  </si>
  <si>
    <t>01.04.16 To 01.05.16</t>
  </si>
  <si>
    <r>
      <t xml:space="preserve">      ( Use Bleaching earth - 34.300 MT @ </t>
    </r>
    <r>
      <rPr>
        <b/>
        <sz val="10"/>
        <rFont val="Arial"/>
        <family val="2"/>
      </rPr>
      <t>1.19 %</t>
    </r>
    <r>
      <rPr>
        <sz val="10"/>
        <rFont val="Arial"/>
        <family val="2"/>
      </rPr>
      <t xml:space="preserve"> As per Oil Processed )</t>
    </r>
  </si>
  <si>
    <t>Remark:- MEO Processing continue on 01.04.2016 and Opening Stock MEO - 918.378 MT &amp; RMO - 118.689 MT (As per dip).</t>
  </si>
  <si>
    <t>Opening stock of MEO (2015-16)</t>
  </si>
  <si>
    <t>Opening stock of RMO (2015-16)</t>
  </si>
  <si>
    <r>
      <t xml:space="preserve">Refind Mustard Oil - Dispatched(2015-16)(as per weighbridge) </t>
    </r>
    <r>
      <rPr>
        <b/>
        <sz val="9"/>
        <rFont val="Arial"/>
        <family val="2"/>
      </rPr>
      <t>VVF TALOJA</t>
    </r>
  </si>
  <si>
    <t>(Mustard Oil Processing during - 01.04.2016 To 01.05.2016  (Process continue on 01.04.16)</t>
  </si>
  <si>
    <t>MEO Processed Summary at MGIPL Palanpur of F.Y. - 2016-17</t>
  </si>
  <si>
    <r>
      <t xml:space="preserve">( B ) Oil loss in spent earth @ O/L - </t>
    </r>
    <r>
      <rPr>
        <b/>
        <sz val="10"/>
        <color indexed="10"/>
        <rFont val="Arial"/>
        <family val="2"/>
      </rPr>
      <t>19.59 %</t>
    </r>
  </si>
  <si>
    <t>Date : 29th September 2016</t>
  </si>
  <si>
    <t>(Mustard Oil Processing during - 05.06.2016 To 14.07.2016 )</t>
  </si>
  <si>
    <t xml:space="preserve">Opening stock of MEO-RMO </t>
  </si>
  <si>
    <r>
      <t xml:space="preserve">      ( Use Bleaching earth - 33.750 MT @ </t>
    </r>
    <r>
      <rPr>
        <b/>
        <sz val="10"/>
        <rFont val="Arial"/>
        <family val="2"/>
      </rPr>
      <t>1.21 %</t>
    </r>
    <r>
      <rPr>
        <sz val="10"/>
        <rFont val="Arial"/>
        <family val="2"/>
      </rPr>
      <t xml:space="preserve"> As per Oil Processed )</t>
    </r>
  </si>
  <si>
    <t>05.06.16 To 14.07.16</t>
  </si>
  <si>
    <t>Remark :- RMO Stock as per dip 15.525 MT Lot-02 ( Tank R-3 )</t>
  </si>
  <si>
    <t>RMO Closing Stock as per Dip (Tank R-3)</t>
  </si>
  <si>
    <r>
      <t>Date : 07</t>
    </r>
    <r>
      <rPr>
        <b/>
        <vertAlign val="superscript"/>
        <sz val="10"/>
        <rFont val="Arial"/>
        <family val="2"/>
      </rPr>
      <t>th</t>
    </r>
    <r>
      <rPr>
        <b/>
        <sz val="10"/>
        <rFont val="Arial"/>
        <family val="2"/>
      </rPr>
      <t xml:space="preserve"> February 2017</t>
    </r>
  </si>
  <si>
    <t>(Mustard Oil Processing during - 11.08.2016 To 11.01.2017 )</t>
  </si>
  <si>
    <t>Mustard DEO Received as per weighbridge (VVF's - account)</t>
  </si>
  <si>
    <t>Mustard DEO Closing Stock as per Dip (Tank R-1)</t>
  </si>
  <si>
    <t>Mustard Oil line &amp; Deo flushing Qty.</t>
  </si>
  <si>
    <r>
      <t xml:space="preserve">Mustard DEO - Dispatched (as per weighbridge) </t>
    </r>
    <r>
      <rPr>
        <b/>
        <sz val="9"/>
        <rFont val="Arial"/>
        <family val="2"/>
      </rPr>
      <t>VVF TALOJA</t>
    </r>
  </si>
  <si>
    <r>
      <t xml:space="preserve">( B ) Oil loss in spent earth @ O/L - </t>
    </r>
    <r>
      <rPr>
        <b/>
        <sz val="10"/>
        <color indexed="10"/>
        <rFont val="Arial"/>
        <family val="2"/>
      </rPr>
      <t>0.00 %</t>
    </r>
  </si>
  <si>
    <r>
      <t xml:space="preserve">      ( Use Bleaching earth - 0.000 MT @ </t>
    </r>
    <r>
      <rPr>
        <b/>
        <sz val="10"/>
        <rFont val="Arial"/>
        <family val="2"/>
      </rPr>
      <t>0.00 %</t>
    </r>
    <r>
      <rPr>
        <sz val="10"/>
        <rFont val="Arial"/>
        <family val="2"/>
      </rPr>
      <t xml:space="preserve"> As per Oil Processed )</t>
    </r>
  </si>
  <si>
    <t>11.08.16 To 11.01.17</t>
  </si>
  <si>
    <t>Remark :- Mustard DEO Stock as per dip 3.675 MT Lot-03 ( Tank R-1 )</t>
  </si>
  <si>
    <r>
      <t>Date : 24</t>
    </r>
    <r>
      <rPr>
        <b/>
        <vertAlign val="superscript"/>
        <sz val="10"/>
        <rFont val="Arial"/>
        <family val="2"/>
      </rPr>
      <t>th</t>
    </r>
    <r>
      <rPr>
        <b/>
        <sz val="10"/>
        <rFont val="Arial"/>
        <family val="2"/>
      </rPr>
      <t xml:space="preserve"> March 2017</t>
    </r>
  </si>
  <si>
    <t>(Mustard Oil Processing during - 12.02.2017 To 12.03.2017 )</t>
  </si>
  <si>
    <t>Mustard DEO Opening Stock as per Dip (Tank R-1)</t>
  </si>
  <si>
    <t>Cloudy Tank  Mustard Oil Transfered to MGIPL</t>
  </si>
  <si>
    <t>12.02.17 To 12.03.17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</si>
</sst>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2">
    <font>
      <sz val="10"/>
      <name val="Arial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70C0"/>
      <name val="Arial"/>
      <family val="2"/>
    </font>
    <font>
      <b/>
      <sz val="10"/>
      <color rgb="FF0070C0"/>
      <name val="Arial"/>
      <family val="2"/>
    </font>
    <font>
      <b/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2" xfId="0" applyFont="1" applyBorder="1"/>
    <xf numFmtId="0" fontId="2" fillId="0" borderId="2" xfId="0" applyFont="1" applyBorder="1"/>
    <xf numFmtId="164" fontId="0" fillId="0" borderId="0" xfId="0" applyNumberForma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3" fillId="0" borderId="2" xfId="0" applyNumberFormat="1" applyFont="1" applyBorder="1"/>
    <xf numFmtId="0" fontId="0" fillId="0" borderId="0" xfId="0" applyFill="1" applyBorder="1"/>
    <xf numFmtId="164" fontId="2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164" fontId="0" fillId="0" borderId="0" xfId="0" applyNumberFormat="1"/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0" fontId="5" fillId="0" borderId="0" xfId="0" applyFont="1" applyBorder="1"/>
    <xf numFmtId="2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0" fontId="0" fillId="0" borderId="3" xfId="0" applyBorder="1"/>
    <xf numFmtId="0" fontId="5" fillId="0" borderId="4" xfId="0" applyFont="1" applyBorder="1"/>
    <xf numFmtId="2" fontId="5" fillId="0" borderId="4" xfId="0" applyNumberFormat="1" applyFont="1" applyBorder="1"/>
    <xf numFmtId="0" fontId="5" fillId="0" borderId="4" xfId="0" applyFont="1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2" fontId="3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0" fontId="10" fillId="0" borderId="12" xfId="0" applyFont="1" applyBorder="1"/>
    <xf numFmtId="0" fontId="5" fillId="0" borderId="0" xfId="0" applyFont="1" applyFill="1" applyBorder="1"/>
    <xf numFmtId="0" fontId="2" fillId="0" borderId="19" xfId="0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11" fillId="0" borderId="27" xfId="0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15" fillId="0" borderId="0" xfId="0" applyFont="1" applyBorder="1"/>
    <xf numFmtId="0" fontId="16" fillId="0" borderId="0" xfId="0" applyFont="1" applyBorder="1"/>
    <xf numFmtId="0" fontId="2" fillId="0" borderId="0" xfId="0" applyFont="1" applyBorder="1" applyAlignment="1">
      <alignment horizontal="center"/>
    </xf>
    <xf numFmtId="164" fontId="18" fillId="0" borderId="2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 applyBorder="1"/>
    <xf numFmtId="0" fontId="21" fillId="0" borderId="0" xfId="0" applyFon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5" fillId="0" borderId="30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7"/>
  <sheetViews>
    <sheetView workbookViewId="0">
      <selection activeCell="G71" sqref="G71"/>
    </sheetView>
  </sheetViews>
  <sheetFormatPr defaultRowHeight="12.75"/>
  <cols>
    <col min="1" max="1" width="1" customWidth="1"/>
    <col min="2" max="2" width="6" customWidth="1"/>
    <col min="3" max="3" width="10.28515625" customWidth="1"/>
    <col min="4" max="4" width="9.5703125" bestFit="1" customWidth="1"/>
    <col min="5" max="5" width="10.85546875" customWidth="1"/>
    <col min="6" max="6" width="11.85546875" customWidth="1"/>
    <col min="7" max="7" width="9.5703125" customWidth="1"/>
    <col min="8" max="8" width="9.85546875" bestFit="1" customWidth="1"/>
    <col min="9" max="9" width="10.42578125" customWidth="1"/>
    <col min="10" max="10" width="17.7109375" style="38" customWidth="1"/>
    <col min="11" max="11" width="8.5703125" bestFit="1" customWidth="1"/>
  </cols>
  <sheetData>
    <row r="1" spans="2:11" ht="18">
      <c r="B1" s="46"/>
      <c r="C1" s="86" t="s">
        <v>0</v>
      </c>
      <c r="D1" s="86"/>
      <c r="E1" s="86"/>
      <c r="F1" s="86"/>
      <c r="G1" s="86"/>
      <c r="H1" s="86"/>
      <c r="I1" s="86"/>
      <c r="J1" s="86"/>
      <c r="K1" s="87"/>
    </row>
    <row r="2" spans="2:11">
      <c r="B2" s="1"/>
      <c r="C2" s="2"/>
      <c r="D2" s="2"/>
      <c r="E2" s="2"/>
      <c r="F2" s="2"/>
      <c r="G2" s="2"/>
      <c r="H2" s="2"/>
      <c r="I2" s="88" t="s">
        <v>83</v>
      </c>
      <c r="J2" s="88"/>
      <c r="K2" s="89"/>
    </row>
    <row r="3" spans="2:11">
      <c r="B3" s="1"/>
      <c r="C3" s="20" t="s">
        <v>1</v>
      </c>
      <c r="D3" s="2" t="s">
        <v>2</v>
      </c>
      <c r="E3" s="2"/>
      <c r="F3" s="2"/>
      <c r="G3" s="2"/>
      <c r="H3" s="2"/>
      <c r="I3" s="2"/>
      <c r="J3" s="5"/>
      <c r="K3" s="4"/>
    </row>
    <row r="4" spans="2:11">
      <c r="B4" s="1"/>
      <c r="C4" s="2"/>
      <c r="D4" s="2"/>
      <c r="E4" s="2"/>
      <c r="F4" s="2"/>
      <c r="G4" s="2"/>
      <c r="H4" s="2"/>
      <c r="I4" s="2"/>
      <c r="J4" s="5"/>
      <c r="K4" s="4"/>
    </row>
    <row r="5" spans="2:11">
      <c r="B5" s="1"/>
      <c r="C5" s="2"/>
      <c r="D5" s="2"/>
      <c r="E5" s="2"/>
      <c r="F5" s="2"/>
      <c r="G5" s="2"/>
      <c r="H5" s="2"/>
      <c r="I5" s="2"/>
      <c r="J5" s="5"/>
      <c r="K5" s="4"/>
    </row>
    <row r="6" spans="2:11">
      <c r="B6" s="1"/>
      <c r="C6" s="20" t="s">
        <v>3</v>
      </c>
      <c r="D6" s="2" t="s">
        <v>0</v>
      </c>
      <c r="E6" s="2"/>
      <c r="F6" s="2"/>
      <c r="G6" s="2"/>
      <c r="H6" s="2"/>
      <c r="I6" s="2"/>
      <c r="J6" s="5"/>
      <c r="K6" s="4"/>
    </row>
    <row r="7" spans="2:11">
      <c r="B7" s="1"/>
      <c r="C7" s="2"/>
      <c r="D7" s="2" t="s">
        <v>4</v>
      </c>
      <c r="E7" s="2"/>
      <c r="F7" s="2"/>
      <c r="G7" s="2"/>
      <c r="H7" s="2"/>
      <c r="I7" s="2"/>
      <c r="J7" s="5"/>
      <c r="K7" s="4"/>
    </row>
    <row r="8" spans="2:11">
      <c r="B8" s="1"/>
      <c r="C8" s="2"/>
      <c r="D8" s="2" t="s">
        <v>5</v>
      </c>
      <c r="E8" s="2"/>
      <c r="F8" s="2"/>
      <c r="G8" s="2"/>
      <c r="H8" s="2"/>
      <c r="I8" s="2"/>
      <c r="J8" s="5"/>
      <c r="K8" s="4"/>
    </row>
    <row r="9" spans="2:11">
      <c r="B9" s="1"/>
      <c r="C9" s="2"/>
      <c r="D9" s="6" t="s">
        <v>6</v>
      </c>
      <c r="E9" s="2"/>
      <c r="F9" s="2"/>
      <c r="G9" s="2"/>
      <c r="H9" s="2"/>
      <c r="I9" s="2"/>
      <c r="J9" s="5"/>
      <c r="K9" s="4"/>
    </row>
    <row r="10" spans="2:11">
      <c r="B10" s="1"/>
      <c r="C10" s="2"/>
      <c r="D10" s="2"/>
      <c r="E10" s="2"/>
      <c r="F10" s="2"/>
      <c r="G10" s="2"/>
      <c r="H10" s="2"/>
      <c r="I10" s="2"/>
      <c r="J10" s="5"/>
      <c r="K10" s="4"/>
    </row>
    <row r="11" spans="2:11">
      <c r="B11" s="1"/>
      <c r="C11" s="20" t="s">
        <v>7</v>
      </c>
      <c r="D11" s="2"/>
      <c r="E11" s="2"/>
      <c r="F11" s="2"/>
      <c r="G11" s="2"/>
      <c r="H11" s="2"/>
      <c r="I11" s="2"/>
      <c r="J11" s="5"/>
      <c r="K11" s="4"/>
    </row>
    <row r="12" spans="2:11">
      <c r="B12" s="1"/>
      <c r="C12" s="20"/>
      <c r="D12" s="7" t="s">
        <v>90</v>
      </c>
      <c r="E12" s="2"/>
      <c r="F12" s="7"/>
      <c r="G12" s="8"/>
      <c r="H12" s="8"/>
      <c r="I12" s="8"/>
      <c r="J12" s="5"/>
      <c r="K12" s="4"/>
    </row>
    <row r="13" spans="2:11">
      <c r="B13" s="1"/>
      <c r="C13" s="20"/>
      <c r="D13" s="2"/>
      <c r="E13" s="2"/>
      <c r="F13" s="2"/>
      <c r="G13" s="2"/>
      <c r="H13" s="8"/>
      <c r="I13" s="8"/>
      <c r="J13" s="9"/>
      <c r="K13" s="10"/>
    </row>
    <row r="14" spans="2:11">
      <c r="B14" s="1"/>
      <c r="C14" s="2"/>
      <c r="D14" s="2"/>
      <c r="E14" s="2"/>
      <c r="F14" s="2"/>
      <c r="G14" s="2"/>
      <c r="H14" s="2"/>
      <c r="I14" s="2"/>
      <c r="J14" s="3" t="s">
        <v>8</v>
      </c>
      <c r="K14" s="11"/>
    </row>
    <row r="15" spans="2:11">
      <c r="B15" s="1"/>
      <c r="C15" s="21">
        <v>1</v>
      </c>
      <c r="D15" s="30" t="s">
        <v>87</v>
      </c>
      <c r="E15" s="2"/>
      <c r="F15" s="2"/>
      <c r="G15" s="2"/>
      <c r="H15" s="2"/>
      <c r="I15" s="2"/>
      <c r="J15" s="12">
        <v>918.37800000000004</v>
      </c>
      <c r="K15" s="11"/>
    </row>
    <row r="16" spans="2:11">
      <c r="B16" s="1"/>
      <c r="C16" s="21">
        <v>2</v>
      </c>
      <c r="D16" s="30" t="s">
        <v>88</v>
      </c>
      <c r="E16" s="2"/>
      <c r="F16" s="2"/>
      <c r="G16" s="2"/>
      <c r="H16" s="2"/>
      <c r="I16" s="2"/>
      <c r="J16" s="12">
        <v>118.68899999999999</v>
      </c>
      <c r="K16" s="11"/>
    </row>
    <row r="17" spans="2:15">
      <c r="B17" s="1"/>
      <c r="C17" s="21">
        <v>3</v>
      </c>
      <c r="D17" s="2" t="s">
        <v>9</v>
      </c>
      <c r="E17" s="2"/>
      <c r="F17" s="2"/>
      <c r="G17" s="2"/>
      <c r="H17" s="2"/>
      <c r="I17" s="2"/>
      <c r="J17" s="13">
        <v>1976.14</v>
      </c>
      <c r="K17" s="4"/>
    </row>
    <row r="18" spans="2:15">
      <c r="B18" s="1"/>
      <c r="C18" s="21">
        <v>4</v>
      </c>
      <c r="D18" s="2" t="s">
        <v>10</v>
      </c>
      <c r="E18" s="2"/>
      <c r="F18" s="2"/>
      <c r="G18" s="2"/>
      <c r="H18" s="2"/>
      <c r="I18" s="2"/>
      <c r="J18" s="12">
        <v>19.39</v>
      </c>
      <c r="K18" s="14"/>
    </row>
    <row r="19" spans="2:15">
      <c r="B19" s="1"/>
      <c r="C19" s="21">
        <v>5</v>
      </c>
      <c r="D19" s="57" t="s">
        <v>82</v>
      </c>
      <c r="E19" s="2"/>
      <c r="F19" s="2"/>
      <c r="G19" s="2"/>
      <c r="H19" s="2"/>
      <c r="I19" s="2"/>
      <c r="J19" s="12">
        <v>19.411999999999999</v>
      </c>
      <c r="K19" s="4"/>
    </row>
    <row r="20" spans="2:15">
      <c r="B20" s="1"/>
      <c r="C20" s="21">
        <v>6</v>
      </c>
      <c r="D20" s="30" t="s">
        <v>78</v>
      </c>
      <c r="E20" s="2"/>
      <c r="F20" s="2"/>
      <c r="G20" s="2"/>
      <c r="H20" s="2"/>
      <c r="I20" s="2"/>
      <c r="J20" s="16">
        <v>2868.6610000000001</v>
      </c>
      <c r="K20" s="4"/>
      <c r="N20" s="19"/>
    </row>
    <row r="21" spans="2:15">
      <c r="B21" s="1"/>
      <c r="C21" s="21">
        <v>7</v>
      </c>
      <c r="D21" s="30" t="s">
        <v>89</v>
      </c>
      <c r="E21" s="2"/>
      <c r="F21" s="2"/>
      <c r="G21" s="2"/>
      <c r="H21" s="2"/>
      <c r="I21" s="2"/>
      <c r="J21" s="16">
        <v>118.68899999999999</v>
      </c>
      <c r="K21" s="4"/>
      <c r="N21" s="19"/>
    </row>
    <row r="22" spans="2:15">
      <c r="B22" s="1"/>
      <c r="C22" s="21">
        <v>8</v>
      </c>
      <c r="D22" s="2" t="s">
        <v>11</v>
      </c>
      <c r="E22" s="2"/>
      <c r="F22" s="2"/>
      <c r="G22" s="2"/>
      <c r="H22" s="2"/>
      <c r="I22" s="2"/>
      <c r="J22" s="17">
        <f>SUM(J15+J17+J18)-(J19)</f>
        <v>2894.4960000000001</v>
      </c>
      <c r="K22" s="4"/>
      <c r="L22" s="19"/>
    </row>
    <row r="23" spans="2:15">
      <c r="B23" s="1"/>
      <c r="C23" s="21">
        <v>9</v>
      </c>
      <c r="D23" s="2" t="s">
        <v>12</v>
      </c>
      <c r="E23" s="2" t="s">
        <v>13</v>
      </c>
      <c r="F23" s="2"/>
      <c r="G23" s="2"/>
      <c r="H23" s="2"/>
      <c r="I23" s="2"/>
      <c r="J23" s="16">
        <f>(J22)-(J20)</f>
        <v>25.835000000000036</v>
      </c>
      <c r="K23" s="4"/>
      <c r="O23" s="19"/>
    </row>
    <row r="24" spans="2:15">
      <c r="B24" s="1"/>
      <c r="C24" s="21">
        <v>10</v>
      </c>
      <c r="D24" s="2" t="s">
        <v>81</v>
      </c>
      <c r="E24" s="2"/>
      <c r="F24" s="2" t="s">
        <v>14</v>
      </c>
      <c r="G24" s="2"/>
      <c r="H24" s="2"/>
      <c r="I24" s="2"/>
      <c r="J24" s="16">
        <f>J22</f>
        <v>2894.4960000000001</v>
      </c>
      <c r="K24" s="4"/>
    </row>
    <row r="25" spans="2:15">
      <c r="B25" s="1"/>
      <c r="C25" s="21">
        <v>11</v>
      </c>
      <c r="D25" s="2" t="s">
        <v>15</v>
      </c>
      <c r="E25" s="2"/>
      <c r="F25" s="2"/>
      <c r="G25" s="2"/>
      <c r="H25" s="2"/>
      <c r="I25" s="2"/>
      <c r="J25" s="48">
        <f>(J23/J24)*100</f>
        <v>0.89255607884757959</v>
      </c>
      <c r="K25" s="4"/>
    </row>
    <row r="26" spans="2:15">
      <c r="B26" s="1"/>
      <c r="C26" s="21"/>
      <c r="D26" s="2"/>
      <c r="E26" s="2"/>
      <c r="F26" s="2"/>
      <c r="G26" s="2"/>
      <c r="H26" s="2"/>
      <c r="I26" s="2"/>
      <c r="J26" s="5"/>
      <c r="K26" s="4"/>
    </row>
    <row r="27" spans="2:15">
      <c r="B27" s="1"/>
      <c r="C27" s="20" t="s">
        <v>16</v>
      </c>
      <c r="D27" s="2"/>
      <c r="E27" s="2"/>
      <c r="F27" s="2"/>
      <c r="G27" s="2"/>
      <c r="H27" s="2"/>
      <c r="I27" s="2"/>
      <c r="J27" s="5"/>
      <c r="K27" s="4"/>
    </row>
    <row r="28" spans="2:15">
      <c r="B28" s="1"/>
      <c r="C28" s="20"/>
      <c r="D28" s="2"/>
      <c r="E28" s="2"/>
      <c r="F28" s="2"/>
      <c r="G28" s="2"/>
      <c r="H28" s="2"/>
      <c r="I28" s="2"/>
      <c r="J28" s="5"/>
      <c r="K28" s="4"/>
      <c r="M28" s="19"/>
    </row>
    <row r="29" spans="2:15">
      <c r="B29" s="1"/>
      <c r="C29" s="2"/>
      <c r="D29" s="2"/>
      <c r="E29" s="2"/>
      <c r="F29" s="2"/>
      <c r="G29" s="20" t="s">
        <v>17</v>
      </c>
      <c r="H29" s="2"/>
      <c r="I29" s="2"/>
      <c r="J29" s="88" t="s">
        <v>18</v>
      </c>
      <c r="K29" s="89"/>
      <c r="M29" s="19"/>
    </row>
    <row r="30" spans="2:15">
      <c r="B30" s="1"/>
      <c r="C30" s="20" t="s">
        <v>19</v>
      </c>
      <c r="D30" s="20" t="s">
        <v>20</v>
      </c>
      <c r="E30" s="2"/>
      <c r="F30" s="2"/>
      <c r="G30" s="20" t="s">
        <v>21</v>
      </c>
      <c r="H30" s="20" t="s">
        <v>22</v>
      </c>
      <c r="I30" s="2"/>
      <c r="J30" s="3" t="s">
        <v>21</v>
      </c>
      <c r="K30" s="11" t="s">
        <v>22</v>
      </c>
    </row>
    <row r="31" spans="2:15">
      <c r="B31" s="1"/>
      <c r="C31" s="20"/>
      <c r="D31" s="20"/>
      <c r="E31" s="2"/>
      <c r="F31" s="2"/>
      <c r="G31" s="90" t="s">
        <v>23</v>
      </c>
      <c r="H31" s="90"/>
      <c r="I31" s="2"/>
      <c r="J31" s="90" t="s">
        <v>24</v>
      </c>
      <c r="K31" s="91"/>
    </row>
    <row r="32" spans="2:15">
      <c r="B32" s="1"/>
      <c r="C32" s="21">
        <v>1</v>
      </c>
      <c r="D32" s="2" t="s">
        <v>25</v>
      </c>
      <c r="E32" s="2"/>
      <c r="F32" s="2"/>
      <c r="G32" s="2" t="s">
        <v>26</v>
      </c>
      <c r="H32" s="21">
        <v>3.2000000000000001E-2</v>
      </c>
      <c r="I32" s="2"/>
      <c r="J32" s="5" t="s">
        <v>27</v>
      </c>
      <c r="K32" s="22">
        <v>2.4E-2</v>
      </c>
    </row>
    <row r="33" spans="2:11">
      <c r="B33" s="1"/>
      <c r="C33" s="21">
        <v>2</v>
      </c>
      <c r="D33" s="2" t="s">
        <v>28</v>
      </c>
      <c r="E33" s="2"/>
      <c r="F33" s="2"/>
      <c r="G33" s="2" t="s">
        <v>29</v>
      </c>
      <c r="H33" s="23">
        <v>36.6</v>
      </c>
      <c r="I33" s="2"/>
      <c r="J33" s="5" t="s">
        <v>30</v>
      </c>
      <c r="K33" s="24">
        <v>4.5</v>
      </c>
    </row>
    <row r="34" spans="2:11">
      <c r="B34" s="1"/>
      <c r="C34" s="21">
        <v>3</v>
      </c>
      <c r="D34" s="2" t="s">
        <v>31</v>
      </c>
      <c r="E34" s="2"/>
      <c r="F34" s="2"/>
      <c r="G34" s="2" t="s">
        <v>32</v>
      </c>
      <c r="H34" s="25">
        <v>0.28000000000000003</v>
      </c>
      <c r="I34" s="2"/>
      <c r="J34" s="5" t="s">
        <v>33</v>
      </c>
      <c r="K34" s="26">
        <v>0.1</v>
      </c>
    </row>
    <row r="35" spans="2:11">
      <c r="B35" s="1"/>
      <c r="C35" s="21">
        <v>4</v>
      </c>
      <c r="D35" s="2" t="s">
        <v>34</v>
      </c>
      <c r="E35" s="2"/>
      <c r="F35" s="2"/>
      <c r="G35" s="2" t="s">
        <v>35</v>
      </c>
      <c r="H35" s="21">
        <v>107.6</v>
      </c>
      <c r="I35" s="2"/>
      <c r="J35" s="5" t="s">
        <v>35</v>
      </c>
      <c r="K35" s="27">
        <v>107.68</v>
      </c>
    </row>
    <row r="36" spans="2:11">
      <c r="B36" s="1"/>
      <c r="C36" s="21">
        <v>5</v>
      </c>
      <c r="D36" s="2" t="s">
        <v>36</v>
      </c>
      <c r="E36" s="2"/>
      <c r="F36" s="2"/>
      <c r="G36" s="2" t="s">
        <v>37</v>
      </c>
      <c r="H36" s="25">
        <v>174.29</v>
      </c>
      <c r="I36" s="2"/>
      <c r="J36" s="5" t="s">
        <v>37</v>
      </c>
      <c r="K36" s="26">
        <v>174.2</v>
      </c>
    </row>
    <row r="37" spans="2:11">
      <c r="B37" s="1"/>
      <c r="C37" s="21">
        <v>6</v>
      </c>
      <c r="D37" s="2" t="s">
        <v>38</v>
      </c>
      <c r="E37" s="2"/>
      <c r="F37" s="2"/>
      <c r="G37" s="2" t="s">
        <v>39</v>
      </c>
      <c r="H37" s="25">
        <v>0.98</v>
      </c>
      <c r="I37" s="2"/>
      <c r="J37" s="5" t="s">
        <v>39</v>
      </c>
      <c r="K37" s="26">
        <v>0.95</v>
      </c>
    </row>
    <row r="38" spans="2:11">
      <c r="B38" s="1"/>
      <c r="C38" s="21">
        <v>7</v>
      </c>
      <c r="D38" s="2" t="s">
        <v>40</v>
      </c>
      <c r="E38" s="2"/>
      <c r="F38" s="2"/>
      <c r="G38" s="2" t="s">
        <v>41</v>
      </c>
      <c r="H38" s="21" t="s">
        <v>42</v>
      </c>
      <c r="I38" s="2"/>
      <c r="J38" s="5" t="s">
        <v>41</v>
      </c>
      <c r="K38" s="27" t="s">
        <v>42</v>
      </c>
    </row>
    <row r="39" spans="2:11">
      <c r="B39" s="1"/>
      <c r="C39" s="21">
        <v>8</v>
      </c>
      <c r="D39" s="2" t="s">
        <v>43</v>
      </c>
      <c r="E39" s="2"/>
      <c r="F39" s="2"/>
      <c r="G39" s="2" t="s">
        <v>41</v>
      </c>
      <c r="H39" s="21" t="s">
        <v>42</v>
      </c>
      <c r="I39" s="2"/>
      <c r="J39" s="5" t="s">
        <v>41</v>
      </c>
      <c r="K39" s="27" t="s">
        <v>42</v>
      </c>
    </row>
    <row r="40" spans="2:11">
      <c r="B40" s="1"/>
      <c r="C40" s="21">
        <v>9</v>
      </c>
      <c r="D40" s="2" t="s">
        <v>44</v>
      </c>
      <c r="E40" s="2"/>
      <c r="F40" s="2"/>
      <c r="G40" s="2" t="s">
        <v>45</v>
      </c>
      <c r="H40" s="21">
        <v>47.07</v>
      </c>
      <c r="I40" s="2"/>
      <c r="J40" s="5" t="s">
        <v>45</v>
      </c>
      <c r="K40" s="26">
        <v>47.19</v>
      </c>
    </row>
    <row r="41" spans="2:11">
      <c r="B41" s="1"/>
      <c r="C41" s="21">
        <v>10</v>
      </c>
      <c r="D41" s="2" t="s">
        <v>46</v>
      </c>
      <c r="E41" s="2"/>
      <c r="F41" s="2"/>
      <c r="G41" s="2" t="s">
        <v>47</v>
      </c>
      <c r="H41" s="21">
        <v>36.32</v>
      </c>
      <c r="I41" s="2"/>
      <c r="J41" s="5" t="s">
        <v>48</v>
      </c>
      <c r="K41" s="27">
        <v>7.32</v>
      </c>
    </row>
    <row r="42" spans="2:11">
      <c r="B42" s="1"/>
      <c r="C42" s="21">
        <v>11</v>
      </c>
      <c r="D42" s="2" t="s">
        <v>49</v>
      </c>
      <c r="E42" s="2"/>
      <c r="F42" s="2"/>
      <c r="G42" s="2" t="s">
        <v>50</v>
      </c>
      <c r="H42" s="25">
        <v>23.4</v>
      </c>
      <c r="I42" s="2"/>
      <c r="J42" s="5" t="s">
        <v>51</v>
      </c>
      <c r="K42" s="28">
        <v>0.96</v>
      </c>
    </row>
    <row r="43" spans="2:11">
      <c r="B43" s="1"/>
      <c r="C43" s="2"/>
      <c r="D43" s="2"/>
      <c r="E43" s="2"/>
      <c r="F43" s="2"/>
      <c r="G43" s="2"/>
      <c r="H43" s="21"/>
      <c r="I43" s="2"/>
      <c r="J43" s="5"/>
      <c r="K43" s="27"/>
    </row>
    <row r="44" spans="2:11">
      <c r="B44" s="1"/>
      <c r="C44" s="20" t="s">
        <v>52</v>
      </c>
      <c r="D44" s="20"/>
      <c r="E44" s="20"/>
      <c r="F44" s="20"/>
      <c r="G44" s="20" t="s">
        <v>53</v>
      </c>
      <c r="H44" s="20"/>
      <c r="I44" s="20"/>
      <c r="J44" s="3" t="s">
        <v>54</v>
      </c>
      <c r="K44" s="4"/>
    </row>
    <row r="45" spans="2:11">
      <c r="B45" s="1"/>
      <c r="C45" s="20"/>
      <c r="D45" s="20"/>
      <c r="E45" s="20"/>
      <c r="F45" s="20"/>
      <c r="G45" s="20"/>
      <c r="H45" s="20"/>
      <c r="I45" s="20"/>
      <c r="J45" s="3"/>
      <c r="K45" s="4"/>
    </row>
    <row r="46" spans="2:11">
      <c r="B46" s="1"/>
      <c r="C46" s="20"/>
      <c r="D46" s="20"/>
      <c r="E46" s="20"/>
      <c r="F46" s="20"/>
      <c r="G46" s="20"/>
      <c r="H46" s="20"/>
      <c r="I46" s="20"/>
      <c r="J46" s="3"/>
      <c r="K46" s="4"/>
    </row>
    <row r="47" spans="2:11">
      <c r="B47" s="1"/>
      <c r="C47" s="20" t="s">
        <v>55</v>
      </c>
      <c r="D47" s="20"/>
      <c r="E47" s="20"/>
      <c r="F47" s="20"/>
      <c r="G47" s="20" t="s">
        <v>56</v>
      </c>
      <c r="H47" s="20"/>
      <c r="J47" s="72" t="s">
        <v>80</v>
      </c>
      <c r="K47" s="4"/>
    </row>
    <row r="48" spans="2:11">
      <c r="B48" s="1"/>
      <c r="C48" s="20"/>
      <c r="D48" s="20" t="s">
        <v>57</v>
      </c>
      <c r="E48" s="20"/>
      <c r="F48" s="20"/>
      <c r="G48" s="20"/>
      <c r="H48" s="20"/>
      <c r="I48" s="20"/>
      <c r="J48" s="3"/>
      <c r="K48" s="4"/>
    </row>
    <row r="49" spans="2:11">
      <c r="B49" s="1"/>
      <c r="C49" s="20"/>
      <c r="D49" s="20"/>
      <c r="E49" s="20"/>
      <c r="F49" s="20"/>
      <c r="G49" s="20"/>
      <c r="H49" s="20"/>
      <c r="I49" s="20"/>
      <c r="J49" s="3"/>
      <c r="K49" s="4"/>
    </row>
    <row r="50" spans="2:11">
      <c r="B50" s="1"/>
      <c r="C50" s="20"/>
      <c r="D50" s="20"/>
      <c r="E50" s="20"/>
      <c r="F50" s="20"/>
      <c r="G50" s="20"/>
      <c r="H50" s="72" t="s">
        <v>58</v>
      </c>
      <c r="I50" s="72" t="s">
        <v>59</v>
      </c>
      <c r="J50" s="29"/>
      <c r="K50" s="4"/>
    </row>
    <row r="51" spans="2:11">
      <c r="B51" s="1"/>
      <c r="C51" s="20" t="s">
        <v>60</v>
      </c>
      <c r="D51" s="30" t="s">
        <v>61</v>
      </c>
      <c r="E51" s="30"/>
      <c r="F51" s="30" t="s">
        <v>62</v>
      </c>
      <c r="G51" s="30"/>
      <c r="H51" s="45">
        <v>5.7050000000000001</v>
      </c>
      <c r="I51" s="44">
        <f>H51/J24*100</f>
        <v>0.19709821675345207</v>
      </c>
      <c r="J51" s="31"/>
      <c r="K51" s="4"/>
    </row>
    <row r="52" spans="2:11">
      <c r="B52" s="1"/>
      <c r="C52" s="2"/>
      <c r="D52" s="30"/>
      <c r="E52" s="30"/>
      <c r="F52" s="30" t="s">
        <v>63</v>
      </c>
      <c r="G52" s="30"/>
      <c r="H52" s="45">
        <v>8.5079999999999991</v>
      </c>
      <c r="I52" s="44">
        <f>H52/J24*100</f>
        <v>0.29393718284634002</v>
      </c>
      <c r="J52" s="31"/>
      <c r="K52" s="4"/>
    </row>
    <row r="53" spans="2:11">
      <c r="B53" s="1"/>
      <c r="C53" s="2"/>
      <c r="D53" s="30" t="s">
        <v>92</v>
      </c>
      <c r="E53" s="30"/>
      <c r="F53" s="30"/>
      <c r="G53" s="30"/>
      <c r="H53" s="72">
        <v>6.7190000000000003</v>
      </c>
      <c r="I53" s="44">
        <f>H53/J24*100</f>
        <v>0.23213022232540659</v>
      </c>
      <c r="J53" s="31"/>
      <c r="K53" s="4"/>
    </row>
    <row r="54" spans="2:11">
      <c r="B54" s="1"/>
      <c r="C54" s="2"/>
      <c r="D54" s="30" t="s">
        <v>85</v>
      </c>
      <c r="E54" s="30"/>
      <c r="F54" s="30"/>
      <c r="G54" s="30"/>
      <c r="H54" s="30"/>
      <c r="I54" s="32"/>
      <c r="J54" s="31"/>
      <c r="K54" s="4"/>
    </row>
    <row r="55" spans="2:11" ht="13.5" thickBot="1">
      <c r="B55" s="33"/>
      <c r="C55" s="47"/>
      <c r="D55" s="34"/>
      <c r="E55" s="34"/>
      <c r="F55" s="34"/>
      <c r="G55" s="34"/>
      <c r="H55" s="34"/>
      <c r="I55" s="35"/>
      <c r="J55" s="36"/>
      <c r="K55" s="37"/>
    </row>
    <row r="56" spans="2:11" ht="13.5" thickBot="1"/>
    <row r="57" spans="2:11" ht="18.75" thickBot="1">
      <c r="C57" s="83" t="s">
        <v>91</v>
      </c>
      <c r="D57" s="84"/>
      <c r="E57" s="84"/>
      <c r="F57" s="84"/>
      <c r="G57" s="84"/>
      <c r="H57" s="84"/>
      <c r="I57" s="84"/>
      <c r="J57" s="85"/>
    </row>
    <row r="58" spans="2:11" ht="13.5" thickBot="1"/>
    <row r="59" spans="2:11">
      <c r="B59" s="39" t="s">
        <v>64</v>
      </c>
      <c r="C59" s="40" t="s">
        <v>65</v>
      </c>
      <c r="D59" s="40" t="s">
        <v>66</v>
      </c>
      <c r="E59" s="40" t="s">
        <v>67</v>
      </c>
      <c r="F59" s="40" t="s">
        <v>68</v>
      </c>
      <c r="G59" s="40" t="s">
        <v>79</v>
      </c>
      <c r="H59" s="40" t="s">
        <v>69</v>
      </c>
      <c r="I59" s="40" t="s">
        <v>70</v>
      </c>
      <c r="J59" s="41" t="s">
        <v>71</v>
      </c>
      <c r="K59" s="42" t="s">
        <v>72</v>
      </c>
    </row>
    <row r="60" spans="2:11" ht="13.5" thickBot="1">
      <c r="B60" s="53"/>
      <c r="C60" s="54" t="s">
        <v>73</v>
      </c>
      <c r="D60" s="54" t="s">
        <v>73</v>
      </c>
      <c r="E60" s="54" t="s">
        <v>73</v>
      </c>
      <c r="F60" s="54" t="s">
        <v>74</v>
      </c>
      <c r="G60" s="54" t="s">
        <v>77</v>
      </c>
      <c r="H60" s="54" t="s">
        <v>75</v>
      </c>
      <c r="I60" s="54" t="s">
        <v>73</v>
      </c>
      <c r="J60" s="55"/>
      <c r="K60" s="56"/>
    </row>
    <row r="61" spans="2:11">
      <c r="B61" s="50">
        <v>1</v>
      </c>
      <c r="C61" s="51">
        <v>1976.14</v>
      </c>
      <c r="D61" s="51">
        <v>19.39</v>
      </c>
      <c r="E61" s="51">
        <f>C61+D61</f>
        <v>1995.5300000000002</v>
      </c>
      <c r="F61" s="51">
        <v>2987.35</v>
      </c>
      <c r="G61" s="51">
        <v>0</v>
      </c>
      <c r="H61" s="51">
        <v>2894.4960000000001</v>
      </c>
      <c r="I61" s="51">
        <v>25.835000000000001</v>
      </c>
      <c r="J61" s="73" t="s">
        <v>84</v>
      </c>
      <c r="K61" s="52">
        <f>I61/H61%</f>
        <v>0.89255607884757826</v>
      </c>
    </row>
    <row r="62" spans="2:11">
      <c r="B62" s="67"/>
      <c r="C62" s="61"/>
      <c r="D62" s="61"/>
      <c r="E62" s="61"/>
      <c r="F62" s="61"/>
      <c r="G62" s="61"/>
      <c r="H62" s="61"/>
      <c r="I62" s="61"/>
      <c r="J62" s="62"/>
      <c r="K62" s="68"/>
    </row>
    <row r="63" spans="2:11">
      <c r="B63" s="69"/>
      <c r="C63" s="70"/>
      <c r="D63" s="70"/>
      <c r="E63" s="61"/>
      <c r="F63" s="70"/>
      <c r="G63" s="70"/>
      <c r="H63" s="70"/>
      <c r="I63" s="70"/>
      <c r="J63" s="71"/>
      <c r="K63" s="68"/>
    </row>
    <row r="64" spans="2:11" ht="13.5" thickBot="1">
      <c r="B64" s="63"/>
      <c r="C64" s="64"/>
      <c r="D64" s="64"/>
      <c r="E64" s="64"/>
      <c r="F64" s="64"/>
      <c r="G64" s="64"/>
      <c r="H64" s="64"/>
      <c r="I64" s="64"/>
      <c r="J64" s="65"/>
      <c r="K64" s="66"/>
    </row>
    <row r="65" spans="2:12" ht="13.5" thickBot="1">
      <c r="B65" s="58" t="s">
        <v>76</v>
      </c>
      <c r="C65" s="59">
        <f t="shared" ref="C65:I65" si="0">SUM(C61:C64)</f>
        <v>1976.14</v>
      </c>
      <c r="D65" s="59">
        <f t="shared" si="0"/>
        <v>19.39</v>
      </c>
      <c r="E65" s="59">
        <f t="shared" si="0"/>
        <v>1995.5300000000002</v>
      </c>
      <c r="F65" s="59">
        <f t="shared" si="0"/>
        <v>2987.35</v>
      </c>
      <c r="G65" s="59">
        <f t="shared" si="0"/>
        <v>0</v>
      </c>
      <c r="H65" s="59">
        <f t="shared" si="0"/>
        <v>2894.4960000000001</v>
      </c>
      <c r="I65" s="59">
        <f t="shared" si="0"/>
        <v>25.835000000000001</v>
      </c>
      <c r="J65" s="59"/>
      <c r="K65" s="60">
        <f>I65/H65*100</f>
        <v>0.89255607884757837</v>
      </c>
      <c r="L65" s="2"/>
    </row>
    <row r="66" spans="2:12">
      <c r="B66" s="2"/>
      <c r="C66" s="21"/>
      <c r="D66" s="15"/>
      <c r="E66" s="2"/>
      <c r="F66" s="2"/>
      <c r="G66" s="2"/>
      <c r="H66" s="2"/>
      <c r="I66" s="2"/>
      <c r="J66" s="12"/>
      <c r="K66" s="43"/>
      <c r="L66" s="2"/>
    </row>
    <row r="67" spans="2:12">
      <c r="B67" s="80" t="s">
        <v>86</v>
      </c>
      <c r="C67" s="21"/>
      <c r="D67" s="15"/>
      <c r="E67" s="49"/>
      <c r="F67" s="49"/>
      <c r="G67" s="2"/>
      <c r="H67" s="2"/>
      <c r="I67" s="2"/>
      <c r="J67" s="12"/>
      <c r="K67" s="2"/>
      <c r="L67" s="2"/>
    </row>
    <row r="68" spans="2:12">
      <c r="B68" s="2"/>
      <c r="C68" s="21"/>
      <c r="D68" s="15"/>
      <c r="E68" s="49"/>
      <c r="F68" s="49"/>
      <c r="G68" s="49"/>
      <c r="H68" s="49"/>
      <c r="I68" s="2"/>
      <c r="J68" s="12"/>
      <c r="K68" s="2"/>
      <c r="L68" s="2"/>
    </row>
    <row r="69" spans="2:12">
      <c r="B69" s="2"/>
      <c r="C69" s="21"/>
      <c r="D69" s="2"/>
      <c r="E69" s="2"/>
      <c r="F69" s="49"/>
      <c r="G69" s="2"/>
      <c r="H69" s="49"/>
      <c r="I69" s="2"/>
      <c r="J69" s="16"/>
      <c r="K69" s="2"/>
      <c r="L69" s="2"/>
    </row>
    <row r="70" spans="2:12">
      <c r="B70" s="2"/>
      <c r="C70" s="21"/>
      <c r="D70" s="2"/>
      <c r="E70" s="2"/>
      <c r="F70" s="2"/>
      <c r="G70" s="2"/>
      <c r="H70" s="2"/>
      <c r="I70" s="2"/>
      <c r="J70" s="17"/>
      <c r="K70" s="2"/>
      <c r="L70" s="2"/>
    </row>
    <row r="71" spans="2:12">
      <c r="B71" s="2"/>
      <c r="C71" s="21"/>
      <c r="D71" s="2"/>
      <c r="E71" s="2"/>
      <c r="F71" s="2"/>
      <c r="G71" s="2"/>
      <c r="H71" s="2"/>
      <c r="I71" s="2"/>
      <c r="J71" s="16"/>
      <c r="K71" s="2"/>
      <c r="L71" s="2"/>
    </row>
    <row r="72" spans="2:12">
      <c r="B72" s="2"/>
      <c r="C72" s="21"/>
      <c r="D72" s="2"/>
      <c r="E72" s="2"/>
      <c r="F72" s="2"/>
      <c r="G72" s="2"/>
      <c r="H72" s="2"/>
      <c r="I72" s="2"/>
      <c r="J72" s="16"/>
      <c r="K72" s="2"/>
      <c r="L72" s="2"/>
    </row>
    <row r="73" spans="2:12">
      <c r="B73" s="2"/>
      <c r="C73" s="21"/>
      <c r="D73" s="2"/>
      <c r="E73" s="2"/>
      <c r="F73" s="2"/>
      <c r="G73" s="49"/>
      <c r="H73" s="49"/>
      <c r="I73" s="2"/>
      <c r="J73" s="18"/>
      <c r="K73" s="2"/>
      <c r="L73" s="2"/>
    </row>
    <row r="74" spans="2:12">
      <c r="B74" s="2"/>
      <c r="C74" s="2"/>
      <c r="D74" s="2"/>
      <c r="E74" s="2"/>
      <c r="F74" s="2"/>
      <c r="G74" s="2"/>
      <c r="H74" s="49"/>
      <c r="I74" s="2"/>
      <c r="J74" s="5"/>
      <c r="K74" s="2"/>
      <c r="L74" s="2"/>
    </row>
    <row r="75" spans="2:12">
      <c r="B75" s="2"/>
      <c r="C75" s="49"/>
      <c r="D75" s="2"/>
      <c r="E75" s="2"/>
      <c r="F75" s="2"/>
      <c r="G75" s="2"/>
      <c r="H75" s="2"/>
      <c r="I75" s="2"/>
      <c r="J75" s="5"/>
      <c r="K75" s="2"/>
      <c r="L75" s="2"/>
    </row>
    <row r="76" spans="2:12">
      <c r="B76" s="2"/>
      <c r="C76" s="49"/>
      <c r="D76" s="2"/>
      <c r="E76" s="2"/>
      <c r="F76" s="2"/>
      <c r="G76" s="2"/>
      <c r="H76" s="2"/>
      <c r="I76" s="2"/>
      <c r="J76" s="5"/>
    </row>
    <row r="77" spans="2:12">
      <c r="B77" s="2"/>
      <c r="C77" s="49"/>
      <c r="D77" s="2"/>
      <c r="E77" s="2"/>
      <c r="F77" s="2"/>
      <c r="G77" s="2"/>
      <c r="H77" s="2"/>
      <c r="I77" s="49"/>
      <c r="J77" s="5"/>
    </row>
    <row r="78" spans="2:12">
      <c r="B78" s="2"/>
      <c r="C78" s="2"/>
      <c r="D78" s="2"/>
      <c r="E78" s="2"/>
      <c r="F78" s="2"/>
      <c r="G78" s="2"/>
      <c r="H78" s="2"/>
      <c r="I78" s="2"/>
      <c r="J78" s="5"/>
    </row>
    <row r="79" spans="2:12">
      <c r="B79" s="2"/>
      <c r="C79" s="2"/>
      <c r="D79" s="2"/>
      <c r="E79" s="2"/>
      <c r="F79" s="2"/>
      <c r="G79" s="2"/>
      <c r="H79" s="2"/>
      <c r="I79" s="2"/>
      <c r="J79" s="5"/>
    </row>
    <row r="80" spans="2:12">
      <c r="B80" s="2"/>
      <c r="C80" s="2"/>
      <c r="D80" s="2"/>
      <c r="E80" s="2"/>
      <c r="F80" s="2"/>
      <c r="G80" s="2"/>
      <c r="H80" s="2"/>
      <c r="I80" s="2"/>
      <c r="J80" s="5"/>
    </row>
    <row r="81" spans="2:10">
      <c r="B81" s="2"/>
      <c r="C81" s="2"/>
      <c r="D81" s="2"/>
      <c r="E81" s="2"/>
      <c r="F81" s="2"/>
      <c r="G81" s="2"/>
      <c r="H81" s="49"/>
      <c r="I81" s="2"/>
      <c r="J81" s="5"/>
    </row>
    <row r="82" spans="2:10">
      <c r="B82" s="2"/>
      <c r="C82" s="2"/>
      <c r="D82" s="2"/>
      <c r="E82" s="2"/>
      <c r="F82" s="2"/>
      <c r="G82" s="2"/>
      <c r="H82" s="2"/>
      <c r="I82" s="2"/>
      <c r="J82" s="5"/>
    </row>
    <row r="83" spans="2:10">
      <c r="B83" s="2"/>
      <c r="C83" s="2"/>
      <c r="D83" s="2"/>
      <c r="E83" s="2"/>
      <c r="F83" s="2"/>
      <c r="G83" s="2"/>
      <c r="H83" s="2"/>
      <c r="I83" s="2"/>
      <c r="J83" s="5"/>
    </row>
    <row r="84" spans="2:10">
      <c r="B84" s="2"/>
      <c r="C84" s="49"/>
      <c r="D84" s="2"/>
      <c r="E84" s="2"/>
      <c r="F84" s="2"/>
      <c r="G84" s="2"/>
      <c r="H84" s="49"/>
      <c r="I84" s="2"/>
      <c r="J84" s="5"/>
    </row>
    <row r="85" spans="2:10">
      <c r="B85" s="2"/>
      <c r="C85" s="2"/>
      <c r="D85" s="2"/>
      <c r="E85" s="2"/>
      <c r="F85" s="2"/>
      <c r="G85" s="2"/>
      <c r="H85" s="2"/>
      <c r="I85" s="2"/>
      <c r="J85" s="5"/>
    </row>
    <row r="86" spans="2:10">
      <c r="B86" s="2"/>
      <c r="C86" s="2"/>
      <c r="D86" s="2"/>
      <c r="E86" s="2"/>
      <c r="F86" s="2"/>
      <c r="G86" s="2"/>
      <c r="H86" s="2"/>
      <c r="I86" s="2"/>
      <c r="J86" s="5"/>
    </row>
    <row r="87" spans="2:10">
      <c r="B87" s="2"/>
      <c r="C87" s="2"/>
      <c r="D87" s="2"/>
      <c r="E87" s="2"/>
      <c r="F87" s="2"/>
      <c r="G87" s="2"/>
      <c r="H87" s="2"/>
      <c r="I87" s="2"/>
      <c r="J87" s="5"/>
    </row>
  </sheetData>
  <mergeCells count="6">
    <mergeCell ref="C57:J57"/>
    <mergeCell ref="C1:K1"/>
    <mergeCell ref="I2:K2"/>
    <mergeCell ref="J29:K29"/>
    <mergeCell ref="G31:H31"/>
    <mergeCell ref="J31:K31"/>
  </mergeCells>
  <pageMargins left="0.6" right="0.35" top="0.28000000000000003" bottom="0.27" header="0.24" footer="0.24"/>
  <pageSetup scale="9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85"/>
  <sheetViews>
    <sheetView topLeftCell="A49" workbookViewId="0">
      <selection activeCell="E68" sqref="E68"/>
    </sheetView>
  </sheetViews>
  <sheetFormatPr defaultRowHeight="12.75"/>
  <cols>
    <col min="1" max="1" width="1" customWidth="1"/>
    <col min="2" max="2" width="6" customWidth="1"/>
    <col min="3" max="3" width="10.28515625" customWidth="1"/>
    <col min="4" max="4" width="9.5703125" bestFit="1" customWidth="1"/>
    <col min="5" max="5" width="10.85546875" customWidth="1"/>
    <col min="6" max="6" width="11.85546875" customWidth="1"/>
    <col min="7" max="7" width="9.5703125" customWidth="1"/>
    <col min="8" max="8" width="9.85546875" bestFit="1" customWidth="1"/>
    <col min="9" max="9" width="10.42578125" customWidth="1"/>
    <col min="10" max="10" width="17.7109375" style="38" customWidth="1"/>
    <col min="11" max="11" width="8.5703125" bestFit="1" customWidth="1"/>
  </cols>
  <sheetData>
    <row r="1" spans="2:11" ht="18">
      <c r="B1" s="46"/>
      <c r="C1" s="86" t="s">
        <v>0</v>
      </c>
      <c r="D1" s="86"/>
      <c r="E1" s="86"/>
      <c r="F1" s="86"/>
      <c r="G1" s="86"/>
      <c r="H1" s="86"/>
      <c r="I1" s="86"/>
      <c r="J1" s="86"/>
      <c r="K1" s="87"/>
    </row>
    <row r="2" spans="2:11">
      <c r="B2" s="1"/>
      <c r="C2" s="2"/>
      <c r="D2" s="2"/>
      <c r="E2" s="2"/>
      <c r="F2" s="2"/>
      <c r="G2" s="2"/>
      <c r="H2" s="2"/>
      <c r="I2" s="88" t="s">
        <v>93</v>
      </c>
      <c r="J2" s="88"/>
      <c r="K2" s="89"/>
    </row>
    <row r="3" spans="2:11">
      <c r="B3" s="1"/>
      <c r="C3" s="20" t="s">
        <v>1</v>
      </c>
      <c r="D3" s="2" t="s">
        <v>2</v>
      </c>
      <c r="E3" s="2"/>
      <c r="F3" s="2"/>
      <c r="G3" s="2"/>
      <c r="H3" s="2"/>
      <c r="I3" s="2"/>
      <c r="J3" s="5"/>
      <c r="K3" s="4"/>
    </row>
    <row r="4" spans="2:11">
      <c r="B4" s="1"/>
      <c r="C4" s="2"/>
      <c r="D4" s="2"/>
      <c r="E4" s="2"/>
      <c r="F4" s="2"/>
      <c r="G4" s="2"/>
      <c r="H4" s="2"/>
      <c r="I4" s="2"/>
      <c r="J4" s="5"/>
      <c r="K4" s="4"/>
    </row>
    <row r="5" spans="2:11">
      <c r="B5" s="1"/>
      <c r="C5" s="2"/>
      <c r="D5" s="2"/>
      <c r="E5" s="2"/>
      <c r="F5" s="2"/>
      <c r="G5" s="2"/>
      <c r="H5" s="2"/>
      <c r="I5" s="2"/>
      <c r="J5" s="5"/>
      <c r="K5" s="4"/>
    </row>
    <row r="6" spans="2:11">
      <c r="B6" s="1"/>
      <c r="C6" s="20" t="s">
        <v>3</v>
      </c>
      <c r="D6" s="2" t="s">
        <v>0</v>
      </c>
      <c r="E6" s="2"/>
      <c r="F6" s="2"/>
      <c r="G6" s="2"/>
      <c r="H6" s="2"/>
      <c r="I6" s="2"/>
      <c r="J6" s="5"/>
      <c r="K6" s="4"/>
    </row>
    <row r="7" spans="2:11">
      <c r="B7" s="1"/>
      <c r="C7" s="2"/>
      <c r="D7" s="2" t="s">
        <v>4</v>
      </c>
      <c r="E7" s="2"/>
      <c r="F7" s="2"/>
      <c r="G7" s="2"/>
      <c r="H7" s="2"/>
      <c r="I7" s="2"/>
      <c r="J7" s="5"/>
      <c r="K7" s="4"/>
    </row>
    <row r="8" spans="2:11">
      <c r="B8" s="1"/>
      <c r="C8" s="2"/>
      <c r="D8" s="2" t="s">
        <v>5</v>
      </c>
      <c r="E8" s="2"/>
      <c r="F8" s="2"/>
      <c r="G8" s="2"/>
      <c r="H8" s="2"/>
      <c r="I8" s="2"/>
      <c r="J8" s="5"/>
      <c r="K8" s="4"/>
    </row>
    <row r="9" spans="2:11">
      <c r="B9" s="1"/>
      <c r="C9" s="2"/>
      <c r="D9" s="6" t="s">
        <v>6</v>
      </c>
      <c r="E9" s="2"/>
      <c r="F9" s="2"/>
      <c r="G9" s="2"/>
      <c r="H9" s="2"/>
      <c r="I9" s="2"/>
      <c r="J9" s="5"/>
      <c r="K9" s="4"/>
    </row>
    <row r="10" spans="2:11">
      <c r="B10" s="1"/>
      <c r="C10" s="2"/>
      <c r="D10" s="2"/>
      <c r="E10" s="2"/>
      <c r="F10" s="2"/>
      <c r="G10" s="2"/>
      <c r="H10" s="2"/>
      <c r="I10" s="2"/>
      <c r="J10" s="5"/>
      <c r="K10" s="4"/>
    </row>
    <row r="11" spans="2:11">
      <c r="B11" s="1"/>
      <c r="C11" s="20" t="s">
        <v>7</v>
      </c>
      <c r="D11" s="2"/>
      <c r="E11" s="2"/>
      <c r="F11" s="2"/>
      <c r="G11" s="2"/>
      <c r="H11" s="2"/>
      <c r="I11" s="2"/>
      <c r="J11" s="5"/>
      <c r="K11" s="4"/>
    </row>
    <row r="12" spans="2:11">
      <c r="B12" s="1"/>
      <c r="C12" s="20"/>
      <c r="D12" s="7" t="s">
        <v>94</v>
      </c>
      <c r="E12" s="2"/>
      <c r="F12" s="7"/>
      <c r="G12" s="8"/>
      <c r="H12" s="8"/>
      <c r="I12" s="8"/>
      <c r="J12" s="5"/>
      <c r="K12" s="4"/>
    </row>
    <row r="13" spans="2:11">
      <c r="B13" s="1"/>
      <c r="C13" s="20"/>
      <c r="D13" s="2"/>
      <c r="E13" s="2"/>
      <c r="F13" s="2"/>
      <c r="G13" s="2"/>
      <c r="H13" s="8"/>
      <c r="I13" s="8"/>
      <c r="J13" s="9"/>
      <c r="K13" s="10"/>
    </row>
    <row r="14" spans="2:11">
      <c r="B14" s="1"/>
      <c r="C14" s="2"/>
      <c r="D14" s="2"/>
      <c r="E14" s="2"/>
      <c r="F14" s="2"/>
      <c r="G14" s="2"/>
      <c r="H14" s="2"/>
      <c r="I14" s="2"/>
      <c r="J14" s="3" t="s">
        <v>8</v>
      </c>
      <c r="K14" s="11"/>
    </row>
    <row r="15" spans="2:11">
      <c r="B15" s="1"/>
      <c r="C15" s="21">
        <v>1</v>
      </c>
      <c r="D15" s="30" t="s">
        <v>95</v>
      </c>
      <c r="E15" s="2"/>
      <c r="F15" s="2"/>
      <c r="G15" s="2"/>
      <c r="H15" s="2"/>
      <c r="I15" s="2"/>
      <c r="J15" s="12">
        <v>19.411999999999999</v>
      </c>
      <c r="K15" s="11"/>
    </row>
    <row r="16" spans="2:11">
      <c r="B16" s="1"/>
      <c r="C16" s="21">
        <v>2</v>
      </c>
      <c r="D16" s="2" t="s">
        <v>9</v>
      </c>
      <c r="E16" s="2"/>
      <c r="F16" s="2"/>
      <c r="G16" s="2"/>
      <c r="H16" s="2"/>
      <c r="I16" s="2"/>
      <c r="J16" s="13">
        <v>2683.4349999999999</v>
      </c>
      <c r="K16" s="4"/>
    </row>
    <row r="17" spans="2:15">
      <c r="B17" s="1"/>
      <c r="C17" s="21">
        <v>3</v>
      </c>
      <c r="D17" s="2" t="s">
        <v>10</v>
      </c>
      <c r="E17" s="2"/>
      <c r="F17" s="2"/>
      <c r="G17" s="2"/>
      <c r="H17" s="2"/>
      <c r="I17" s="2"/>
      <c r="J17" s="12">
        <v>112.61</v>
      </c>
      <c r="K17" s="14">
        <f>J16+J17</f>
        <v>2796.0450000000001</v>
      </c>
    </row>
    <row r="18" spans="2:15">
      <c r="B18" s="1"/>
      <c r="C18" s="21">
        <v>4</v>
      </c>
      <c r="D18" s="57" t="s">
        <v>82</v>
      </c>
      <c r="E18" s="2"/>
      <c r="F18" s="2"/>
      <c r="G18" s="2"/>
      <c r="H18" s="2"/>
      <c r="I18" s="2"/>
      <c r="J18" s="12">
        <v>19.651</v>
      </c>
      <c r="K18" s="4"/>
    </row>
    <row r="19" spans="2:15">
      <c r="B19" s="1"/>
      <c r="C19" s="21">
        <v>5</v>
      </c>
      <c r="D19" s="57" t="s">
        <v>99</v>
      </c>
      <c r="E19" s="2"/>
      <c r="F19" s="2"/>
      <c r="G19" s="2"/>
      <c r="H19" s="2"/>
      <c r="I19" s="2"/>
      <c r="J19" s="12">
        <v>15.525</v>
      </c>
      <c r="K19" s="4"/>
    </row>
    <row r="20" spans="2:15">
      <c r="B20" s="1"/>
      <c r="C20" s="21">
        <v>6</v>
      </c>
      <c r="D20" s="30" t="s">
        <v>78</v>
      </c>
      <c r="E20" s="2"/>
      <c r="F20" s="2"/>
      <c r="G20" s="2"/>
      <c r="H20" s="2"/>
      <c r="I20" s="2"/>
      <c r="J20" s="16">
        <v>2750.53</v>
      </c>
      <c r="K20" s="4"/>
      <c r="N20" s="19"/>
    </row>
    <row r="21" spans="2:15">
      <c r="B21" s="1"/>
      <c r="C21" s="21">
        <v>7</v>
      </c>
      <c r="D21" s="2" t="s">
        <v>11</v>
      </c>
      <c r="E21" s="2"/>
      <c r="F21" s="2"/>
      <c r="G21" s="2"/>
      <c r="H21" s="2"/>
      <c r="I21" s="2"/>
      <c r="J21" s="17">
        <f>SUM(J15+J16+J17)-(J18)</f>
        <v>2795.806</v>
      </c>
      <c r="K21" s="4"/>
      <c r="L21" s="19"/>
    </row>
    <row r="22" spans="2:15">
      <c r="B22" s="1"/>
      <c r="C22" s="21">
        <v>8</v>
      </c>
      <c r="D22" s="2" t="s">
        <v>12</v>
      </c>
      <c r="E22" s="2" t="s">
        <v>13</v>
      </c>
      <c r="F22" s="2"/>
      <c r="G22" s="2"/>
      <c r="H22" s="2"/>
      <c r="I22" s="2"/>
      <c r="J22" s="16">
        <f>(J21)-(J20+J19)</f>
        <v>29.750999999999749</v>
      </c>
      <c r="K22" s="4"/>
      <c r="O22" s="19"/>
    </row>
    <row r="23" spans="2:15">
      <c r="B23" s="1"/>
      <c r="C23" s="21">
        <v>9</v>
      </c>
      <c r="D23" s="2" t="s">
        <v>81</v>
      </c>
      <c r="E23" s="2"/>
      <c r="F23" s="2" t="s">
        <v>14</v>
      </c>
      <c r="G23" s="2"/>
      <c r="H23" s="2"/>
      <c r="I23" s="2"/>
      <c r="J23" s="16">
        <f>J21</f>
        <v>2795.806</v>
      </c>
      <c r="K23" s="4"/>
    </row>
    <row r="24" spans="2:15">
      <c r="B24" s="1"/>
      <c r="C24" s="21">
        <v>10</v>
      </c>
      <c r="D24" s="2" t="s">
        <v>15</v>
      </c>
      <c r="E24" s="2"/>
      <c r="F24" s="2"/>
      <c r="G24" s="2"/>
      <c r="H24" s="2"/>
      <c r="I24" s="2"/>
      <c r="J24" s="48">
        <f>(J22/J23)*100</f>
        <v>1.0641296284506059</v>
      </c>
      <c r="K24" s="4"/>
    </row>
    <row r="25" spans="2:15">
      <c r="B25" s="1"/>
      <c r="C25" s="21"/>
      <c r="D25" s="2"/>
      <c r="E25" s="2"/>
      <c r="F25" s="2"/>
      <c r="G25" s="2"/>
      <c r="H25" s="2"/>
      <c r="I25" s="2"/>
      <c r="J25" s="5"/>
      <c r="K25" s="4"/>
    </row>
    <row r="26" spans="2:15">
      <c r="B26" s="1"/>
      <c r="C26" s="20" t="s">
        <v>16</v>
      </c>
      <c r="D26" s="2"/>
      <c r="E26" s="2"/>
      <c r="F26" s="2"/>
      <c r="G26" s="2"/>
      <c r="H26" s="2"/>
      <c r="I26" s="2"/>
      <c r="J26" s="5"/>
      <c r="K26" s="4"/>
    </row>
    <row r="27" spans="2:15">
      <c r="B27" s="1"/>
      <c r="C27" s="20"/>
      <c r="D27" s="2"/>
      <c r="E27" s="2"/>
      <c r="F27" s="2"/>
      <c r="G27" s="2"/>
      <c r="H27" s="2"/>
      <c r="I27" s="2"/>
      <c r="J27" s="5"/>
      <c r="K27" s="4"/>
      <c r="M27" s="19"/>
    </row>
    <row r="28" spans="2:15">
      <c r="B28" s="1"/>
      <c r="C28" s="2"/>
      <c r="D28" s="2"/>
      <c r="E28" s="2"/>
      <c r="F28" s="2"/>
      <c r="G28" s="20" t="s">
        <v>17</v>
      </c>
      <c r="H28" s="2"/>
      <c r="I28" s="2"/>
      <c r="J28" s="88" t="s">
        <v>18</v>
      </c>
      <c r="K28" s="89"/>
      <c r="M28" s="19"/>
    </row>
    <row r="29" spans="2:15">
      <c r="B29" s="1"/>
      <c r="C29" s="20" t="s">
        <v>19</v>
      </c>
      <c r="D29" s="20" t="s">
        <v>20</v>
      </c>
      <c r="E29" s="2"/>
      <c r="F29" s="2"/>
      <c r="G29" s="20" t="s">
        <v>21</v>
      </c>
      <c r="H29" s="20" t="s">
        <v>22</v>
      </c>
      <c r="I29" s="2"/>
      <c r="J29" s="3" t="s">
        <v>21</v>
      </c>
      <c r="K29" s="11" t="s">
        <v>22</v>
      </c>
    </row>
    <row r="30" spans="2:15">
      <c r="B30" s="1"/>
      <c r="C30" s="20"/>
      <c r="D30" s="20"/>
      <c r="E30" s="2"/>
      <c r="F30" s="2"/>
      <c r="G30" s="90" t="s">
        <v>23</v>
      </c>
      <c r="H30" s="90"/>
      <c r="I30" s="2"/>
      <c r="J30" s="90" t="s">
        <v>24</v>
      </c>
      <c r="K30" s="91"/>
    </row>
    <row r="31" spans="2:15">
      <c r="B31" s="1"/>
      <c r="C31" s="21">
        <v>1</v>
      </c>
      <c r="D31" s="2" t="s">
        <v>25</v>
      </c>
      <c r="E31" s="2"/>
      <c r="F31" s="2"/>
      <c r="G31" s="2" t="s">
        <v>26</v>
      </c>
      <c r="H31" s="21">
        <v>3.1E-2</v>
      </c>
      <c r="I31" s="2"/>
      <c r="J31" s="5" t="s">
        <v>27</v>
      </c>
      <c r="K31" s="22">
        <v>2.4E-2</v>
      </c>
    </row>
    <row r="32" spans="2:15">
      <c r="B32" s="1"/>
      <c r="C32" s="21">
        <v>2</v>
      </c>
      <c r="D32" s="2" t="s">
        <v>28</v>
      </c>
      <c r="E32" s="2"/>
      <c r="F32" s="2"/>
      <c r="G32" s="2" t="s">
        <v>29</v>
      </c>
      <c r="H32" s="23">
        <v>36.799999999999997</v>
      </c>
      <c r="I32" s="2"/>
      <c r="J32" s="5" t="s">
        <v>30</v>
      </c>
      <c r="K32" s="24">
        <v>4.5</v>
      </c>
    </row>
    <row r="33" spans="2:11">
      <c r="B33" s="1"/>
      <c r="C33" s="21">
        <v>3</v>
      </c>
      <c r="D33" s="2" t="s">
        <v>31</v>
      </c>
      <c r="E33" s="2"/>
      <c r="F33" s="2"/>
      <c r="G33" s="2" t="s">
        <v>32</v>
      </c>
      <c r="H33" s="25">
        <v>0.3</v>
      </c>
      <c r="I33" s="2"/>
      <c r="J33" s="5" t="s">
        <v>33</v>
      </c>
      <c r="K33" s="26">
        <v>0.1</v>
      </c>
    </row>
    <row r="34" spans="2:11">
      <c r="B34" s="1"/>
      <c r="C34" s="21">
        <v>4</v>
      </c>
      <c r="D34" s="2" t="s">
        <v>34</v>
      </c>
      <c r="E34" s="2"/>
      <c r="F34" s="2"/>
      <c r="G34" s="2" t="s">
        <v>35</v>
      </c>
      <c r="H34" s="21">
        <v>107.72</v>
      </c>
      <c r="I34" s="2"/>
      <c r="J34" s="5" t="s">
        <v>35</v>
      </c>
      <c r="K34" s="27">
        <v>108.09</v>
      </c>
    </row>
    <row r="35" spans="2:11">
      <c r="B35" s="1"/>
      <c r="C35" s="21">
        <v>5</v>
      </c>
      <c r="D35" s="2" t="s">
        <v>36</v>
      </c>
      <c r="E35" s="2"/>
      <c r="F35" s="2"/>
      <c r="G35" s="2" t="s">
        <v>37</v>
      </c>
      <c r="H35" s="25">
        <v>174.36</v>
      </c>
      <c r="I35" s="2"/>
      <c r="J35" s="5" t="s">
        <v>37</v>
      </c>
      <c r="K35" s="26">
        <v>173.98</v>
      </c>
    </row>
    <row r="36" spans="2:11">
      <c r="B36" s="1"/>
      <c r="C36" s="21">
        <v>6</v>
      </c>
      <c r="D36" s="2" t="s">
        <v>38</v>
      </c>
      <c r="E36" s="2"/>
      <c r="F36" s="2"/>
      <c r="G36" s="2" t="s">
        <v>39</v>
      </c>
      <c r="H36" s="25">
        <v>0.99</v>
      </c>
      <c r="I36" s="2"/>
      <c r="J36" s="5" t="s">
        <v>39</v>
      </c>
      <c r="K36" s="26">
        <v>0.95</v>
      </c>
    </row>
    <row r="37" spans="2:11">
      <c r="B37" s="1"/>
      <c r="C37" s="21">
        <v>7</v>
      </c>
      <c r="D37" s="2" t="s">
        <v>40</v>
      </c>
      <c r="E37" s="2"/>
      <c r="F37" s="2"/>
      <c r="G37" s="2" t="s">
        <v>41</v>
      </c>
      <c r="H37" s="21" t="s">
        <v>42</v>
      </c>
      <c r="I37" s="2"/>
      <c r="J37" s="5" t="s">
        <v>41</v>
      </c>
      <c r="K37" s="27" t="s">
        <v>42</v>
      </c>
    </row>
    <row r="38" spans="2:11">
      <c r="B38" s="1"/>
      <c r="C38" s="21">
        <v>8</v>
      </c>
      <c r="D38" s="2" t="s">
        <v>43</v>
      </c>
      <c r="E38" s="2"/>
      <c r="F38" s="2"/>
      <c r="G38" s="2" t="s">
        <v>41</v>
      </c>
      <c r="H38" s="21" t="s">
        <v>42</v>
      </c>
      <c r="I38" s="2"/>
      <c r="J38" s="5" t="s">
        <v>41</v>
      </c>
      <c r="K38" s="27" t="s">
        <v>42</v>
      </c>
    </row>
    <row r="39" spans="2:11">
      <c r="B39" s="1"/>
      <c r="C39" s="21">
        <v>9</v>
      </c>
      <c r="D39" s="2" t="s">
        <v>44</v>
      </c>
      <c r="E39" s="2"/>
      <c r="F39" s="2"/>
      <c r="G39" s="2" t="s">
        <v>45</v>
      </c>
      <c r="H39" s="21">
        <v>47.19</v>
      </c>
      <c r="I39" s="2"/>
      <c r="J39" s="5" t="s">
        <v>45</v>
      </c>
      <c r="K39" s="26">
        <v>47.24</v>
      </c>
    </row>
    <row r="40" spans="2:11">
      <c r="B40" s="1"/>
      <c r="C40" s="21">
        <v>10</v>
      </c>
      <c r="D40" s="2" t="s">
        <v>46</v>
      </c>
      <c r="E40" s="2"/>
      <c r="F40" s="2"/>
      <c r="G40" s="2" t="s">
        <v>47</v>
      </c>
      <c r="H40" s="21">
        <v>34.450000000000003</v>
      </c>
      <c r="I40" s="2"/>
      <c r="J40" s="5" t="s">
        <v>48</v>
      </c>
      <c r="K40" s="27">
        <v>8.0500000000000007</v>
      </c>
    </row>
    <row r="41" spans="2:11">
      <c r="B41" s="1"/>
      <c r="C41" s="21">
        <v>11</v>
      </c>
      <c r="D41" s="2" t="s">
        <v>49</v>
      </c>
      <c r="E41" s="2"/>
      <c r="F41" s="2"/>
      <c r="G41" s="2" t="s">
        <v>50</v>
      </c>
      <c r="H41" s="25">
        <v>22.88</v>
      </c>
      <c r="I41" s="2"/>
      <c r="J41" s="5" t="s">
        <v>51</v>
      </c>
      <c r="K41" s="28">
        <v>0.95</v>
      </c>
    </row>
    <row r="42" spans="2:11">
      <c r="B42" s="1"/>
      <c r="C42" s="2"/>
      <c r="D42" s="2"/>
      <c r="E42" s="2"/>
      <c r="F42" s="2"/>
      <c r="G42" s="2"/>
      <c r="H42" s="21"/>
      <c r="I42" s="2"/>
      <c r="J42" s="5"/>
      <c r="K42" s="27"/>
    </row>
    <row r="43" spans="2:11">
      <c r="B43" s="1"/>
      <c r="C43" s="20" t="s">
        <v>52</v>
      </c>
      <c r="D43" s="20"/>
      <c r="E43" s="20"/>
      <c r="F43" s="20"/>
      <c r="G43" s="20" t="s">
        <v>53</v>
      </c>
      <c r="H43" s="20"/>
      <c r="I43" s="20"/>
      <c r="J43" s="3" t="s">
        <v>54</v>
      </c>
      <c r="K43" s="4"/>
    </row>
    <row r="44" spans="2:11">
      <c r="B44" s="1"/>
      <c r="C44" s="20"/>
      <c r="D44" s="20"/>
      <c r="E44" s="20"/>
      <c r="F44" s="20"/>
      <c r="G44" s="20"/>
      <c r="H44" s="20"/>
      <c r="I44" s="20"/>
      <c r="J44" s="3"/>
      <c r="K44" s="4"/>
    </row>
    <row r="45" spans="2:11">
      <c r="B45" s="1"/>
      <c r="C45" s="20"/>
      <c r="D45" s="20"/>
      <c r="E45" s="20"/>
      <c r="F45" s="20"/>
      <c r="G45" s="20"/>
      <c r="H45" s="20"/>
      <c r="I45" s="20"/>
      <c r="J45" s="3"/>
      <c r="K45" s="4"/>
    </row>
    <row r="46" spans="2:11">
      <c r="B46" s="1"/>
      <c r="C46" s="20" t="s">
        <v>55</v>
      </c>
      <c r="D46" s="20"/>
      <c r="E46" s="20"/>
      <c r="F46" s="20"/>
      <c r="G46" s="20" t="s">
        <v>56</v>
      </c>
      <c r="H46" s="20"/>
      <c r="J46" s="74" t="s">
        <v>80</v>
      </c>
      <c r="K46" s="4"/>
    </row>
    <row r="47" spans="2:11">
      <c r="B47" s="1"/>
      <c r="C47" s="20"/>
      <c r="D47" s="20" t="s">
        <v>57</v>
      </c>
      <c r="E47" s="20"/>
      <c r="F47" s="20"/>
      <c r="G47" s="20"/>
      <c r="H47" s="20"/>
      <c r="I47" s="20"/>
      <c r="J47" s="3"/>
      <c r="K47" s="4"/>
    </row>
    <row r="48" spans="2:11">
      <c r="B48" s="1"/>
      <c r="C48" s="20"/>
      <c r="D48" s="20"/>
      <c r="E48" s="20"/>
      <c r="F48" s="20"/>
      <c r="G48" s="20"/>
      <c r="H48" s="20"/>
      <c r="I48" s="20"/>
      <c r="J48" s="3"/>
      <c r="K48" s="4"/>
    </row>
    <row r="49" spans="2:12">
      <c r="B49" s="1"/>
      <c r="C49" s="20"/>
      <c r="D49" s="20"/>
      <c r="E49" s="20"/>
      <c r="F49" s="20"/>
      <c r="G49" s="20"/>
      <c r="H49" s="74" t="s">
        <v>58</v>
      </c>
      <c r="I49" s="74" t="s">
        <v>59</v>
      </c>
      <c r="J49" s="29"/>
      <c r="K49" s="4"/>
    </row>
    <row r="50" spans="2:12">
      <c r="B50" s="1"/>
      <c r="C50" s="20" t="s">
        <v>60</v>
      </c>
      <c r="D50" s="30" t="s">
        <v>61</v>
      </c>
      <c r="E50" s="30"/>
      <c r="F50" s="30" t="s">
        <v>62</v>
      </c>
      <c r="G50" s="30"/>
      <c r="H50" s="45">
        <v>5.9610000000000003</v>
      </c>
      <c r="I50" s="44">
        <f>H50/J23*100</f>
        <v>0.21321221858741271</v>
      </c>
      <c r="J50" s="31"/>
      <c r="K50" s="4"/>
    </row>
    <row r="51" spans="2:12">
      <c r="B51" s="1"/>
      <c r="C51" s="2"/>
      <c r="D51" s="30"/>
      <c r="E51" s="30"/>
      <c r="F51" s="30" t="s">
        <v>63</v>
      </c>
      <c r="G51" s="30"/>
      <c r="H51" s="45">
        <v>8.49</v>
      </c>
      <c r="I51" s="44">
        <f>H51/J23*100</f>
        <v>0.30366913870275691</v>
      </c>
      <c r="J51" s="31"/>
      <c r="K51" s="4"/>
    </row>
    <row r="52" spans="2:12">
      <c r="B52" s="1"/>
      <c r="C52" s="2"/>
      <c r="D52" s="30" t="s">
        <v>92</v>
      </c>
      <c r="E52" s="30"/>
      <c r="F52" s="30"/>
      <c r="G52" s="30"/>
      <c r="H52" s="74">
        <v>6.6120000000000001</v>
      </c>
      <c r="I52" s="44">
        <f>H52/J23*100</f>
        <v>0.23649709600737676</v>
      </c>
      <c r="J52" s="31"/>
      <c r="K52" s="4"/>
    </row>
    <row r="53" spans="2:12">
      <c r="B53" s="1"/>
      <c r="C53" s="2"/>
      <c r="D53" s="30" t="s">
        <v>96</v>
      </c>
      <c r="E53" s="30"/>
      <c r="F53" s="30"/>
      <c r="G53" s="30"/>
      <c r="H53" s="30"/>
      <c r="I53" s="32"/>
      <c r="J53" s="31"/>
      <c r="K53" s="4"/>
    </row>
    <row r="54" spans="2:12" ht="13.5" thickBot="1">
      <c r="B54" s="33"/>
      <c r="C54" s="47"/>
      <c r="D54" s="34"/>
      <c r="E54" s="34"/>
      <c r="F54" s="34"/>
      <c r="G54" s="34"/>
      <c r="H54" s="34"/>
      <c r="I54" s="35"/>
      <c r="J54" s="36"/>
      <c r="K54" s="37"/>
    </row>
    <row r="55" spans="2:12" ht="13.5" thickBot="1"/>
    <row r="56" spans="2:12" ht="18.75" thickBot="1">
      <c r="C56" s="83" t="s">
        <v>91</v>
      </c>
      <c r="D56" s="84"/>
      <c r="E56" s="84"/>
      <c r="F56" s="84"/>
      <c r="G56" s="84"/>
      <c r="H56" s="84"/>
      <c r="I56" s="84"/>
      <c r="J56" s="85"/>
    </row>
    <row r="57" spans="2:12" ht="13.5" thickBot="1"/>
    <row r="58" spans="2:12">
      <c r="B58" s="39" t="s">
        <v>64</v>
      </c>
      <c r="C58" s="40" t="s">
        <v>65</v>
      </c>
      <c r="D58" s="40" t="s">
        <v>66</v>
      </c>
      <c r="E58" s="40" t="s">
        <v>67</v>
      </c>
      <c r="F58" s="40" t="s">
        <v>68</v>
      </c>
      <c r="G58" s="40" t="s">
        <v>79</v>
      </c>
      <c r="H58" s="40" t="s">
        <v>69</v>
      </c>
      <c r="I58" s="40" t="s">
        <v>70</v>
      </c>
      <c r="J58" s="41" t="s">
        <v>71</v>
      </c>
      <c r="K58" s="42" t="s">
        <v>72</v>
      </c>
    </row>
    <row r="59" spans="2:12" ht="13.5" thickBot="1">
      <c r="B59" s="53"/>
      <c r="C59" s="54" t="s">
        <v>73</v>
      </c>
      <c r="D59" s="54" t="s">
        <v>73</v>
      </c>
      <c r="E59" s="54" t="s">
        <v>73</v>
      </c>
      <c r="F59" s="54" t="s">
        <v>74</v>
      </c>
      <c r="G59" s="54" t="s">
        <v>77</v>
      </c>
      <c r="H59" s="54" t="s">
        <v>75</v>
      </c>
      <c r="I59" s="54" t="s">
        <v>73</v>
      </c>
      <c r="J59" s="55"/>
      <c r="K59" s="56"/>
    </row>
    <row r="60" spans="2:12">
      <c r="B60" s="50">
        <v>1</v>
      </c>
      <c r="C60" s="51">
        <v>1976.14</v>
      </c>
      <c r="D60" s="51">
        <v>19.39</v>
      </c>
      <c r="E60" s="51">
        <f>C60+D60</f>
        <v>1995.5300000000002</v>
      </c>
      <c r="F60" s="51">
        <v>2987.35</v>
      </c>
      <c r="G60" s="51">
        <v>0</v>
      </c>
      <c r="H60" s="51">
        <v>2894.4960000000001</v>
      </c>
      <c r="I60" s="51">
        <v>25.835000000000001</v>
      </c>
      <c r="J60" s="73" t="s">
        <v>84</v>
      </c>
      <c r="K60" s="52">
        <f>I60/H60%</f>
        <v>0.89255607884757826</v>
      </c>
    </row>
    <row r="61" spans="2:12">
      <c r="B61" s="67">
        <v>2</v>
      </c>
      <c r="C61" s="61">
        <v>2683.4349999999999</v>
      </c>
      <c r="D61" s="61">
        <v>112.61</v>
      </c>
      <c r="E61" s="76">
        <f>C61+D61</f>
        <v>2796.0450000000001</v>
      </c>
      <c r="F61" s="61">
        <v>2750.53</v>
      </c>
      <c r="G61" s="61">
        <v>0</v>
      </c>
      <c r="H61" s="61">
        <v>2795.806</v>
      </c>
      <c r="I61" s="61">
        <v>29.751000000000001</v>
      </c>
      <c r="J61" s="77" t="s">
        <v>97</v>
      </c>
      <c r="K61" s="78">
        <f>I61/H61%</f>
        <v>1.064129628450615</v>
      </c>
    </row>
    <row r="62" spans="2:12" ht="13.5" thickBot="1">
      <c r="B62" s="63"/>
      <c r="C62" s="64"/>
      <c r="D62" s="64"/>
      <c r="E62" s="64"/>
      <c r="F62" s="64"/>
      <c r="G62" s="64"/>
      <c r="H62" s="64"/>
      <c r="I62" s="64"/>
      <c r="J62" s="65"/>
      <c r="K62" s="66"/>
    </row>
    <row r="63" spans="2:12" ht="13.5" thickBot="1">
      <c r="B63" s="58" t="s">
        <v>76</v>
      </c>
      <c r="C63" s="59">
        <f t="shared" ref="C63:I63" si="0">SUM(C60:C62)</f>
        <v>4659.5749999999998</v>
      </c>
      <c r="D63" s="59">
        <f t="shared" si="0"/>
        <v>132</v>
      </c>
      <c r="E63" s="59">
        <f t="shared" si="0"/>
        <v>4791.5750000000007</v>
      </c>
      <c r="F63" s="59">
        <f t="shared" si="0"/>
        <v>5737.88</v>
      </c>
      <c r="G63" s="59">
        <f t="shared" si="0"/>
        <v>0</v>
      </c>
      <c r="H63" s="59">
        <f t="shared" si="0"/>
        <v>5690.3019999999997</v>
      </c>
      <c r="I63" s="59">
        <f t="shared" si="0"/>
        <v>55.585999999999999</v>
      </c>
      <c r="J63" s="59"/>
      <c r="K63" s="60">
        <f>I63/H63*100</f>
        <v>0.97685500699259897</v>
      </c>
      <c r="L63" s="2"/>
    </row>
    <row r="64" spans="2:12">
      <c r="B64" s="2"/>
      <c r="C64" s="21"/>
      <c r="D64" s="15"/>
      <c r="E64" s="2"/>
      <c r="F64" s="2"/>
      <c r="G64" s="2"/>
      <c r="H64" s="2"/>
      <c r="I64" s="2"/>
      <c r="J64" s="12"/>
      <c r="K64" s="43"/>
      <c r="L64" s="2"/>
    </row>
    <row r="65" spans="2:12">
      <c r="B65" s="79" t="s">
        <v>98</v>
      </c>
      <c r="C65" s="21"/>
      <c r="D65" s="15"/>
      <c r="E65" s="49"/>
      <c r="F65" s="49"/>
      <c r="G65" s="2"/>
      <c r="H65" s="2"/>
      <c r="I65" s="2"/>
      <c r="J65" s="12"/>
      <c r="K65" s="2"/>
      <c r="L65" s="2"/>
    </row>
    <row r="66" spans="2:12">
      <c r="B66" s="2"/>
      <c r="C66" s="21"/>
      <c r="D66" s="15"/>
      <c r="E66" s="49"/>
      <c r="F66" s="49"/>
      <c r="G66" s="49"/>
      <c r="H66" s="49"/>
      <c r="I66" s="2"/>
      <c r="J66" s="12"/>
      <c r="K66" s="2"/>
      <c r="L66" s="2"/>
    </row>
    <row r="67" spans="2:12">
      <c r="B67" s="2"/>
      <c r="C67" s="21"/>
      <c r="D67" s="2"/>
      <c r="E67" s="2"/>
      <c r="F67" s="49"/>
      <c r="G67" s="2"/>
      <c r="H67" s="49"/>
      <c r="I67" s="2"/>
      <c r="J67" s="16"/>
      <c r="K67" s="2"/>
      <c r="L67" s="2"/>
    </row>
    <row r="68" spans="2:12">
      <c r="B68" s="2"/>
      <c r="C68" s="21"/>
      <c r="D68" s="2"/>
      <c r="E68" s="2"/>
      <c r="F68" s="2"/>
      <c r="G68" s="2"/>
      <c r="H68" s="2"/>
      <c r="I68" s="2"/>
      <c r="J68" s="17"/>
      <c r="K68" s="2"/>
      <c r="L68" s="2"/>
    </row>
    <row r="69" spans="2:12">
      <c r="B69" s="2"/>
      <c r="C69" s="21"/>
      <c r="D69" s="2"/>
      <c r="E69" s="2"/>
      <c r="F69" s="2"/>
      <c r="G69" s="2"/>
      <c r="H69" s="2"/>
      <c r="I69" s="2"/>
      <c r="J69" s="16"/>
      <c r="K69" s="2"/>
      <c r="L69" s="2"/>
    </row>
    <row r="70" spans="2:12">
      <c r="B70" s="2"/>
      <c r="C70" s="21"/>
      <c r="D70" s="2"/>
      <c r="E70" s="2"/>
      <c r="F70" s="2"/>
      <c r="G70" s="2"/>
      <c r="H70" s="2"/>
      <c r="I70" s="2"/>
      <c r="J70" s="16"/>
      <c r="K70" s="2"/>
      <c r="L70" s="2"/>
    </row>
    <row r="71" spans="2:12">
      <c r="B71" s="2"/>
      <c r="C71" s="21"/>
      <c r="D71" s="2"/>
      <c r="E71" s="2"/>
      <c r="F71" s="2"/>
      <c r="G71" s="49"/>
      <c r="H71" s="49"/>
      <c r="I71" s="2"/>
      <c r="J71" s="18"/>
      <c r="K71" s="2"/>
      <c r="L71" s="2"/>
    </row>
    <row r="72" spans="2:12">
      <c r="B72" s="2"/>
      <c r="C72" s="2"/>
      <c r="D72" s="2"/>
      <c r="E72" s="2"/>
      <c r="F72" s="2"/>
      <c r="G72" s="2"/>
      <c r="H72" s="49"/>
      <c r="I72" s="2"/>
      <c r="J72" s="5"/>
      <c r="K72" s="2"/>
      <c r="L72" s="2"/>
    </row>
    <row r="73" spans="2:12">
      <c r="B73" s="2"/>
      <c r="C73" s="49"/>
      <c r="D73" s="2"/>
      <c r="E73" s="2"/>
      <c r="F73" s="2"/>
      <c r="G73" s="2"/>
      <c r="H73" s="2"/>
      <c r="I73" s="2"/>
      <c r="J73" s="5"/>
      <c r="K73" s="2"/>
      <c r="L73" s="2"/>
    </row>
    <row r="74" spans="2:12">
      <c r="B74" s="2"/>
      <c r="C74" s="49"/>
      <c r="D74" s="2"/>
      <c r="E74" s="2"/>
      <c r="F74" s="2"/>
      <c r="G74" s="2"/>
      <c r="H74" s="2"/>
      <c r="I74" s="2"/>
      <c r="J74" s="5"/>
    </row>
    <row r="75" spans="2:12">
      <c r="B75" s="2"/>
      <c r="C75" s="49"/>
      <c r="D75" s="2"/>
      <c r="E75" s="2"/>
      <c r="F75" s="2"/>
      <c r="G75" s="2"/>
      <c r="H75" s="2"/>
      <c r="I75" s="49"/>
      <c r="J75" s="5"/>
    </row>
    <row r="76" spans="2:12">
      <c r="B76" s="2"/>
      <c r="C76" s="2"/>
      <c r="D76" s="2"/>
      <c r="E76" s="2"/>
      <c r="F76" s="2"/>
      <c r="G76" s="2"/>
      <c r="H76" s="2"/>
      <c r="I76" s="2"/>
      <c r="J76" s="5"/>
    </row>
    <row r="77" spans="2:12">
      <c r="B77" s="2"/>
      <c r="C77" s="2"/>
      <c r="D77" s="2"/>
      <c r="E77" s="2"/>
      <c r="F77" s="2"/>
      <c r="G77" s="2"/>
      <c r="H77" s="2"/>
      <c r="I77" s="2"/>
      <c r="J77" s="5"/>
    </row>
    <row r="78" spans="2:12">
      <c r="B78" s="2"/>
      <c r="C78" s="2"/>
      <c r="D78" s="2"/>
      <c r="E78" s="2"/>
      <c r="F78" s="2"/>
      <c r="G78" s="2"/>
      <c r="H78" s="2"/>
      <c r="I78" s="2"/>
      <c r="J78" s="5"/>
    </row>
    <row r="79" spans="2:12">
      <c r="B79" s="2"/>
      <c r="C79" s="2"/>
      <c r="D79" s="2"/>
      <c r="E79" s="2"/>
      <c r="F79" s="2"/>
      <c r="G79" s="2"/>
      <c r="H79" s="49"/>
      <c r="I79" s="2"/>
      <c r="J79" s="5"/>
    </row>
    <row r="80" spans="2:12">
      <c r="B80" s="2"/>
      <c r="C80" s="2"/>
      <c r="D80" s="2"/>
      <c r="E80" s="2"/>
      <c r="F80" s="2"/>
      <c r="G80" s="2"/>
      <c r="H80" s="2"/>
      <c r="I80" s="2"/>
      <c r="J80" s="5"/>
    </row>
    <row r="81" spans="2:10">
      <c r="B81" s="2"/>
      <c r="C81" s="2"/>
      <c r="D81" s="2"/>
      <c r="E81" s="2"/>
      <c r="F81" s="2"/>
      <c r="G81" s="2"/>
      <c r="H81" s="2"/>
      <c r="I81" s="2"/>
      <c r="J81" s="5"/>
    </row>
    <row r="82" spans="2:10">
      <c r="B82" s="2"/>
      <c r="C82" s="49"/>
      <c r="D82" s="2"/>
      <c r="E82" s="2"/>
      <c r="F82" s="2"/>
      <c r="G82" s="2"/>
      <c r="H82" s="49"/>
      <c r="I82" s="2"/>
      <c r="J82" s="5"/>
    </row>
    <row r="83" spans="2:10">
      <c r="B83" s="2"/>
      <c r="C83" s="2"/>
      <c r="D83" s="2"/>
      <c r="E83" s="2"/>
      <c r="F83" s="2"/>
      <c r="G83" s="2"/>
      <c r="H83" s="2"/>
      <c r="I83" s="2"/>
      <c r="J83" s="5"/>
    </row>
    <row r="84" spans="2:10">
      <c r="B84" s="2"/>
      <c r="C84" s="2"/>
      <c r="D84" s="2"/>
      <c r="E84" s="2"/>
      <c r="F84" s="2"/>
      <c r="G84" s="2"/>
      <c r="H84" s="2"/>
      <c r="I84" s="2"/>
      <c r="J84" s="5"/>
    </row>
    <row r="85" spans="2:10">
      <c r="B85" s="2"/>
      <c r="C85" s="2"/>
      <c r="D85" s="2"/>
      <c r="E85" s="2"/>
      <c r="F85" s="2"/>
      <c r="G85" s="2"/>
      <c r="H85" s="2"/>
      <c r="I85" s="2"/>
      <c r="J85" s="5"/>
    </row>
  </sheetData>
  <mergeCells count="6">
    <mergeCell ref="J28:K28"/>
    <mergeCell ref="G30:H30"/>
    <mergeCell ref="J30:K30"/>
    <mergeCell ref="C56:J56"/>
    <mergeCell ref="C1:K1"/>
    <mergeCell ref="I2:K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O88"/>
  <sheetViews>
    <sheetView workbookViewId="0">
      <selection activeCell="I11" sqref="I11"/>
    </sheetView>
  </sheetViews>
  <sheetFormatPr defaultRowHeight="12.75"/>
  <cols>
    <col min="1" max="1" width="1" customWidth="1"/>
    <col min="2" max="2" width="6" customWidth="1"/>
    <col min="3" max="3" width="10.28515625" customWidth="1"/>
    <col min="4" max="4" width="9.7109375" customWidth="1"/>
    <col min="5" max="5" width="10.85546875" customWidth="1"/>
    <col min="6" max="6" width="11.85546875" customWidth="1"/>
    <col min="7" max="7" width="9.5703125" customWidth="1"/>
    <col min="8" max="8" width="11.7109375" customWidth="1"/>
    <col min="9" max="9" width="9.7109375" customWidth="1"/>
    <col min="10" max="10" width="17.7109375" style="38" customWidth="1"/>
    <col min="11" max="11" width="8.5703125" bestFit="1" customWidth="1"/>
    <col min="12" max="12" width="12.28515625" customWidth="1"/>
  </cols>
  <sheetData>
    <row r="1" spans="2:11" ht="18">
      <c r="B1" s="46"/>
      <c r="C1" s="86" t="s">
        <v>0</v>
      </c>
      <c r="D1" s="86"/>
      <c r="E1" s="86"/>
      <c r="F1" s="86"/>
      <c r="G1" s="86"/>
      <c r="H1" s="86"/>
      <c r="I1" s="86"/>
      <c r="J1" s="86"/>
      <c r="K1" s="87"/>
    </row>
    <row r="2" spans="2:11" ht="14.25">
      <c r="B2" s="1"/>
      <c r="C2" s="2"/>
      <c r="D2" s="2"/>
      <c r="E2" s="2"/>
      <c r="F2" s="2"/>
      <c r="G2" s="2"/>
      <c r="H2" s="2"/>
      <c r="I2" s="88" t="s">
        <v>100</v>
      </c>
      <c r="J2" s="88"/>
      <c r="K2" s="89"/>
    </row>
    <row r="3" spans="2:11">
      <c r="B3" s="1"/>
      <c r="C3" s="20" t="s">
        <v>1</v>
      </c>
      <c r="D3" s="2" t="s">
        <v>2</v>
      </c>
      <c r="E3" s="2"/>
      <c r="F3" s="2"/>
      <c r="G3" s="2"/>
      <c r="H3" s="2"/>
      <c r="I3" s="2"/>
      <c r="J3" s="5"/>
      <c r="K3" s="4"/>
    </row>
    <row r="4" spans="2:11">
      <c r="B4" s="1"/>
      <c r="C4" s="2"/>
      <c r="D4" s="2"/>
      <c r="E4" s="2"/>
      <c r="F4" s="2"/>
      <c r="G4" s="2"/>
      <c r="H4" s="2"/>
      <c r="I4" s="2"/>
      <c r="J4" s="5"/>
      <c r="K4" s="4"/>
    </row>
    <row r="5" spans="2:11">
      <c r="B5" s="1"/>
      <c r="C5" s="2"/>
      <c r="D5" s="2"/>
      <c r="E5" s="2"/>
      <c r="F5" s="2"/>
      <c r="G5" s="2"/>
      <c r="H5" s="2"/>
      <c r="I5" s="2"/>
      <c r="J5" s="5"/>
      <c r="K5" s="4"/>
    </row>
    <row r="6" spans="2:11">
      <c r="B6" s="1"/>
      <c r="C6" s="20" t="s">
        <v>3</v>
      </c>
      <c r="D6" s="2" t="s">
        <v>0</v>
      </c>
      <c r="E6" s="2"/>
      <c r="F6" s="2"/>
      <c r="G6" s="2"/>
      <c r="H6" s="2"/>
      <c r="I6" s="2"/>
      <c r="J6" s="5"/>
      <c r="K6" s="4"/>
    </row>
    <row r="7" spans="2:11">
      <c r="B7" s="1"/>
      <c r="C7" s="2"/>
      <c r="D7" s="2" t="s">
        <v>4</v>
      </c>
      <c r="E7" s="2"/>
      <c r="F7" s="2"/>
      <c r="G7" s="2"/>
      <c r="H7" s="2"/>
      <c r="I7" s="2"/>
      <c r="J7" s="5"/>
      <c r="K7" s="4"/>
    </row>
    <row r="8" spans="2:11">
      <c r="B8" s="1"/>
      <c r="C8" s="2"/>
      <c r="D8" s="2" t="s">
        <v>5</v>
      </c>
      <c r="E8" s="2"/>
      <c r="F8" s="2"/>
      <c r="G8" s="2"/>
      <c r="H8" s="2"/>
      <c r="I8" s="2"/>
      <c r="J8" s="5"/>
      <c r="K8" s="4"/>
    </row>
    <row r="9" spans="2:11">
      <c r="B9" s="1"/>
      <c r="C9" s="2"/>
      <c r="D9" s="6" t="s">
        <v>6</v>
      </c>
      <c r="E9" s="2"/>
      <c r="F9" s="2"/>
      <c r="G9" s="2"/>
      <c r="H9" s="2"/>
      <c r="I9" s="2"/>
      <c r="J9" s="5"/>
      <c r="K9" s="4"/>
    </row>
    <row r="10" spans="2:11">
      <c r="B10" s="1"/>
      <c r="C10" s="2"/>
      <c r="D10" s="2"/>
      <c r="E10" s="2"/>
      <c r="F10" s="2"/>
      <c r="G10" s="2"/>
      <c r="H10" s="2"/>
      <c r="I10" s="2"/>
      <c r="J10" s="5"/>
      <c r="K10" s="4"/>
    </row>
    <row r="11" spans="2:11">
      <c r="B11" s="1"/>
      <c r="C11" s="20" t="s">
        <v>7</v>
      </c>
      <c r="D11" s="2"/>
      <c r="E11" s="2"/>
      <c r="F11" s="2"/>
      <c r="G11" s="2"/>
      <c r="H11" s="2"/>
      <c r="I11" s="2"/>
      <c r="J11" s="5"/>
      <c r="K11" s="4"/>
    </row>
    <row r="12" spans="2:11">
      <c r="B12" s="1"/>
      <c r="C12" s="20"/>
      <c r="D12" s="7" t="s">
        <v>101</v>
      </c>
      <c r="E12" s="2"/>
      <c r="F12" s="7"/>
      <c r="G12" s="8"/>
      <c r="H12" s="8"/>
      <c r="I12" s="8"/>
      <c r="J12" s="5"/>
      <c r="K12" s="4"/>
    </row>
    <row r="13" spans="2:11">
      <c r="B13" s="1"/>
      <c r="C13" s="20"/>
      <c r="D13" s="2"/>
      <c r="E13" s="2"/>
      <c r="F13" s="2"/>
      <c r="G13" s="2"/>
      <c r="H13" s="8"/>
      <c r="I13" s="8"/>
      <c r="J13" s="9"/>
      <c r="K13" s="10"/>
    </row>
    <row r="14" spans="2:11">
      <c r="B14" s="1"/>
      <c r="C14" s="2"/>
      <c r="D14" s="2"/>
      <c r="E14" s="2"/>
      <c r="F14" s="2"/>
      <c r="G14" s="2"/>
      <c r="H14" s="2"/>
      <c r="I14" s="2"/>
      <c r="J14" s="3" t="s">
        <v>8</v>
      </c>
      <c r="K14" s="11"/>
    </row>
    <row r="15" spans="2:11">
      <c r="B15" s="1"/>
      <c r="C15" s="21">
        <v>1</v>
      </c>
      <c r="D15" s="30" t="s">
        <v>95</v>
      </c>
      <c r="E15" s="2"/>
      <c r="F15" s="2"/>
      <c r="G15" s="2"/>
      <c r="H15" s="2"/>
      <c r="I15" s="2"/>
      <c r="J15" s="12">
        <v>19.651</v>
      </c>
      <c r="K15" s="11"/>
    </row>
    <row r="16" spans="2:11">
      <c r="B16" s="1"/>
      <c r="C16" s="21">
        <v>2</v>
      </c>
      <c r="D16" s="2" t="s">
        <v>9</v>
      </c>
      <c r="E16" s="2"/>
      <c r="F16" s="2"/>
      <c r="G16" s="2"/>
      <c r="H16" s="2"/>
      <c r="I16" s="2"/>
      <c r="J16" s="13">
        <v>4542.4449999999997</v>
      </c>
      <c r="K16" s="4"/>
    </row>
    <row r="17" spans="2:15">
      <c r="B17" s="1"/>
      <c r="C17" s="21">
        <v>3</v>
      </c>
      <c r="D17" s="2" t="s">
        <v>10</v>
      </c>
      <c r="E17" s="2"/>
      <c r="F17" s="2"/>
      <c r="G17" s="2"/>
      <c r="H17" s="2"/>
      <c r="I17" s="2"/>
      <c r="J17" s="12">
        <v>0</v>
      </c>
      <c r="K17" s="14"/>
    </row>
    <row r="18" spans="2:15">
      <c r="B18" s="1"/>
      <c r="C18" s="21">
        <v>4</v>
      </c>
      <c r="D18" s="2" t="s">
        <v>102</v>
      </c>
      <c r="E18" s="2"/>
      <c r="F18" s="2"/>
      <c r="G18" s="2"/>
      <c r="H18" s="2"/>
      <c r="I18" s="2"/>
      <c r="J18" s="12">
        <v>16.100000000000001</v>
      </c>
      <c r="K18" s="14">
        <f>J16+J18</f>
        <v>4558.5450000000001</v>
      </c>
    </row>
    <row r="19" spans="2:15">
      <c r="B19" s="1"/>
      <c r="C19" s="21">
        <v>5</v>
      </c>
      <c r="D19" s="57" t="s">
        <v>82</v>
      </c>
      <c r="E19" s="2"/>
      <c r="F19" s="2"/>
      <c r="G19" s="2"/>
      <c r="H19" s="2"/>
      <c r="I19" s="2"/>
      <c r="J19" s="12">
        <v>20.689</v>
      </c>
      <c r="K19" s="4"/>
    </row>
    <row r="20" spans="2:15">
      <c r="B20" s="1"/>
      <c r="C20" s="21">
        <v>6</v>
      </c>
      <c r="D20" s="57" t="s">
        <v>103</v>
      </c>
      <c r="E20" s="2"/>
      <c r="F20" s="2"/>
      <c r="G20" s="2"/>
      <c r="H20" s="2"/>
      <c r="I20" s="2"/>
      <c r="J20" s="12">
        <v>3.6749999999999998</v>
      </c>
      <c r="K20" s="4"/>
    </row>
    <row r="21" spans="2:15">
      <c r="B21" s="1"/>
      <c r="C21" s="21">
        <v>7</v>
      </c>
      <c r="D21" s="57" t="s">
        <v>104</v>
      </c>
      <c r="E21" s="2"/>
      <c r="F21" s="2"/>
      <c r="G21" s="2"/>
      <c r="H21" s="2"/>
      <c r="I21" s="2"/>
      <c r="J21" s="12">
        <v>5.2670000000000003</v>
      </c>
      <c r="K21" s="4"/>
    </row>
    <row r="22" spans="2:15">
      <c r="B22" s="1"/>
      <c r="C22" s="21">
        <v>8</v>
      </c>
      <c r="D22" s="30" t="s">
        <v>105</v>
      </c>
      <c r="E22" s="2"/>
      <c r="F22" s="2"/>
      <c r="G22" s="2"/>
      <c r="H22" s="2"/>
      <c r="I22" s="2"/>
      <c r="J22" s="16">
        <v>4517.33</v>
      </c>
      <c r="K22" s="4"/>
      <c r="N22" s="19"/>
    </row>
    <row r="23" spans="2:15" ht="15">
      <c r="B23" s="1"/>
      <c r="C23" s="21">
        <v>9</v>
      </c>
      <c r="D23" s="30" t="s">
        <v>105</v>
      </c>
      <c r="E23" s="2"/>
      <c r="F23" s="2"/>
      <c r="G23" s="2"/>
      <c r="H23" s="2"/>
      <c r="I23" s="2"/>
      <c r="J23" s="16">
        <f>SUM(J18)</f>
        <v>16.100000000000001</v>
      </c>
      <c r="K23" s="82">
        <f>J22+J23</f>
        <v>4533.43</v>
      </c>
      <c r="N23" s="19"/>
    </row>
    <row r="24" spans="2:15">
      <c r="B24" s="1"/>
      <c r="C24" s="21">
        <v>10</v>
      </c>
      <c r="D24" s="2" t="s">
        <v>11</v>
      </c>
      <c r="E24" s="2"/>
      <c r="F24" s="2"/>
      <c r="G24" s="2"/>
      <c r="H24" s="2"/>
      <c r="I24" s="2"/>
      <c r="J24" s="17">
        <f>SUM(J15+J16+J17)-(J19+J21)</f>
        <v>4536.1399999999994</v>
      </c>
      <c r="K24" s="4"/>
      <c r="L24" s="19"/>
    </row>
    <row r="25" spans="2:15">
      <c r="B25" s="1"/>
      <c r="C25" s="21">
        <v>11</v>
      </c>
      <c r="D25" s="2" t="s">
        <v>12</v>
      </c>
      <c r="E25" s="2" t="s">
        <v>13</v>
      </c>
      <c r="F25" s="2"/>
      <c r="G25" s="2"/>
      <c r="H25" s="2"/>
      <c r="I25" s="2"/>
      <c r="J25" s="16">
        <f>(J24)-(J22)</f>
        <v>18.809999999999491</v>
      </c>
      <c r="K25" s="4"/>
      <c r="O25" s="19"/>
    </row>
    <row r="26" spans="2:15">
      <c r="B26" s="1"/>
      <c r="C26" s="21">
        <v>12</v>
      </c>
      <c r="D26" s="2" t="s">
        <v>81</v>
      </c>
      <c r="E26" s="2"/>
      <c r="F26" s="2" t="s">
        <v>14</v>
      </c>
      <c r="G26" s="2"/>
      <c r="H26" s="2"/>
      <c r="I26" s="2"/>
      <c r="J26" s="16">
        <f>J24</f>
        <v>4536.1399999999994</v>
      </c>
      <c r="K26" s="4"/>
    </row>
    <row r="27" spans="2:15">
      <c r="B27" s="1"/>
      <c r="C27" s="21">
        <v>13</v>
      </c>
      <c r="D27" s="2" t="s">
        <v>15</v>
      </c>
      <c r="E27" s="2"/>
      <c r="F27" s="2"/>
      <c r="G27" s="2"/>
      <c r="H27" s="2"/>
      <c r="I27" s="2"/>
      <c r="J27" s="48">
        <f>(J25/J26)*100</f>
        <v>0.41466974123372496</v>
      </c>
      <c r="K27" s="4"/>
    </row>
    <row r="28" spans="2:15">
      <c r="B28" s="1"/>
      <c r="C28" s="21"/>
      <c r="D28" s="2"/>
      <c r="E28" s="2"/>
      <c r="F28" s="2"/>
      <c r="G28" s="2"/>
      <c r="H28" s="2"/>
      <c r="I28" s="2"/>
      <c r="J28" s="5"/>
      <c r="K28" s="4"/>
    </row>
    <row r="29" spans="2:15">
      <c r="B29" s="1"/>
      <c r="C29" s="20" t="s">
        <v>16</v>
      </c>
      <c r="D29" s="2"/>
      <c r="E29" s="2"/>
      <c r="F29" s="2"/>
      <c r="G29" s="2"/>
      <c r="H29" s="2"/>
      <c r="I29" s="2"/>
      <c r="J29" s="5"/>
      <c r="K29" s="4"/>
    </row>
    <row r="30" spans="2:15">
      <c r="B30" s="1"/>
      <c r="C30" s="20"/>
      <c r="D30" s="2"/>
      <c r="E30" s="2"/>
      <c r="F30" s="2"/>
      <c r="G30" s="2"/>
      <c r="H30" s="2"/>
      <c r="I30" s="2"/>
      <c r="J30" s="5"/>
      <c r="K30" s="4"/>
      <c r="M30" s="19"/>
    </row>
    <row r="31" spans="2:15">
      <c r="B31" s="1"/>
      <c r="C31" s="2"/>
      <c r="D31" s="2"/>
      <c r="E31" s="2"/>
      <c r="F31" s="2"/>
      <c r="G31" s="20" t="s">
        <v>17</v>
      </c>
      <c r="H31" s="2"/>
      <c r="I31" s="2"/>
      <c r="J31" s="88" t="s">
        <v>18</v>
      </c>
      <c r="K31" s="89"/>
      <c r="M31" s="19"/>
    </row>
    <row r="32" spans="2:15">
      <c r="B32" s="1"/>
      <c r="C32" s="20" t="s">
        <v>19</v>
      </c>
      <c r="D32" s="20" t="s">
        <v>20</v>
      </c>
      <c r="E32" s="2"/>
      <c r="F32" s="2"/>
      <c r="G32" s="20" t="s">
        <v>21</v>
      </c>
      <c r="H32" s="20" t="s">
        <v>22</v>
      </c>
      <c r="I32" s="2"/>
      <c r="J32" s="3" t="s">
        <v>21</v>
      </c>
      <c r="K32" s="11" t="s">
        <v>22</v>
      </c>
    </row>
    <row r="33" spans="2:11">
      <c r="B33" s="1"/>
      <c r="C33" s="20"/>
      <c r="D33" s="20"/>
      <c r="E33" s="2"/>
      <c r="F33" s="2"/>
      <c r="G33" s="90" t="s">
        <v>23</v>
      </c>
      <c r="H33" s="90"/>
      <c r="I33" s="2"/>
      <c r="J33" s="90" t="s">
        <v>24</v>
      </c>
      <c r="K33" s="91"/>
    </row>
    <row r="34" spans="2:11">
      <c r="B34" s="1"/>
      <c r="C34" s="21">
        <v>1</v>
      </c>
      <c r="D34" s="2" t="s">
        <v>25</v>
      </c>
      <c r="E34" s="2"/>
      <c r="F34" s="2"/>
      <c r="G34" s="2" t="s">
        <v>26</v>
      </c>
      <c r="H34" s="21">
        <v>3.2000000000000001E-2</v>
      </c>
      <c r="I34" s="2"/>
      <c r="J34" s="5" t="s">
        <v>27</v>
      </c>
      <c r="K34" s="22">
        <v>2.8000000000000001E-2</v>
      </c>
    </row>
    <row r="35" spans="2:11">
      <c r="B35" s="1"/>
      <c r="C35" s="21">
        <v>2</v>
      </c>
      <c r="D35" s="2" t="s">
        <v>28</v>
      </c>
      <c r="E35" s="2"/>
      <c r="F35" s="2"/>
      <c r="G35" s="2" t="s">
        <v>29</v>
      </c>
      <c r="H35" s="23">
        <v>36.799999999999997</v>
      </c>
      <c r="I35" s="2"/>
      <c r="J35" s="5" t="s">
        <v>30</v>
      </c>
      <c r="K35" s="24">
        <v>12</v>
      </c>
    </row>
    <row r="36" spans="2:11">
      <c r="B36" s="1"/>
      <c r="C36" s="21">
        <v>3</v>
      </c>
      <c r="D36" s="2" t="s">
        <v>31</v>
      </c>
      <c r="E36" s="2"/>
      <c r="F36" s="2"/>
      <c r="G36" s="2" t="s">
        <v>32</v>
      </c>
      <c r="H36" s="25">
        <v>0.31</v>
      </c>
      <c r="I36" s="2"/>
      <c r="J36" s="5" t="s">
        <v>33</v>
      </c>
      <c r="K36" s="26">
        <v>0.11</v>
      </c>
    </row>
    <row r="37" spans="2:11">
      <c r="B37" s="1"/>
      <c r="C37" s="21">
        <v>4</v>
      </c>
      <c r="D37" s="2" t="s">
        <v>34</v>
      </c>
      <c r="E37" s="2"/>
      <c r="F37" s="2"/>
      <c r="G37" s="2" t="s">
        <v>35</v>
      </c>
      <c r="H37" s="25">
        <v>108.1</v>
      </c>
      <c r="I37" s="2"/>
      <c r="J37" s="5" t="s">
        <v>35</v>
      </c>
      <c r="K37" s="26">
        <v>108</v>
      </c>
    </row>
    <row r="38" spans="2:11">
      <c r="B38" s="1"/>
      <c r="C38" s="21">
        <v>5</v>
      </c>
      <c r="D38" s="2" t="s">
        <v>36</v>
      </c>
      <c r="E38" s="2"/>
      <c r="F38" s="2"/>
      <c r="G38" s="2" t="s">
        <v>37</v>
      </c>
      <c r="H38" s="25">
        <v>174.45</v>
      </c>
      <c r="I38" s="2"/>
      <c r="J38" s="5" t="s">
        <v>37</v>
      </c>
      <c r="K38" s="26">
        <v>173.91</v>
      </c>
    </row>
    <row r="39" spans="2:11">
      <c r="B39" s="1"/>
      <c r="C39" s="21">
        <v>6</v>
      </c>
      <c r="D39" s="2" t="s">
        <v>38</v>
      </c>
      <c r="E39" s="2"/>
      <c r="F39" s="2"/>
      <c r="G39" s="2" t="s">
        <v>39</v>
      </c>
      <c r="H39" s="25">
        <v>0.99</v>
      </c>
      <c r="I39" s="2"/>
      <c r="J39" s="5" t="s">
        <v>39</v>
      </c>
      <c r="K39" s="26">
        <v>0.97</v>
      </c>
    </row>
    <row r="40" spans="2:11">
      <c r="B40" s="1"/>
      <c r="C40" s="21">
        <v>7</v>
      </c>
      <c r="D40" s="2" t="s">
        <v>40</v>
      </c>
      <c r="E40" s="2"/>
      <c r="F40" s="2"/>
      <c r="G40" s="2" t="s">
        <v>41</v>
      </c>
      <c r="H40" s="21" t="s">
        <v>42</v>
      </c>
      <c r="I40" s="2"/>
      <c r="J40" s="5" t="s">
        <v>41</v>
      </c>
      <c r="K40" s="27" t="s">
        <v>42</v>
      </c>
    </row>
    <row r="41" spans="2:11">
      <c r="B41" s="1"/>
      <c r="C41" s="21">
        <v>8</v>
      </c>
      <c r="D41" s="2" t="s">
        <v>43</v>
      </c>
      <c r="E41" s="2"/>
      <c r="F41" s="2"/>
      <c r="G41" s="2" t="s">
        <v>41</v>
      </c>
      <c r="H41" s="21" t="s">
        <v>42</v>
      </c>
      <c r="I41" s="2"/>
      <c r="J41" s="5" t="s">
        <v>41</v>
      </c>
      <c r="K41" s="27" t="s">
        <v>42</v>
      </c>
    </row>
    <row r="42" spans="2:11">
      <c r="B42" s="1"/>
      <c r="C42" s="21">
        <v>9</v>
      </c>
      <c r="D42" s="2" t="s">
        <v>44</v>
      </c>
      <c r="E42" s="2"/>
      <c r="F42" s="2"/>
      <c r="G42" s="2" t="s">
        <v>45</v>
      </c>
      <c r="H42" s="21">
        <v>47.13</v>
      </c>
      <c r="I42" s="2"/>
      <c r="J42" s="5" t="s">
        <v>45</v>
      </c>
      <c r="K42" s="26">
        <v>47.18</v>
      </c>
    </row>
    <row r="43" spans="2:11">
      <c r="B43" s="1"/>
      <c r="C43" s="21">
        <v>10</v>
      </c>
      <c r="D43" s="2" t="s">
        <v>46</v>
      </c>
      <c r="E43" s="2"/>
      <c r="F43" s="2"/>
      <c r="G43" s="2" t="s">
        <v>47</v>
      </c>
      <c r="H43" s="21">
        <v>33.33</v>
      </c>
      <c r="I43" s="2"/>
      <c r="J43" s="5" t="s">
        <v>48</v>
      </c>
      <c r="K43" s="27">
        <v>6.6</v>
      </c>
    </row>
    <row r="44" spans="2:11">
      <c r="B44" s="1"/>
      <c r="C44" s="21">
        <v>11</v>
      </c>
      <c r="D44" s="2" t="s">
        <v>49</v>
      </c>
      <c r="E44" s="2"/>
      <c r="F44" s="2"/>
      <c r="G44" s="2" t="s">
        <v>50</v>
      </c>
      <c r="H44" s="25">
        <v>22.99</v>
      </c>
      <c r="I44" s="2"/>
      <c r="J44" s="5" t="s">
        <v>51</v>
      </c>
      <c r="K44" s="28">
        <v>12.4</v>
      </c>
    </row>
    <row r="45" spans="2:11">
      <c r="B45" s="1"/>
      <c r="C45" s="2"/>
      <c r="D45" s="2"/>
      <c r="E45" s="2"/>
      <c r="F45" s="2"/>
      <c r="G45" s="2"/>
      <c r="H45" s="21"/>
      <c r="I45" s="2"/>
      <c r="J45" s="5"/>
      <c r="K45" s="27"/>
    </row>
    <row r="46" spans="2:11">
      <c r="B46" s="1"/>
      <c r="C46" s="20" t="s">
        <v>52</v>
      </c>
      <c r="D46" s="20"/>
      <c r="E46" s="20"/>
      <c r="F46" s="20"/>
      <c r="G46" s="20" t="s">
        <v>53</v>
      </c>
      <c r="H46" s="20"/>
      <c r="I46" s="20"/>
      <c r="J46" s="3" t="s">
        <v>54</v>
      </c>
      <c r="K46" s="4"/>
    </row>
    <row r="47" spans="2:11">
      <c r="B47" s="1"/>
      <c r="C47" s="20"/>
      <c r="D47" s="20"/>
      <c r="E47" s="20"/>
      <c r="F47" s="20"/>
      <c r="G47" s="20"/>
      <c r="H47" s="20"/>
      <c r="I47" s="20"/>
      <c r="J47" s="3"/>
      <c r="K47" s="4"/>
    </row>
    <row r="48" spans="2:11">
      <c r="B48" s="1"/>
      <c r="C48" s="20"/>
      <c r="D48" s="20"/>
      <c r="E48" s="20"/>
      <c r="F48" s="20"/>
      <c r="G48" s="20"/>
      <c r="H48" s="20"/>
      <c r="I48" s="20"/>
      <c r="J48" s="3"/>
      <c r="K48" s="4"/>
    </row>
    <row r="49" spans="2:11">
      <c r="B49" s="1"/>
      <c r="C49" s="20" t="s">
        <v>55</v>
      </c>
      <c r="D49" s="20"/>
      <c r="E49" s="20"/>
      <c r="F49" s="20"/>
      <c r="G49" s="20" t="s">
        <v>56</v>
      </c>
      <c r="H49" s="20"/>
      <c r="J49" s="75" t="s">
        <v>80</v>
      </c>
      <c r="K49" s="4"/>
    </row>
    <row r="50" spans="2:11">
      <c r="B50" s="1"/>
      <c r="C50" s="20"/>
      <c r="D50" s="20" t="s">
        <v>57</v>
      </c>
      <c r="E50" s="20"/>
      <c r="F50" s="20"/>
      <c r="G50" s="20"/>
      <c r="H50" s="20"/>
      <c r="I50" s="20"/>
      <c r="J50" s="3"/>
      <c r="K50" s="4"/>
    </row>
    <row r="51" spans="2:11">
      <c r="B51" s="1"/>
      <c r="C51" s="20"/>
      <c r="D51" s="20"/>
      <c r="E51" s="20"/>
      <c r="F51" s="20"/>
      <c r="G51" s="20"/>
      <c r="H51" s="20"/>
      <c r="I51" s="20"/>
      <c r="J51" s="3"/>
      <c r="K51" s="4"/>
    </row>
    <row r="52" spans="2:11">
      <c r="B52" s="1"/>
      <c r="C52" s="20"/>
      <c r="D52" s="20"/>
      <c r="E52" s="20"/>
      <c r="F52" s="20"/>
      <c r="G52" s="20"/>
      <c r="H52" s="75" t="s">
        <v>58</v>
      </c>
      <c r="I52" s="75" t="s">
        <v>59</v>
      </c>
      <c r="J52" s="29"/>
      <c r="K52" s="4"/>
    </row>
    <row r="53" spans="2:11">
      <c r="B53" s="1"/>
      <c r="C53" s="20" t="s">
        <v>60</v>
      </c>
      <c r="D53" s="30" t="s">
        <v>61</v>
      </c>
      <c r="E53" s="30"/>
      <c r="F53" s="30" t="s">
        <v>62</v>
      </c>
      <c r="G53" s="30"/>
      <c r="H53" s="45">
        <v>0</v>
      </c>
      <c r="I53" s="44">
        <f>H53/J26*100</f>
        <v>0</v>
      </c>
      <c r="J53" s="31"/>
      <c r="K53" s="4"/>
    </row>
    <row r="54" spans="2:11">
      <c r="B54" s="1"/>
      <c r="C54" s="2"/>
      <c r="D54" s="30"/>
      <c r="E54" s="30"/>
      <c r="F54" s="30" t="s">
        <v>63</v>
      </c>
      <c r="G54" s="30"/>
      <c r="H54" s="45">
        <v>13.372</v>
      </c>
      <c r="I54" s="44">
        <f>H54/J26*100</f>
        <v>0.29478807973298887</v>
      </c>
      <c r="J54" s="31"/>
      <c r="K54" s="4"/>
    </row>
    <row r="55" spans="2:11">
      <c r="B55" s="1"/>
      <c r="C55" s="2"/>
      <c r="D55" s="30" t="s">
        <v>106</v>
      </c>
      <c r="E55" s="30"/>
      <c r="F55" s="30"/>
      <c r="G55" s="30"/>
      <c r="H55" s="75">
        <v>0</v>
      </c>
      <c r="I55" s="44">
        <f>H55/J26*100</f>
        <v>0</v>
      </c>
      <c r="J55" s="31"/>
      <c r="K55" s="4"/>
    </row>
    <row r="56" spans="2:11">
      <c r="B56" s="1"/>
      <c r="C56" s="2"/>
      <c r="D56" s="30" t="s">
        <v>107</v>
      </c>
      <c r="E56" s="30"/>
      <c r="F56" s="30"/>
      <c r="G56" s="30"/>
      <c r="H56" s="30"/>
      <c r="I56" s="32"/>
      <c r="J56" s="31"/>
      <c r="K56" s="4"/>
    </row>
    <row r="57" spans="2:11" ht="13.5" thickBot="1">
      <c r="B57" s="33"/>
      <c r="C57" s="47"/>
      <c r="D57" s="34"/>
      <c r="E57" s="34"/>
      <c r="F57" s="34"/>
      <c r="G57" s="34"/>
      <c r="H57" s="34"/>
      <c r="I57" s="35"/>
      <c r="J57" s="36"/>
      <c r="K57" s="37"/>
    </row>
    <row r="58" spans="2:11" ht="13.5" thickBot="1"/>
    <row r="59" spans="2:11" ht="18.75" thickBot="1">
      <c r="C59" s="83" t="s">
        <v>91</v>
      </c>
      <c r="D59" s="84"/>
      <c r="E59" s="84"/>
      <c r="F59" s="84"/>
      <c r="G59" s="84"/>
      <c r="H59" s="84"/>
      <c r="I59" s="84"/>
      <c r="J59" s="85"/>
    </row>
    <row r="60" spans="2:11" ht="13.5" thickBot="1"/>
    <row r="61" spans="2:11">
      <c r="B61" s="39" t="s">
        <v>64</v>
      </c>
      <c r="C61" s="40" t="s">
        <v>65</v>
      </c>
      <c r="D61" s="40" t="s">
        <v>66</v>
      </c>
      <c r="E61" s="40" t="s">
        <v>67</v>
      </c>
      <c r="F61" s="40" t="s">
        <v>68</v>
      </c>
      <c r="G61" s="40" t="s">
        <v>79</v>
      </c>
      <c r="H61" s="40" t="s">
        <v>69</v>
      </c>
      <c r="I61" s="40" t="s">
        <v>70</v>
      </c>
      <c r="J61" s="41" t="s">
        <v>71</v>
      </c>
      <c r="K61" s="42" t="s">
        <v>72</v>
      </c>
    </row>
    <row r="62" spans="2:11" ht="13.5" thickBot="1">
      <c r="B62" s="53"/>
      <c r="C62" s="54" t="s">
        <v>73</v>
      </c>
      <c r="D62" s="54" t="s">
        <v>73</v>
      </c>
      <c r="E62" s="54" t="s">
        <v>73</v>
      </c>
      <c r="F62" s="54" t="s">
        <v>74</v>
      </c>
      <c r="G62" s="54" t="s">
        <v>77</v>
      </c>
      <c r="H62" s="54" t="s">
        <v>75</v>
      </c>
      <c r="I62" s="54" t="s">
        <v>73</v>
      </c>
      <c r="J62" s="55"/>
      <c r="K62" s="56"/>
    </row>
    <row r="63" spans="2:11">
      <c r="B63" s="50">
        <v>1</v>
      </c>
      <c r="C63" s="51">
        <v>1976.14</v>
      </c>
      <c r="D63" s="51">
        <v>19.39</v>
      </c>
      <c r="E63" s="51">
        <f>C63+D63</f>
        <v>1995.5300000000002</v>
      </c>
      <c r="F63" s="51">
        <v>2987.35</v>
      </c>
      <c r="G63" s="51">
        <v>0</v>
      </c>
      <c r="H63" s="51">
        <v>2894.4960000000001</v>
      </c>
      <c r="I63" s="51">
        <v>25.835000000000001</v>
      </c>
      <c r="J63" s="73" t="s">
        <v>84</v>
      </c>
      <c r="K63" s="52">
        <f>I63/H63%</f>
        <v>0.89255607884757826</v>
      </c>
    </row>
    <row r="64" spans="2:11">
      <c r="B64" s="67">
        <v>2</v>
      </c>
      <c r="C64" s="61">
        <v>2683.4349999999999</v>
      </c>
      <c r="D64" s="61">
        <v>112.61</v>
      </c>
      <c r="E64" s="76">
        <f>C64+D64</f>
        <v>2796.0450000000001</v>
      </c>
      <c r="F64" s="61">
        <v>2750.53</v>
      </c>
      <c r="G64" s="61">
        <v>0</v>
      </c>
      <c r="H64" s="61">
        <v>2795.806</v>
      </c>
      <c r="I64" s="61">
        <v>29.751000000000001</v>
      </c>
      <c r="J64" s="77" t="s">
        <v>97</v>
      </c>
      <c r="K64" s="78">
        <f>I64/H64%</f>
        <v>1.064129628450615</v>
      </c>
    </row>
    <row r="65" spans="2:12" ht="13.5" thickBot="1">
      <c r="B65" s="63">
        <v>3</v>
      </c>
      <c r="C65" s="64">
        <f>4542.445+16.1</f>
        <v>4558.5450000000001</v>
      </c>
      <c r="D65" s="64">
        <v>0</v>
      </c>
      <c r="E65" s="64">
        <f>C65+D65</f>
        <v>4558.5450000000001</v>
      </c>
      <c r="F65" s="64">
        <f>4517.33+16.1+15.14</f>
        <v>4548.5700000000006</v>
      </c>
      <c r="G65" s="64">
        <v>0</v>
      </c>
      <c r="H65" s="64">
        <v>4536.1400000000003</v>
      </c>
      <c r="I65" s="64">
        <v>18.809999999999999</v>
      </c>
      <c r="J65" s="65" t="s">
        <v>108</v>
      </c>
      <c r="K65" s="66">
        <f>I65/H65*100</f>
        <v>0.41466974123373607</v>
      </c>
    </row>
    <row r="66" spans="2:12" ht="13.5" thickBot="1">
      <c r="B66" s="58" t="s">
        <v>76</v>
      </c>
      <c r="C66" s="59">
        <f t="shared" ref="C66:I66" si="0">SUM(C63:C65)</f>
        <v>9218.119999999999</v>
      </c>
      <c r="D66" s="59">
        <f t="shared" si="0"/>
        <v>132</v>
      </c>
      <c r="E66" s="59">
        <f t="shared" si="0"/>
        <v>9350.1200000000008</v>
      </c>
      <c r="F66" s="59">
        <f t="shared" si="0"/>
        <v>10286.450000000001</v>
      </c>
      <c r="G66" s="59">
        <f t="shared" si="0"/>
        <v>0</v>
      </c>
      <c r="H66" s="59">
        <f t="shared" si="0"/>
        <v>10226.441999999999</v>
      </c>
      <c r="I66" s="59">
        <f t="shared" si="0"/>
        <v>74.396000000000001</v>
      </c>
      <c r="J66" s="59"/>
      <c r="K66" s="60">
        <f>I66/H66*100</f>
        <v>0.72748664687092546</v>
      </c>
      <c r="L66" s="2"/>
    </row>
    <row r="67" spans="2:12">
      <c r="B67" s="2"/>
      <c r="C67" s="21"/>
      <c r="D67" s="15"/>
      <c r="E67" s="2"/>
      <c r="F67" s="2"/>
      <c r="G67" s="2"/>
      <c r="H67" s="2"/>
      <c r="I67" s="2"/>
      <c r="J67" s="12"/>
      <c r="K67" s="43"/>
      <c r="L67" s="2"/>
    </row>
    <row r="68" spans="2:12">
      <c r="B68" s="79" t="s">
        <v>109</v>
      </c>
      <c r="C68" s="21"/>
      <c r="D68" s="15"/>
      <c r="E68" s="49"/>
      <c r="F68" s="49"/>
      <c r="G68" s="2"/>
      <c r="H68" s="2"/>
      <c r="I68" s="2"/>
      <c r="J68" s="12"/>
      <c r="K68" s="2"/>
      <c r="L68" s="2"/>
    </row>
    <row r="69" spans="2:12">
      <c r="B69" s="2"/>
      <c r="C69" s="21"/>
      <c r="D69" s="15"/>
      <c r="E69" s="49"/>
      <c r="F69" s="49"/>
      <c r="G69" s="49"/>
      <c r="H69" s="49"/>
      <c r="I69" s="2"/>
      <c r="J69" s="12"/>
      <c r="K69" s="2"/>
      <c r="L69" s="2"/>
    </row>
    <row r="70" spans="2:12">
      <c r="B70" s="2"/>
      <c r="C70" s="21"/>
      <c r="D70" s="2"/>
      <c r="E70" s="2"/>
      <c r="F70" s="49"/>
      <c r="G70" s="2"/>
      <c r="H70" s="49"/>
      <c r="I70" s="2"/>
      <c r="J70" s="16"/>
      <c r="K70" s="2"/>
      <c r="L70" s="2"/>
    </row>
    <row r="71" spans="2:12">
      <c r="B71" s="2"/>
      <c r="C71" s="21"/>
      <c r="D71" s="2"/>
      <c r="E71" s="2"/>
      <c r="F71" s="2"/>
      <c r="G71" s="2"/>
      <c r="H71" s="2"/>
      <c r="I71" s="2"/>
      <c r="J71" s="17"/>
      <c r="K71" s="2"/>
      <c r="L71" s="2"/>
    </row>
    <row r="72" spans="2:12">
      <c r="B72" s="2"/>
      <c r="C72" s="21"/>
      <c r="D72" s="2"/>
      <c r="E72" s="2"/>
      <c r="F72" s="2"/>
      <c r="G72" s="2"/>
      <c r="H72" s="2"/>
      <c r="I72" s="2"/>
      <c r="J72" s="16"/>
      <c r="K72" s="2"/>
      <c r="L72" s="2"/>
    </row>
    <row r="73" spans="2:12">
      <c r="B73" s="2"/>
      <c r="C73" s="21"/>
      <c r="D73" s="2"/>
      <c r="E73" s="2"/>
      <c r="F73" s="2"/>
      <c r="G73" s="2"/>
      <c r="H73" s="2"/>
      <c r="I73" s="2"/>
      <c r="J73" s="16"/>
      <c r="K73" s="2"/>
      <c r="L73" s="2"/>
    </row>
    <row r="74" spans="2:12">
      <c r="B74" s="2"/>
      <c r="C74" s="21"/>
      <c r="D74" s="2"/>
      <c r="E74" s="2"/>
      <c r="F74" s="2"/>
      <c r="G74" s="49"/>
      <c r="H74" s="49"/>
      <c r="I74" s="2"/>
      <c r="J74" s="18"/>
      <c r="K74" s="2"/>
      <c r="L74" s="2"/>
    </row>
    <row r="75" spans="2:12">
      <c r="B75" s="2"/>
      <c r="C75" s="2"/>
      <c r="D75" s="2"/>
      <c r="E75" s="2"/>
      <c r="F75" s="2"/>
      <c r="G75" s="2"/>
      <c r="H75" s="49"/>
      <c r="I75" s="2"/>
      <c r="J75" s="5"/>
      <c r="K75" s="2"/>
      <c r="L75" s="2"/>
    </row>
    <row r="76" spans="2:12">
      <c r="B76" s="2"/>
      <c r="C76" s="49"/>
      <c r="D76" s="2"/>
      <c r="E76" s="2"/>
      <c r="F76" s="2"/>
      <c r="G76" s="2"/>
      <c r="H76" s="2"/>
      <c r="I76" s="2"/>
      <c r="J76" s="5"/>
      <c r="K76" s="2"/>
      <c r="L76" s="2"/>
    </row>
    <row r="77" spans="2:12">
      <c r="B77" s="2"/>
      <c r="C77" s="49"/>
      <c r="D77" s="2"/>
      <c r="E77" s="2"/>
      <c r="F77" s="2"/>
      <c r="G77" s="2"/>
      <c r="H77" s="2"/>
      <c r="I77" s="2"/>
      <c r="J77" s="5"/>
    </row>
    <row r="78" spans="2:12">
      <c r="B78" s="2"/>
      <c r="C78" s="49"/>
      <c r="D78" s="2"/>
      <c r="E78" s="2"/>
      <c r="F78" s="2"/>
      <c r="G78" s="2"/>
      <c r="H78" s="2"/>
      <c r="I78" s="49"/>
      <c r="J78" s="5"/>
    </row>
    <row r="79" spans="2:12">
      <c r="B79" s="2"/>
      <c r="C79" s="2"/>
      <c r="D79" s="2"/>
      <c r="E79" s="2"/>
      <c r="F79" s="2"/>
      <c r="G79" s="2"/>
      <c r="H79" s="2"/>
      <c r="I79" s="2"/>
      <c r="J79" s="5"/>
    </row>
    <row r="80" spans="2:12">
      <c r="B80" s="2"/>
      <c r="C80" s="2"/>
      <c r="D80" s="2"/>
      <c r="E80" s="2"/>
      <c r="F80" s="2"/>
      <c r="G80" s="2"/>
      <c r="H80" s="2"/>
      <c r="I80" s="2"/>
      <c r="J80" s="5"/>
    </row>
    <row r="81" spans="2:10">
      <c r="B81" s="2"/>
      <c r="C81" s="2"/>
      <c r="D81" s="2"/>
      <c r="E81" s="2"/>
      <c r="F81" s="2"/>
      <c r="G81" s="2"/>
      <c r="H81" s="2"/>
      <c r="I81" s="2"/>
      <c r="J81" s="5"/>
    </row>
    <row r="82" spans="2:10">
      <c r="B82" s="2"/>
      <c r="C82" s="2"/>
      <c r="D82" s="2"/>
      <c r="E82" s="2"/>
      <c r="F82" s="2"/>
      <c r="G82" s="2"/>
      <c r="H82" s="49"/>
      <c r="I82" s="2"/>
      <c r="J82" s="5"/>
    </row>
    <row r="83" spans="2:10">
      <c r="B83" s="2"/>
      <c r="C83" s="2"/>
      <c r="D83" s="2"/>
      <c r="E83" s="2"/>
      <c r="F83" s="2"/>
      <c r="G83" s="2"/>
      <c r="H83" s="2"/>
      <c r="I83" s="2"/>
      <c r="J83" s="5"/>
    </row>
    <row r="84" spans="2:10">
      <c r="B84" s="2"/>
      <c r="C84" s="2"/>
      <c r="D84" s="2"/>
      <c r="E84" s="2"/>
      <c r="F84" s="2"/>
      <c r="G84" s="2"/>
      <c r="H84" s="2"/>
      <c r="I84" s="2"/>
      <c r="J84" s="5"/>
    </row>
    <row r="85" spans="2:10">
      <c r="B85" s="2"/>
      <c r="C85" s="49"/>
      <c r="D85" s="2"/>
      <c r="E85" s="2"/>
      <c r="F85" s="2"/>
      <c r="G85" s="2"/>
      <c r="H85" s="49"/>
      <c r="I85" s="2"/>
      <c r="J85" s="5"/>
    </row>
    <row r="86" spans="2:10">
      <c r="B86" s="2"/>
      <c r="C86" s="2"/>
      <c r="D86" s="2"/>
      <c r="E86" s="2"/>
      <c r="F86" s="2"/>
      <c r="G86" s="2"/>
      <c r="H86" s="2"/>
      <c r="I86" s="2"/>
      <c r="J86" s="5"/>
    </row>
    <row r="87" spans="2:10">
      <c r="B87" s="2"/>
      <c r="C87" s="2"/>
      <c r="D87" s="2"/>
      <c r="E87" s="2"/>
      <c r="F87" s="2"/>
      <c r="G87" s="2"/>
      <c r="H87" s="2"/>
      <c r="I87" s="2"/>
      <c r="J87" s="5"/>
    </row>
    <row r="88" spans="2:10">
      <c r="B88" s="2"/>
      <c r="C88" s="2"/>
      <c r="D88" s="2"/>
      <c r="E88" s="2"/>
      <c r="F88" s="2"/>
      <c r="G88" s="2"/>
      <c r="H88" s="2"/>
      <c r="I88" s="2"/>
      <c r="J88" s="5"/>
    </row>
  </sheetData>
  <mergeCells count="6">
    <mergeCell ref="C59:J59"/>
    <mergeCell ref="C1:K1"/>
    <mergeCell ref="I2:K2"/>
    <mergeCell ref="J31:K31"/>
    <mergeCell ref="G33:H33"/>
    <mergeCell ref="J33:K3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88"/>
  <sheetViews>
    <sheetView tabSelected="1" workbookViewId="0">
      <selection activeCell="F5" sqref="F5"/>
    </sheetView>
  </sheetViews>
  <sheetFormatPr defaultRowHeight="12.75"/>
  <cols>
    <col min="1" max="1" width="1" customWidth="1"/>
    <col min="2" max="2" width="6" customWidth="1"/>
    <col min="3" max="3" width="10.28515625" customWidth="1"/>
    <col min="4" max="4" width="9.7109375" customWidth="1"/>
    <col min="5" max="5" width="10.85546875" customWidth="1"/>
    <col min="6" max="6" width="11.85546875" customWidth="1"/>
    <col min="7" max="7" width="9.5703125" customWidth="1"/>
    <col min="8" max="8" width="13.7109375" bestFit="1" customWidth="1"/>
    <col min="9" max="9" width="10.42578125" customWidth="1"/>
    <col min="10" max="10" width="17.7109375" style="38" customWidth="1"/>
    <col min="11" max="11" width="8.5703125" bestFit="1" customWidth="1"/>
    <col min="12" max="12" width="12.28515625" customWidth="1"/>
  </cols>
  <sheetData>
    <row r="1" spans="2:11" ht="18">
      <c r="B1" s="46"/>
      <c r="C1" s="86" t="s">
        <v>0</v>
      </c>
      <c r="D1" s="86"/>
      <c r="E1" s="86"/>
      <c r="F1" s="86"/>
      <c r="G1" s="86"/>
      <c r="H1" s="86"/>
      <c r="I1" s="86"/>
      <c r="J1" s="86"/>
      <c r="K1" s="87"/>
    </row>
    <row r="2" spans="2:11" ht="14.25">
      <c r="B2" s="1"/>
      <c r="C2" s="2"/>
      <c r="D2" s="2"/>
      <c r="E2" s="2"/>
      <c r="F2" s="2"/>
      <c r="G2" s="2"/>
      <c r="H2" s="2"/>
      <c r="I2" s="88" t="s">
        <v>110</v>
      </c>
      <c r="J2" s="88"/>
      <c r="K2" s="89"/>
    </row>
    <row r="3" spans="2:11">
      <c r="B3" s="1"/>
      <c r="C3" s="20" t="s">
        <v>1</v>
      </c>
      <c r="D3" s="2" t="s">
        <v>2</v>
      </c>
      <c r="E3" s="2"/>
      <c r="F3" s="2"/>
      <c r="G3" s="2"/>
      <c r="H3" s="2"/>
      <c r="I3" s="2"/>
      <c r="J3" s="5"/>
      <c r="K3" s="4"/>
    </row>
    <row r="4" spans="2:11">
      <c r="B4" s="1"/>
      <c r="C4" s="2"/>
      <c r="D4" s="2"/>
      <c r="E4" s="2"/>
      <c r="F4" s="2"/>
      <c r="G4" s="2"/>
      <c r="H4" s="2"/>
      <c r="I4" s="2"/>
      <c r="J4" s="5"/>
      <c r="K4" s="4"/>
    </row>
    <row r="5" spans="2:11">
      <c r="B5" s="1"/>
      <c r="C5" s="2"/>
      <c r="D5" s="2"/>
      <c r="E5" s="2"/>
      <c r="F5" s="2"/>
      <c r="G5" s="2"/>
      <c r="H5" s="2"/>
      <c r="I5" s="2"/>
      <c r="J5" s="5"/>
      <c r="K5" s="4"/>
    </row>
    <row r="6" spans="2:11">
      <c r="B6" s="1"/>
      <c r="C6" s="20" t="s">
        <v>3</v>
      </c>
      <c r="D6" s="2" t="s">
        <v>0</v>
      </c>
      <c r="E6" s="2"/>
      <c r="F6" s="2"/>
      <c r="G6" s="2"/>
      <c r="H6" s="2"/>
      <c r="I6" s="2"/>
      <c r="J6" s="5"/>
      <c r="K6" s="4"/>
    </row>
    <row r="7" spans="2:11">
      <c r="B7" s="1"/>
      <c r="C7" s="2"/>
      <c r="D7" s="2" t="s">
        <v>4</v>
      </c>
      <c r="E7" s="2"/>
      <c r="F7" s="2"/>
      <c r="G7" s="2"/>
      <c r="H7" s="2"/>
      <c r="I7" s="2"/>
      <c r="J7" s="5"/>
      <c r="K7" s="4"/>
    </row>
    <row r="8" spans="2:11">
      <c r="B8" s="1"/>
      <c r="C8" s="2"/>
      <c r="D8" s="2" t="s">
        <v>5</v>
      </c>
      <c r="E8" s="2"/>
      <c r="F8" s="2"/>
      <c r="G8" s="2"/>
      <c r="H8" s="2"/>
      <c r="I8" s="2"/>
      <c r="J8" s="5"/>
      <c r="K8" s="4"/>
    </row>
    <row r="9" spans="2:11">
      <c r="B9" s="1"/>
      <c r="C9" s="2"/>
      <c r="D9" s="6" t="s">
        <v>6</v>
      </c>
      <c r="E9" s="2"/>
      <c r="F9" s="2"/>
      <c r="G9" s="2"/>
      <c r="H9" s="2"/>
      <c r="I9" s="2"/>
      <c r="J9" s="5"/>
      <c r="K9" s="4"/>
    </row>
    <row r="10" spans="2:11">
      <c r="B10" s="1"/>
      <c r="C10" s="2"/>
      <c r="D10" s="2"/>
      <c r="E10" s="2"/>
      <c r="F10" s="2"/>
      <c r="G10" s="2"/>
      <c r="H10" s="2"/>
      <c r="I10" s="2"/>
      <c r="J10" s="5"/>
      <c r="K10" s="4"/>
    </row>
    <row r="11" spans="2:11">
      <c r="B11" s="1"/>
      <c r="C11" s="20" t="s">
        <v>7</v>
      </c>
      <c r="D11" s="2"/>
      <c r="E11" s="2"/>
      <c r="F11" s="2"/>
      <c r="G11" s="2"/>
      <c r="H11" s="2"/>
      <c r="I11" s="2"/>
      <c r="J11" s="5"/>
      <c r="K11" s="4"/>
    </row>
    <row r="12" spans="2:11">
      <c r="B12" s="1"/>
      <c r="C12" s="20"/>
      <c r="D12" s="7" t="s">
        <v>111</v>
      </c>
      <c r="E12" s="2"/>
      <c r="F12" s="7"/>
      <c r="G12" s="8"/>
      <c r="H12" s="8"/>
      <c r="I12" s="8"/>
      <c r="J12" s="5"/>
      <c r="K12" s="4"/>
    </row>
    <row r="13" spans="2:11">
      <c r="B13" s="1"/>
      <c r="C13" s="20"/>
      <c r="D13" s="2"/>
      <c r="E13" s="2"/>
      <c r="F13" s="2"/>
      <c r="G13" s="2"/>
      <c r="H13" s="8"/>
      <c r="I13" s="8"/>
      <c r="J13" s="9"/>
      <c r="K13" s="10"/>
    </row>
    <row r="14" spans="2:11">
      <c r="B14" s="1"/>
      <c r="C14" s="2"/>
      <c r="D14" s="2"/>
      <c r="E14" s="2"/>
      <c r="F14" s="2"/>
      <c r="G14" s="2"/>
      <c r="H14" s="2"/>
      <c r="I14" s="2"/>
      <c r="J14" s="3" t="s">
        <v>8</v>
      </c>
      <c r="K14" s="11"/>
    </row>
    <row r="15" spans="2:11">
      <c r="B15" s="1"/>
      <c r="C15" s="92">
        <v>1</v>
      </c>
      <c r="D15" s="30" t="s">
        <v>95</v>
      </c>
      <c r="E15" s="2"/>
      <c r="F15" s="2"/>
      <c r="G15" s="2"/>
      <c r="H15" s="2"/>
      <c r="I15" s="2"/>
      <c r="J15" s="93">
        <v>20.689</v>
      </c>
      <c r="K15" s="11"/>
    </row>
    <row r="16" spans="2:11">
      <c r="B16" s="1"/>
      <c r="C16" s="92">
        <v>2</v>
      </c>
      <c r="D16" s="94" t="s">
        <v>9</v>
      </c>
      <c r="E16" s="2"/>
      <c r="F16" s="2"/>
      <c r="G16" s="2"/>
      <c r="H16" s="2"/>
      <c r="I16" s="2"/>
      <c r="J16" s="13">
        <v>1993.31</v>
      </c>
      <c r="K16" s="4"/>
    </row>
    <row r="17" spans="2:15">
      <c r="B17" s="1"/>
      <c r="C17" s="92">
        <v>3</v>
      </c>
      <c r="D17" s="94" t="s">
        <v>10</v>
      </c>
      <c r="E17" s="2"/>
      <c r="F17" s="2"/>
      <c r="G17" s="2"/>
      <c r="H17" s="2"/>
      <c r="I17" s="2"/>
      <c r="J17" s="93">
        <v>0</v>
      </c>
      <c r="K17" s="14">
        <f>SUM(J16:J17)</f>
        <v>1993.31</v>
      </c>
    </row>
    <row r="18" spans="2:15">
      <c r="B18" s="1"/>
      <c r="C18" s="92">
        <v>4</v>
      </c>
      <c r="D18" s="57" t="s">
        <v>82</v>
      </c>
      <c r="E18" s="2"/>
      <c r="F18" s="2"/>
      <c r="G18" s="2"/>
      <c r="H18" s="2"/>
      <c r="I18" s="2"/>
      <c r="J18" s="93">
        <v>19.841000000000001</v>
      </c>
      <c r="K18" s="4"/>
    </row>
    <row r="19" spans="2:15">
      <c r="B19" s="1"/>
      <c r="C19" s="92">
        <v>5</v>
      </c>
      <c r="D19" s="57" t="s">
        <v>112</v>
      </c>
      <c r="E19" s="2"/>
      <c r="F19" s="2"/>
      <c r="G19" s="2"/>
      <c r="H19" s="2"/>
      <c r="I19" s="2"/>
      <c r="J19" s="93">
        <v>3.6749999999999998</v>
      </c>
      <c r="K19" s="4"/>
    </row>
    <row r="20" spans="2:15">
      <c r="B20" s="1"/>
      <c r="C20" s="92">
        <v>6</v>
      </c>
      <c r="D20" s="57" t="s">
        <v>113</v>
      </c>
      <c r="E20" s="2"/>
      <c r="F20" s="2"/>
      <c r="G20" s="2"/>
      <c r="H20" s="2"/>
      <c r="I20" s="2"/>
      <c r="J20" s="93">
        <v>1.5</v>
      </c>
      <c r="K20" s="4"/>
    </row>
    <row r="21" spans="2:15">
      <c r="B21" s="1"/>
      <c r="C21" s="92">
        <v>7</v>
      </c>
      <c r="D21" s="30" t="s">
        <v>105</v>
      </c>
      <c r="E21" s="2"/>
      <c r="F21" s="2"/>
      <c r="G21" s="2"/>
      <c r="H21" s="2"/>
      <c r="I21" s="2"/>
      <c r="J21" s="16">
        <v>1985.3</v>
      </c>
      <c r="K21" s="4"/>
      <c r="N21" s="19"/>
    </row>
    <row r="22" spans="2:15" ht="15">
      <c r="B22" s="1"/>
      <c r="C22" s="92">
        <v>8</v>
      </c>
      <c r="D22" s="30" t="s">
        <v>105</v>
      </c>
      <c r="E22" s="2"/>
      <c r="F22" s="2"/>
      <c r="G22" s="2"/>
      <c r="H22" s="2"/>
      <c r="I22" s="2"/>
      <c r="J22" s="16">
        <v>3.6749999999999998</v>
      </c>
      <c r="K22" s="82">
        <f>J21+J22</f>
        <v>1988.9749999999999</v>
      </c>
      <c r="N22" s="19"/>
    </row>
    <row r="23" spans="2:15" ht="14.25">
      <c r="B23" s="1"/>
      <c r="C23" s="92">
        <v>9</v>
      </c>
      <c r="D23" s="94" t="s">
        <v>11</v>
      </c>
      <c r="E23" s="95"/>
      <c r="F23" s="95"/>
      <c r="G23" s="2"/>
      <c r="H23" s="2"/>
      <c r="I23" s="2"/>
      <c r="J23" s="17">
        <f>SUM(J15+J16+J17)-(J18+J20)</f>
        <v>1992.6580000000001</v>
      </c>
      <c r="K23" s="4"/>
      <c r="L23" s="19"/>
    </row>
    <row r="24" spans="2:15" ht="14.25">
      <c r="B24" s="1"/>
      <c r="C24" s="92">
        <v>10</v>
      </c>
      <c r="D24" s="94" t="s">
        <v>12</v>
      </c>
      <c r="E24" s="95" t="s">
        <v>13</v>
      </c>
      <c r="F24" s="95"/>
      <c r="G24" s="2"/>
      <c r="H24" s="2"/>
      <c r="I24" s="2"/>
      <c r="J24" s="16">
        <f>(J23)-(J21)</f>
        <v>7.3580000000001746</v>
      </c>
      <c r="K24" s="4"/>
      <c r="O24" s="19"/>
    </row>
    <row r="25" spans="2:15" ht="14.25">
      <c r="B25" s="1"/>
      <c r="C25" s="92">
        <v>11</v>
      </c>
      <c r="D25" s="94" t="s">
        <v>81</v>
      </c>
      <c r="E25" s="95"/>
      <c r="F25" s="95" t="s">
        <v>14</v>
      </c>
      <c r="G25" s="2"/>
      <c r="H25" s="2"/>
      <c r="I25" s="2"/>
      <c r="J25" s="16">
        <f>J23</f>
        <v>1992.6580000000001</v>
      </c>
      <c r="K25" s="4"/>
    </row>
    <row r="26" spans="2:15" ht="14.25">
      <c r="B26" s="1"/>
      <c r="C26" s="92">
        <v>12</v>
      </c>
      <c r="D26" s="94" t="s">
        <v>15</v>
      </c>
      <c r="E26" s="95"/>
      <c r="F26" s="95"/>
      <c r="G26" s="2"/>
      <c r="H26" s="2"/>
      <c r="I26" s="2"/>
      <c r="J26" s="48">
        <f>(J24/J25)*100</f>
        <v>0.36925553707661696</v>
      </c>
      <c r="K26" s="4"/>
    </row>
    <row r="27" spans="2:15">
      <c r="B27" s="1"/>
      <c r="C27" s="21"/>
      <c r="D27" s="2"/>
      <c r="E27" s="2"/>
      <c r="F27" s="2"/>
      <c r="G27" s="2"/>
      <c r="H27" s="2"/>
      <c r="I27" s="2"/>
      <c r="J27" s="5"/>
      <c r="K27" s="4"/>
    </row>
    <row r="28" spans="2:15">
      <c r="B28" s="1"/>
      <c r="C28" s="20" t="s">
        <v>16</v>
      </c>
      <c r="D28" s="2"/>
      <c r="E28" s="2"/>
      <c r="F28" s="2"/>
      <c r="G28" s="2"/>
      <c r="H28" s="2"/>
      <c r="I28" s="2"/>
      <c r="J28" s="5"/>
      <c r="K28" s="4"/>
    </row>
    <row r="29" spans="2:15">
      <c r="B29" s="1"/>
      <c r="C29" s="20"/>
      <c r="D29" s="2"/>
      <c r="E29" s="2"/>
      <c r="F29" s="2"/>
      <c r="G29" s="2"/>
      <c r="H29" s="2"/>
      <c r="I29" s="2"/>
      <c r="J29" s="5"/>
      <c r="K29" s="4"/>
      <c r="M29" s="19"/>
    </row>
    <row r="30" spans="2:15">
      <c r="B30" s="1"/>
      <c r="C30" s="2"/>
      <c r="D30" s="2"/>
      <c r="E30" s="2"/>
      <c r="F30" s="2"/>
      <c r="G30" s="20" t="s">
        <v>17</v>
      </c>
      <c r="H30" s="2"/>
      <c r="I30" s="2"/>
      <c r="J30" s="88" t="s">
        <v>18</v>
      </c>
      <c r="K30" s="89"/>
      <c r="M30" s="19"/>
    </row>
    <row r="31" spans="2:15">
      <c r="B31" s="1"/>
      <c r="C31" s="20" t="s">
        <v>19</v>
      </c>
      <c r="D31" s="20" t="s">
        <v>20</v>
      </c>
      <c r="E31" s="2"/>
      <c r="F31" s="2"/>
      <c r="G31" s="20" t="s">
        <v>21</v>
      </c>
      <c r="H31" s="20" t="s">
        <v>22</v>
      </c>
      <c r="I31" s="2"/>
      <c r="J31" s="3" t="s">
        <v>21</v>
      </c>
      <c r="K31" s="11" t="s">
        <v>22</v>
      </c>
    </row>
    <row r="32" spans="2:15">
      <c r="B32" s="1"/>
      <c r="C32" s="20"/>
      <c r="D32" s="20"/>
      <c r="E32" s="2"/>
      <c r="F32" s="2"/>
      <c r="G32" s="90" t="s">
        <v>23</v>
      </c>
      <c r="H32" s="90"/>
      <c r="I32" s="2"/>
      <c r="J32" s="90" t="s">
        <v>24</v>
      </c>
      <c r="K32" s="91"/>
    </row>
    <row r="33" spans="2:11">
      <c r="B33" s="1"/>
      <c r="C33" s="21">
        <v>1</v>
      </c>
      <c r="D33" s="2" t="s">
        <v>25</v>
      </c>
      <c r="E33" s="2"/>
      <c r="F33" s="2"/>
      <c r="G33" s="2" t="s">
        <v>26</v>
      </c>
      <c r="H33" s="21">
        <v>3.1E-2</v>
      </c>
      <c r="I33" s="2"/>
      <c r="J33" s="5" t="s">
        <v>27</v>
      </c>
      <c r="K33" s="22">
        <v>2.7E-2</v>
      </c>
    </row>
    <row r="34" spans="2:11">
      <c r="B34" s="1"/>
      <c r="C34" s="21">
        <v>2</v>
      </c>
      <c r="D34" s="2" t="s">
        <v>28</v>
      </c>
      <c r="E34" s="2"/>
      <c r="F34" s="2"/>
      <c r="G34" s="2" t="s">
        <v>29</v>
      </c>
      <c r="H34" s="23">
        <v>35.799999999999997</v>
      </c>
      <c r="I34" s="2"/>
      <c r="J34" s="5" t="s">
        <v>30</v>
      </c>
      <c r="K34" s="24">
        <v>12.2</v>
      </c>
    </row>
    <row r="35" spans="2:11">
      <c r="B35" s="1"/>
      <c r="C35" s="21">
        <v>3</v>
      </c>
      <c r="D35" s="2" t="s">
        <v>31</v>
      </c>
      <c r="E35" s="2"/>
      <c r="F35" s="2"/>
      <c r="G35" s="2" t="s">
        <v>32</v>
      </c>
      <c r="H35" s="25">
        <v>0.3</v>
      </c>
      <c r="I35" s="2"/>
      <c r="J35" s="5" t="s">
        <v>33</v>
      </c>
      <c r="K35" s="26">
        <v>0.11</v>
      </c>
    </row>
    <row r="36" spans="2:11">
      <c r="B36" s="1"/>
      <c r="C36" s="21">
        <v>4</v>
      </c>
      <c r="D36" s="2" t="s">
        <v>34</v>
      </c>
      <c r="E36" s="2"/>
      <c r="F36" s="2"/>
      <c r="G36" s="2" t="s">
        <v>35</v>
      </c>
      <c r="H36" s="25">
        <v>107.8</v>
      </c>
      <c r="I36" s="2"/>
      <c r="J36" s="5" t="s">
        <v>35</v>
      </c>
      <c r="K36" s="26">
        <v>107.83</v>
      </c>
    </row>
    <row r="37" spans="2:11">
      <c r="B37" s="1"/>
      <c r="C37" s="21">
        <v>5</v>
      </c>
      <c r="D37" s="2" t="s">
        <v>36</v>
      </c>
      <c r="E37" s="2"/>
      <c r="F37" s="2"/>
      <c r="G37" s="2" t="s">
        <v>37</v>
      </c>
      <c r="H37" s="25">
        <v>173.94</v>
      </c>
      <c r="I37" s="2"/>
      <c r="J37" s="5" t="s">
        <v>37</v>
      </c>
      <c r="K37" s="26">
        <v>173.95</v>
      </c>
    </row>
    <row r="38" spans="2:11">
      <c r="B38" s="1"/>
      <c r="C38" s="21">
        <v>6</v>
      </c>
      <c r="D38" s="2" t="s">
        <v>38</v>
      </c>
      <c r="E38" s="2"/>
      <c r="F38" s="2"/>
      <c r="G38" s="2" t="s">
        <v>39</v>
      </c>
      <c r="H38" s="25">
        <v>0.99</v>
      </c>
      <c r="I38" s="2"/>
      <c r="J38" s="5" t="s">
        <v>39</v>
      </c>
      <c r="K38" s="26">
        <v>0.96</v>
      </c>
    </row>
    <row r="39" spans="2:11">
      <c r="B39" s="1"/>
      <c r="C39" s="21">
        <v>7</v>
      </c>
      <c r="D39" s="2" t="s">
        <v>40</v>
      </c>
      <c r="E39" s="2"/>
      <c r="F39" s="2"/>
      <c r="G39" s="2" t="s">
        <v>41</v>
      </c>
      <c r="H39" s="21" t="s">
        <v>42</v>
      </c>
      <c r="I39" s="2"/>
      <c r="J39" s="5" t="s">
        <v>41</v>
      </c>
      <c r="K39" s="27" t="s">
        <v>42</v>
      </c>
    </row>
    <row r="40" spans="2:11">
      <c r="B40" s="1"/>
      <c r="C40" s="21">
        <v>8</v>
      </c>
      <c r="D40" s="2" t="s">
        <v>43</v>
      </c>
      <c r="E40" s="2"/>
      <c r="F40" s="2"/>
      <c r="G40" s="2" t="s">
        <v>41</v>
      </c>
      <c r="H40" s="21" t="s">
        <v>42</v>
      </c>
      <c r="I40" s="2"/>
      <c r="J40" s="5" t="s">
        <v>41</v>
      </c>
      <c r="K40" s="27" t="s">
        <v>42</v>
      </c>
    </row>
    <row r="41" spans="2:11">
      <c r="B41" s="1"/>
      <c r="C41" s="21">
        <v>9</v>
      </c>
      <c r="D41" s="2" t="s">
        <v>44</v>
      </c>
      <c r="E41" s="2"/>
      <c r="F41" s="2"/>
      <c r="G41" s="2" t="s">
        <v>45</v>
      </c>
      <c r="H41" s="21">
        <v>47.25</v>
      </c>
      <c r="I41" s="2"/>
      <c r="J41" s="5" t="s">
        <v>45</v>
      </c>
      <c r="K41" s="26">
        <v>47.47</v>
      </c>
    </row>
    <row r="42" spans="2:11">
      <c r="B42" s="1"/>
      <c r="C42" s="21">
        <v>10</v>
      </c>
      <c r="D42" s="2" t="s">
        <v>46</v>
      </c>
      <c r="E42" s="2"/>
      <c r="F42" s="2"/>
      <c r="G42" s="2" t="s">
        <v>47</v>
      </c>
      <c r="H42" s="21">
        <v>36.950000000000003</v>
      </c>
      <c r="I42" s="2"/>
      <c r="J42" s="5" t="s">
        <v>48</v>
      </c>
      <c r="K42" s="27">
        <v>7.35</v>
      </c>
    </row>
    <row r="43" spans="2:11">
      <c r="B43" s="1"/>
      <c r="C43" s="21">
        <v>11</v>
      </c>
      <c r="D43" s="2" t="s">
        <v>49</v>
      </c>
      <c r="E43" s="2"/>
      <c r="F43" s="2"/>
      <c r="G43" s="2" t="s">
        <v>50</v>
      </c>
      <c r="H43" s="25">
        <v>22.47</v>
      </c>
      <c r="I43" s="2"/>
      <c r="J43" s="5" t="s">
        <v>51</v>
      </c>
      <c r="K43" s="28">
        <v>12.8</v>
      </c>
    </row>
    <row r="44" spans="2:11">
      <c r="B44" s="1"/>
      <c r="C44" s="2"/>
      <c r="D44" s="2"/>
      <c r="E44" s="2"/>
      <c r="F44" s="2"/>
      <c r="G44" s="2"/>
      <c r="H44" s="21"/>
      <c r="I44" s="2"/>
      <c r="J44" s="5"/>
      <c r="K44" s="27"/>
    </row>
    <row r="45" spans="2:11">
      <c r="B45" s="1"/>
      <c r="C45" s="20" t="s">
        <v>52</v>
      </c>
      <c r="D45" s="20"/>
      <c r="E45" s="20"/>
      <c r="F45" s="20"/>
      <c r="G45" s="20" t="s">
        <v>53</v>
      </c>
      <c r="H45" s="20"/>
      <c r="I45" s="20"/>
      <c r="J45" s="3" t="s">
        <v>54</v>
      </c>
      <c r="K45" s="4"/>
    </row>
    <row r="46" spans="2:11">
      <c r="B46" s="1"/>
      <c r="C46" s="20"/>
      <c r="D46" s="20"/>
      <c r="E46" s="20"/>
      <c r="F46" s="20"/>
      <c r="G46" s="20"/>
      <c r="H46" s="20"/>
      <c r="I46" s="20"/>
      <c r="J46" s="3"/>
      <c r="K46" s="4"/>
    </row>
    <row r="47" spans="2:11">
      <c r="B47" s="1"/>
      <c r="C47" s="20"/>
      <c r="D47" s="20"/>
      <c r="E47" s="20"/>
      <c r="F47" s="20"/>
      <c r="G47" s="20"/>
      <c r="H47" s="20"/>
      <c r="I47" s="20"/>
      <c r="J47" s="3"/>
      <c r="K47" s="4"/>
    </row>
    <row r="48" spans="2:11">
      <c r="B48" s="1"/>
      <c r="C48" s="20" t="s">
        <v>55</v>
      </c>
      <c r="D48" s="20"/>
      <c r="E48" s="20"/>
      <c r="F48" s="20"/>
      <c r="G48" s="20" t="s">
        <v>56</v>
      </c>
      <c r="H48" s="20"/>
      <c r="J48" s="81" t="s">
        <v>80</v>
      </c>
      <c r="K48" s="4"/>
    </row>
    <row r="49" spans="2:11">
      <c r="B49" s="1"/>
      <c r="C49" s="20"/>
      <c r="D49" s="20" t="s">
        <v>57</v>
      </c>
      <c r="E49" s="20"/>
      <c r="F49" s="20"/>
      <c r="G49" s="20"/>
      <c r="H49" s="20"/>
      <c r="I49" s="20"/>
      <c r="J49" s="3"/>
      <c r="K49" s="4"/>
    </row>
    <row r="50" spans="2:11">
      <c r="B50" s="1"/>
      <c r="C50" s="20"/>
      <c r="D50" s="20"/>
      <c r="E50" s="20"/>
      <c r="F50" s="20"/>
      <c r="G50" s="20"/>
      <c r="H50" s="20"/>
      <c r="I50" s="20"/>
      <c r="J50" s="3"/>
      <c r="K50" s="4"/>
    </row>
    <row r="51" spans="2:11">
      <c r="B51" s="1"/>
      <c r="C51" s="20"/>
      <c r="D51" s="20"/>
      <c r="E51" s="20"/>
      <c r="F51" s="20"/>
      <c r="G51" s="20"/>
      <c r="H51" s="81" t="s">
        <v>58</v>
      </c>
      <c r="I51" s="81" t="s">
        <v>59</v>
      </c>
      <c r="J51" s="29"/>
      <c r="K51" s="4"/>
    </row>
    <row r="52" spans="2:11">
      <c r="B52" s="1"/>
      <c r="C52" s="20" t="s">
        <v>60</v>
      </c>
      <c r="D52" s="30" t="s">
        <v>61</v>
      </c>
      <c r="E52" s="30"/>
      <c r="F52" s="30" t="s">
        <v>62</v>
      </c>
      <c r="G52" s="30"/>
      <c r="H52" s="45">
        <v>0</v>
      </c>
      <c r="I52" s="44">
        <f>H52/J25*100</f>
        <v>0</v>
      </c>
      <c r="J52" s="31"/>
      <c r="K52" s="4"/>
    </row>
    <row r="53" spans="2:11">
      <c r="B53" s="1"/>
      <c r="C53" s="2"/>
      <c r="D53" s="30"/>
      <c r="E53" s="30"/>
      <c r="F53" s="30" t="s">
        <v>63</v>
      </c>
      <c r="G53" s="30"/>
      <c r="H53" s="45">
        <v>5.6779999999999999</v>
      </c>
      <c r="I53" s="44">
        <f>H53/J25*100</f>
        <v>0.28494603690146525</v>
      </c>
      <c r="J53" s="31"/>
      <c r="K53" s="4"/>
    </row>
    <row r="54" spans="2:11">
      <c r="B54" s="1"/>
      <c r="C54" s="2"/>
      <c r="D54" s="30" t="s">
        <v>106</v>
      </c>
      <c r="E54" s="30"/>
      <c r="F54" s="30"/>
      <c r="G54" s="30"/>
      <c r="H54" s="81">
        <v>0</v>
      </c>
      <c r="I54" s="44">
        <f>H54/J25*100</f>
        <v>0</v>
      </c>
      <c r="J54" s="31"/>
      <c r="K54" s="4"/>
    </row>
    <row r="55" spans="2:11">
      <c r="B55" s="1"/>
      <c r="C55" s="2"/>
      <c r="D55" s="30" t="s">
        <v>107</v>
      </c>
      <c r="E55" s="30"/>
      <c r="F55" s="30"/>
      <c r="G55" s="30"/>
      <c r="H55" s="30"/>
      <c r="I55" s="32"/>
      <c r="J55" s="31"/>
      <c r="K55" s="4"/>
    </row>
    <row r="56" spans="2:11" ht="13.5" thickBot="1">
      <c r="B56" s="33"/>
      <c r="C56" s="47"/>
      <c r="D56" s="34"/>
      <c r="E56" s="34"/>
      <c r="F56" s="34"/>
      <c r="G56" s="34"/>
      <c r="H56" s="34"/>
      <c r="I56" s="35"/>
      <c r="J56" s="36"/>
      <c r="K56" s="37"/>
    </row>
    <row r="57" spans="2:11" ht="13.5" thickBot="1"/>
    <row r="58" spans="2:11" ht="18.75" thickBot="1">
      <c r="C58" s="83" t="s">
        <v>91</v>
      </c>
      <c r="D58" s="84"/>
      <c r="E58" s="84"/>
      <c r="F58" s="84"/>
      <c r="G58" s="84"/>
      <c r="H58" s="84"/>
      <c r="I58" s="84"/>
      <c r="J58" s="85"/>
    </row>
    <row r="59" spans="2:11" ht="13.5" thickBot="1"/>
    <row r="60" spans="2:11">
      <c r="B60" s="39" t="s">
        <v>64</v>
      </c>
      <c r="C60" s="40" t="s">
        <v>65</v>
      </c>
      <c r="D60" s="40" t="s">
        <v>66</v>
      </c>
      <c r="E60" s="40" t="s">
        <v>67</v>
      </c>
      <c r="F60" s="40" t="s">
        <v>68</v>
      </c>
      <c r="G60" s="40" t="s">
        <v>79</v>
      </c>
      <c r="H60" s="40" t="s">
        <v>69</v>
      </c>
      <c r="I60" s="40" t="s">
        <v>70</v>
      </c>
      <c r="J60" s="41" t="s">
        <v>71</v>
      </c>
      <c r="K60" s="42" t="s">
        <v>72</v>
      </c>
    </row>
    <row r="61" spans="2:11" ht="13.5" thickBot="1">
      <c r="B61" s="53"/>
      <c r="C61" s="54" t="s">
        <v>73</v>
      </c>
      <c r="D61" s="54" t="s">
        <v>73</v>
      </c>
      <c r="E61" s="54" t="s">
        <v>73</v>
      </c>
      <c r="F61" s="54" t="s">
        <v>74</v>
      </c>
      <c r="G61" s="54" t="s">
        <v>77</v>
      </c>
      <c r="H61" s="54" t="s">
        <v>75</v>
      </c>
      <c r="I61" s="54" t="s">
        <v>73</v>
      </c>
      <c r="J61" s="55"/>
      <c r="K61" s="56"/>
    </row>
    <row r="62" spans="2:11">
      <c r="B62" s="50">
        <v>1</v>
      </c>
      <c r="C62" s="51">
        <v>1976.14</v>
      </c>
      <c r="D62" s="51">
        <v>19.39</v>
      </c>
      <c r="E62" s="51">
        <f>C62+D62</f>
        <v>1995.5300000000002</v>
      </c>
      <c r="F62" s="51">
        <v>2987.35</v>
      </c>
      <c r="G62" s="51">
        <v>0</v>
      </c>
      <c r="H62" s="51">
        <v>2894.4960000000001</v>
      </c>
      <c r="I62" s="51">
        <v>25.835000000000001</v>
      </c>
      <c r="J62" s="73" t="s">
        <v>84</v>
      </c>
      <c r="K62" s="52">
        <f>I62/H62%</f>
        <v>0.89255607884757826</v>
      </c>
    </row>
    <row r="63" spans="2:11">
      <c r="B63" s="67">
        <v>2</v>
      </c>
      <c r="C63" s="61">
        <v>2683.4349999999999</v>
      </c>
      <c r="D63" s="61">
        <v>112.61</v>
      </c>
      <c r="E63" s="76">
        <f>C63+D63</f>
        <v>2796.0450000000001</v>
      </c>
      <c r="F63" s="61">
        <v>2750.53</v>
      </c>
      <c r="G63" s="61">
        <v>0</v>
      </c>
      <c r="H63" s="61">
        <v>2795.806</v>
      </c>
      <c r="I63" s="61">
        <v>29.751000000000001</v>
      </c>
      <c r="J63" s="77" t="s">
        <v>97</v>
      </c>
      <c r="K63" s="78">
        <f>I63/H63%</f>
        <v>1.064129628450615</v>
      </c>
    </row>
    <row r="64" spans="2:11">
      <c r="B64" s="67">
        <v>3</v>
      </c>
      <c r="C64" s="61">
        <f>4542.445+16.1</f>
        <v>4558.5450000000001</v>
      </c>
      <c r="D64" s="61">
        <v>0</v>
      </c>
      <c r="E64" s="61">
        <f>C64+D64</f>
        <v>4558.5450000000001</v>
      </c>
      <c r="F64" s="61">
        <f>4517.33+16.1+15.14</f>
        <v>4548.5700000000006</v>
      </c>
      <c r="G64" s="61">
        <v>0</v>
      </c>
      <c r="H64" s="61">
        <v>4536.1400000000003</v>
      </c>
      <c r="I64" s="61">
        <v>18.809999999999999</v>
      </c>
      <c r="J64" s="62" t="s">
        <v>108</v>
      </c>
      <c r="K64" s="68">
        <f>I64/H64*100</f>
        <v>0.41466974123373607</v>
      </c>
    </row>
    <row r="65" spans="2:12" ht="13.5" thickBot="1">
      <c r="B65" s="96">
        <v>4</v>
      </c>
      <c r="C65" s="97">
        <v>1993.31</v>
      </c>
      <c r="D65" s="97">
        <v>0</v>
      </c>
      <c r="E65" s="70">
        <f>C65+D65</f>
        <v>1993.31</v>
      </c>
      <c r="F65" s="97">
        <v>1988.9749999999999</v>
      </c>
      <c r="G65" s="97">
        <v>0</v>
      </c>
      <c r="H65" s="97">
        <v>1992.6579999999999</v>
      </c>
      <c r="I65" s="97">
        <v>7.3579999999999997</v>
      </c>
      <c r="J65" s="98" t="s">
        <v>114</v>
      </c>
      <c r="K65" s="99">
        <f>I65/H65*100</f>
        <v>0.36925553707660824</v>
      </c>
    </row>
    <row r="66" spans="2:12" ht="13.5" thickBot="1">
      <c r="B66" s="100" t="s">
        <v>76</v>
      </c>
      <c r="C66" s="101">
        <f t="shared" ref="C66:I66" si="0">SUM(C62:C65)</f>
        <v>11211.429999999998</v>
      </c>
      <c r="D66" s="101">
        <f t="shared" si="0"/>
        <v>132</v>
      </c>
      <c r="E66" s="101">
        <f t="shared" si="0"/>
        <v>11343.43</v>
      </c>
      <c r="F66" s="101">
        <f t="shared" si="0"/>
        <v>12275.425000000001</v>
      </c>
      <c r="G66" s="101">
        <f t="shared" si="0"/>
        <v>0</v>
      </c>
      <c r="H66" s="101">
        <f t="shared" si="0"/>
        <v>12219.099999999999</v>
      </c>
      <c r="I66" s="101">
        <f t="shared" si="0"/>
        <v>81.754000000000005</v>
      </c>
      <c r="J66" s="101"/>
      <c r="K66" s="102">
        <f>I66/H66*100</f>
        <v>0.66906727991423276</v>
      </c>
      <c r="L66" s="2"/>
    </row>
    <row r="67" spans="2:12">
      <c r="B67" s="2"/>
      <c r="C67" s="21"/>
      <c r="D67" s="15"/>
      <c r="E67" s="2"/>
      <c r="F67" s="2"/>
      <c r="G67" s="2"/>
      <c r="H67" s="2"/>
      <c r="I67" s="2"/>
      <c r="J67" s="12"/>
      <c r="K67" s="43"/>
      <c r="L67" s="2"/>
    </row>
    <row r="68" spans="2:12">
      <c r="B68" s="79"/>
      <c r="C68" s="21"/>
      <c r="D68" s="15"/>
      <c r="E68" s="49"/>
      <c r="F68" s="49"/>
      <c r="G68" s="2"/>
      <c r="H68" s="2"/>
      <c r="I68" s="2"/>
      <c r="J68" s="12"/>
      <c r="K68" s="2"/>
      <c r="L68" s="2"/>
    </row>
    <row r="69" spans="2:12">
      <c r="B69" s="2"/>
      <c r="C69" s="21"/>
      <c r="D69" s="15"/>
      <c r="E69" s="49"/>
      <c r="F69" s="49"/>
      <c r="G69" s="49"/>
      <c r="H69" s="49"/>
      <c r="I69" s="2"/>
      <c r="J69" s="12"/>
      <c r="K69" s="2"/>
      <c r="L69" s="2"/>
    </row>
    <row r="70" spans="2:12">
      <c r="B70" s="2"/>
      <c r="C70" s="21"/>
      <c r="D70" s="2"/>
      <c r="E70" s="2"/>
      <c r="F70" s="49"/>
      <c r="G70" s="2"/>
      <c r="H70" s="49"/>
      <c r="I70" s="2"/>
      <c r="J70" s="16"/>
      <c r="K70" s="2"/>
      <c r="L70" s="2"/>
    </row>
    <row r="71" spans="2:12">
      <c r="B71" s="2"/>
      <c r="C71" s="21"/>
      <c r="D71" s="2"/>
      <c r="E71" s="2"/>
      <c r="F71" s="2"/>
      <c r="G71" s="2"/>
      <c r="H71" s="2"/>
      <c r="I71" s="2"/>
      <c r="J71" s="17"/>
      <c r="K71" s="2"/>
      <c r="L71" s="2"/>
    </row>
    <row r="72" spans="2:12">
      <c r="B72" s="2"/>
      <c r="C72" s="21"/>
      <c r="D72" s="2"/>
      <c r="E72" s="2"/>
      <c r="F72" s="2"/>
      <c r="G72" s="2"/>
      <c r="H72" s="2"/>
      <c r="I72" s="2"/>
      <c r="J72" s="16"/>
      <c r="K72" s="2"/>
      <c r="L72" s="2"/>
    </row>
    <row r="73" spans="2:12">
      <c r="B73" s="2"/>
      <c r="C73" s="21"/>
      <c r="D73" s="2"/>
      <c r="E73" s="2"/>
      <c r="F73" s="2"/>
      <c r="G73" s="2"/>
      <c r="H73" s="2"/>
      <c r="I73" s="2"/>
      <c r="J73" s="16"/>
      <c r="K73" s="2"/>
      <c r="L73" s="2"/>
    </row>
    <row r="74" spans="2:12">
      <c r="B74" s="2"/>
      <c r="C74" s="21"/>
      <c r="D74" s="2"/>
      <c r="E74" s="2"/>
      <c r="F74" s="2"/>
      <c r="G74" s="49"/>
      <c r="H74" s="49"/>
      <c r="I74" s="2"/>
      <c r="J74" s="18"/>
      <c r="K74" s="2"/>
      <c r="L74" s="2"/>
    </row>
    <row r="75" spans="2:12">
      <c r="B75" s="2"/>
      <c r="C75" s="2"/>
      <c r="D75" s="2"/>
      <c r="E75" s="2"/>
      <c r="F75" s="2"/>
      <c r="G75" s="2"/>
      <c r="H75" s="49"/>
      <c r="I75" s="2"/>
      <c r="J75" s="5"/>
      <c r="K75" s="2"/>
      <c r="L75" s="2"/>
    </row>
    <row r="76" spans="2:12">
      <c r="B76" s="2"/>
      <c r="C76" s="49"/>
      <c r="D76" s="2"/>
      <c r="E76" s="2"/>
      <c r="F76" s="2"/>
      <c r="G76" s="2"/>
      <c r="H76" s="2"/>
      <c r="I76" s="2"/>
      <c r="J76" s="5"/>
      <c r="K76" s="2"/>
      <c r="L76" s="2"/>
    </row>
    <row r="77" spans="2:12">
      <c r="B77" s="2"/>
      <c r="C77" s="49"/>
      <c r="D77" s="2"/>
      <c r="E77" s="2"/>
      <c r="F77" s="2"/>
      <c r="G77" s="2"/>
      <c r="H77" s="2"/>
      <c r="I77" s="2"/>
      <c r="J77" s="5"/>
    </row>
    <row r="78" spans="2:12">
      <c r="B78" s="2"/>
      <c r="C78" s="49"/>
      <c r="D78" s="2"/>
      <c r="E78" s="2"/>
      <c r="F78" s="2"/>
      <c r="G78" s="2"/>
      <c r="H78" s="2"/>
      <c r="I78" s="49"/>
      <c r="J78" s="5"/>
    </row>
    <row r="79" spans="2:12">
      <c r="B79" s="2"/>
      <c r="C79" s="2"/>
      <c r="D79" s="2"/>
      <c r="E79" s="2"/>
      <c r="F79" s="2"/>
      <c r="G79" s="2"/>
      <c r="H79" s="2"/>
      <c r="I79" s="2"/>
      <c r="J79" s="5"/>
    </row>
    <row r="80" spans="2:12">
      <c r="B80" s="2"/>
      <c r="C80" s="2"/>
      <c r="D80" s="2"/>
      <c r="E80" s="2"/>
      <c r="F80" s="2"/>
      <c r="G80" s="2"/>
      <c r="H80" s="2"/>
      <c r="I80" s="2"/>
      <c r="J80" s="5"/>
    </row>
    <row r="81" spans="2:10">
      <c r="B81" s="2"/>
      <c r="C81" s="2"/>
      <c r="D81" s="2"/>
      <c r="E81" s="2"/>
      <c r="F81" s="2"/>
      <c r="G81" s="2"/>
      <c r="H81" s="2"/>
      <c r="I81" s="2"/>
      <c r="J81" s="5"/>
    </row>
    <row r="82" spans="2:10">
      <c r="B82" s="2"/>
      <c r="C82" s="2"/>
      <c r="D82" s="2"/>
      <c r="E82" s="2"/>
      <c r="F82" s="2"/>
      <c r="G82" s="2"/>
      <c r="H82" s="49"/>
      <c r="I82" s="2"/>
      <c r="J82" s="5"/>
    </row>
    <row r="83" spans="2:10">
      <c r="B83" s="2"/>
      <c r="C83" s="2"/>
      <c r="D83" s="2"/>
      <c r="E83" s="2"/>
      <c r="F83" s="2"/>
      <c r="G83" s="2"/>
      <c r="H83" s="2"/>
      <c r="I83" s="2"/>
      <c r="J83" s="5"/>
    </row>
    <row r="84" spans="2:10">
      <c r="B84" s="2"/>
      <c r="C84" s="2"/>
      <c r="D84" s="2"/>
      <c r="E84" s="2"/>
      <c r="F84" s="2"/>
      <c r="G84" s="2"/>
      <c r="H84" s="2"/>
      <c r="I84" s="2"/>
      <c r="J84" s="5"/>
    </row>
    <row r="85" spans="2:10">
      <c r="B85" s="2"/>
      <c r="C85" s="49"/>
      <c r="D85" s="2"/>
      <c r="E85" s="2"/>
      <c r="F85" s="2"/>
      <c r="G85" s="2"/>
      <c r="H85" s="49"/>
      <c r="I85" s="2"/>
      <c r="J85" s="5"/>
    </row>
    <row r="86" spans="2:10">
      <c r="B86" s="2"/>
      <c r="C86" s="2"/>
      <c r="D86" s="2"/>
      <c r="E86" s="2"/>
      <c r="F86" s="2"/>
      <c r="G86" s="2"/>
      <c r="H86" s="2"/>
      <c r="I86" s="2"/>
      <c r="J86" s="5"/>
    </row>
    <row r="87" spans="2:10">
      <c r="B87" s="2"/>
      <c r="C87" s="2"/>
      <c r="D87" s="2"/>
      <c r="E87" s="2"/>
      <c r="F87" s="2"/>
      <c r="G87" s="2"/>
      <c r="H87" s="2"/>
      <c r="I87" s="2"/>
      <c r="J87" s="5"/>
    </row>
    <row r="88" spans="2:10">
      <c r="B88" s="2"/>
      <c r="C88" s="2"/>
      <c r="D88" s="2"/>
      <c r="E88" s="2"/>
      <c r="F88" s="2"/>
      <c r="G88" s="2"/>
      <c r="H88" s="2"/>
      <c r="I88" s="2"/>
      <c r="J88" s="5"/>
    </row>
  </sheetData>
  <mergeCells count="6">
    <mergeCell ref="C1:K1"/>
    <mergeCell ref="I2:K2"/>
    <mergeCell ref="J30:K30"/>
    <mergeCell ref="G32:H32"/>
    <mergeCell ref="J32:K32"/>
    <mergeCell ref="C58:J5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Lot-01 RMO (16-17)</vt:lpstr>
      <vt:lpstr>Lot -02 RMO (16-17)</vt:lpstr>
      <vt:lpstr>Lot-03 M-DEO(16-17)</vt:lpstr>
      <vt:lpstr>Lot-04 M-DEO(16-17)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vvf</cp:lastModifiedBy>
  <cp:lastPrinted>2016-04-05T05:45:38Z</cp:lastPrinted>
  <dcterms:created xsi:type="dcterms:W3CDTF">1996-10-14T23:33:28Z</dcterms:created>
  <dcterms:modified xsi:type="dcterms:W3CDTF">2017-03-25T05:52:04Z</dcterms:modified>
</cp:coreProperties>
</file>