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5" windowWidth="20115" windowHeight="774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D1988" i="1" l="1"/>
  <c r="D1908" i="1"/>
  <c r="K1820" i="1"/>
  <c r="J1820" i="1"/>
  <c r="D1805" i="1"/>
  <c r="I1794" i="1"/>
  <c r="D1794" i="1"/>
  <c r="D1730" i="1"/>
  <c r="J1637" i="1"/>
  <c r="J1638" i="1" s="1"/>
  <c r="J1636" i="1"/>
  <c r="D1631" i="1"/>
  <c r="C1604" i="1"/>
  <c r="D1521" i="1"/>
  <c r="D1507" i="1" s="1"/>
  <c r="D1519" i="1"/>
  <c r="D1510" i="1"/>
  <c r="I1501" i="1"/>
  <c r="K1429" i="1"/>
  <c r="K1419" i="1"/>
  <c r="D1418" i="1"/>
  <c r="D1382" i="1"/>
  <c r="C1314" i="1"/>
  <c r="C1273" i="1"/>
  <c r="C1275" i="1" s="1"/>
  <c r="D1266" i="1"/>
  <c r="D1265" i="1"/>
  <c r="D1221" i="1"/>
  <c r="D1223" i="1" s="1"/>
  <c r="D1172" i="1"/>
  <c r="D1105" i="1" s="1"/>
  <c r="D1170" i="1"/>
  <c r="D1023" i="1"/>
  <c r="D376" i="1"/>
  <c r="L351" i="1"/>
  <c r="L354" i="1" s="1"/>
  <c r="D342" i="1"/>
  <c r="D295" i="1"/>
  <c r="D269" i="1"/>
  <c r="G250" i="1"/>
  <c r="I249" i="1"/>
  <c r="G249" i="1"/>
  <c r="G252" i="1" s="1"/>
  <c r="N247" i="1"/>
  <c r="N249" i="1" s="1"/>
  <c r="N256" i="1" s="1"/>
  <c r="N245" i="1"/>
  <c r="F232" i="1"/>
  <c r="F233" i="1" s="1"/>
  <c r="D225" i="1"/>
  <c r="D222" i="1"/>
  <c r="F190" i="1"/>
  <c r="D149" i="1"/>
  <c r="D150" i="1" s="1"/>
  <c r="D127" i="1"/>
  <c r="D128" i="1" s="1"/>
  <c r="D111" i="1"/>
  <c r="D113" i="1" s="1"/>
  <c r="F65" i="1"/>
  <c r="C65" i="1"/>
  <c r="C67" i="1" s="1"/>
  <c r="C55" i="1"/>
  <c r="C43" i="1"/>
  <c r="D20" i="1"/>
</calcChain>
</file>

<file path=xl/comments1.xml><?xml version="1.0" encoding="utf-8"?>
<comments xmlns="http://schemas.openxmlformats.org/spreadsheetml/2006/main">
  <authors>
    <author>Geeta Karande</author>
  </authors>
  <commentList>
    <comment ref="C479" authorId="0">
      <text>
        <r>
          <rPr>
            <b/>
            <sz val="9"/>
            <color indexed="81"/>
            <rFont val="Tahoma"/>
            <family val="2"/>
          </rPr>
          <t>Geeta Karande:</t>
        </r>
        <r>
          <rPr>
            <sz val="9"/>
            <color indexed="81"/>
            <rFont val="Tahoma"/>
            <family val="2"/>
          </rPr>
          <t xml:space="preserve">
for gokul refoils payments
</t>
        </r>
      </text>
    </comment>
  </commentList>
</comments>
</file>

<file path=xl/sharedStrings.xml><?xml version="1.0" encoding="utf-8"?>
<sst xmlns="http://schemas.openxmlformats.org/spreadsheetml/2006/main" count="3218" uniqueCount="627">
  <si>
    <t>Vendor's credit note to be deducted from vendor account</t>
  </si>
  <si>
    <t>01.06.2016</t>
  </si>
  <si>
    <t>Vendor Name</t>
  </si>
  <si>
    <t>Bill No</t>
  </si>
  <si>
    <t>Amount</t>
  </si>
  <si>
    <t>01.06.16</t>
  </si>
  <si>
    <t>Deepchand Arya Industries</t>
  </si>
  <si>
    <t>Harkarandas Vedpal</t>
  </si>
  <si>
    <t>Horizon Oil Industries</t>
  </si>
  <si>
    <t>03.06.16</t>
  </si>
  <si>
    <t>Ihsedu Agrochem Pvt. Ltd.</t>
  </si>
  <si>
    <t>06.06.16</t>
  </si>
  <si>
    <t>JD Trading Co.</t>
  </si>
  <si>
    <t>M. D. Trading</t>
  </si>
  <si>
    <t>Raha Oils p l</t>
  </si>
  <si>
    <t>Ricela Health Foods Ltd.</t>
  </si>
  <si>
    <t>Siddharth Oil</t>
  </si>
  <si>
    <t>total</t>
  </si>
  <si>
    <t>03.06.2016</t>
  </si>
  <si>
    <t xml:space="preserve">Blasant Agro </t>
  </si>
  <si>
    <t>07.06.16</t>
  </si>
  <si>
    <t>Amarjit Oil Traders</t>
  </si>
  <si>
    <t>Amritsar oil Traders</t>
  </si>
  <si>
    <t>Hindustan Oil Trading</t>
  </si>
  <si>
    <t>Jai Bhagwati Agro Oil</t>
  </si>
  <si>
    <t>Sri Jayasakthi Rice And Oil Mills</t>
  </si>
  <si>
    <t>2 crores</t>
  </si>
  <si>
    <t>08.06.16</t>
  </si>
  <si>
    <t xml:space="preserve">Edelweiss Agri Value Chain </t>
  </si>
  <si>
    <t xml:space="preserve">3F Industries </t>
  </si>
  <si>
    <t>09.06.16</t>
  </si>
  <si>
    <t>vaishnodevi</t>
  </si>
  <si>
    <t>10.06.16</t>
  </si>
  <si>
    <t>08.09.06</t>
  </si>
  <si>
    <t>09.06.2016</t>
  </si>
  <si>
    <t xml:space="preserve">373,43.143.91 </t>
  </si>
  <si>
    <t xml:space="preserve">godrej inds </t>
  </si>
  <si>
    <t>09.06.06</t>
  </si>
  <si>
    <t>14.06.16</t>
  </si>
  <si>
    <t>BOI</t>
  </si>
  <si>
    <t>14.06.2016</t>
  </si>
  <si>
    <t>13.06.16</t>
  </si>
  <si>
    <t>Punjab Oils</t>
  </si>
  <si>
    <t>Vaishnodevi Refoils &amp;Solvex</t>
  </si>
  <si>
    <t>Maheshwari Global</t>
  </si>
  <si>
    <t>bills</t>
  </si>
  <si>
    <t>13.06.2016</t>
  </si>
  <si>
    <t>2 CRORES</t>
  </si>
  <si>
    <t>Blasant Agro Exim p l</t>
  </si>
  <si>
    <t>Gokul Agri</t>
  </si>
  <si>
    <t>Edelweiss - Margin Money</t>
  </si>
  <si>
    <t>balance</t>
  </si>
  <si>
    <t>Lok Nath Varinder Kumar Impex ltd</t>
  </si>
  <si>
    <t>Puduvai Impex</t>
  </si>
  <si>
    <t xml:space="preserve">S.R.A Trade Links </t>
  </si>
  <si>
    <t>23.06.16</t>
  </si>
  <si>
    <t>Total</t>
  </si>
  <si>
    <t>15.06.16</t>
  </si>
  <si>
    <t>10 cr</t>
  </si>
  <si>
    <t>16.06.16</t>
  </si>
  <si>
    <t>22.06.16</t>
  </si>
  <si>
    <t>Gokul Agri International</t>
  </si>
  <si>
    <t>Maheshwari Global Industries Pvt. Ltd.</t>
  </si>
  <si>
    <t>20.06.16</t>
  </si>
  <si>
    <t>Edelweiss Margin Money</t>
  </si>
  <si>
    <t>Cargill - ADVANCE</t>
  </si>
  <si>
    <t>Suruchi Refinery P L</t>
  </si>
  <si>
    <t>Pavithra Oil Indutries</t>
  </si>
  <si>
    <t>37, 38</t>
  </si>
  <si>
    <t>ADV</t>
  </si>
  <si>
    <t xml:space="preserve">kamani oil inds </t>
  </si>
  <si>
    <t>542, 543, 544</t>
  </si>
  <si>
    <t>Ruchi Soya Industries ltd</t>
  </si>
  <si>
    <t>adv</t>
  </si>
  <si>
    <t xml:space="preserve">gujarat ambuja exports </t>
  </si>
  <si>
    <t>Maheswari</t>
  </si>
  <si>
    <t>24.06.16</t>
  </si>
  <si>
    <t>pavithra Oil Industries</t>
  </si>
  <si>
    <t>balance allocation of dated 14.06.16</t>
  </si>
  <si>
    <t>balance allocation of dated 15.06.16</t>
  </si>
  <si>
    <t>17.06.2016</t>
  </si>
  <si>
    <t>1.36 CR</t>
  </si>
  <si>
    <t xml:space="preserve">Gokul Agri </t>
  </si>
  <si>
    <t>Advance</t>
  </si>
  <si>
    <t>Edelweiss.</t>
  </si>
  <si>
    <t>13.07.2016</t>
  </si>
  <si>
    <t xml:space="preserve">3 CR+as per adil only 3.20 cr is to be paid </t>
  </si>
  <si>
    <t>remark</t>
  </si>
  <si>
    <t>Allocation recd on 13.07.16</t>
  </si>
  <si>
    <t>Krishna Oleo Chemical</t>
  </si>
  <si>
    <t>booked</t>
  </si>
  <si>
    <t>Refund from Gujarat Ambuja</t>
  </si>
  <si>
    <t>Kumaran Oil Products</t>
  </si>
  <si>
    <t>Additional cash allocated on 14.07.16</t>
  </si>
  <si>
    <t>Osian (India)</t>
  </si>
  <si>
    <t>Paid</t>
  </si>
  <si>
    <t>Debit Note no 01Bill no3&amp;244</t>
  </si>
  <si>
    <t>paid</t>
  </si>
  <si>
    <t>Balance</t>
  </si>
  <si>
    <t>Pavithra Oil Mill</t>
  </si>
  <si>
    <t>Raha - 25.07.16</t>
  </si>
  <si>
    <t xml:space="preserve">Krishna oleo-Bno. 19 &amp; 21- 90% payment </t>
  </si>
  <si>
    <t>Shree Kumaravel Oil Mill</t>
  </si>
  <si>
    <t>recd</t>
  </si>
  <si>
    <t>Sivam Traders</t>
  </si>
  <si>
    <t>Sri.Lingeshwarar Traders</t>
  </si>
  <si>
    <t>Srie Bhagawati Oil Industriess</t>
  </si>
  <si>
    <t>V.P.M.Rice &amp;Oil Mill</t>
  </si>
  <si>
    <t>14.07.2016</t>
  </si>
  <si>
    <t>3 crores</t>
  </si>
  <si>
    <t>balance 50 verbal approval recd from Adil on 18.07.16</t>
  </si>
  <si>
    <t>Allocation Recd</t>
  </si>
  <si>
    <t>14.07.16</t>
  </si>
  <si>
    <t>N.M. Coconut Oil Marcchants</t>
  </si>
  <si>
    <t>Kumaran Oil Mill</t>
  </si>
  <si>
    <t>Shree Vel Industries</t>
  </si>
  <si>
    <t>Viswa Traders</t>
  </si>
  <si>
    <t>recd on 18.07.2016</t>
  </si>
  <si>
    <t>shortfall of allocation- 18.07.16</t>
  </si>
  <si>
    <t>PKB.Oil Mills</t>
  </si>
  <si>
    <t>18.07.16</t>
  </si>
  <si>
    <t>shree kumaravel oil mills</t>
  </si>
  <si>
    <t>holld fior shortage of allocation</t>
  </si>
  <si>
    <t>exicse pending</t>
  </si>
  <si>
    <t>short fall of allocation</t>
  </si>
  <si>
    <t>25.07.2016</t>
  </si>
  <si>
    <t>not paid due to shortage of allocation &amp; informed poonam verberally on the same day</t>
  </si>
  <si>
    <t>Ruchi Soya Industries ltd 90% Paid</t>
  </si>
  <si>
    <t>20.07.2016</t>
  </si>
  <si>
    <t>G.S.Oil Industries</t>
  </si>
  <si>
    <t>Prema Oil Mill</t>
  </si>
  <si>
    <t>28.07.16</t>
  </si>
  <si>
    <t>ruchi Soya</t>
  </si>
  <si>
    <t>balance 10%</t>
  </si>
  <si>
    <t>USD 54,304.77</t>
  </si>
  <si>
    <t>26.07.16</t>
  </si>
  <si>
    <t>Mac World</t>
  </si>
  <si>
    <t>52.948.77</t>
  </si>
  <si>
    <t>27.07.2016</t>
  </si>
  <si>
    <t>Godrej Industries</t>
  </si>
  <si>
    <t>Attached herewith Payment Allocation of Rs. 2,58,80,373.00 .</t>
  </si>
  <si>
    <t xml:space="preserve">And we are allocating Advance Payment to Cargill India of Rs. 51,02,950.00 </t>
  </si>
  <si>
    <t>(PO 300/31294 – Rs. 47,27,700.00</t>
  </si>
  <si>
    <t>PO 300/31239 – Rs.   3,75,250.00 )</t>
  </si>
  <si>
    <t>Excise pending</t>
  </si>
  <si>
    <t>Namratha  Oil Refineries P L</t>
  </si>
  <si>
    <t>Murali Oil Mills</t>
  </si>
  <si>
    <t>27.07.16</t>
  </si>
  <si>
    <t>Cargill india</t>
  </si>
  <si>
    <t>7.64 crores</t>
  </si>
  <si>
    <t>REMARK</t>
  </si>
  <si>
    <t>check for invoice- as per gracian</t>
  </si>
  <si>
    <t>08.08.16</t>
  </si>
  <si>
    <t>PENDING</t>
  </si>
  <si>
    <t>Paid on 15.07.2016</t>
  </si>
  <si>
    <t>Murugan Refineries p l</t>
  </si>
  <si>
    <t>04.08.16</t>
  </si>
  <si>
    <t>Pavithra Oil Industries</t>
  </si>
  <si>
    <t>Paid on 01.07.2016</t>
  </si>
  <si>
    <t>Shree Ganpati Enterprises</t>
  </si>
  <si>
    <t>03.08.2016</t>
  </si>
  <si>
    <t>Sri.Gangai Oil Mill</t>
  </si>
  <si>
    <t>02.08.16</t>
  </si>
  <si>
    <t>04.08.16- 90% ADV PAYMENT</t>
  </si>
  <si>
    <t>not booked</t>
  </si>
  <si>
    <t>booked on 31.07.16 not paid</t>
  </si>
  <si>
    <t>Sri. Vinayaka Mills</t>
  </si>
  <si>
    <t>Ihsedu Agrochem p l</t>
  </si>
  <si>
    <t xml:space="preserve">   15,58,225.00 </t>
  </si>
  <si>
    <t>   15,58,225</t>
  </si>
  <si>
    <t xml:space="preserve">   15,80,990.00 </t>
  </si>
  <si>
    <t>Devish Oil Industries P L</t>
  </si>
  <si>
    <t xml:space="preserve">   16,96,740.48 </t>
  </si>
  <si>
    <t>09.08.16</t>
  </si>
  <si>
    <t>8.17 lacs</t>
  </si>
  <si>
    <t>11.08.16</t>
  </si>
  <si>
    <t xml:space="preserve">Gokul refoils </t>
  </si>
  <si>
    <t>Paid on 04.08.16</t>
  </si>
  <si>
    <t>10% Balance</t>
  </si>
  <si>
    <t>11.08.2016</t>
  </si>
  <si>
    <t>Balaji Industries</t>
  </si>
  <si>
    <t>Sri. Amman Oil Mill</t>
  </si>
  <si>
    <t>Sri.Venkata Srinivasa Oils p l</t>
  </si>
  <si>
    <t>16.08.16</t>
  </si>
  <si>
    <t>5 crores</t>
  </si>
  <si>
    <t>Kumaran Oil Industries</t>
  </si>
  <si>
    <t>16.08.2016</t>
  </si>
  <si>
    <t>19.08.2016</t>
  </si>
  <si>
    <t>Star Mukesh Trading Co</t>
  </si>
  <si>
    <t>31.08.16</t>
  </si>
  <si>
    <t>Jethabhai Gopaji;s</t>
  </si>
  <si>
    <t>31.08.2016</t>
  </si>
  <si>
    <t>SKM Animal Feeds &amp; Foods &amp; Kaleeswari Ref. Pvt Ltd.</t>
  </si>
  <si>
    <t>Kaleeswari Ref. Pvt Ltd.</t>
  </si>
  <si>
    <t>VVF/267/ B NO 9006</t>
  </si>
  <si>
    <t>SKM Animal Feeds &amp; Foods</t>
  </si>
  <si>
    <t xml:space="preserve">adv </t>
  </si>
  <si>
    <t>NIKHIL TO REVERT</t>
  </si>
  <si>
    <t>01.09.2016</t>
  </si>
  <si>
    <t>10 crores</t>
  </si>
  <si>
    <t>Srri.Kcc .Oil Mills</t>
  </si>
  <si>
    <t>Uma Agro Products</t>
  </si>
  <si>
    <t>Winner Copra Products</t>
  </si>
  <si>
    <t>07.09.16</t>
  </si>
  <si>
    <t>35 lacs</t>
  </si>
  <si>
    <t xml:space="preserve">paid on </t>
  </si>
  <si>
    <t>Bill date</t>
  </si>
  <si>
    <t>GR Date</t>
  </si>
  <si>
    <t>Material</t>
  </si>
  <si>
    <t>Pay weight</t>
  </si>
  <si>
    <t>Due Date</t>
  </si>
  <si>
    <t>Bill Amt</t>
  </si>
  <si>
    <t>Pls pay</t>
  </si>
  <si>
    <t>09.09.16</t>
  </si>
  <si>
    <t>Gokul Refoils &amp;Solvent Ltd</t>
  </si>
  <si>
    <t>PFAD</t>
  </si>
  <si>
    <t xml:space="preserve">     9,14,382.00 </t>
  </si>
  <si>
    <t>21.09.16</t>
  </si>
  <si>
    <t xml:space="preserve">     6,69,804.00 </t>
  </si>
  <si>
    <t>pending for diff in weight note &amp; grn wt</t>
  </si>
  <si>
    <t>15.09.16</t>
  </si>
  <si>
    <t>NEEM OIL</t>
  </si>
  <si>
    <t xml:space="preserve">   19,44,048.00 </t>
  </si>
  <si>
    <t>weight note not attached</t>
  </si>
  <si>
    <t xml:space="preserve"> Total </t>
  </si>
  <si>
    <t xml:space="preserve">   35,28,234.00 </t>
  </si>
  <si>
    <t>14.09.2016</t>
  </si>
  <si>
    <t>15 cr</t>
  </si>
  <si>
    <t>14.09.16</t>
  </si>
  <si>
    <t>skm animal</t>
  </si>
  <si>
    <t>adv payment</t>
  </si>
  <si>
    <t>Hindustan Oil Traders</t>
  </si>
  <si>
    <t>sameer</t>
  </si>
  <si>
    <t xml:space="preserve">  Delayed Payment Debit Note </t>
  </si>
  <si>
    <t>21.09.2016</t>
  </si>
  <si>
    <t>30,301/-</t>
  </si>
  <si>
    <t>22.09.2016</t>
  </si>
  <si>
    <t xml:space="preserve">Devish Oil Inds </t>
  </si>
  <si>
    <t>29.09.2016</t>
  </si>
  <si>
    <t>4.27 lacs</t>
  </si>
  <si>
    <t>block</t>
  </si>
  <si>
    <t>BLOCK</t>
  </si>
  <si>
    <t>03.10.2016</t>
  </si>
  <si>
    <t>05.10.2016</t>
  </si>
  <si>
    <t>15.65 lacs</t>
  </si>
  <si>
    <t>SRIKCC Oil Mills</t>
  </si>
  <si>
    <t>Ruchi Soya Industries ltd(Kolkata)</t>
  </si>
  <si>
    <t>07.10.2016</t>
  </si>
  <si>
    <t>07.10.16</t>
  </si>
  <si>
    <t xml:space="preserve">ruchi Soya </t>
  </si>
  <si>
    <t>13.10.2016</t>
  </si>
  <si>
    <t>rtgs pending</t>
  </si>
  <si>
    <t>18.10.2016</t>
  </si>
  <si>
    <t>25.10.2016</t>
  </si>
  <si>
    <t>Gokul Agro Reasources ltd</t>
  </si>
  <si>
    <t xml:space="preserve">  Delayed Payment Debit Note No 499</t>
  </si>
  <si>
    <t>Gokul Refoils</t>
  </si>
  <si>
    <t>0062862850</t>
  </si>
  <si>
    <t>V.T. Oil Mill</t>
  </si>
  <si>
    <t>27.10.2016</t>
  </si>
  <si>
    <t>5 Crores</t>
  </si>
  <si>
    <t>11.11.2016</t>
  </si>
  <si>
    <t>4,39,31,707.29</t>
  </si>
  <si>
    <t>Allocation recd from Treasury</t>
  </si>
  <si>
    <t>16.11.2016</t>
  </si>
  <si>
    <t>17.11.16</t>
  </si>
  <si>
    <t>Debit Note No18</t>
  </si>
  <si>
    <t>Debit Note No19</t>
  </si>
  <si>
    <t>Debit Note No20</t>
  </si>
  <si>
    <t>28.12.2016</t>
  </si>
  <si>
    <t>Ruchi Soya Industries Ltd</t>
  </si>
  <si>
    <t>S R A Trade Links</t>
  </si>
  <si>
    <t>25.11.16</t>
  </si>
  <si>
    <t xml:space="preserve">Srimadhi Agro </t>
  </si>
  <si>
    <t xml:space="preserve">Advance </t>
  </si>
  <si>
    <t>TOTAL</t>
  </si>
  <si>
    <t>Allocation Recd from treasury</t>
  </si>
  <si>
    <t xml:space="preserve">excess paid </t>
  </si>
  <si>
    <t>Premesh</t>
  </si>
  <si>
    <t>28.11.2016</t>
  </si>
  <si>
    <t>29.11.16</t>
  </si>
  <si>
    <t xml:space="preserve">Ruchi Soya inds </t>
  </si>
  <si>
    <t>kolkatta</t>
  </si>
  <si>
    <t>30.11.16</t>
  </si>
  <si>
    <t>Debit Note No21</t>
  </si>
  <si>
    <t>Debit Note No22</t>
  </si>
  <si>
    <t>Debit Note No23</t>
  </si>
  <si>
    <t>Entire used for Edelweiss</t>
  </si>
  <si>
    <t xml:space="preserve">Srimadhi - Advance Payment </t>
  </si>
  <si>
    <t>Sri Venkateswara Mills</t>
  </si>
  <si>
    <t>06.12.2016</t>
  </si>
  <si>
    <t>paid on 07.12.2016</t>
  </si>
  <si>
    <t>13.12.16</t>
  </si>
  <si>
    <t>srimadhi agro</t>
  </si>
  <si>
    <t>14.12.2016</t>
  </si>
  <si>
    <t>15.12.2016</t>
  </si>
  <si>
    <t>20.43 lacs</t>
  </si>
  <si>
    <t>date</t>
  </si>
  <si>
    <t>Remark</t>
  </si>
  <si>
    <t>15.12.16</t>
  </si>
  <si>
    <t>Edelweiss Agri Chain</t>
  </si>
  <si>
    <t>Sameer</t>
  </si>
  <si>
    <t>14.12.16</t>
  </si>
  <si>
    <t>bill not recd</t>
  </si>
  <si>
    <t>Debit Note No24</t>
  </si>
  <si>
    <t>Debit Note No25</t>
  </si>
  <si>
    <t>Debit Note No26</t>
  </si>
  <si>
    <t>Debit Note No27</t>
  </si>
  <si>
    <t>Debit Note No28</t>
  </si>
  <si>
    <t>Ruchi Soya Industries Pvt Ltd</t>
  </si>
  <si>
    <t xml:space="preserve">AAK Kamani - Advance </t>
  </si>
  <si>
    <t>advance</t>
  </si>
  <si>
    <t xml:space="preserve">Gokul Refoils - Advance </t>
  </si>
  <si>
    <t xml:space="preserve">20.43 lacs for gokul </t>
  </si>
  <si>
    <t>26.12.2016</t>
  </si>
  <si>
    <t>35,52,739.00</t>
  </si>
  <si>
    <t>26.12.16</t>
  </si>
  <si>
    <t xml:space="preserve">ruchi soya </t>
  </si>
  <si>
    <t>sri vinayak</t>
  </si>
  <si>
    <t>Deepchand Arya</t>
  </si>
  <si>
    <t>Raha Oils</t>
  </si>
  <si>
    <t>27.12.2016</t>
  </si>
  <si>
    <t>1.72 cr</t>
  </si>
  <si>
    <t>Liberty  - Advance</t>
  </si>
  <si>
    <t>Ruchi Soya</t>
  </si>
  <si>
    <t xml:space="preserve"> 1,70,13,016.00</t>
  </si>
  <si>
    <t>28.12.16</t>
  </si>
  <si>
    <t>R-0232</t>
  </si>
  <si>
    <t>Murugan Refineries (P) Ltd</t>
  </si>
  <si>
    <t>VVF Limited</t>
  </si>
  <si>
    <t>22.12.16</t>
  </si>
  <si>
    <t>Cash Outstanding allocated – Rs. 3,31,18,555.95 – as per attached Excel File</t>
  </si>
  <si>
    <t>Advance to Allana CNO          - Rs. 1,95,77,279.47</t>
  </si>
  <si>
    <t>Total                                                  Rs. 5,26,95,835.42</t>
  </si>
  <si>
    <t>N M Coconut Oil Mercchants</t>
  </si>
  <si>
    <t>P K B Oil Mills</t>
  </si>
  <si>
    <t>03.01.16</t>
  </si>
  <si>
    <t>V.P.M.Rice&amp;Oil Mill</t>
  </si>
  <si>
    <t>Velica Oil Mill</t>
  </si>
  <si>
    <t>VVF (India) Limited</t>
  </si>
  <si>
    <t>28.12.2016 - Email from Anand Kasturi</t>
  </si>
  <si>
    <t>Cash Outstanding allocated – Rs. 4,01,08,438.00 – as per attached Excel File</t>
  </si>
  <si>
    <t>Advance to Srimadhi               - Rs.     10,24,000.00</t>
  </si>
  <si>
    <t>02.01.17</t>
  </si>
  <si>
    <t>Advance to Srimadhi               - Rs.     10,380,000</t>
  </si>
  <si>
    <t>30.12.16</t>
  </si>
  <si>
    <t>Advance to SKM                       - Rs.      44,40,000.00</t>
  </si>
  <si>
    <t xml:space="preserve">Total                                                  Rs. 466,48,438.00  </t>
  </si>
  <si>
    <t xml:space="preserve">02.01.2017- Devish Oil inds </t>
  </si>
  <si>
    <t>04.01.2017</t>
  </si>
  <si>
    <t>4 crores</t>
  </si>
  <si>
    <t>05.01.17</t>
  </si>
  <si>
    <t xml:space="preserve">Devish Oil Industries p l </t>
  </si>
  <si>
    <t>not to pay for differ in amt</t>
  </si>
  <si>
    <t>04.01.17</t>
  </si>
  <si>
    <t>Shree Kumaravl Oil Mill</t>
  </si>
  <si>
    <t>Sri Sampoorani Amma Mills</t>
  </si>
  <si>
    <t>VVF/295/B NO 1047</t>
  </si>
  <si>
    <t>bill not booked</t>
  </si>
  <si>
    <t>Sri.Gangai Oil</t>
  </si>
  <si>
    <t>Srri Kcc Oil  Mills</t>
  </si>
  <si>
    <t>05.01.2017</t>
  </si>
  <si>
    <t xml:space="preserve">3 crores </t>
  </si>
  <si>
    <t>VVF INDIA LTD</t>
  </si>
  <si>
    <t>06.01.17</t>
  </si>
  <si>
    <t>Agencies &amp;Cargo Care ltd</t>
  </si>
  <si>
    <t>Acclk/2016-17/350</t>
  </si>
  <si>
    <t>06.01.16</t>
  </si>
  <si>
    <t xml:space="preserve">06.01.17--bank name changed </t>
  </si>
  <si>
    <t xml:space="preserve">5 crores </t>
  </si>
  <si>
    <t>VVF LTD</t>
  </si>
  <si>
    <t>DATE</t>
  </si>
  <si>
    <t>Rebate</t>
  </si>
  <si>
    <t>10.01.17</t>
  </si>
  <si>
    <t>Shrika Oil Industries</t>
  </si>
  <si>
    <t>09.01.17</t>
  </si>
  <si>
    <t>Kabaleeswarar Traders</t>
  </si>
  <si>
    <t>VVF/290/B NO 61</t>
  </si>
  <si>
    <t>09.01.16</t>
  </si>
  <si>
    <t>Balaaji Industries</t>
  </si>
  <si>
    <t>VVF/293/B NO 153</t>
  </si>
  <si>
    <t>Sri Shanmuga Traders</t>
  </si>
  <si>
    <t>VVF/297/B NO 175</t>
  </si>
  <si>
    <t>VVF/298/B NO 62</t>
  </si>
  <si>
    <t>vvf ltd</t>
  </si>
  <si>
    <t>2.50 cr</t>
  </si>
  <si>
    <t>13.01.17</t>
  </si>
  <si>
    <t>12.01.17</t>
  </si>
  <si>
    <t>4.24 crs</t>
  </si>
  <si>
    <t>16.01.17</t>
  </si>
  <si>
    <t>Edelweiss Agri Value Chain l</t>
  </si>
  <si>
    <t>13.01.17- suresh</t>
  </si>
  <si>
    <t>Suruchi Refinery p l</t>
  </si>
  <si>
    <t>18.01.2017</t>
  </si>
  <si>
    <t>1.23 crores</t>
  </si>
  <si>
    <t>Rs. 73,06,407.35 – As per Outstanding allocation</t>
  </si>
  <si>
    <t>23.01.17</t>
  </si>
  <si>
    <t>Rs. 47,60,000.00 – Advance to SKM Animal Feeds</t>
  </si>
  <si>
    <t>deepchand</t>
  </si>
  <si>
    <t>1.48 crore</t>
  </si>
  <si>
    <t>25.01.2017</t>
  </si>
  <si>
    <t>24.01.2017</t>
  </si>
  <si>
    <t>1.08 cr</t>
  </si>
  <si>
    <t>25.01.17</t>
  </si>
  <si>
    <t>24.01.2017- Maheshwari Global</t>
  </si>
  <si>
    <t>. 1,96,69,455.00</t>
  </si>
  <si>
    <t xml:space="preserve">27.01.2017 -- VVF Ltd- Adil's email recd on 25.01 </t>
  </si>
  <si>
    <t xml:space="preserve">email recd on 25.01 </t>
  </si>
  <si>
    <t>P.K.G.Coconut Products</t>
  </si>
  <si>
    <t xml:space="preserve">Adani wilmar </t>
  </si>
  <si>
    <t>30.01.17</t>
  </si>
  <si>
    <t>02.02.17</t>
  </si>
  <si>
    <t>03.02.17</t>
  </si>
  <si>
    <t>08.02.17</t>
  </si>
  <si>
    <t>Frigorifico allana</t>
  </si>
  <si>
    <t>27.01.17</t>
  </si>
  <si>
    <t>4.50 CR</t>
  </si>
  <si>
    <t>Internaional Oil Corporation</t>
  </si>
  <si>
    <t>Raasi Trading Company</t>
  </si>
  <si>
    <t>31.01.17</t>
  </si>
  <si>
    <t>VVF/300/B NO 102</t>
  </si>
  <si>
    <t>Suruchi Refinery  p l</t>
  </si>
  <si>
    <t>dt</t>
  </si>
  <si>
    <t>30.01.2017</t>
  </si>
  <si>
    <t>2.51 crores</t>
  </si>
  <si>
    <t>maheshwari globa;l</t>
  </si>
  <si>
    <t>01.02.17</t>
  </si>
  <si>
    <t>Aravindh Oil Mills</t>
  </si>
  <si>
    <t>Sri Ganapathy Oil Mill</t>
  </si>
  <si>
    <t>31.01.2017</t>
  </si>
  <si>
    <t>4,79,50,304.00 .</t>
  </si>
  <si>
    <t>Shri Sendhur Oil Mill</t>
  </si>
  <si>
    <t>Sree Yeswin Refinries</t>
  </si>
  <si>
    <t xml:space="preserve">32,33,542.00 </t>
  </si>
  <si>
    <t>Netaji Oil Depot</t>
  </si>
  <si>
    <t>     10,86,669.00</t>
  </si>
  <si>
    <t>     10,95,311.00</t>
  </si>
  <si>
    <t>     10,51,562.00</t>
  </si>
  <si>
    <t>08.02.2017</t>
  </si>
  <si>
    <t>allana - advance</t>
  </si>
  <si>
    <t>Advance to Adani , Manglore – PFAD 17 MT – Po 38267 – Rs. 7,78,114.00</t>
  </si>
  <si>
    <t>Outstanding Cash allocation (as attached)                             - Rs. 1,46,43,875.00</t>
  </si>
  <si>
    <t>Kindly allocate additional funds of  Rs. 11,57,914.00 .</t>
  </si>
  <si>
    <t>09.02.17</t>
  </si>
  <si>
    <t>3 Crores for Maheshwari Global</t>
  </si>
  <si>
    <t>10.02.2017  - vvf ltd</t>
  </si>
  <si>
    <t>10.02.17</t>
  </si>
  <si>
    <t>83- d. note nto recd</t>
  </si>
  <si>
    <t>VVF/307/B NO 179</t>
  </si>
  <si>
    <t>-</t>
  </si>
  <si>
    <t>VVF/308/B NO 85</t>
  </si>
  <si>
    <t>Devish Oil Industries p l</t>
  </si>
  <si>
    <t>730- d.note</t>
  </si>
  <si>
    <t>13.02.17</t>
  </si>
  <si>
    <t xml:space="preserve">       30,239,626.00 </t>
  </si>
  <si>
    <t>Maheshwari global</t>
  </si>
  <si>
    <t>8 crores</t>
  </si>
  <si>
    <t>We are utilising funds allocated as per following :</t>
  </si>
  <si>
    <t>14.02.17</t>
  </si>
  <si>
    <t xml:space="preserve">Rs. 3,51,15,822.00 – Outstanding as per attachment </t>
  </si>
  <si>
    <t>Rs. 1,14,71,850.00 – Advance to Allana  for PFAD 200 MT  - PO 38281</t>
  </si>
  <si>
    <t>e-mail - bills not recd</t>
  </si>
  <si>
    <t xml:space="preserve">Rs. 3,52,19,044.00 – Payment to Maheshwari as per attached statement </t>
  </si>
  <si>
    <t>Rs.       1,40,303.00 – Advance to Adani , Manglore for PFAD  - PO 38267</t>
  </si>
  <si>
    <t xml:space="preserve">Total Rs.8,19,47,019.000 </t>
  </si>
  <si>
    <t>Kindly allocate additional funds of Rs. 19,47,019.00 for the same.</t>
  </si>
  <si>
    <t>Frigorifco Allana</t>
  </si>
  <si>
    <t xml:space="preserve">Olivia Impex P L </t>
  </si>
  <si>
    <t>Sri Vinayaka Mills</t>
  </si>
  <si>
    <t xml:space="preserve">28 LACS </t>
  </si>
  <si>
    <t>15.02.17</t>
  </si>
  <si>
    <t xml:space="preserve">Harkarandas </t>
  </si>
  <si>
    <t>21.02.17 - VVF LTD.</t>
  </si>
  <si>
    <t>1.62 CR</t>
  </si>
  <si>
    <t>21.02.17 - VVF INDIA LTD.</t>
  </si>
  <si>
    <t>2 CR</t>
  </si>
  <si>
    <t>22.02.17</t>
  </si>
  <si>
    <t>excise pending</t>
  </si>
  <si>
    <t>21.02.17</t>
  </si>
  <si>
    <t>maheshwari Global</t>
  </si>
  <si>
    <t>27.02.2017</t>
  </si>
  <si>
    <t>6.2 Crores</t>
  </si>
  <si>
    <t>01.03.2017</t>
  </si>
  <si>
    <t>03.03.2017</t>
  </si>
  <si>
    <t>08.03.17</t>
  </si>
  <si>
    <t>09.03.17</t>
  </si>
  <si>
    <t>09.03.17 - VVF LTD,</t>
  </si>
  <si>
    <t>1.75 Cr</t>
  </si>
  <si>
    <t>Payable</t>
  </si>
  <si>
    <t xml:space="preserve">           2,036,790.00 </t>
  </si>
  <si>
    <t xml:space="preserve">           1,880,032.92 </t>
  </si>
  <si>
    <t xml:space="preserve">           2,651,880.00 </t>
  </si>
  <si>
    <t>D.NOTE PENDING</t>
  </si>
  <si>
    <t xml:space="preserve">           2,597,759.00 </t>
  </si>
  <si>
    <t xml:space="preserve">           1,847,040.00 </t>
  </si>
  <si>
    <t>14.03.2017</t>
  </si>
  <si>
    <t>5 crs</t>
  </si>
  <si>
    <t>AMT</t>
  </si>
  <si>
    <t>15.03.17</t>
  </si>
  <si>
    <t>Amritsar Oil Traders</t>
  </si>
  <si>
    <t>16.03.17</t>
  </si>
  <si>
    <t>Edelweiss Agri Chain limited</t>
  </si>
  <si>
    <t>Debit Note No 74</t>
  </si>
  <si>
    <t>Harkaran Dass Vedpal</t>
  </si>
  <si>
    <t>Harkarandas Vedpal , Ludhiana</t>
  </si>
  <si>
    <t>Harkarandas Vedpal , Noida</t>
  </si>
  <si>
    <t>CRO8480</t>
  </si>
  <si>
    <t>CRO8513</t>
  </si>
  <si>
    <t>CRO8619</t>
  </si>
  <si>
    <t>CRO8620</t>
  </si>
  <si>
    <t>CRO8636</t>
  </si>
  <si>
    <t>Siddharh Oils</t>
  </si>
  <si>
    <t>Sri Gangai Oil  Mill</t>
  </si>
  <si>
    <t>16.03.2017</t>
  </si>
  <si>
    <t>17.03.17</t>
  </si>
  <si>
    <t>Balaji Agro Products</t>
  </si>
  <si>
    <t>PKB oil Mills</t>
  </si>
  <si>
    <t>PKG Coconut Products</t>
  </si>
  <si>
    <t xml:space="preserve">Raha Oil  P L </t>
  </si>
  <si>
    <t>Shri Sendhur Oil Mill- not frt to be paid</t>
  </si>
  <si>
    <t xml:space="preserve">Adani Wilmar </t>
  </si>
  <si>
    <t>20.03.17</t>
  </si>
  <si>
    <t xml:space="preserve">sri vinayak mills </t>
  </si>
  <si>
    <t>21.03.17</t>
  </si>
  <si>
    <t>17.03.2017</t>
  </si>
  <si>
    <t>VVF LTD.</t>
  </si>
  <si>
    <t>3,08,08,514.00</t>
  </si>
  <si>
    <t>Sindhvai Agro Industries</t>
  </si>
  <si>
    <t>R/M/612</t>
  </si>
  <si>
    <t>R/M/613</t>
  </si>
  <si>
    <t>R/M/615</t>
  </si>
  <si>
    <t>R/M/616</t>
  </si>
  <si>
    <t>R/M/621</t>
  </si>
  <si>
    <t>R/M/618</t>
  </si>
  <si>
    <t>R/M/619</t>
  </si>
  <si>
    <t>R/M/620</t>
  </si>
  <si>
    <t>R/M/622</t>
  </si>
  <si>
    <t>R/M/623</t>
  </si>
  <si>
    <t>R/M/624</t>
  </si>
  <si>
    <t>R/M/625</t>
  </si>
  <si>
    <t>R/M/626</t>
  </si>
  <si>
    <t>R/M/627</t>
  </si>
  <si>
    <t>R/M/628</t>
  </si>
  <si>
    <t>R/M/629</t>
  </si>
  <si>
    <t>R/M/630</t>
  </si>
  <si>
    <t>R/M/632</t>
  </si>
  <si>
    <t>24.03.2017</t>
  </si>
  <si>
    <t>emami agrotech- advance</t>
  </si>
  <si>
    <t xml:space="preserve"> 1,15,89,750.00</t>
  </si>
  <si>
    <t>23.03.2017</t>
  </si>
  <si>
    <t>Adani wilmar - Advance</t>
  </si>
  <si>
    <t>Okay noted</t>
  </si>
  <si>
    <t xml:space="preserve">Adil ANklesaria | Manager | Treasury &amp; Banking </t>
  </si>
  <si>
    <t>VVF [India] Limited |109, Sion East, Mumbai 400 0022, Maharashtra, India | D: +91 22 4028 2000 | T: +91 22 4028 2133 | M: +91 98331 71791 | W: www.vvfltd.com</t>
  </si>
  <si>
    <t xml:space="preserve">  </t>
  </si>
  <si>
    <t>  </t>
  </si>
  <si>
    <t>DISCLAIMER: This email was sent from the VVF Group of companies. This email may contain information that is confidential, legally privileged or otherwise protected from disclosure. If you are not the intended recipient of this email, you are not entitled to use, disclose, distribute, copy, print, disseminate or rely on this email in any way. We have taken steps to ensure that this email is free from computer viruses and the like. It is, however, the recipient's responsibility to ensure that it is actually virus free.</t>
  </si>
  <si>
    <t>Dear Adil,</t>
  </si>
  <si>
    <t>gave for payment on 03.04.17</t>
  </si>
  <si>
    <t>PO</t>
  </si>
  <si>
    <t xml:space="preserve">Tanker  No                  </t>
  </si>
  <si>
    <t xml:space="preserve">Bill Amt. </t>
  </si>
  <si>
    <t>Payable Amount</t>
  </si>
  <si>
    <t>R/M/642</t>
  </si>
  <si>
    <t>MH 46 AF 6969</t>
  </si>
  <si>
    <t xml:space="preserve">     1,509,120.00 </t>
  </si>
  <si>
    <t xml:space="preserve">           1,505,280.00 </t>
  </si>
  <si>
    <t>R/M/643</t>
  </si>
  <si>
    <t>NL 01 L 5917</t>
  </si>
  <si>
    <t xml:space="preserve">     1,566,720.00 </t>
  </si>
  <si>
    <t xml:space="preserve">           1,560,576.00 </t>
  </si>
  <si>
    <t>R/M/644</t>
  </si>
  <si>
    <t>MH 43 Y 7214</t>
  </si>
  <si>
    <t xml:space="preserve">     1,910,784.00 </t>
  </si>
  <si>
    <t xml:space="preserve">           1,909,248.00 </t>
  </si>
  <si>
    <t>R/M/649</t>
  </si>
  <si>
    <t>MH 46 AF 3539</t>
  </si>
  <si>
    <t xml:space="preserve">     1,534,464.00 </t>
  </si>
  <si>
    <t xml:space="preserve">           1,534,464.00 </t>
  </si>
  <si>
    <t xml:space="preserve">     Total </t>
  </si>
  <si>
    <t xml:space="preserve">           6,509,568.00 </t>
  </si>
  <si>
    <t>Regards,</t>
  </si>
  <si>
    <t>Gracian Pereira | Executi</t>
  </si>
  <si>
    <t>Adil will confirm- not to make payment</t>
  </si>
  <si>
    <t>7 crores</t>
  </si>
  <si>
    <t>29.03.17</t>
  </si>
  <si>
    <t>Debit  Note No31</t>
  </si>
  <si>
    <t>Debit  Note No24</t>
  </si>
  <si>
    <t>Debit  Note No22</t>
  </si>
  <si>
    <t>31.03.17</t>
  </si>
  <si>
    <t>04.04.2017- VVF Ltd</t>
  </si>
  <si>
    <t>34,71,791/-</t>
  </si>
  <si>
    <t>04.04.</t>
  </si>
  <si>
    <t>R/M/651</t>
  </si>
  <si>
    <t xml:space="preserve">           15,80,544.00 </t>
  </si>
  <si>
    <t xml:space="preserve">           18,86,962.98 </t>
  </si>
  <si>
    <t>04.04.2017</t>
  </si>
  <si>
    <t>Rs. 1,98,60,001.00 for Payment to vendors as per list attached</t>
  </si>
  <si>
    <t>Rs.       1,00,000.00 for Payment to Maheshwari against debit Note No. 30</t>
  </si>
  <si>
    <t xml:space="preserve">Rs.    13,00,000.00 for to be paid to Edelweiss against debit notes </t>
  </si>
  <si>
    <t>04.04.17</t>
  </si>
  <si>
    <t>Gokul Refoils&amp;Solvent ltd</t>
  </si>
  <si>
    <t>already paid on 24.03.17</t>
  </si>
  <si>
    <t>06.04.17 - VVF LTD.</t>
  </si>
  <si>
    <t>1.30 crores</t>
  </si>
  <si>
    <t>06.04.17</t>
  </si>
  <si>
    <t>maheshwari global</t>
  </si>
  <si>
    <t>07.04.2017</t>
  </si>
  <si>
    <t>Payment to vendors as per list attached Rs. 4,24,27,007.00</t>
  </si>
  <si>
    <t>Advance to Emami Krishnapatnam            Rs.      6,60,960.00</t>
  </si>
  <si>
    <t xml:space="preserve">Additional Funds required Rs. 30,87,967.00 . </t>
  </si>
  <si>
    <t>hold as per Poonam as excise amt does not talley</t>
  </si>
  <si>
    <t>CRO9133</t>
  </si>
  <si>
    <t>CRO9132</t>
  </si>
  <si>
    <t>10.04.2017</t>
  </si>
  <si>
    <t>60 lacs</t>
  </si>
  <si>
    <r>
      <t>From:</t>
    </r>
    <r>
      <rPr>
        <sz val="11"/>
        <rFont val="Arial"/>
        <family val="2"/>
      </rPr>
      <t xml:space="preserve"> Adil Anklesaria</t>
    </r>
  </si>
  <si>
    <r>
      <t>Sent:</t>
    </r>
    <r>
      <rPr>
        <sz val="11"/>
        <rFont val="Arial"/>
        <family val="2"/>
      </rPr>
      <t xml:space="preserve"> Wednesday, March 29, 2017 12:00 PM</t>
    </r>
  </si>
  <si>
    <r>
      <t>To:</t>
    </r>
    <r>
      <rPr>
        <sz val="11"/>
        <rFont val="Arial"/>
        <family val="2"/>
      </rPr>
      <t xml:space="preserve"> Gracian Pereira</t>
    </r>
  </si>
  <si>
    <r>
      <t>Cc:</t>
    </r>
    <r>
      <rPr>
        <sz val="11"/>
        <rFont val="Arial"/>
        <family val="2"/>
      </rPr>
      <t xml:space="preserve"> Ravendra Tripathi; Nagesh Pai; Madhavan Dakshinamurthy; Nikhil Shrivastava; Poonam Ghune; P. R. Krishnan; Geeta Karande; Vinal Gada</t>
    </r>
  </si>
  <si>
    <r>
      <t>Subject:</t>
    </r>
    <r>
      <rPr>
        <sz val="11"/>
        <rFont val="Arial"/>
        <family val="2"/>
      </rPr>
      <t xml:space="preserve"> RE: allocation of Rs. 65,21,088/- in VVF LTD .</t>
    </r>
  </si>
  <si>
    <r>
      <t>From:</t>
    </r>
    <r>
      <rPr>
        <sz val="11"/>
        <rFont val="Arial"/>
        <family val="2"/>
      </rPr>
      <t xml:space="preserve"> Gracian Pereira</t>
    </r>
  </si>
  <si>
    <r>
      <t>Sent:</t>
    </r>
    <r>
      <rPr>
        <sz val="11"/>
        <rFont val="Arial"/>
        <family val="2"/>
      </rPr>
      <t xml:space="preserve"> Wednesday, March 29, 2017 11:44 AM</t>
    </r>
  </si>
  <si>
    <r>
      <t>To:</t>
    </r>
    <r>
      <rPr>
        <sz val="11"/>
        <rFont val="Arial"/>
        <family val="2"/>
      </rPr>
      <t xml:space="preserve"> Adil Anklesaria</t>
    </r>
  </si>
  <si>
    <r>
      <t>Subject:</t>
    </r>
    <r>
      <rPr>
        <sz val="11"/>
        <rFont val="Arial"/>
        <family val="2"/>
      </rPr>
      <t xml:space="preserve"> allocation of Rs. 65,21,088/- in VVF LTD .</t>
    </r>
  </si>
  <si>
    <r>
      <t xml:space="preserve">Till date we have utilised in VVF LTD Rs. 10.99 Cr against the allocation made for VVF LTD </t>
    </r>
    <r>
      <rPr>
        <b/>
        <sz val="11"/>
        <rFont val="Arial"/>
        <family val="2"/>
      </rPr>
      <t>FEB =6.2 Cr + MAR = 5.43 Cr</t>
    </r>
    <r>
      <rPr>
        <sz val="11"/>
        <rFont val="Arial"/>
        <family val="2"/>
      </rPr>
      <t xml:space="preserve"> = </t>
    </r>
    <r>
      <rPr>
        <b/>
        <sz val="11"/>
        <rFont val="Arial"/>
        <family val="2"/>
      </rPr>
      <t>11.63 Cr</t>
    </r>
    <r>
      <rPr>
        <sz val="11"/>
        <rFont val="Arial"/>
        <family val="2"/>
      </rPr>
      <t xml:space="preserve">. </t>
    </r>
    <r>
      <rPr>
        <b/>
        <sz val="11"/>
        <rFont val="Arial"/>
        <family val="2"/>
      </rPr>
      <t>Balance remaining is 0.64 Cr.</t>
    </r>
    <r>
      <rPr>
        <sz val="11"/>
        <rFont val="Arial"/>
        <family val="2"/>
      </rPr>
      <t xml:space="preserve"> We </t>
    </r>
  </si>
  <si>
    <r>
      <t xml:space="preserve">hereby request you to allocate </t>
    </r>
    <r>
      <rPr>
        <b/>
        <sz val="11"/>
        <rFont val="Arial"/>
        <family val="2"/>
      </rPr>
      <t>additional allocation of 0.01 Cr.</t>
    </r>
  </si>
</sst>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 #,##0.00_-;\-* #,##0.00_-;_-* &quot;-&quot;??_-;_-@_-"/>
    <numFmt numFmtId="165" formatCode="[$-409]d\-mmm\-yy;@"/>
    <numFmt numFmtId="166" formatCode="_-* #,##0_-;\-* #,##0_-;_-* &quot;-&quot;??_-;_-@_-"/>
    <numFmt numFmtId="167" formatCode="_(* #,##0_);_(* \(#,##0\);_(* &quot;-&quot;??_);_(@_)"/>
    <numFmt numFmtId="168" formatCode="_ * #,##0.00_ ;_ * \-#,##0.00_ ;_ * &quot;-&quot;??_ ;_ @_ "/>
    <numFmt numFmtId="169" formatCode="_-* #,##0.000_-;\-* #,##0.000_-;_-* &quot;-&quot;??_-;_-@_-"/>
  </numFmts>
  <fonts count="21" x14ac:knownFonts="1">
    <font>
      <sz val="11"/>
      <color theme="1"/>
      <name val="Calibri"/>
      <family val="2"/>
      <scheme val="minor"/>
    </font>
    <font>
      <sz val="11"/>
      <color theme="1"/>
      <name val="Calibri"/>
      <family val="2"/>
      <scheme val="minor"/>
    </font>
    <font>
      <u/>
      <sz val="12"/>
      <color indexed="12"/>
      <name val="Tahoma"/>
      <family val="2"/>
    </font>
    <font>
      <b/>
      <sz val="9"/>
      <color indexed="81"/>
      <name val="Tahoma"/>
      <family val="2"/>
    </font>
    <font>
      <sz val="9"/>
      <color indexed="81"/>
      <name val="Tahoma"/>
      <family val="2"/>
    </font>
    <font>
      <sz val="11"/>
      <name val="Arial"/>
      <family val="2"/>
    </font>
    <font>
      <sz val="11"/>
      <color rgb="FF1F497D"/>
      <name val="Arial"/>
      <family val="2"/>
    </font>
    <font>
      <sz val="11"/>
      <color theme="1"/>
      <name val="Arial"/>
      <family val="2"/>
    </font>
    <font>
      <b/>
      <sz val="11"/>
      <name val="Arial"/>
      <family val="2"/>
    </font>
    <font>
      <b/>
      <sz val="11"/>
      <color theme="1"/>
      <name val="Arial"/>
      <family val="2"/>
    </font>
    <font>
      <sz val="11"/>
      <color rgb="FFFF0000"/>
      <name val="Arial"/>
      <family val="2"/>
    </font>
    <font>
      <b/>
      <sz val="11"/>
      <color rgb="FFFF0000"/>
      <name val="Arial"/>
      <family val="2"/>
    </font>
    <font>
      <sz val="11"/>
      <color theme="1" tint="0.249977111117893"/>
      <name val="Arial"/>
      <family val="2"/>
    </font>
    <font>
      <b/>
      <sz val="11"/>
      <color rgb="FF000000"/>
      <name val="Arial"/>
      <family val="2"/>
    </font>
    <font>
      <b/>
      <sz val="11"/>
      <color rgb="FF1F497D"/>
      <name val="Arial"/>
      <family val="2"/>
    </font>
    <font>
      <sz val="11"/>
      <color rgb="FF000000"/>
      <name val="Arial"/>
      <family val="2"/>
    </font>
    <font>
      <sz val="11"/>
      <color rgb="FF9C0006"/>
      <name val="Arial"/>
      <family val="2"/>
    </font>
    <font>
      <b/>
      <u/>
      <sz val="11"/>
      <color rgb="FFFF0000"/>
      <name val="Arial"/>
      <family val="2"/>
    </font>
    <font>
      <i/>
      <sz val="11"/>
      <name val="Arial"/>
      <family val="2"/>
    </font>
    <font>
      <b/>
      <sz val="11"/>
      <color rgb="FF009EA0"/>
      <name val="Arial"/>
      <family val="2"/>
    </font>
    <font>
      <u/>
      <sz val="11"/>
      <color indexed="12"/>
      <name val="Arial"/>
      <family val="2"/>
    </font>
  </fonts>
  <fills count="7">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rgb="FFFFC7CE"/>
        <bgColor indexed="64"/>
      </patternFill>
    </fill>
    <fill>
      <patternFill patternType="solid">
        <fgColor theme="9"/>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3">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cellStyleXfs>
  <cellXfs count="270">
    <xf numFmtId="0" fontId="0" fillId="0" borderId="0" xfId="0"/>
    <xf numFmtId="0" fontId="5" fillId="0" borderId="21" xfId="0" applyFont="1" applyFill="1" applyBorder="1"/>
    <xf numFmtId="43" fontId="5" fillId="0" borderId="21" xfId="1" applyFont="1" applyFill="1" applyBorder="1"/>
    <xf numFmtId="0" fontId="5" fillId="0" borderId="1" xfId="0" applyFont="1" applyBorder="1"/>
    <xf numFmtId="43" fontId="5" fillId="0" borderId="1" xfId="1" applyFont="1" applyBorder="1" applyAlignment="1">
      <alignment vertical="center"/>
    </xf>
    <xf numFmtId="0" fontId="6" fillId="0" borderId="0" xfId="0" applyFont="1" applyAlignment="1">
      <alignment vertical="center"/>
    </xf>
    <xf numFmtId="0" fontId="5" fillId="0" borderId="0" xfId="0" applyFont="1" applyBorder="1" applyAlignment="1">
      <alignment horizontal="left" vertical="top"/>
    </xf>
    <xf numFmtId="0" fontId="5" fillId="0" borderId="0" xfId="0" applyFont="1" applyBorder="1"/>
    <xf numFmtId="0" fontId="5" fillId="0" borderId="0" xfId="0" applyFont="1"/>
    <xf numFmtId="43" fontId="5" fillId="0" borderId="0" xfId="1" applyFont="1"/>
    <xf numFmtId="0" fontId="7" fillId="0" borderId="1" xfId="0" applyFont="1" applyFill="1" applyBorder="1" applyAlignment="1">
      <alignment horizontal="left" vertical="top"/>
    </xf>
    <xf numFmtId="43" fontId="7" fillId="0" borderId="1" xfId="0" applyNumberFormat="1" applyFont="1" applyFill="1" applyBorder="1" applyAlignment="1">
      <alignment horizontal="left" vertical="top"/>
    </xf>
    <xf numFmtId="0" fontId="8" fillId="0" borderId="1" xfId="0" applyFont="1" applyFill="1" applyBorder="1" applyAlignment="1">
      <alignment horizontal="left" vertical="top"/>
    </xf>
    <xf numFmtId="0" fontId="5" fillId="0" borderId="1" xfId="0" applyFont="1" applyFill="1" applyBorder="1" applyAlignment="1">
      <alignment horizontal="left" vertical="top"/>
    </xf>
    <xf numFmtId="43" fontId="5" fillId="0" borderId="1" xfId="0" applyNumberFormat="1" applyFont="1" applyFill="1" applyBorder="1" applyAlignment="1">
      <alignment horizontal="left" vertical="top"/>
    </xf>
    <xf numFmtId="0" fontId="9" fillId="0" borderId="1" xfId="0" applyFont="1" applyFill="1" applyBorder="1" applyAlignment="1">
      <alignment horizontal="left" vertical="top"/>
    </xf>
    <xf numFmtId="0" fontId="5" fillId="0" borderId="1" xfId="0" applyFont="1" applyBorder="1" applyAlignment="1">
      <alignment horizontal="left" vertical="top"/>
    </xf>
    <xf numFmtId="43" fontId="5" fillId="0" borderId="1" xfId="1" applyFont="1" applyBorder="1" applyAlignment="1">
      <alignment horizontal="left" vertical="top"/>
    </xf>
    <xf numFmtId="164" fontId="5" fillId="0" borderId="1" xfId="0" applyNumberFormat="1" applyFont="1" applyFill="1" applyBorder="1" applyAlignment="1">
      <alignment horizontal="left" vertical="top"/>
    </xf>
    <xf numFmtId="0" fontId="5" fillId="0" borderId="0" xfId="0" applyFont="1" applyAlignment="1">
      <alignment horizontal="left" vertical="top"/>
    </xf>
    <xf numFmtId="0" fontId="5" fillId="0" borderId="1" xfId="0" applyFont="1" applyFill="1" applyBorder="1"/>
    <xf numFmtId="43" fontId="5" fillId="0" borderId="1" xfId="1" applyFont="1" applyFill="1" applyBorder="1" applyAlignment="1">
      <alignment horizontal="left" vertical="top"/>
    </xf>
    <xf numFmtId="43" fontId="5" fillId="0" borderId="1" xfId="1" applyFont="1" applyFill="1" applyBorder="1"/>
    <xf numFmtId="0" fontId="10" fillId="0" borderId="1" xfId="0" applyFont="1" applyBorder="1"/>
    <xf numFmtId="4" fontId="10" fillId="0" borderId="1" xfId="0" applyNumberFormat="1" applyFont="1" applyBorder="1"/>
    <xf numFmtId="164" fontId="5" fillId="0" borderId="1" xfId="0" applyNumberFormat="1" applyFont="1" applyBorder="1" applyAlignment="1">
      <alignment horizontal="left" vertical="top"/>
    </xf>
    <xf numFmtId="0" fontId="10" fillId="0" borderId="1" xfId="0" applyFont="1" applyBorder="1" applyAlignment="1">
      <alignment horizontal="left" vertical="top"/>
    </xf>
    <xf numFmtId="0" fontId="5" fillId="2" borderId="1" xfId="0" applyFont="1" applyFill="1" applyBorder="1"/>
    <xf numFmtId="4" fontId="5" fillId="2" borderId="1" xfId="0" applyNumberFormat="1" applyFont="1" applyFill="1" applyBorder="1"/>
    <xf numFmtId="4" fontId="5" fillId="0" borderId="1" xfId="0" applyNumberFormat="1" applyFont="1" applyBorder="1"/>
    <xf numFmtId="43" fontId="6" fillId="0" borderId="1" xfId="1" applyFont="1" applyBorder="1" applyAlignment="1">
      <alignment horizontal="left" vertical="top"/>
    </xf>
    <xf numFmtId="0" fontId="10" fillId="0" borderId="0" xfId="0" applyFont="1"/>
    <xf numFmtId="43" fontId="10" fillId="0" borderId="0" xfId="1" applyFont="1" applyAlignment="1">
      <alignment horizontal="left" vertical="top"/>
    </xf>
    <xf numFmtId="43" fontId="7" fillId="0" borderId="1" xfId="1" applyFont="1" applyFill="1" applyBorder="1" applyAlignment="1">
      <alignment horizontal="left" vertical="top"/>
    </xf>
    <xf numFmtId="0" fontId="10" fillId="0" borderId="1" xfId="0" applyFont="1" applyFill="1" applyBorder="1" applyAlignment="1">
      <alignment horizontal="left" vertical="top"/>
    </xf>
    <xf numFmtId="43" fontId="10" fillId="0" borderId="1" xfId="1" applyFont="1" applyFill="1" applyBorder="1" applyAlignment="1">
      <alignment horizontal="left" vertical="top"/>
    </xf>
    <xf numFmtId="0" fontId="5" fillId="0" borderId="2" xfId="0" applyFont="1" applyFill="1" applyBorder="1" applyAlignment="1">
      <alignment horizontal="left" vertical="top"/>
    </xf>
    <xf numFmtId="43" fontId="5" fillId="0" borderId="2" xfId="1" applyFont="1" applyFill="1" applyBorder="1" applyAlignment="1">
      <alignment horizontal="left" vertical="top"/>
    </xf>
    <xf numFmtId="0" fontId="7" fillId="0" borderId="3" xfId="0" applyFont="1" applyFill="1" applyBorder="1" applyAlignment="1">
      <alignment horizontal="left" vertical="top"/>
    </xf>
    <xf numFmtId="0" fontId="7" fillId="0" borderId="1" xfId="0" applyFont="1" applyBorder="1" applyAlignment="1">
      <alignment horizontal="left" vertical="top"/>
    </xf>
    <xf numFmtId="43" fontId="7" fillId="0" borderId="1" xfId="0" applyNumberFormat="1" applyFont="1" applyBorder="1" applyAlignment="1">
      <alignment horizontal="left" vertical="top"/>
    </xf>
    <xf numFmtId="43" fontId="5" fillId="0" borderId="0" xfId="0" applyNumberFormat="1" applyFont="1"/>
    <xf numFmtId="43" fontId="7" fillId="0" borderId="0" xfId="1" applyFont="1" applyFill="1" applyBorder="1" applyAlignment="1">
      <alignment horizontal="left" vertical="top"/>
    </xf>
    <xf numFmtId="43" fontId="11" fillId="0" borderId="1" xfId="1" applyFont="1" applyBorder="1" applyAlignment="1">
      <alignment horizontal="left" vertical="top"/>
    </xf>
    <xf numFmtId="0" fontId="10" fillId="0" borderId="0" xfId="0" applyFont="1" applyAlignment="1">
      <alignment horizontal="left" vertical="top"/>
    </xf>
    <xf numFmtId="43" fontId="10" fillId="0" borderId="1" xfId="1" applyFont="1" applyBorder="1" applyAlignment="1">
      <alignment horizontal="left" vertical="top"/>
    </xf>
    <xf numFmtId="43" fontId="10" fillId="0" borderId="0" xfId="1" applyFont="1"/>
    <xf numFmtId="43" fontId="5" fillId="0" borderId="0" xfId="1" applyFont="1" applyBorder="1" applyAlignment="1">
      <alignment horizontal="left" vertical="top"/>
    </xf>
    <xf numFmtId="0" fontId="5" fillId="0" borderId="0" xfId="0" applyFont="1" applyFill="1" applyBorder="1" applyAlignment="1">
      <alignment horizontal="left" vertical="top"/>
    </xf>
    <xf numFmtId="43" fontId="5" fillId="0" borderId="1" xfId="1" applyFont="1" applyBorder="1"/>
    <xf numFmtId="0" fontId="5" fillId="0" borderId="3" xfId="0" applyFont="1" applyBorder="1"/>
    <xf numFmtId="0" fontId="5" fillId="0" borderId="3" xfId="0" applyFont="1" applyBorder="1" applyAlignment="1">
      <alignment horizontal="left" vertical="top"/>
    </xf>
    <xf numFmtId="43" fontId="10" fillId="0" borderId="1" xfId="1" applyFont="1" applyBorder="1"/>
    <xf numFmtId="164" fontId="5" fillId="0" borderId="1" xfId="0" applyNumberFormat="1" applyFont="1" applyBorder="1"/>
    <xf numFmtId="43" fontId="5" fillId="0" borderId="0" xfId="0" applyNumberFormat="1" applyFont="1" applyFill="1" applyBorder="1" applyAlignment="1">
      <alignment horizontal="left" vertical="top"/>
    </xf>
    <xf numFmtId="43" fontId="10" fillId="0" borderId="0" xfId="0" applyNumberFormat="1" applyFont="1" applyFill="1" applyBorder="1" applyAlignment="1">
      <alignment horizontal="left" vertical="top"/>
    </xf>
    <xf numFmtId="43" fontId="10" fillId="0" borderId="0" xfId="1" applyFont="1" applyBorder="1" applyAlignment="1">
      <alignment horizontal="left" vertical="top"/>
    </xf>
    <xf numFmtId="0" fontId="5" fillId="0" borderId="0" xfId="0" applyFont="1" applyFill="1"/>
    <xf numFmtId="43" fontId="5" fillId="0" borderId="0" xfId="1" applyFont="1" applyFill="1"/>
    <xf numFmtId="43" fontId="8" fillId="0" borderId="1" xfId="0" applyNumberFormat="1" applyFont="1" applyBorder="1"/>
    <xf numFmtId="165" fontId="5" fillId="0" borderId="1" xfId="0" applyNumberFormat="1" applyFont="1" applyBorder="1"/>
    <xf numFmtId="43" fontId="7" fillId="0" borderId="1" xfId="1" applyFont="1" applyBorder="1"/>
    <xf numFmtId="43" fontId="5" fillId="0" borderId="4" xfId="1" applyFont="1" applyFill="1" applyBorder="1" applyAlignment="1">
      <alignment vertical="top"/>
    </xf>
    <xf numFmtId="165" fontId="5" fillId="0" borderId="4" xfId="0" applyNumberFormat="1" applyFont="1" applyBorder="1"/>
    <xf numFmtId="0" fontId="12" fillId="0" borderId="4" xfId="0" applyFont="1" applyFill="1" applyBorder="1"/>
    <xf numFmtId="0" fontId="5" fillId="0" borderId="4" xfId="0" applyFont="1" applyBorder="1"/>
    <xf numFmtId="0" fontId="5" fillId="0" borderId="0" xfId="0" applyFont="1" applyFill="1" applyAlignment="1">
      <alignment horizontal="left" vertical="top"/>
    </xf>
    <xf numFmtId="43" fontId="5" fillId="0" borderId="1" xfId="0" applyNumberFormat="1" applyFont="1" applyFill="1" applyBorder="1"/>
    <xf numFmtId="43" fontId="5" fillId="0" borderId="0" xfId="1" applyFont="1" applyFill="1" applyBorder="1" applyAlignment="1">
      <alignment vertical="top"/>
    </xf>
    <xf numFmtId="165" fontId="5" fillId="0" borderId="0" xfId="0" applyNumberFormat="1" applyFont="1" applyBorder="1"/>
    <xf numFmtId="0" fontId="12" fillId="0" borderId="0" xfId="0" applyFont="1" applyFill="1" applyBorder="1"/>
    <xf numFmtId="43" fontId="5" fillId="0" borderId="1" xfId="0" applyNumberFormat="1" applyFont="1" applyBorder="1"/>
    <xf numFmtId="43" fontId="9" fillId="0" borderId="1" xfId="1" applyFont="1" applyBorder="1"/>
    <xf numFmtId="0" fontId="10" fillId="0" borderId="1" xfId="0" applyFont="1" applyFill="1" applyBorder="1"/>
    <xf numFmtId="43" fontId="10" fillId="0" borderId="1" xfId="0" applyNumberFormat="1" applyFont="1" applyBorder="1"/>
    <xf numFmtId="0" fontId="5" fillId="0" borderId="2" xfId="0" applyFont="1" applyFill="1" applyBorder="1"/>
    <xf numFmtId="43" fontId="8" fillId="0" borderId="1" xfId="1" applyFont="1" applyBorder="1" applyAlignment="1">
      <alignment horizontal="left" vertical="top"/>
    </xf>
    <xf numFmtId="43" fontId="10" fillId="0" borderId="0" xfId="0" applyNumberFormat="1" applyFont="1" applyBorder="1"/>
    <xf numFmtId="0" fontId="10" fillId="3" borderId="1" xfId="0" applyFont="1" applyFill="1" applyBorder="1" applyAlignment="1">
      <alignment horizontal="left" vertical="top"/>
    </xf>
    <xf numFmtId="43" fontId="10" fillId="3" borderId="0" xfId="0" applyNumberFormat="1" applyFont="1" applyFill="1" applyBorder="1"/>
    <xf numFmtId="43" fontId="7" fillId="0" borderId="1" xfId="1" applyFont="1" applyBorder="1" applyAlignment="1">
      <alignment horizontal="left" vertical="top"/>
    </xf>
    <xf numFmtId="0" fontId="7" fillId="0" borderId="0" xfId="0" applyFont="1" applyBorder="1" applyAlignment="1">
      <alignment horizontal="left" vertical="top"/>
    </xf>
    <xf numFmtId="43" fontId="7" fillId="0" borderId="0" xfId="1" applyFont="1" applyBorder="1" applyAlignment="1">
      <alignment horizontal="left" vertical="top"/>
    </xf>
    <xf numFmtId="0" fontId="8" fillId="0" borderId="1" xfId="0" applyFont="1" applyBorder="1" applyAlignment="1">
      <alignment horizontal="left" vertical="top"/>
    </xf>
    <xf numFmtId="4" fontId="5" fillId="0" borderId="1" xfId="0" applyNumberFormat="1" applyFont="1" applyBorder="1" applyAlignment="1">
      <alignment horizontal="left" vertical="top"/>
    </xf>
    <xf numFmtId="0" fontId="10" fillId="0" borderId="1" xfId="0" applyFont="1" applyBorder="1" applyAlignment="1">
      <alignment vertical="center"/>
    </xf>
    <xf numFmtId="43" fontId="8" fillId="0" borderId="0" xfId="1" applyFont="1" applyFill="1" applyBorder="1" applyAlignment="1">
      <alignment horizontal="left" vertical="top"/>
    </xf>
    <xf numFmtId="0" fontId="11" fillId="0" borderId="0" xfId="0" applyFont="1" applyBorder="1"/>
    <xf numFmtId="0" fontId="5" fillId="4" borderId="1" xfId="0" applyFont="1" applyFill="1" applyBorder="1" applyAlignment="1">
      <alignment horizontal="left" vertical="top"/>
    </xf>
    <xf numFmtId="43" fontId="5" fillId="0" borderId="0" xfId="1" applyFont="1" applyFill="1" applyBorder="1" applyAlignment="1">
      <alignment horizontal="left" vertical="top"/>
    </xf>
    <xf numFmtId="0" fontId="5" fillId="0" borderId="0" xfId="0" applyFont="1" applyFill="1" applyBorder="1"/>
    <xf numFmtId="0" fontId="10" fillId="3" borderId="0" xfId="0" applyFont="1" applyFill="1" applyAlignment="1">
      <alignment horizontal="left" vertical="top"/>
    </xf>
    <xf numFmtId="43" fontId="10" fillId="0" borderId="0" xfId="1" applyFont="1" applyFill="1" applyBorder="1" applyAlignment="1">
      <alignment horizontal="left" vertical="top"/>
    </xf>
    <xf numFmtId="0" fontId="10" fillId="0" borderId="0" xfId="0" applyFont="1" applyBorder="1"/>
    <xf numFmtId="0" fontId="10" fillId="0" borderId="0" xfId="0" applyFont="1" applyFill="1" applyBorder="1"/>
    <xf numFmtId="43" fontId="5" fillId="0" borderId="0" xfId="0" applyNumberFormat="1" applyFont="1" applyBorder="1"/>
    <xf numFmtId="0" fontId="8" fillId="0" borderId="0" xfId="0" applyFont="1"/>
    <xf numFmtId="4" fontId="8" fillId="0" borderId="0" xfId="0" applyNumberFormat="1" applyFont="1" applyAlignment="1">
      <alignment horizontal="left" vertical="top"/>
    </xf>
    <xf numFmtId="0" fontId="5" fillId="0" borderId="1" xfId="0" applyFont="1" applyFill="1" applyBorder="1" applyAlignment="1">
      <alignment vertical="top"/>
    </xf>
    <xf numFmtId="0" fontId="10" fillId="0" borderId="1" xfId="0" applyFont="1" applyFill="1" applyBorder="1" applyAlignment="1">
      <alignment vertical="top"/>
    </xf>
    <xf numFmtId="43" fontId="10" fillId="0" borderId="0" xfId="1" applyFont="1" applyFill="1" applyBorder="1" applyAlignment="1">
      <alignment vertical="top"/>
    </xf>
    <xf numFmtId="0" fontId="8" fillId="0" borderId="1" xfId="0" applyFont="1" applyFill="1" applyBorder="1" applyAlignment="1">
      <alignment vertical="top"/>
    </xf>
    <xf numFmtId="43" fontId="8" fillId="0" borderId="0" xfId="1" applyFont="1" applyFill="1" applyBorder="1" applyAlignment="1">
      <alignment vertical="top"/>
    </xf>
    <xf numFmtId="4" fontId="13" fillId="0" borderId="0" xfId="0" applyNumberFormat="1" applyFont="1" applyAlignment="1">
      <alignment horizontal="left" vertical="top"/>
    </xf>
    <xf numFmtId="0" fontId="8" fillId="0" borderId="5" xfId="0" applyFont="1" applyBorder="1"/>
    <xf numFmtId="4" fontId="14" fillId="0" borderId="6" xfId="0" applyNumberFormat="1" applyFont="1" applyBorder="1" applyAlignment="1">
      <alignment horizontal="left" vertical="top"/>
    </xf>
    <xf numFmtId="0" fontId="5" fillId="0" borderId="7" xfId="0" applyFont="1" applyBorder="1"/>
    <xf numFmtId="0" fontId="15" fillId="0" borderId="8" xfId="0" applyFont="1" applyBorder="1" applyAlignment="1">
      <alignment vertical="center"/>
    </xf>
    <xf numFmtId="0" fontId="15" fillId="0" borderId="0" xfId="0" applyFont="1" applyBorder="1" applyAlignment="1">
      <alignment horizontal="left" vertical="top"/>
    </xf>
    <xf numFmtId="0" fontId="15" fillId="0" borderId="9" xfId="0" applyFont="1" applyBorder="1" applyAlignment="1">
      <alignment vertical="center"/>
    </xf>
    <xf numFmtId="0" fontId="15" fillId="0" borderId="0" xfId="0" applyFont="1" applyBorder="1" applyAlignment="1">
      <alignment horizontal="right" vertical="center"/>
    </xf>
    <xf numFmtId="0" fontId="15" fillId="0" borderId="0" xfId="0" applyFont="1" applyBorder="1" applyAlignment="1">
      <alignment vertical="center"/>
    </xf>
    <xf numFmtId="43" fontId="5" fillId="0" borderId="0" xfId="1" applyFont="1" applyBorder="1"/>
    <xf numFmtId="0" fontId="15" fillId="0" borderId="10" xfId="0" applyFont="1" applyBorder="1" applyAlignment="1">
      <alignment vertical="center"/>
    </xf>
    <xf numFmtId="0" fontId="15" fillId="0" borderId="11" xfId="0" applyFont="1" applyBorder="1" applyAlignment="1">
      <alignment horizontal="left" vertical="top"/>
    </xf>
    <xf numFmtId="0" fontId="15" fillId="0" borderId="12" xfId="0" applyFont="1" applyBorder="1" applyAlignment="1">
      <alignment vertical="center"/>
    </xf>
    <xf numFmtId="0" fontId="8" fillId="0" borderId="0" xfId="0" applyFont="1" applyAlignment="1">
      <alignment horizontal="left" vertical="top"/>
    </xf>
    <xf numFmtId="0" fontId="5" fillId="0" borderId="1" xfId="0" applyFont="1" applyFill="1" applyBorder="1" applyAlignment="1">
      <alignment horizontal="right"/>
    </xf>
    <xf numFmtId="43" fontId="11" fillId="0" borderId="1" xfId="1" applyFont="1" applyBorder="1"/>
    <xf numFmtId="165" fontId="5" fillId="0" borderId="0" xfId="0" applyNumberFormat="1" applyFont="1" applyFill="1" applyBorder="1"/>
    <xf numFmtId="43" fontId="5" fillId="0" borderId="0" xfId="1" applyFont="1" applyAlignment="1">
      <alignment horizontal="left" vertical="top"/>
    </xf>
    <xf numFmtId="43" fontId="8" fillId="0" borderId="13" xfId="1" applyFont="1" applyFill="1" applyBorder="1" applyAlignment="1">
      <alignment horizontal="left" vertical="top"/>
    </xf>
    <xf numFmtId="43" fontId="8" fillId="0" borderId="14" xfId="1" applyFont="1" applyFill="1" applyBorder="1" applyAlignment="1">
      <alignment horizontal="left" vertical="top"/>
    </xf>
    <xf numFmtId="43" fontId="8" fillId="0" borderId="15" xfId="1" applyFont="1" applyFill="1" applyBorder="1" applyAlignment="1">
      <alignment horizontal="left" vertical="top"/>
    </xf>
    <xf numFmtId="43" fontId="5" fillId="0" borderId="16" xfId="1" applyFont="1" applyFill="1" applyBorder="1"/>
    <xf numFmtId="1" fontId="5" fillId="0" borderId="1" xfId="1" applyNumberFormat="1" applyFont="1" applyFill="1" applyBorder="1" applyAlignment="1">
      <alignment horizontal="left" vertical="top"/>
    </xf>
    <xf numFmtId="43" fontId="5" fillId="0" borderId="17" xfId="1" applyFont="1" applyFill="1" applyBorder="1"/>
    <xf numFmtId="166" fontId="5" fillId="0" borderId="1" xfId="1" applyNumberFormat="1" applyFont="1" applyFill="1" applyBorder="1" applyAlignment="1">
      <alignment horizontal="left" vertical="top"/>
    </xf>
    <xf numFmtId="43" fontId="5" fillId="0" borderId="18" xfId="1" applyFont="1" applyFill="1" applyBorder="1"/>
    <xf numFmtId="166" fontId="5" fillId="0" borderId="19" xfId="1" applyNumberFormat="1" applyFont="1" applyFill="1" applyBorder="1" applyAlignment="1">
      <alignment horizontal="left" vertical="top"/>
    </xf>
    <xf numFmtId="43" fontId="5" fillId="0" borderId="20" xfId="1" applyFont="1" applyFill="1" applyBorder="1"/>
    <xf numFmtId="0" fontId="8" fillId="0" borderId="1" xfId="0" applyFont="1" applyBorder="1"/>
    <xf numFmtId="43" fontId="8" fillId="0" borderId="1" xfId="1" applyFont="1" applyBorder="1"/>
    <xf numFmtId="0" fontId="5" fillId="0" borderId="1" xfId="0" applyFont="1" applyFill="1" applyBorder="1" applyAlignment="1">
      <alignment horizontal="left"/>
    </xf>
    <xf numFmtId="43" fontId="5" fillId="0" borderId="1" xfId="1" applyFont="1" applyFill="1" applyBorder="1" applyAlignment="1">
      <alignment vertical="top"/>
    </xf>
    <xf numFmtId="3" fontId="8" fillId="0" borderId="0" xfId="0" applyNumberFormat="1" applyFont="1" applyAlignment="1">
      <alignment horizontal="left" vertical="top"/>
    </xf>
    <xf numFmtId="0" fontId="5" fillId="0" borderId="21" xfId="0" applyFont="1" applyFill="1" applyBorder="1" applyAlignment="1">
      <alignment horizontal="left" vertical="top"/>
    </xf>
    <xf numFmtId="1" fontId="5" fillId="0" borderId="0" xfId="0" applyNumberFormat="1" applyFont="1" applyFill="1" applyBorder="1" applyAlignment="1">
      <alignment horizontal="left" vertical="top"/>
    </xf>
    <xf numFmtId="167" fontId="5" fillId="0" borderId="0" xfId="1" applyNumberFormat="1" applyFont="1" applyFill="1" applyBorder="1" applyAlignment="1">
      <alignment horizontal="left" vertical="top"/>
    </xf>
    <xf numFmtId="0" fontId="13" fillId="0" borderId="1" xfId="0" applyFont="1" applyBorder="1" applyAlignment="1">
      <alignment horizontal="left" vertical="top"/>
    </xf>
    <xf numFmtId="0" fontId="13" fillId="0" borderId="1" xfId="0" applyFont="1" applyBorder="1" applyAlignment="1">
      <alignment horizontal="center" vertical="center"/>
    </xf>
    <xf numFmtId="0" fontId="11" fillId="0" borderId="1" xfId="0" applyFont="1" applyBorder="1" applyAlignment="1">
      <alignment horizontal="center" vertical="center"/>
    </xf>
    <xf numFmtId="0" fontId="15" fillId="0" borderId="1" xfId="0" applyFont="1" applyBorder="1" applyAlignment="1">
      <alignment horizontal="left" vertical="top"/>
    </xf>
    <xf numFmtId="0" fontId="15" fillId="0" borderId="1" xfId="0" applyFont="1" applyBorder="1" applyAlignment="1">
      <alignment vertical="center"/>
    </xf>
    <xf numFmtId="15" fontId="15" fillId="0" borderId="1" xfId="0" applyNumberFormat="1" applyFont="1" applyBorder="1" applyAlignment="1">
      <alignment horizontal="right" vertical="center"/>
    </xf>
    <xf numFmtId="0" fontId="15" fillId="0" borderId="1" xfId="0" applyFont="1" applyBorder="1" applyAlignment="1">
      <alignment horizontal="center" vertical="center"/>
    </xf>
    <xf numFmtId="0" fontId="15" fillId="0" borderId="1" xfId="0" applyFont="1" applyBorder="1" applyAlignment="1">
      <alignment horizontal="right" vertical="center"/>
    </xf>
    <xf numFmtId="15" fontId="16" fillId="5" borderId="1" xfId="0" applyNumberFormat="1" applyFont="1" applyFill="1" applyBorder="1" applyAlignment="1">
      <alignment horizontal="right" vertical="center"/>
    </xf>
    <xf numFmtId="0" fontId="5" fillId="0" borderId="1" xfId="0" applyFont="1" applyBorder="1" applyAlignment="1">
      <alignment vertical="center"/>
    </xf>
    <xf numFmtId="43" fontId="5" fillId="0" borderId="0" xfId="1" applyFont="1" applyFill="1" applyBorder="1"/>
    <xf numFmtId="43" fontId="5" fillId="3" borderId="0" xfId="0" applyNumberFormat="1" applyFont="1" applyFill="1" applyBorder="1"/>
    <xf numFmtId="43" fontId="5" fillId="0" borderId="0" xfId="0" applyNumberFormat="1" applyFont="1" applyFill="1" applyBorder="1"/>
    <xf numFmtId="4" fontId="5" fillId="0" borderId="0" xfId="0" applyNumberFormat="1" applyFont="1"/>
    <xf numFmtId="43" fontId="7" fillId="0" borderId="0" xfId="0" applyNumberFormat="1" applyFont="1" applyFill="1" applyBorder="1" applyAlignment="1">
      <alignment horizontal="left" vertical="top"/>
    </xf>
    <xf numFmtId="167" fontId="8" fillId="0" borderId="0" xfId="1" applyNumberFormat="1" applyFont="1" applyFill="1" applyBorder="1" applyAlignment="1">
      <alignment horizontal="left" vertical="top"/>
    </xf>
    <xf numFmtId="0" fontId="8" fillId="0" borderId="0" xfId="0" applyFont="1" applyFill="1"/>
    <xf numFmtId="43" fontId="8" fillId="0" borderId="0" xfId="1" applyFont="1" applyFill="1" applyAlignment="1">
      <alignment horizontal="left" vertical="top"/>
    </xf>
    <xf numFmtId="0" fontId="9" fillId="0" borderId="1" xfId="0" applyFont="1" applyFill="1" applyBorder="1" applyAlignment="1">
      <alignment horizontal="left"/>
    </xf>
    <xf numFmtId="43" fontId="9" fillId="0" borderId="1" xfId="0" applyNumberFormat="1" applyFont="1" applyFill="1" applyBorder="1"/>
    <xf numFmtId="0" fontId="5" fillId="0" borderId="1" xfId="0" quotePrefix="1" applyFont="1" applyFill="1" applyBorder="1" applyAlignment="1">
      <alignment horizontal="left" vertical="top"/>
    </xf>
    <xf numFmtId="0" fontId="10" fillId="0" borderId="1" xfId="0" applyFont="1" applyFill="1" applyBorder="1" applyAlignment="1">
      <alignment horizontal="left"/>
    </xf>
    <xf numFmtId="43" fontId="10" fillId="0" borderId="1" xfId="0" applyNumberFormat="1" applyFont="1" applyFill="1" applyBorder="1"/>
    <xf numFmtId="0" fontId="11" fillId="0" borderId="0" xfId="0" applyFont="1" applyAlignment="1">
      <alignment horizontal="right"/>
    </xf>
    <xf numFmtId="43" fontId="9" fillId="0" borderId="1" xfId="0" applyNumberFormat="1" applyFont="1" applyFill="1" applyBorder="1" applyAlignment="1">
      <alignment horizontal="left" vertical="top"/>
    </xf>
    <xf numFmtId="0" fontId="7" fillId="0" borderId="0" xfId="0" applyFont="1" applyFill="1" applyBorder="1" applyAlignment="1">
      <alignment horizontal="left" vertical="top"/>
    </xf>
    <xf numFmtId="168" fontId="5" fillId="0" borderId="1" xfId="0" applyNumberFormat="1" applyFont="1" applyFill="1" applyBorder="1" applyAlignment="1">
      <alignment horizontal="left" vertical="top"/>
    </xf>
    <xf numFmtId="43" fontId="10" fillId="0" borderId="1" xfId="0" applyNumberFormat="1" applyFont="1" applyFill="1" applyBorder="1" applyAlignment="1">
      <alignment horizontal="left" vertical="top"/>
    </xf>
    <xf numFmtId="0" fontId="5" fillId="0" borderId="3" xfId="0" applyFont="1" applyFill="1" applyBorder="1" applyAlignment="1">
      <alignment horizontal="left" vertical="top"/>
    </xf>
    <xf numFmtId="43" fontId="5" fillId="0" borderId="3" xfId="0" applyNumberFormat="1" applyFont="1" applyFill="1" applyBorder="1" applyAlignment="1">
      <alignment horizontal="left" vertical="top"/>
    </xf>
    <xf numFmtId="43" fontId="8" fillId="0" borderId="1" xfId="1" applyFont="1" applyFill="1" applyBorder="1" applyAlignment="1">
      <alignment horizontal="left" vertical="top"/>
    </xf>
    <xf numFmtId="0" fontId="11" fillId="0" borderId="1" xfId="0" applyFont="1" applyBorder="1"/>
    <xf numFmtId="0" fontId="11" fillId="0" borderId="1" xfId="0" applyFont="1" applyBorder="1" applyAlignment="1">
      <alignment horizontal="left" vertical="top"/>
    </xf>
    <xf numFmtId="0" fontId="5" fillId="0" borderId="13" xfId="0" applyFont="1" applyBorder="1" applyAlignment="1">
      <alignment horizontal="left" vertical="top"/>
    </xf>
    <xf numFmtId="0" fontId="8" fillId="0" borderId="14" xfId="0" applyFont="1" applyBorder="1"/>
    <xf numFmtId="0" fontId="8" fillId="0" borderId="14" xfId="0" applyFont="1" applyBorder="1" applyAlignment="1">
      <alignment horizontal="left" vertical="top"/>
    </xf>
    <xf numFmtId="0" fontId="5" fillId="0" borderId="15" xfId="0" applyFont="1" applyBorder="1"/>
    <xf numFmtId="0" fontId="5" fillId="0" borderId="16" xfId="0" applyFont="1" applyBorder="1" applyAlignment="1">
      <alignment horizontal="left" vertical="top"/>
    </xf>
    <xf numFmtId="43" fontId="5" fillId="0" borderId="17" xfId="1" applyFont="1" applyFill="1" applyBorder="1" applyAlignment="1">
      <alignment horizontal="left" vertical="top"/>
    </xf>
    <xf numFmtId="0" fontId="15" fillId="0" borderId="0" xfId="0" applyFont="1" applyAlignment="1">
      <alignment vertical="center"/>
    </xf>
    <xf numFmtId="0" fontId="5" fillId="0" borderId="17" xfId="0" applyFont="1" applyBorder="1"/>
    <xf numFmtId="0" fontId="5" fillId="0" borderId="18" xfId="0" applyFont="1" applyBorder="1" applyAlignment="1">
      <alignment horizontal="left" vertical="top"/>
    </xf>
    <xf numFmtId="0" fontId="5" fillId="0" borderId="19" xfId="0" applyFont="1" applyBorder="1"/>
    <xf numFmtId="0" fontId="5" fillId="0" borderId="19" xfId="0" applyFont="1" applyBorder="1" applyAlignment="1">
      <alignment horizontal="left" vertical="top"/>
    </xf>
    <xf numFmtId="0" fontId="5" fillId="0" borderId="20" xfId="0" applyFont="1" applyBorder="1"/>
    <xf numFmtId="43" fontId="10" fillId="0" borderId="1" xfId="1" applyFont="1" applyFill="1" applyBorder="1"/>
    <xf numFmtId="0" fontId="5" fillId="4" borderId="0" xfId="0" applyFont="1" applyFill="1" applyAlignment="1">
      <alignment horizontal="left" vertical="top"/>
    </xf>
    <xf numFmtId="0" fontId="5" fillId="4" borderId="0" xfId="0" applyFont="1" applyFill="1"/>
    <xf numFmtId="43" fontId="5" fillId="4" borderId="0" xfId="1" applyFont="1" applyFill="1"/>
    <xf numFmtId="0" fontId="17" fillId="0" borderId="0" xfId="0" applyFont="1"/>
    <xf numFmtId="43" fontId="8" fillId="0" borderId="22" xfId="1" applyFont="1" applyFill="1" applyBorder="1" applyAlignment="1">
      <alignment horizontal="left" vertical="top"/>
    </xf>
    <xf numFmtId="0" fontId="11" fillId="0" borderId="0" xfId="0" applyFont="1" applyAlignment="1">
      <alignment vertical="center"/>
    </xf>
    <xf numFmtId="0" fontId="10" fillId="0" borderId="0" xfId="0" applyFont="1" applyAlignment="1">
      <alignment vertical="center"/>
    </xf>
    <xf numFmtId="0" fontId="10" fillId="0" borderId="0" xfId="0" applyFont="1" applyFill="1" applyAlignment="1">
      <alignment horizontal="left" vertical="top"/>
    </xf>
    <xf numFmtId="0" fontId="8" fillId="0" borderId="1" xfId="0" applyFont="1" applyBorder="1" applyAlignment="1">
      <alignment vertical="center"/>
    </xf>
    <xf numFmtId="43" fontId="5" fillId="0" borderId="1" xfId="0" applyNumberFormat="1" applyFont="1" applyBorder="1" applyAlignment="1">
      <alignment horizontal="left" vertical="top"/>
    </xf>
    <xf numFmtId="0" fontId="5" fillId="3" borderId="1" xfId="0" applyFont="1" applyFill="1" applyBorder="1" applyAlignment="1">
      <alignment horizontal="left" vertical="top"/>
    </xf>
    <xf numFmtId="43" fontId="8" fillId="0" borderId="0" xfId="1" applyFont="1"/>
    <xf numFmtId="43" fontId="8" fillId="0" borderId="0" xfId="1" applyFont="1" applyFill="1" applyBorder="1"/>
    <xf numFmtId="0" fontId="5" fillId="0" borderId="3" xfId="0" applyFont="1" applyFill="1" applyBorder="1" applyAlignment="1">
      <alignment horizontal="right"/>
    </xf>
    <xf numFmtId="43" fontId="9" fillId="0" borderId="0" xfId="1" applyFont="1" applyFill="1" applyBorder="1"/>
    <xf numFmtId="4" fontId="5" fillId="0" borderId="0" xfId="0" applyNumberFormat="1" applyFont="1" applyAlignment="1">
      <alignment horizontal="left" vertical="top"/>
    </xf>
    <xf numFmtId="43" fontId="8" fillId="0" borderId="1" xfId="0" applyNumberFormat="1" applyFont="1" applyFill="1" applyBorder="1" applyAlignment="1">
      <alignment horizontal="left" vertical="top"/>
    </xf>
    <xf numFmtId="43" fontId="18" fillId="0" borderId="0" xfId="1" applyFont="1"/>
    <xf numFmtId="0" fontId="8" fillId="0" borderId="0" xfId="0" applyFont="1" applyBorder="1" applyAlignment="1">
      <alignment horizontal="left" vertical="top"/>
    </xf>
    <xf numFmtId="43" fontId="8" fillId="0" borderId="1" xfId="0" applyNumberFormat="1" applyFont="1" applyFill="1" applyBorder="1"/>
    <xf numFmtId="0" fontId="14" fillId="0" borderId="0" xfId="0" applyFont="1" applyAlignment="1">
      <alignment horizontal="left" vertical="top"/>
    </xf>
    <xf numFmtId="0" fontId="8" fillId="0" borderId="23" xfId="0" applyFont="1" applyBorder="1"/>
    <xf numFmtId="43" fontId="14" fillId="0" borderId="3" xfId="1" applyFont="1" applyBorder="1" applyAlignment="1">
      <alignment vertical="center"/>
    </xf>
    <xf numFmtId="0" fontId="15" fillId="0" borderId="1" xfId="0" applyFont="1" applyBorder="1"/>
    <xf numFmtId="43" fontId="15" fillId="0" borderId="1" xfId="1" applyFont="1" applyBorder="1" applyAlignment="1">
      <alignment vertical="center"/>
    </xf>
    <xf numFmtId="43" fontId="5" fillId="2" borderId="0" xfId="1" applyFont="1" applyFill="1" applyBorder="1"/>
    <xf numFmtId="169" fontId="10" fillId="0" borderId="1" xfId="1" applyNumberFormat="1" applyFont="1" applyBorder="1"/>
    <xf numFmtId="169" fontId="5" fillId="0" borderId="0" xfId="1" applyNumberFormat="1" applyFont="1"/>
    <xf numFmtId="0" fontId="5" fillId="0" borderId="12" xfId="0" applyFont="1" applyFill="1" applyBorder="1" applyAlignment="1">
      <alignment horizontal="left" vertical="top"/>
    </xf>
    <xf numFmtId="43" fontId="5" fillId="0" borderId="1" xfId="1" applyFont="1" applyBorder="1" applyAlignment="1">
      <alignment horizontal="center" vertical="center"/>
    </xf>
    <xf numFmtId="0" fontId="6" fillId="0" borderId="1" xfId="0" applyFont="1" applyFill="1" applyBorder="1" applyAlignment="1">
      <alignment horizontal="left" vertical="top"/>
    </xf>
    <xf numFmtId="0" fontId="10" fillId="0" borderId="0" xfId="0" applyFont="1" applyFill="1"/>
    <xf numFmtId="43" fontId="10" fillId="0" borderId="0" xfId="1" applyFont="1" applyFill="1"/>
    <xf numFmtId="15" fontId="5" fillId="0" borderId="1" xfId="0" applyNumberFormat="1" applyFont="1" applyBorder="1" applyAlignment="1">
      <alignment horizontal="right" vertical="center"/>
    </xf>
    <xf numFmtId="0" fontId="15" fillId="0" borderId="12" xfId="0" applyFont="1" applyBorder="1" applyAlignment="1">
      <alignment horizontal="right" vertical="center"/>
    </xf>
    <xf numFmtId="15" fontId="16" fillId="5" borderId="12" xfId="0" applyNumberFormat="1" applyFont="1" applyFill="1" applyBorder="1" applyAlignment="1">
      <alignment horizontal="right" vertical="center"/>
    </xf>
    <xf numFmtId="0" fontId="5" fillId="0" borderId="12" xfId="0" applyFont="1" applyBorder="1" applyAlignment="1">
      <alignment vertical="center"/>
    </xf>
    <xf numFmtId="0" fontId="14" fillId="0" borderId="0" xfId="0" applyFont="1" applyAlignment="1">
      <alignment vertical="center"/>
    </xf>
    <xf numFmtId="0" fontId="15" fillId="0" borderId="1" xfId="0" applyFont="1" applyBorder="1" applyAlignment="1">
      <alignment horizontal="justify" vertical="center"/>
    </xf>
    <xf numFmtId="4" fontId="15" fillId="0" borderId="1" xfId="0" applyNumberFormat="1" applyFont="1" applyBorder="1" applyAlignment="1">
      <alignment horizontal="justify" vertical="center"/>
    </xf>
    <xf numFmtId="0" fontId="15" fillId="0" borderId="1" xfId="0" applyFont="1" applyFill="1" applyBorder="1" applyAlignment="1">
      <alignment horizontal="left" vertical="top"/>
    </xf>
    <xf numFmtId="0" fontId="13" fillId="0" borderId="0" xfId="0" applyFont="1" applyAlignment="1">
      <alignment horizontal="left" vertical="top"/>
    </xf>
    <xf numFmtId="0" fontId="9" fillId="0" borderId="1" xfId="0" applyFont="1" applyFill="1" applyBorder="1" applyAlignment="1">
      <alignment horizontal="right"/>
    </xf>
    <xf numFmtId="43" fontId="5" fillId="6" borderId="1" xfId="0" applyNumberFormat="1" applyFont="1" applyFill="1" applyBorder="1"/>
    <xf numFmtId="43" fontId="7" fillId="0" borderId="1" xfId="1" applyFont="1" applyFill="1" applyBorder="1"/>
    <xf numFmtId="43" fontId="15" fillId="0" borderId="0" xfId="1" applyFont="1" applyFill="1" applyBorder="1" applyAlignment="1">
      <alignment horizontal="right" vertical="center"/>
    </xf>
    <xf numFmtId="164" fontId="5" fillId="0" borderId="0" xfId="0" applyNumberFormat="1" applyFont="1"/>
    <xf numFmtId="0" fontId="15" fillId="0" borderId="7" xfId="0" applyFont="1" applyBorder="1" applyAlignment="1">
      <alignment horizontal="right" vertical="center"/>
    </xf>
    <xf numFmtId="43" fontId="5" fillId="0" borderId="1" xfId="1" applyFont="1" applyBorder="1" applyAlignment="1">
      <alignment horizontal="right"/>
    </xf>
    <xf numFmtId="0" fontId="15" fillId="0" borderId="24" xfId="0" applyFont="1" applyBorder="1" applyAlignment="1">
      <alignment vertical="center"/>
    </xf>
    <xf numFmtId="43" fontId="5" fillId="0" borderId="0" xfId="1" applyFont="1" applyAlignment="1">
      <alignment horizontal="right"/>
    </xf>
    <xf numFmtId="0" fontId="10" fillId="0" borderId="16" xfId="0" applyFont="1" applyBorder="1" applyAlignment="1">
      <alignment horizontal="left" vertical="top"/>
    </xf>
    <xf numFmtId="43" fontId="10" fillId="0" borderId="17" xfId="1" applyFont="1" applyFill="1" applyBorder="1"/>
    <xf numFmtId="43" fontId="5" fillId="0" borderId="17" xfId="1" applyFont="1" applyBorder="1"/>
    <xf numFmtId="0" fontId="13" fillId="0" borderId="1" xfId="0" applyFont="1" applyFill="1" applyBorder="1" applyAlignment="1">
      <alignment horizontal="right" vertical="center"/>
    </xf>
    <xf numFmtId="0" fontId="8" fillId="0" borderId="1" xfId="0" applyFont="1" applyFill="1" applyBorder="1" applyAlignment="1">
      <alignment vertical="center"/>
    </xf>
    <xf numFmtId="0" fontId="8" fillId="0" borderId="1" xfId="0" applyFont="1" applyFill="1" applyBorder="1" applyAlignment="1">
      <alignment horizontal="right" vertical="center"/>
    </xf>
    <xf numFmtId="0" fontId="5" fillId="0" borderId="1" xfId="0" applyFont="1" applyFill="1" applyBorder="1" applyAlignment="1">
      <alignment vertical="center"/>
    </xf>
    <xf numFmtId="49" fontId="5" fillId="0" borderId="0" xfId="0" applyNumberFormat="1" applyFont="1" applyFill="1"/>
    <xf numFmtId="4" fontId="5" fillId="0" borderId="0" xfId="0" applyNumberFormat="1" applyFont="1" applyFill="1"/>
    <xf numFmtId="0" fontId="15" fillId="0" borderId="1" xfId="0" applyFont="1" applyFill="1" applyBorder="1" applyAlignment="1">
      <alignment vertical="center"/>
    </xf>
    <xf numFmtId="0" fontId="8" fillId="0" borderId="0" xfId="0" applyFont="1" applyAlignment="1">
      <alignment vertical="center"/>
    </xf>
    <xf numFmtId="0" fontId="5" fillId="0" borderId="0" xfId="0" applyFont="1" applyAlignment="1">
      <alignment vertical="center"/>
    </xf>
    <xf numFmtId="0" fontId="19" fillId="0" borderId="0" xfId="0" applyFont="1" applyAlignment="1">
      <alignment vertical="center"/>
    </xf>
    <xf numFmtId="0" fontId="20" fillId="0" borderId="0" xfId="2" applyFont="1" applyAlignment="1" applyProtection="1">
      <alignment vertical="center"/>
    </xf>
    <xf numFmtId="0" fontId="13" fillId="0" borderId="25" xfId="0" applyFont="1" applyBorder="1" applyAlignment="1">
      <alignment horizontal="center" vertical="center"/>
    </xf>
    <xf numFmtId="0" fontId="13" fillId="0" borderId="7" xfId="0" applyFont="1" applyBorder="1" applyAlignment="1">
      <alignment horizontal="right" vertical="center"/>
    </xf>
    <xf numFmtId="0" fontId="15" fillId="0" borderId="26" xfId="0" applyFont="1" applyBorder="1" applyAlignment="1">
      <alignment horizontal="right" vertical="center"/>
    </xf>
    <xf numFmtId="0" fontId="15" fillId="0" borderId="24" xfId="0" applyFont="1" applyBorder="1" applyAlignment="1">
      <alignment horizontal="right" vertical="center"/>
    </xf>
    <xf numFmtId="15" fontId="15" fillId="0" borderId="24" xfId="0" applyNumberFormat="1" applyFont="1" applyBorder="1" applyAlignment="1">
      <alignment horizontal="right" vertical="center"/>
    </xf>
    <xf numFmtId="0" fontId="15" fillId="0" borderId="27" xfId="0" applyFont="1" applyBorder="1" applyAlignment="1">
      <alignment horizontal="right" vertical="center"/>
    </xf>
    <xf numFmtId="15" fontId="15" fillId="0" borderId="12" xfId="0" applyNumberFormat="1" applyFont="1" applyBorder="1" applyAlignment="1">
      <alignment horizontal="right" vertical="center"/>
    </xf>
    <xf numFmtId="0" fontId="15" fillId="0" borderId="27" xfId="0" applyFont="1" applyBorder="1" applyAlignment="1">
      <alignment vertical="center"/>
    </xf>
    <xf numFmtId="0" fontId="13" fillId="0" borderId="12" xfId="0" applyFont="1" applyBorder="1" applyAlignment="1">
      <alignment vertical="center"/>
    </xf>
    <xf numFmtId="0" fontId="19" fillId="0" borderId="0" xfId="0" applyFont="1"/>
    <xf numFmtId="43" fontId="7" fillId="0" borderId="22" xfId="1" applyFont="1" applyFill="1" applyBorder="1" applyAlignment="1">
      <alignment horizontal="left" vertical="top"/>
    </xf>
    <xf numFmtId="0" fontId="5" fillId="0" borderId="5" xfId="0" applyFont="1" applyBorder="1" applyAlignment="1">
      <alignment horizontal="left" vertical="top"/>
    </xf>
    <xf numFmtId="0" fontId="8" fillId="0" borderId="6" xfId="0" applyFont="1" applyBorder="1"/>
    <xf numFmtId="0" fontId="13" fillId="0" borderId="6" xfId="0" applyFont="1" applyBorder="1"/>
    <xf numFmtId="0" fontId="5" fillId="0" borderId="8" xfId="0" applyFont="1" applyBorder="1" applyAlignment="1">
      <alignment horizontal="left" vertical="top"/>
    </xf>
    <xf numFmtId="0" fontId="5" fillId="0" borderId="10" xfId="0" applyFont="1" applyBorder="1" applyAlignment="1">
      <alignment horizontal="left" vertical="top"/>
    </xf>
    <xf numFmtId="0" fontId="15" fillId="0" borderId="11" xfId="0" applyFont="1" applyBorder="1" applyAlignment="1">
      <alignment vertical="center"/>
    </xf>
    <xf numFmtId="0" fontId="15" fillId="0" borderId="11" xfId="0" applyFont="1" applyBorder="1" applyAlignment="1">
      <alignment horizontal="right" vertical="center"/>
    </xf>
    <xf numFmtId="43" fontId="7" fillId="0" borderId="0" xfId="1" applyFont="1" applyFill="1" applyBorder="1" applyAlignment="1">
      <alignment horizontal="left"/>
    </xf>
    <xf numFmtId="43" fontId="5" fillId="0" borderId="0" xfId="1" applyFont="1" applyFill="1" applyBorder="1" applyAlignment="1">
      <alignment horizontal="left"/>
    </xf>
  </cellXfs>
  <cellStyles count="3">
    <cellStyle name="Comma" xfId="1" builtinId="3"/>
    <cellStyle name="Hyperlink" xfId="2" builtinId="8"/>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2.png@01D2A883.D5B24D20" TargetMode="External"/><Relationship Id="rId1" Type="http://schemas.openxmlformats.org/officeDocument/2006/relationships/image" Target="../media/image1.png"/><Relationship Id="rId6" Type="http://schemas.openxmlformats.org/officeDocument/2006/relationships/image" Target="cid:image004.jpg@01D2A883.D5B24D20" TargetMode="External"/><Relationship Id="rId5" Type="http://schemas.openxmlformats.org/officeDocument/2006/relationships/image" Target="../media/image3.jpeg"/><Relationship Id="rId4" Type="http://schemas.openxmlformats.org/officeDocument/2006/relationships/image" Target="cid:image003.jpg@01D2A883.D5B24D20" TargetMode="External"/></Relationships>
</file>

<file path=xl/drawings/drawing1.xml><?xml version="1.0" encoding="utf-8"?>
<xdr:wsDr xmlns:xdr="http://schemas.openxmlformats.org/drawingml/2006/spreadsheetDrawing" xmlns:a="http://schemas.openxmlformats.org/drawingml/2006/main">
  <xdr:twoCellAnchor>
    <xdr:from>
      <xdr:col>0</xdr:col>
      <xdr:colOff>0</xdr:colOff>
      <xdr:row>1953</xdr:row>
      <xdr:rowOff>0</xdr:rowOff>
    </xdr:from>
    <xdr:to>
      <xdr:col>0</xdr:col>
      <xdr:colOff>219075</xdr:colOff>
      <xdr:row>1954</xdr:row>
      <xdr:rowOff>28575</xdr:rowOff>
    </xdr:to>
    <xdr:pic>
      <xdr:nvPicPr>
        <xdr:cNvPr id="2" name="Picture 8" descr="cid:image001.png@01CFFF28.DE9F72C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280682700"/>
          <a:ext cx="2190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1954</xdr:row>
      <xdr:rowOff>0</xdr:rowOff>
    </xdr:from>
    <xdr:to>
      <xdr:col>0</xdr:col>
      <xdr:colOff>219075</xdr:colOff>
      <xdr:row>1955</xdr:row>
      <xdr:rowOff>38100</xdr:rowOff>
    </xdr:to>
    <xdr:pic>
      <xdr:nvPicPr>
        <xdr:cNvPr id="3" name="Picture 9" descr="cid:image002.jpg@01CFFF28.DE9F72C0"/>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0" y="280825575"/>
          <a:ext cx="2190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1955</xdr:row>
      <xdr:rowOff>0</xdr:rowOff>
    </xdr:from>
    <xdr:to>
      <xdr:col>0</xdr:col>
      <xdr:colOff>333375</xdr:colOff>
      <xdr:row>1956</xdr:row>
      <xdr:rowOff>47625</xdr:rowOff>
    </xdr:to>
    <xdr:pic>
      <xdr:nvPicPr>
        <xdr:cNvPr id="4" name="Picture 5" descr="cid:image003.jpg@01CFFF28.DE9F72C0"/>
        <xdr:cNvPicPr>
          <a:picLocks noChangeAspect="1" noChangeArrowheads="1"/>
        </xdr:cNvPicPr>
      </xdr:nvPicPr>
      <xdr:blipFill>
        <a:blip xmlns:r="http://schemas.openxmlformats.org/officeDocument/2006/relationships" r:embed="rId5" r:link="rId6">
          <a:extLst>
            <a:ext uri="{28A0092B-C50C-407E-A947-70E740481C1C}">
              <a14:useLocalDpi xmlns:a14="http://schemas.microsoft.com/office/drawing/2010/main" val="0"/>
            </a:ext>
          </a:extLst>
        </a:blip>
        <a:srcRect/>
        <a:stretch>
          <a:fillRect/>
        </a:stretch>
      </xdr:blipFill>
      <xdr:spPr bwMode="auto">
        <a:xfrm>
          <a:off x="0" y="280968450"/>
          <a:ext cx="33337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www.vvfltd.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65435"/>
  <sheetViews>
    <sheetView tabSelected="1" workbookViewId="0">
      <selection sqref="A1:XFD1048576"/>
    </sheetView>
  </sheetViews>
  <sheetFormatPr defaultRowHeight="14.25" x14ac:dyDescent="0.2"/>
  <cols>
    <col min="1" max="1" width="10.5703125" style="19" customWidth="1"/>
    <col min="2" max="2" width="19.42578125" style="8" customWidth="1"/>
    <col min="3" max="3" width="17.42578125" style="19" customWidth="1"/>
    <col min="4" max="4" width="16" style="8" customWidth="1"/>
    <col min="5" max="5" width="15.140625" style="8" customWidth="1"/>
    <col min="6" max="6" width="12.7109375" style="8" customWidth="1"/>
    <col min="7" max="7" width="13.42578125" style="9" customWidth="1"/>
    <col min="8" max="8" width="13.140625" style="8" customWidth="1"/>
    <col min="9" max="9" width="13" style="9" customWidth="1"/>
    <col min="10" max="10" width="21.7109375" style="8" bestFit="1" customWidth="1"/>
    <col min="11" max="11" width="6.5703125" style="8" customWidth="1"/>
    <col min="12" max="12" width="19.140625" style="8" bestFit="1" customWidth="1"/>
    <col min="13" max="13" width="9.140625" style="8"/>
    <col min="14" max="14" width="19.140625" style="8" bestFit="1" customWidth="1"/>
    <col min="15" max="256" width="9.140625" style="8"/>
    <col min="257" max="257" width="10.5703125" style="8" customWidth="1"/>
    <col min="258" max="258" width="19.42578125" style="8" customWidth="1"/>
    <col min="259" max="259" width="17.42578125" style="8" customWidth="1"/>
    <col min="260" max="260" width="16" style="8" customWidth="1"/>
    <col min="261" max="261" width="15.140625" style="8" customWidth="1"/>
    <col min="262" max="262" width="12.7109375" style="8" customWidth="1"/>
    <col min="263" max="263" width="13.42578125" style="8" customWidth="1"/>
    <col min="264" max="264" width="13.140625" style="8" customWidth="1"/>
    <col min="265" max="265" width="13" style="8" customWidth="1"/>
    <col min="266" max="266" width="21.7109375" style="8" bestFit="1" customWidth="1"/>
    <col min="267" max="267" width="6.5703125" style="8" customWidth="1"/>
    <col min="268" max="268" width="19.140625" style="8" bestFit="1" customWidth="1"/>
    <col min="269" max="269" width="9.140625" style="8"/>
    <col min="270" max="270" width="19.140625" style="8" bestFit="1" customWidth="1"/>
    <col min="271" max="512" width="9.140625" style="8"/>
    <col min="513" max="513" width="10.5703125" style="8" customWidth="1"/>
    <col min="514" max="514" width="19.42578125" style="8" customWidth="1"/>
    <col min="515" max="515" width="17.42578125" style="8" customWidth="1"/>
    <col min="516" max="516" width="16" style="8" customWidth="1"/>
    <col min="517" max="517" width="15.140625" style="8" customWidth="1"/>
    <col min="518" max="518" width="12.7109375" style="8" customWidth="1"/>
    <col min="519" max="519" width="13.42578125" style="8" customWidth="1"/>
    <col min="520" max="520" width="13.140625" style="8" customWidth="1"/>
    <col min="521" max="521" width="13" style="8" customWidth="1"/>
    <col min="522" max="522" width="21.7109375" style="8" bestFit="1" customWidth="1"/>
    <col min="523" max="523" width="6.5703125" style="8" customWidth="1"/>
    <col min="524" max="524" width="19.140625" style="8" bestFit="1" customWidth="1"/>
    <col min="525" max="525" width="9.140625" style="8"/>
    <col min="526" max="526" width="19.140625" style="8" bestFit="1" customWidth="1"/>
    <col min="527" max="768" width="9.140625" style="8"/>
    <col min="769" max="769" width="10.5703125" style="8" customWidth="1"/>
    <col min="770" max="770" width="19.42578125" style="8" customWidth="1"/>
    <col min="771" max="771" width="17.42578125" style="8" customWidth="1"/>
    <col min="772" max="772" width="16" style="8" customWidth="1"/>
    <col min="773" max="773" width="15.140625" style="8" customWidth="1"/>
    <col min="774" max="774" width="12.7109375" style="8" customWidth="1"/>
    <col min="775" max="775" width="13.42578125" style="8" customWidth="1"/>
    <col min="776" max="776" width="13.140625" style="8" customWidth="1"/>
    <col min="777" max="777" width="13" style="8" customWidth="1"/>
    <col min="778" max="778" width="21.7109375" style="8" bestFit="1" customWidth="1"/>
    <col min="779" max="779" width="6.5703125" style="8" customWidth="1"/>
    <col min="780" max="780" width="19.140625" style="8" bestFit="1" customWidth="1"/>
    <col min="781" max="781" width="9.140625" style="8"/>
    <col min="782" max="782" width="19.140625" style="8" bestFit="1" customWidth="1"/>
    <col min="783" max="1024" width="9.140625" style="8"/>
    <col min="1025" max="1025" width="10.5703125" style="8" customWidth="1"/>
    <col min="1026" max="1026" width="19.42578125" style="8" customWidth="1"/>
    <col min="1027" max="1027" width="17.42578125" style="8" customWidth="1"/>
    <col min="1028" max="1028" width="16" style="8" customWidth="1"/>
    <col min="1029" max="1029" width="15.140625" style="8" customWidth="1"/>
    <col min="1030" max="1030" width="12.7109375" style="8" customWidth="1"/>
    <col min="1031" max="1031" width="13.42578125" style="8" customWidth="1"/>
    <col min="1032" max="1032" width="13.140625" style="8" customWidth="1"/>
    <col min="1033" max="1033" width="13" style="8" customWidth="1"/>
    <col min="1034" max="1034" width="21.7109375" style="8" bestFit="1" customWidth="1"/>
    <col min="1035" max="1035" width="6.5703125" style="8" customWidth="1"/>
    <col min="1036" max="1036" width="19.140625" style="8" bestFit="1" customWidth="1"/>
    <col min="1037" max="1037" width="9.140625" style="8"/>
    <col min="1038" max="1038" width="19.140625" style="8" bestFit="1" customWidth="1"/>
    <col min="1039" max="1280" width="9.140625" style="8"/>
    <col min="1281" max="1281" width="10.5703125" style="8" customWidth="1"/>
    <col min="1282" max="1282" width="19.42578125" style="8" customWidth="1"/>
    <col min="1283" max="1283" width="17.42578125" style="8" customWidth="1"/>
    <col min="1284" max="1284" width="16" style="8" customWidth="1"/>
    <col min="1285" max="1285" width="15.140625" style="8" customWidth="1"/>
    <col min="1286" max="1286" width="12.7109375" style="8" customWidth="1"/>
    <col min="1287" max="1287" width="13.42578125" style="8" customWidth="1"/>
    <col min="1288" max="1288" width="13.140625" style="8" customWidth="1"/>
    <col min="1289" max="1289" width="13" style="8" customWidth="1"/>
    <col min="1290" max="1290" width="21.7109375" style="8" bestFit="1" customWidth="1"/>
    <col min="1291" max="1291" width="6.5703125" style="8" customWidth="1"/>
    <col min="1292" max="1292" width="19.140625" style="8" bestFit="1" customWidth="1"/>
    <col min="1293" max="1293" width="9.140625" style="8"/>
    <col min="1294" max="1294" width="19.140625" style="8" bestFit="1" customWidth="1"/>
    <col min="1295" max="1536" width="9.140625" style="8"/>
    <col min="1537" max="1537" width="10.5703125" style="8" customWidth="1"/>
    <col min="1538" max="1538" width="19.42578125" style="8" customWidth="1"/>
    <col min="1539" max="1539" width="17.42578125" style="8" customWidth="1"/>
    <col min="1540" max="1540" width="16" style="8" customWidth="1"/>
    <col min="1541" max="1541" width="15.140625" style="8" customWidth="1"/>
    <col min="1542" max="1542" width="12.7109375" style="8" customWidth="1"/>
    <col min="1543" max="1543" width="13.42578125" style="8" customWidth="1"/>
    <col min="1544" max="1544" width="13.140625" style="8" customWidth="1"/>
    <col min="1545" max="1545" width="13" style="8" customWidth="1"/>
    <col min="1546" max="1546" width="21.7109375" style="8" bestFit="1" customWidth="1"/>
    <col min="1547" max="1547" width="6.5703125" style="8" customWidth="1"/>
    <col min="1548" max="1548" width="19.140625" style="8" bestFit="1" customWidth="1"/>
    <col min="1549" max="1549" width="9.140625" style="8"/>
    <col min="1550" max="1550" width="19.140625" style="8" bestFit="1" customWidth="1"/>
    <col min="1551" max="1792" width="9.140625" style="8"/>
    <col min="1793" max="1793" width="10.5703125" style="8" customWidth="1"/>
    <col min="1794" max="1794" width="19.42578125" style="8" customWidth="1"/>
    <col min="1795" max="1795" width="17.42578125" style="8" customWidth="1"/>
    <col min="1796" max="1796" width="16" style="8" customWidth="1"/>
    <col min="1797" max="1797" width="15.140625" style="8" customWidth="1"/>
    <col min="1798" max="1798" width="12.7109375" style="8" customWidth="1"/>
    <col min="1799" max="1799" width="13.42578125" style="8" customWidth="1"/>
    <col min="1800" max="1800" width="13.140625" style="8" customWidth="1"/>
    <col min="1801" max="1801" width="13" style="8" customWidth="1"/>
    <col min="1802" max="1802" width="21.7109375" style="8" bestFit="1" customWidth="1"/>
    <col min="1803" max="1803" width="6.5703125" style="8" customWidth="1"/>
    <col min="1804" max="1804" width="19.140625" style="8" bestFit="1" customWidth="1"/>
    <col min="1805" max="1805" width="9.140625" style="8"/>
    <col min="1806" max="1806" width="19.140625" style="8" bestFit="1" customWidth="1"/>
    <col min="1807" max="2048" width="9.140625" style="8"/>
    <col min="2049" max="2049" width="10.5703125" style="8" customWidth="1"/>
    <col min="2050" max="2050" width="19.42578125" style="8" customWidth="1"/>
    <col min="2051" max="2051" width="17.42578125" style="8" customWidth="1"/>
    <col min="2052" max="2052" width="16" style="8" customWidth="1"/>
    <col min="2053" max="2053" width="15.140625" style="8" customWidth="1"/>
    <col min="2054" max="2054" width="12.7109375" style="8" customWidth="1"/>
    <col min="2055" max="2055" width="13.42578125" style="8" customWidth="1"/>
    <col min="2056" max="2056" width="13.140625" style="8" customWidth="1"/>
    <col min="2057" max="2057" width="13" style="8" customWidth="1"/>
    <col min="2058" max="2058" width="21.7109375" style="8" bestFit="1" customWidth="1"/>
    <col min="2059" max="2059" width="6.5703125" style="8" customWidth="1"/>
    <col min="2060" max="2060" width="19.140625" style="8" bestFit="1" customWidth="1"/>
    <col min="2061" max="2061" width="9.140625" style="8"/>
    <col min="2062" max="2062" width="19.140625" style="8" bestFit="1" customWidth="1"/>
    <col min="2063" max="2304" width="9.140625" style="8"/>
    <col min="2305" max="2305" width="10.5703125" style="8" customWidth="1"/>
    <col min="2306" max="2306" width="19.42578125" style="8" customWidth="1"/>
    <col min="2307" max="2307" width="17.42578125" style="8" customWidth="1"/>
    <col min="2308" max="2308" width="16" style="8" customWidth="1"/>
    <col min="2309" max="2309" width="15.140625" style="8" customWidth="1"/>
    <col min="2310" max="2310" width="12.7109375" style="8" customWidth="1"/>
    <col min="2311" max="2311" width="13.42578125" style="8" customWidth="1"/>
    <col min="2312" max="2312" width="13.140625" style="8" customWidth="1"/>
    <col min="2313" max="2313" width="13" style="8" customWidth="1"/>
    <col min="2314" max="2314" width="21.7109375" style="8" bestFit="1" customWidth="1"/>
    <col min="2315" max="2315" width="6.5703125" style="8" customWidth="1"/>
    <col min="2316" max="2316" width="19.140625" style="8" bestFit="1" customWidth="1"/>
    <col min="2317" max="2317" width="9.140625" style="8"/>
    <col min="2318" max="2318" width="19.140625" style="8" bestFit="1" customWidth="1"/>
    <col min="2319" max="2560" width="9.140625" style="8"/>
    <col min="2561" max="2561" width="10.5703125" style="8" customWidth="1"/>
    <col min="2562" max="2562" width="19.42578125" style="8" customWidth="1"/>
    <col min="2563" max="2563" width="17.42578125" style="8" customWidth="1"/>
    <col min="2564" max="2564" width="16" style="8" customWidth="1"/>
    <col min="2565" max="2565" width="15.140625" style="8" customWidth="1"/>
    <col min="2566" max="2566" width="12.7109375" style="8" customWidth="1"/>
    <col min="2567" max="2567" width="13.42578125" style="8" customWidth="1"/>
    <col min="2568" max="2568" width="13.140625" style="8" customWidth="1"/>
    <col min="2569" max="2569" width="13" style="8" customWidth="1"/>
    <col min="2570" max="2570" width="21.7109375" style="8" bestFit="1" customWidth="1"/>
    <col min="2571" max="2571" width="6.5703125" style="8" customWidth="1"/>
    <col min="2572" max="2572" width="19.140625" style="8" bestFit="1" customWidth="1"/>
    <col min="2573" max="2573" width="9.140625" style="8"/>
    <col min="2574" max="2574" width="19.140625" style="8" bestFit="1" customWidth="1"/>
    <col min="2575" max="2816" width="9.140625" style="8"/>
    <col min="2817" max="2817" width="10.5703125" style="8" customWidth="1"/>
    <col min="2818" max="2818" width="19.42578125" style="8" customWidth="1"/>
    <col min="2819" max="2819" width="17.42578125" style="8" customWidth="1"/>
    <col min="2820" max="2820" width="16" style="8" customWidth="1"/>
    <col min="2821" max="2821" width="15.140625" style="8" customWidth="1"/>
    <col min="2822" max="2822" width="12.7109375" style="8" customWidth="1"/>
    <col min="2823" max="2823" width="13.42578125" style="8" customWidth="1"/>
    <col min="2824" max="2824" width="13.140625" style="8" customWidth="1"/>
    <col min="2825" max="2825" width="13" style="8" customWidth="1"/>
    <col min="2826" max="2826" width="21.7109375" style="8" bestFit="1" customWidth="1"/>
    <col min="2827" max="2827" width="6.5703125" style="8" customWidth="1"/>
    <col min="2828" max="2828" width="19.140625" style="8" bestFit="1" customWidth="1"/>
    <col min="2829" max="2829" width="9.140625" style="8"/>
    <col min="2830" max="2830" width="19.140625" style="8" bestFit="1" customWidth="1"/>
    <col min="2831" max="3072" width="9.140625" style="8"/>
    <col min="3073" max="3073" width="10.5703125" style="8" customWidth="1"/>
    <col min="3074" max="3074" width="19.42578125" style="8" customWidth="1"/>
    <col min="3075" max="3075" width="17.42578125" style="8" customWidth="1"/>
    <col min="3076" max="3076" width="16" style="8" customWidth="1"/>
    <col min="3077" max="3077" width="15.140625" style="8" customWidth="1"/>
    <col min="3078" max="3078" width="12.7109375" style="8" customWidth="1"/>
    <col min="3079" max="3079" width="13.42578125" style="8" customWidth="1"/>
    <col min="3080" max="3080" width="13.140625" style="8" customWidth="1"/>
    <col min="3081" max="3081" width="13" style="8" customWidth="1"/>
    <col min="3082" max="3082" width="21.7109375" style="8" bestFit="1" customWidth="1"/>
    <col min="3083" max="3083" width="6.5703125" style="8" customWidth="1"/>
    <col min="3084" max="3084" width="19.140625" style="8" bestFit="1" customWidth="1"/>
    <col min="3085" max="3085" width="9.140625" style="8"/>
    <col min="3086" max="3086" width="19.140625" style="8" bestFit="1" customWidth="1"/>
    <col min="3087" max="3328" width="9.140625" style="8"/>
    <col min="3329" max="3329" width="10.5703125" style="8" customWidth="1"/>
    <col min="3330" max="3330" width="19.42578125" style="8" customWidth="1"/>
    <col min="3331" max="3331" width="17.42578125" style="8" customWidth="1"/>
    <col min="3332" max="3332" width="16" style="8" customWidth="1"/>
    <col min="3333" max="3333" width="15.140625" style="8" customWidth="1"/>
    <col min="3334" max="3334" width="12.7109375" style="8" customWidth="1"/>
    <col min="3335" max="3335" width="13.42578125" style="8" customWidth="1"/>
    <col min="3336" max="3336" width="13.140625" style="8" customWidth="1"/>
    <col min="3337" max="3337" width="13" style="8" customWidth="1"/>
    <col min="3338" max="3338" width="21.7109375" style="8" bestFit="1" customWidth="1"/>
    <col min="3339" max="3339" width="6.5703125" style="8" customWidth="1"/>
    <col min="3340" max="3340" width="19.140625" style="8" bestFit="1" customWidth="1"/>
    <col min="3341" max="3341" width="9.140625" style="8"/>
    <col min="3342" max="3342" width="19.140625" style="8" bestFit="1" customWidth="1"/>
    <col min="3343" max="3584" width="9.140625" style="8"/>
    <col min="3585" max="3585" width="10.5703125" style="8" customWidth="1"/>
    <col min="3586" max="3586" width="19.42578125" style="8" customWidth="1"/>
    <col min="3587" max="3587" width="17.42578125" style="8" customWidth="1"/>
    <col min="3588" max="3588" width="16" style="8" customWidth="1"/>
    <col min="3589" max="3589" width="15.140625" style="8" customWidth="1"/>
    <col min="3590" max="3590" width="12.7109375" style="8" customWidth="1"/>
    <col min="3591" max="3591" width="13.42578125" style="8" customWidth="1"/>
    <col min="3592" max="3592" width="13.140625" style="8" customWidth="1"/>
    <col min="3593" max="3593" width="13" style="8" customWidth="1"/>
    <col min="3594" max="3594" width="21.7109375" style="8" bestFit="1" customWidth="1"/>
    <col min="3595" max="3595" width="6.5703125" style="8" customWidth="1"/>
    <col min="3596" max="3596" width="19.140625" style="8" bestFit="1" customWidth="1"/>
    <col min="3597" max="3597" width="9.140625" style="8"/>
    <col min="3598" max="3598" width="19.140625" style="8" bestFit="1" customWidth="1"/>
    <col min="3599" max="3840" width="9.140625" style="8"/>
    <col min="3841" max="3841" width="10.5703125" style="8" customWidth="1"/>
    <col min="3842" max="3842" width="19.42578125" style="8" customWidth="1"/>
    <col min="3843" max="3843" width="17.42578125" style="8" customWidth="1"/>
    <col min="3844" max="3844" width="16" style="8" customWidth="1"/>
    <col min="3845" max="3845" width="15.140625" style="8" customWidth="1"/>
    <col min="3846" max="3846" width="12.7109375" style="8" customWidth="1"/>
    <col min="3847" max="3847" width="13.42578125" style="8" customWidth="1"/>
    <col min="3848" max="3848" width="13.140625" style="8" customWidth="1"/>
    <col min="3849" max="3849" width="13" style="8" customWidth="1"/>
    <col min="3850" max="3850" width="21.7109375" style="8" bestFit="1" customWidth="1"/>
    <col min="3851" max="3851" width="6.5703125" style="8" customWidth="1"/>
    <col min="3852" max="3852" width="19.140625" style="8" bestFit="1" customWidth="1"/>
    <col min="3853" max="3853" width="9.140625" style="8"/>
    <col min="3854" max="3854" width="19.140625" style="8" bestFit="1" customWidth="1"/>
    <col min="3855" max="4096" width="9.140625" style="8"/>
    <col min="4097" max="4097" width="10.5703125" style="8" customWidth="1"/>
    <col min="4098" max="4098" width="19.42578125" style="8" customWidth="1"/>
    <col min="4099" max="4099" width="17.42578125" style="8" customWidth="1"/>
    <col min="4100" max="4100" width="16" style="8" customWidth="1"/>
    <col min="4101" max="4101" width="15.140625" style="8" customWidth="1"/>
    <col min="4102" max="4102" width="12.7109375" style="8" customWidth="1"/>
    <col min="4103" max="4103" width="13.42578125" style="8" customWidth="1"/>
    <col min="4104" max="4104" width="13.140625" style="8" customWidth="1"/>
    <col min="4105" max="4105" width="13" style="8" customWidth="1"/>
    <col min="4106" max="4106" width="21.7109375" style="8" bestFit="1" customWidth="1"/>
    <col min="4107" max="4107" width="6.5703125" style="8" customWidth="1"/>
    <col min="4108" max="4108" width="19.140625" style="8" bestFit="1" customWidth="1"/>
    <col min="4109" max="4109" width="9.140625" style="8"/>
    <col min="4110" max="4110" width="19.140625" style="8" bestFit="1" customWidth="1"/>
    <col min="4111" max="4352" width="9.140625" style="8"/>
    <col min="4353" max="4353" width="10.5703125" style="8" customWidth="1"/>
    <col min="4354" max="4354" width="19.42578125" style="8" customWidth="1"/>
    <col min="4355" max="4355" width="17.42578125" style="8" customWidth="1"/>
    <col min="4356" max="4356" width="16" style="8" customWidth="1"/>
    <col min="4357" max="4357" width="15.140625" style="8" customWidth="1"/>
    <col min="4358" max="4358" width="12.7109375" style="8" customWidth="1"/>
    <col min="4359" max="4359" width="13.42578125" style="8" customWidth="1"/>
    <col min="4360" max="4360" width="13.140625" style="8" customWidth="1"/>
    <col min="4361" max="4361" width="13" style="8" customWidth="1"/>
    <col min="4362" max="4362" width="21.7109375" style="8" bestFit="1" customWidth="1"/>
    <col min="4363" max="4363" width="6.5703125" style="8" customWidth="1"/>
    <col min="4364" max="4364" width="19.140625" style="8" bestFit="1" customWidth="1"/>
    <col min="4365" max="4365" width="9.140625" style="8"/>
    <col min="4366" max="4366" width="19.140625" style="8" bestFit="1" customWidth="1"/>
    <col min="4367" max="4608" width="9.140625" style="8"/>
    <col min="4609" max="4609" width="10.5703125" style="8" customWidth="1"/>
    <col min="4610" max="4610" width="19.42578125" style="8" customWidth="1"/>
    <col min="4611" max="4611" width="17.42578125" style="8" customWidth="1"/>
    <col min="4612" max="4612" width="16" style="8" customWidth="1"/>
    <col min="4613" max="4613" width="15.140625" style="8" customWidth="1"/>
    <col min="4614" max="4614" width="12.7109375" style="8" customWidth="1"/>
    <col min="4615" max="4615" width="13.42578125" style="8" customWidth="1"/>
    <col min="4616" max="4616" width="13.140625" style="8" customWidth="1"/>
    <col min="4617" max="4617" width="13" style="8" customWidth="1"/>
    <col min="4618" max="4618" width="21.7109375" style="8" bestFit="1" customWidth="1"/>
    <col min="4619" max="4619" width="6.5703125" style="8" customWidth="1"/>
    <col min="4620" max="4620" width="19.140625" style="8" bestFit="1" customWidth="1"/>
    <col min="4621" max="4621" width="9.140625" style="8"/>
    <col min="4622" max="4622" width="19.140625" style="8" bestFit="1" customWidth="1"/>
    <col min="4623" max="4864" width="9.140625" style="8"/>
    <col min="4865" max="4865" width="10.5703125" style="8" customWidth="1"/>
    <col min="4866" max="4866" width="19.42578125" style="8" customWidth="1"/>
    <col min="4867" max="4867" width="17.42578125" style="8" customWidth="1"/>
    <col min="4868" max="4868" width="16" style="8" customWidth="1"/>
    <col min="4869" max="4869" width="15.140625" style="8" customWidth="1"/>
    <col min="4870" max="4870" width="12.7109375" style="8" customWidth="1"/>
    <col min="4871" max="4871" width="13.42578125" style="8" customWidth="1"/>
    <col min="4872" max="4872" width="13.140625" style="8" customWidth="1"/>
    <col min="4873" max="4873" width="13" style="8" customWidth="1"/>
    <col min="4874" max="4874" width="21.7109375" style="8" bestFit="1" customWidth="1"/>
    <col min="4875" max="4875" width="6.5703125" style="8" customWidth="1"/>
    <col min="4876" max="4876" width="19.140625" style="8" bestFit="1" customWidth="1"/>
    <col min="4877" max="4877" width="9.140625" style="8"/>
    <col min="4878" max="4878" width="19.140625" style="8" bestFit="1" customWidth="1"/>
    <col min="4879" max="5120" width="9.140625" style="8"/>
    <col min="5121" max="5121" width="10.5703125" style="8" customWidth="1"/>
    <col min="5122" max="5122" width="19.42578125" style="8" customWidth="1"/>
    <col min="5123" max="5123" width="17.42578125" style="8" customWidth="1"/>
    <col min="5124" max="5124" width="16" style="8" customWidth="1"/>
    <col min="5125" max="5125" width="15.140625" style="8" customWidth="1"/>
    <col min="5126" max="5126" width="12.7109375" style="8" customWidth="1"/>
    <col min="5127" max="5127" width="13.42578125" style="8" customWidth="1"/>
    <col min="5128" max="5128" width="13.140625" style="8" customWidth="1"/>
    <col min="5129" max="5129" width="13" style="8" customWidth="1"/>
    <col min="5130" max="5130" width="21.7109375" style="8" bestFit="1" customWidth="1"/>
    <col min="5131" max="5131" width="6.5703125" style="8" customWidth="1"/>
    <col min="5132" max="5132" width="19.140625" style="8" bestFit="1" customWidth="1"/>
    <col min="5133" max="5133" width="9.140625" style="8"/>
    <col min="5134" max="5134" width="19.140625" style="8" bestFit="1" customWidth="1"/>
    <col min="5135" max="5376" width="9.140625" style="8"/>
    <col min="5377" max="5377" width="10.5703125" style="8" customWidth="1"/>
    <col min="5378" max="5378" width="19.42578125" style="8" customWidth="1"/>
    <col min="5379" max="5379" width="17.42578125" style="8" customWidth="1"/>
    <col min="5380" max="5380" width="16" style="8" customWidth="1"/>
    <col min="5381" max="5381" width="15.140625" style="8" customWidth="1"/>
    <col min="5382" max="5382" width="12.7109375" style="8" customWidth="1"/>
    <col min="5383" max="5383" width="13.42578125" style="8" customWidth="1"/>
    <col min="5384" max="5384" width="13.140625" style="8" customWidth="1"/>
    <col min="5385" max="5385" width="13" style="8" customWidth="1"/>
    <col min="5386" max="5386" width="21.7109375" style="8" bestFit="1" customWidth="1"/>
    <col min="5387" max="5387" width="6.5703125" style="8" customWidth="1"/>
    <col min="5388" max="5388" width="19.140625" style="8" bestFit="1" customWidth="1"/>
    <col min="5389" max="5389" width="9.140625" style="8"/>
    <col min="5390" max="5390" width="19.140625" style="8" bestFit="1" customWidth="1"/>
    <col min="5391" max="5632" width="9.140625" style="8"/>
    <col min="5633" max="5633" width="10.5703125" style="8" customWidth="1"/>
    <col min="5634" max="5634" width="19.42578125" style="8" customWidth="1"/>
    <col min="5635" max="5635" width="17.42578125" style="8" customWidth="1"/>
    <col min="5636" max="5636" width="16" style="8" customWidth="1"/>
    <col min="5637" max="5637" width="15.140625" style="8" customWidth="1"/>
    <col min="5638" max="5638" width="12.7109375" style="8" customWidth="1"/>
    <col min="5639" max="5639" width="13.42578125" style="8" customWidth="1"/>
    <col min="5640" max="5640" width="13.140625" style="8" customWidth="1"/>
    <col min="5641" max="5641" width="13" style="8" customWidth="1"/>
    <col min="5642" max="5642" width="21.7109375" style="8" bestFit="1" customWidth="1"/>
    <col min="5643" max="5643" width="6.5703125" style="8" customWidth="1"/>
    <col min="5644" max="5644" width="19.140625" style="8" bestFit="1" customWidth="1"/>
    <col min="5645" max="5645" width="9.140625" style="8"/>
    <col min="5646" max="5646" width="19.140625" style="8" bestFit="1" customWidth="1"/>
    <col min="5647" max="5888" width="9.140625" style="8"/>
    <col min="5889" max="5889" width="10.5703125" style="8" customWidth="1"/>
    <col min="5890" max="5890" width="19.42578125" style="8" customWidth="1"/>
    <col min="5891" max="5891" width="17.42578125" style="8" customWidth="1"/>
    <col min="5892" max="5892" width="16" style="8" customWidth="1"/>
    <col min="5893" max="5893" width="15.140625" style="8" customWidth="1"/>
    <col min="5894" max="5894" width="12.7109375" style="8" customWidth="1"/>
    <col min="5895" max="5895" width="13.42578125" style="8" customWidth="1"/>
    <col min="5896" max="5896" width="13.140625" style="8" customWidth="1"/>
    <col min="5897" max="5897" width="13" style="8" customWidth="1"/>
    <col min="5898" max="5898" width="21.7109375" style="8" bestFit="1" customWidth="1"/>
    <col min="5899" max="5899" width="6.5703125" style="8" customWidth="1"/>
    <col min="5900" max="5900" width="19.140625" style="8" bestFit="1" customWidth="1"/>
    <col min="5901" max="5901" width="9.140625" style="8"/>
    <col min="5902" max="5902" width="19.140625" style="8" bestFit="1" customWidth="1"/>
    <col min="5903" max="6144" width="9.140625" style="8"/>
    <col min="6145" max="6145" width="10.5703125" style="8" customWidth="1"/>
    <col min="6146" max="6146" width="19.42578125" style="8" customWidth="1"/>
    <col min="6147" max="6147" width="17.42578125" style="8" customWidth="1"/>
    <col min="6148" max="6148" width="16" style="8" customWidth="1"/>
    <col min="6149" max="6149" width="15.140625" style="8" customWidth="1"/>
    <col min="6150" max="6150" width="12.7109375" style="8" customWidth="1"/>
    <col min="6151" max="6151" width="13.42578125" style="8" customWidth="1"/>
    <col min="6152" max="6152" width="13.140625" style="8" customWidth="1"/>
    <col min="6153" max="6153" width="13" style="8" customWidth="1"/>
    <col min="6154" max="6154" width="21.7109375" style="8" bestFit="1" customWidth="1"/>
    <col min="6155" max="6155" width="6.5703125" style="8" customWidth="1"/>
    <col min="6156" max="6156" width="19.140625" style="8" bestFit="1" customWidth="1"/>
    <col min="6157" max="6157" width="9.140625" style="8"/>
    <col min="6158" max="6158" width="19.140625" style="8" bestFit="1" customWidth="1"/>
    <col min="6159" max="6400" width="9.140625" style="8"/>
    <col min="6401" max="6401" width="10.5703125" style="8" customWidth="1"/>
    <col min="6402" max="6402" width="19.42578125" style="8" customWidth="1"/>
    <col min="6403" max="6403" width="17.42578125" style="8" customWidth="1"/>
    <col min="6404" max="6404" width="16" style="8" customWidth="1"/>
    <col min="6405" max="6405" width="15.140625" style="8" customWidth="1"/>
    <col min="6406" max="6406" width="12.7109375" style="8" customWidth="1"/>
    <col min="6407" max="6407" width="13.42578125" style="8" customWidth="1"/>
    <col min="6408" max="6408" width="13.140625" style="8" customWidth="1"/>
    <col min="6409" max="6409" width="13" style="8" customWidth="1"/>
    <col min="6410" max="6410" width="21.7109375" style="8" bestFit="1" customWidth="1"/>
    <col min="6411" max="6411" width="6.5703125" style="8" customWidth="1"/>
    <col min="6412" max="6412" width="19.140625" style="8" bestFit="1" customWidth="1"/>
    <col min="6413" max="6413" width="9.140625" style="8"/>
    <col min="6414" max="6414" width="19.140625" style="8" bestFit="1" customWidth="1"/>
    <col min="6415" max="6656" width="9.140625" style="8"/>
    <col min="6657" max="6657" width="10.5703125" style="8" customWidth="1"/>
    <col min="6658" max="6658" width="19.42578125" style="8" customWidth="1"/>
    <col min="6659" max="6659" width="17.42578125" style="8" customWidth="1"/>
    <col min="6660" max="6660" width="16" style="8" customWidth="1"/>
    <col min="6661" max="6661" width="15.140625" style="8" customWidth="1"/>
    <col min="6662" max="6662" width="12.7109375" style="8" customWidth="1"/>
    <col min="6663" max="6663" width="13.42578125" style="8" customWidth="1"/>
    <col min="6664" max="6664" width="13.140625" style="8" customWidth="1"/>
    <col min="6665" max="6665" width="13" style="8" customWidth="1"/>
    <col min="6666" max="6666" width="21.7109375" style="8" bestFit="1" customWidth="1"/>
    <col min="6667" max="6667" width="6.5703125" style="8" customWidth="1"/>
    <col min="6668" max="6668" width="19.140625" style="8" bestFit="1" customWidth="1"/>
    <col min="6669" max="6669" width="9.140625" style="8"/>
    <col min="6670" max="6670" width="19.140625" style="8" bestFit="1" customWidth="1"/>
    <col min="6671" max="6912" width="9.140625" style="8"/>
    <col min="6913" max="6913" width="10.5703125" style="8" customWidth="1"/>
    <col min="6914" max="6914" width="19.42578125" style="8" customWidth="1"/>
    <col min="6915" max="6915" width="17.42578125" style="8" customWidth="1"/>
    <col min="6916" max="6916" width="16" style="8" customWidth="1"/>
    <col min="6917" max="6917" width="15.140625" style="8" customWidth="1"/>
    <col min="6918" max="6918" width="12.7109375" style="8" customWidth="1"/>
    <col min="6919" max="6919" width="13.42578125" style="8" customWidth="1"/>
    <col min="6920" max="6920" width="13.140625" style="8" customWidth="1"/>
    <col min="6921" max="6921" width="13" style="8" customWidth="1"/>
    <col min="6922" max="6922" width="21.7109375" style="8" bestFit="1" customWidth="1"/>
    <col min="6923" max="6923" width="6.5703125" style="8" customWidth="1"/>
    <col min="6924" max="6924" width="19.140625" style="8" bestFit="1" customWidth="1"/>
    <col min="6925" max="6925" width="9.140625" style="8"/>
    <col min="6926" max="6926" width="19.140625" style="8" bestFit="1" customWidth="1"/>
    <col min="6927" max="7168" width="9.140625" style="8"/>
    <col min="7169" max="7169" width="10.5703125" style="8" customWidth="1"/>
    <col min="7170" max="7170" width="19.42578125" style="8" customWidth="1"/>
    <col min="7171" max="7171" width="17.42578125" style="8" customWidth="1"/>
    <col min="7172" max="7172" width="16" style="8" customWidth="1"/>
    <col min="7173" max="7173" width="15.140625" style="8" customWidth="1"/>
    <col min="7174" max="7174" width="12.7109375" style="8" customWidth="1"/>
    <col min="7175" max="7175" width="13.42578125" style="8" customWidth="1"/>
    <col min="7176" max="7176" width="13.140625" style="8" customWidth="1"/>
    <col min="7177" max="7177" width="13" style="8" customWidth="1"/>
    <col min="7178" max="7178" width="21.7109375" style="8" bestFit="1" customWidth="1"/>
    <col min="7179" max="7179" width="6.5703125" style="8" customWidth="1"/>
    <col min="7180" max="7180" width="19.140625" style="8" bestFit="1" customWidth="1"/>
    <col min="7181" max="7181" width="9.140625" style="8"/>
    <col min="7182" max="7182" width="19.140625" style="8" bestFit="1" customWidth="1"/>
    <col min="7183" max="7424" width="9.140625" style="8"/>
    <col min="7425" max="7425" width="10.5703125" style="8" customWidth="1"/>
    <col min="7426" max="7426" width="19.42578125" style="8" customWidth="1"/>
    <col min="7427" max="7427" width="17.42578125" style="8" customWidth="1"/>
    <col min="7428" max="7428" width="16" style="8" customWidth="1"/>
    <col min="7429" max="7429" width="15.140625" style="8" customWidth="1"/>
    <col min="7430" max="7430" width="12.7109375" style="8" customWidth="1"/>
    <col min="7431" max="7431" width="13.42578125" style="8" customWidth="1"/>
    <col min="7432" max="7432" width="13.140625" style="8" customWidth="1"/>
    <col min="7433" max="7433" width="13" style="8" customWidth="1"/>
    <col min="7434" max="7434" width="21.7109375" style="8" bestFit="1" customWidth="1"/>
    <col min="7435" max="7435" width="6.5703125" style="8" customWidth="1"/>
    <col min="7436" max="7436" width="19.140625" style="8" bestFit="1" customWidth="1"/>
    <col min="7437" max="7437" width="9.140625" style="8"/>
    <col min="7438" max="7438" width="19.140625" style="8" bestFit="1" customWidth="1"/>
    <col min="7439" max="7680" width="9.140625" style="8"/>
    <col min="7681" max="7681" width="10.5703125" style="8" customWidth="1"/>
    <col min="7682" max="7682" width="19.42578125" style="8" customWidth="1"/>
    <col min="7683" max="7683" width="17.42578125" style="8" customWidth="1"/>
    <col min="7684" max="7684" width="16" style="8" customWidth="1"/>
    <col min="7685" max="7685" width="15.140625" style="8" customWidth="1"/>
    <col min="7686" max="7686" width="12.7109375" style="8" customWidth="1"/>
    <col min="7687" max="7687" width="13.42578125" style="8" customWidth="1"/>
    <col min="7688" max="7688" width="13.140625" style="8" customWidth="1"/>
    <col min="7689" max="7689" width="13" style="8" customWidth="1"/>
    <col min="7690" max="7690" width="21.7109375" style="8" bestFit="1" customWidth="1"/>
    <col min="7691" max="7691" width="6.5703125" style="8" customWidth="1"/>
    <col min="7692" max="7692" width="19.140625" style="8" bestFit="1" customWidth="1"/>
    <col min="7693" max="7693" width="9.140625" style="8"/>
    <col min="7694" max="7694" width="19.140625" style="8" bestFit="1" customWidth="1"/>
    <col min="7695" max="7936" width="9.140625" style="8"/>
    <col min="7937" max="7937" width="10.5703125" style="8" customWidth="1"/>
    <col min="7938" max="7938" width="19.42578125" style="8" customWidth="1"/>
    <col min="7939" max="7939" width="17.42578125" style="8" customWidth="1"/>
    <col min="7940" max="7940" width="16" style="8" customWidth="1"/>
    <col min="7941" max="7941" width="15.140625" style="8" customWidth="1"/>
    <col min="7942" max="7942" width="12.7109375" style="8" customWidth="1"/>
    <col min="7943" max="7943" width="13.42578125" style="8" customWidth="1"/>
    <col min="7944" max="7944" width="13.140625" style="8" customWidth="1"/>
    <col min="7945" max="7945" width="13" style="8" customWidth="1"/>
    <col min="7946" max="7946" width="21.7109375" style="8" bestFit="1" customWidth="1"/>
    <col min="7947" max="7947" width="6.5703125" style="8" customWidth="1"/>
    <col min="7948" max="7948" width="19.140625" style="8" bestFit="1" customWidth="1"/>
    <col min="7949" max="7949" width="9.140625" style="8"/>
    <col min="7950" max="7950" width="19.140625" style="8" bestFit="1" customWidth="1"/>
    <col min="7951" max="8192" width="9.140625" style="8"/>
    <col min="8193" max="8193" width="10.5703125" style="8" customWidth="1"/>
    <col min="8194" max="8194" width="19.42578125" style="8" customWidth="1"/>
    <col min="8195" max="8195" width="17.42578125" style="8" customWidth="1"/>
    <col min="8196" max="8196" width="16" style="8" customWidth="1"/>
    <col min="8197" max="8197" width="15.140625" style="8" customWidth="1"/>
    <col min="8198" max="8198" width="12.7109375" style="8" customWidth="1"/>
    <col min="8199" max="8199" width="13.42578125" style="8" customWidth="1"/>
    <col min="8200" max="8200" width="13.140625" style="8" customWidth="1"/>
    <col min="8201" max="8201" width="13" style="8" customWidth="1"/>
    <col min="8202" max="8202" width="21.7109375" style="8" bestFit="1" customWidth="1"/>
    <col min="8203" max="8203" width="6.5703125" style="8" customWidth="1"/>
    <col min="8204" max="8204" width="19.140625" style="8" bestFit="1" customWidth="1"/>
    <col min="8205" max="8205" width="9.140625" style="8"/>
    <col min="8206" max="8206" width="19.140625" style="8" bestFit="1" customWidth="1"/>
    <col min="8207" max="8448" width="9.140625" style="8"/>
    <col min="8449" max="8449" width="10.5703125" style="8" customWidth="1"/>
    <col min="8450" max="8450" width="19.42578125" style="8" customWidth="1"/>
    <col min="8451" max="8451" width="17.42578125" style="8" customWidth="1"/>
    <col min="8452" max="8452" width="16" style="8" customWidth="1"/>
    <col min="8453" max="8453" width="15.140625" style="8" customWidth="1"/>
    <col min="8454" max="8454" width="12.7109375" style="8" customWidth="1"/>
    <col min="8455" max="8455" width="13.42578125" style="8" customWidth="1"/>
    <col min="8456" max="8456" width="13.140625" style="8" customWidth="1"/>
    <col min="8457" max="8457" width="13" style="8" customWidth="1"/>
    <col min="8458" max="8458" width="21.7109375" style="8" bestFit="1" customWidth="1"/>
    <col min="8459" max="8459" width="6.5703125" style="8" customWidth="1"/>
    <col min="8460" max="8460" width="19.140625" style="8" bestFit="1" customWidth="1"/>
    <col min="8461" max="8461" width="9.140625" style="8"/>
    <col min="8462" max="8462" width="19.140625" style="8" bestFit="1" customWidth="1"/>
    <col min="8463" max="8704" width="9.140625" style="8"/>
    <col min="8705" max="8705" width="10.5703125" style="8" customWidth="1"/>
    <col min="8706" max="8706" width="19.42578125" style="8" customWidth="1"/>
    <col min="8707" max="8707" width="17.42578125" style="8" customWidth="1"/>
    <col min="8708" max="8708" width="16" style="8" customWidth="1"/>
    <col min="8709" max="8709" width="15.140625" style="8" customWidth="1"/>
    <col min="8710" max="8710" width="12.7109375" style="8" customWidth="1"/>
    <col min="8711" max="8711" width="13.42578125" style="8" customWidth="1"/>
    <col min="8712" max="8712" width="13.140625" style="8" customWidth="1"/>
    <col min="8713" max="8713" width="13" style="8" customWidth="1"/>
    <col min="8714" max="8714" width="21.7109375" style="8" bestFit="1" customWidth="1"/>
    <col min="8715" max="8715" width="6.5703125" style="8" customWidth="1"/>
    <col min="8716" max="8716" width="19.140625" style="8" bestFit="1" customWidth="1"/>
    <col min="8717" max="8717" width="9.140625" style="8"/>
    <col min="8718" max="8718" width="19.140625" style="8" bestFit="1" customWidth="1"/>
    <col min="8719" max="8960" width="9.140625" style="8"/>
    <col min="8961" max="8961" width="10.5703125" style="8" customWidth="1"/>
    <col min="8962" max="8962" width="19.42578125" style="8" customWidth="1"/>
    <col min="8963" max="8963" width="17.42578125" style="8" customWidth="1"/>
    <col min="8964" max="8964" width="16" style="8" customWidth="1"/>
    <col min="8965" max="8965" width="15.140625" style="8" customWidth="1"/>
    <col min="8966" max="8966" width="12.7109375" style="8" customWidth="1"/>
    <col min="8967" max="8967" width="13.42578125" style="8" customWidth="1"/>
    <col min="8968" max="8968" width="13.140625" style="8" customWidth="1"/>
    <col min="8969" max="8969" width="13" style="8" customWidth="1"/>
    <col min="8970" max="8970" width="21.7109375" style="8" bestFit="1" customWidth="1"/>
    <col min="8971" max="8971" width="6.5703125" style="8" customWidth="1"/>
    <col min="8972" max="8972" width="19.140625" style="8" bestFit="1" customWidth="1"/>
    <col min="8973" max="8973" width="9.140625" style="8"/>
    <col min="8974" max="8974" width="19.140625" style="8" bestFit="1" customWidth="1"/>
    <col min="8975" max="9216" width="9.140625" style="8"/>
    <col min="9217" max="9217" width="10.5703125" style="8" customWidth="1"/>
    <col min="9218" max="9218" width="19.42578125" style="8" customWidth="1"/>
    <col min="9219" max="9219" width="17.42578125" style="8" customWidth="1"/>
    <col min="9220" max="9220" width="16" style="8" customWidth="1"/>
    <col min="9221" max="9221" width="15.140625" style="8" customWidth="1"/>
    <col min="9222" max="9222" width="12.7109375" style="8" customWidth="1"/>
    <col min="9223" max="9223" width="13.42578125" style="8" customWidth="1"/>
    <col min="9224" max="9224" width="13.140625" style="8" customWidth="1"/>
    <col min="9225" max="9225" width="13" style="8" customWidth="1"/>
    <col min="9226" max="9226" width="21.7109375" style="8" bestFit="1" customWidth="1"/>
    <col min="9227" max="9227" width="6.5703125" style="8" customWidth="1"/>
    <col min="9228" max="9228" width="19.140625" style="8" bestFit="1" customWidth="1"/>
    <col min="9229" max="9229" width="9.140625" style="8"/>
    <col min="9230" max="9230" width="19.140625" style="8" bestFit="1" customWidth="1"/>
    <col min="9231" max="9472" width="9.140625" style="8"/>
    <col min="9473" max="9473" width="10.5703125" style="8" customWidth="1"/>
    <col min="9474" max="9474" width="19.42578125" style="8" customWidth="1"/>
    <col min="9475" max="9475" width="17.42578125" style="8" customWidth="1"/>
    <col min="9476" max="9476" width="16" style="8" customWidth="1"/>
    <col min="9477" max="9477" width="15.140625" style="8" customWidth="1"/>
    <col min="9478" max="9478" width="12.7109375" style="8" customWidth="1"/>
    <col min="9479" max="9479" width="13.42578125" style="8" customWidth="1"/>
    <col min="9480" max="9480" width="13.140625" style="8" customWidth="1"/>
    <col min="9481" max="9481" width="13" style="8" customWidth="1"/>
    <col min="9482" max="9482" width="21.7109375" style="8" bestFit="1" customWidth="1"/>
    <col min="9483" max="9483" width="6.5703125" style="8" customWidth="1"/>
    <col min="9484" max="9484" width="19.140625" style="8" bestFit="1" customWidth="1"/>
    <col min="9485" max="9485" width="9.140625" style="8"/>
    <col min="9486" max="9486" width="19.140625" style="8" bestFit="1" customWidth="1"/>
    <col min="9487" max="9728" width="9.140625" style="8"/>
    <col min="9729" max="9729" width="10.5703125" style="8" customWidth="1"/>
    <col min="9730" max="9730" width="19.42578125" style="8" customWidth="1"/>
    <col min="9731" max="9731" width="17.42578125" style="8" customWidth="1"/>
    <col min="9732" max="9732" width="16" style="8" customWidth="1"/>
    <col min="9733" max="9733" width="15.140625" style="8" customWidth="1"/>
    <col min="9734" max="9734" width="12.7109375" style="8" customWidth="1"/>
    <col min="9735" max="9735" width="13.42578125" style="8" customWidth="1"/>
    <col min="9736" max="9736" width="13.140625" style="8" customWidth="1"/>
    <col min="9737" max="9737" width="13" style="8" customWidth="1"/>
    <col min="9738" max="9738" width="21.7109375" style="8" bestFit="1" customWidth="1"/>
    <col min="9739" max="9739" width="6.5703125" style="8" customWidth="1"/>
    <col min="9740" max="9740" width="19.140625" style="8" bestFit="1" customWidth="1"/>
    <col min="9741" max="9741" width="9.140625" style="8"/>
    <col min="9742" max="9742" width="19.140625" style="8" bestFit="1" customWidth="1"/>
    <col min="9743" max="9984" width="9.140625" style="8"/>
    <col min="9985" max="9985" width="10.5703125" style="8" customWidth="1"/>
    <col min="9986" max="9986" width="19.42578125" style="8" customWidth="1"/>
    <col min="9987" max="9987" width="17.42578125" style="8" customWidth="1"/>
    <col min="9988" max="9988" width="16" style="8" customWidth="1"/>
    <col min="9989" max="9989" width="15.140625" style="8" customWidth="1"/>
    <col min="9990" max="9990" width="12.7109375" style="8" customWidth="1"/>
    <col min="9991" max="9991" width="13.42578125" style="8" customWidth="1"/>
    <col min="9992" max="9992" width="13.140625" style="8" customWidth="1"/>
    <col min="9993" max="9993" width="13" style="8" customWidth="1"/>
    <col min="9994" max="9994" width="21.7109375" style="8" bestFit="1" customWidth="1"/>
    <col min="9995" max="9995" width="6.5703125" style="8" customWidth="1"/>
    <col min="9996" max="9996" width="19.140625" style="8" bestFit="1" customWidth="1"/>
    <col min="9997" max="9997" width="9.140625" style="8"/>
    <col min="9998" max="9998" width="19.140625" style="8" bestFit="1" customWidth="1"/>
    <col min="9999" max="10240" width="9.140625" style="8"/>
    <col min="10241" max="10241" width="10.5703125" style="8" customWidth="1"/>
    <col min="10242" max="10242" width="19.42578125" style="8" customWidth="1"/>
    <col min="10243" max="10243" width="17.42578125" style="8" customWidth="1"/>
    <col min="10244" max="10244" width="16" style="8" customWidth="1"/>
    <col min="10245" max="10245" width="15.140625" style="8" customWidth="1"/>
    <col min="10246" max="10246" width="12.7109375" style="8" customWidth="1"/>
    <col min="10247" max="10247" width="13.42578125" style="8" customWidth="1"/>
    <col min="10248" max="10248" width="13.140625" style="8" customWidth="1"/>
    <col min="10249" max="10249" width="13" style="8" customWidth="1"/>
    <col min="10250" max="10250" width="21.7109375" style="8" bestFit="1" customWidth="1"/>
    <col min="10251" max="10251" width="6.5703125" style="8" customWidth="1"/>
    <col min="10252" max="10252" width="19.140625" style="8" bestFit="1" customWidth="1"/>
    <col min="10253" max="10253" width="9.140625" style="8"/>
    <col min="10254" max="10254" width="19.140625" style="8" bestFit="1" customWidth="1"/>
    <col min="10255" max="10496" width="9.140625" style="8"/>
    <col min="10497" max="10497" width="10.5703125" style="8" customWidth="1"/>
    <col min="10498" max="10498" width="19.42578125" style="8" customWidth="1"/>
    <col min="10499" max="10499" width="17.42578125" style="8" customWidth="1"/>
    <col min="10500" max="10500" width="16" style="8" customWidth="1"/>
    <col min="10501" max="10501" width="15.140625" style="8" customWidth="1"/>
    <col min="10502" max="10502" width="12.7109375" style="8" customWidth="1"/>
    <col min="10503" max="10503" width="13.42578125" style="8" customWidth="1"/>
    <col min="10504" max="10504" width="13.140625" style="8" customWidth="1"/>
    <col min="10505" max="10505" width="13" style="8" customWidth="1"/>
    <col min="10506" max="10506" width="21.7109375" style="8" bestFit="1" customWidth="1"/>
    <col min="10507" max="10507" width="6.5703125" style="8" customWidth="1"/>
    <col min="10508" max="10508" width="19.140625" style="8" bestFit="1" customWidth="1"/>
    <col min="10509" max="10509" width="9.140625" style="8"/>
    <col min="10510" max="10510" width="19.140625" style="8" bestFit="1" customWidth="1"/>
    <col min="10511" max="10752" width="9.140625" style="8"/>
    <col min="10753" max="10753" width="10.5703125" style="8" customWidth="1"/>
    <col min="10754" max="10754" width="19.42578125" style="8" customWidth="1"/>
    <col min="10755" max="10755" width="17.42578125" style="8" customWidth="1"/>
    <col min="10756" max="10756" width="16" style="8" customWidth="1"/>
    <col min="10757" max="10757" width="15.140625" style="8" customWidth="1"/>
    <col min="10758" max="10758" width="12.7109375" style="8" customWidth="1"/>
    <col min="10759" max="10759" width="13.42578125" style="8" customWidth="1"/>
    <col min="10760" max="10760" width="13.140625" style="8" customWidth="1"/>
    <col min="10761" max="10761" width="13" style="8" customWidth="1"/>
    <col min="10762" max="10762" width="21.7109375" style="8" bestFit="1" customWidth="1"/>
    <col min="10763" max="10763" width="6.5703125" style="8" customWidth="1"/>
    <col min="10764" max="10764" width="19.140625" style="8" bestFit="1" customWidth="1"/>
    <col min="10765" max="10765" width="9.140625" style="8"/>
    <col min="10766" max="10766" width="19.140625" style="8" bestFit="1" customWidth="1"/>
    <col min="10767" max="11008" width="9.140625" style="8"/>
    <col min="11009" max="11009" width="10.5703125" style="8" customWidth="1"/>
    <col min="11010" max="11010" width="19.42578125" style="8" customWidth="1"/>
    <col min="11011" max="11011" width="17.42578125" style="8" customWidth="1"/>
    <col min="11012" max="11012" width="16" style="8" customWidth="1"/>
    <col min="11013" max="11013" width="15.140625" style="8" customWidth="1"/>
    <col min="11014" max="11014" width="12.7109375" style="8" customWidth="1"/>
    <col min="11015" max="11015" width="13.42578125" style="8" customWidth="1"/>
    <col min="11016" max="11016" width="13.140625" style="8" customWidth="1"/>
    <col min="11017" max="11017" width="13" style="8" customWidth="1"/>
    <col min="11018" max="11018" width="21.7109375" style="8" bestFit="1" customWidth="1"/>
    <col min="11019" max="11019" width="6.5703125" style="8" customWidth="1"/>
    <col min="11020" max="11020" width="19.140625" style="8" bestFit="1" customWidth="1"/>
    <col min="11021" max="11021" width="9.140625" style="8"/>
    <col min="11022" max="11022" width="19.140625" style="8" bestFit="1" customWidth="1"/>
    <col min="11023" max="11264" width="9.140625" style="8"/>
    <col min="11265" max="11265" width="10.5703125" style="8" customWidth="1"/>
    <col min="11266" max="11266" width="19.42578125" style="8" customWidth="1"/>
    <col min="11267" max="11267" width="17.42578125" style="8" customWidth="1"/>
    <col min="11268" max="11268" width="16" style="8" customWidth="1"/>
    <col min="11269" max="11269" width="15.140625" style="8" customWidth="1"/>
    <col min="11270" max="11270" width="12.7109375" style="8" customWidth="1"/>
    <col min="11271" max="11271" width="13.42578125" style="8" customWidth="1"/>
    <col min="11272" max="11272" width="13.140625" style="8" customWidth="1"/>
    <col min="11273" max="11273" width="13" style="8" customWidth="1"/>
    <col min="11274" max="11274" width="21.7109375" style="8" bestFit="1" customWidth="1"/>
    <col min="11275" max="11275" width="6.5703125" style="8" customWidth="1"/>
    <col min="11276" max="11276" width="19.140625" style="8" bestFit="1" customWidth="1"/>
    <col min="11277" max="11277" width="9.140625" style="8"/>
    <col min="11278" max="11278" width="19.140625" style="8" bestFit="1" customWidth="1"/>
    <col min="11279" max="11520" width="9.140625" style="8"/>
    <col min="11521" max="11521" width="10.5703125" style="8" customWidth="1"/>
    <col min="11522" max="11522" width="19.42578125" style="8" customWidth="1"/>
    <col min="11523" max="11523" width="17.42578125" style="8" customWidth="1"/>
    <col min="11524" max="11524" width="16" style="8" customWidth="1"/>
    <col min="11525" max="11525" width="15.140625" style="8" customWidth="1"/>
    <col min="11526" max="11526" width="12.7109375" style="8" customWidth="1"/>
    <col min="11527" max="11527" width="13.42578125" style="8" customWidth="1"/>
    <col min="11528" max="11528" width="13.140625" style="8" customWidth="1"/>
    <col min="11529" max="11529" width="13" style="8" customWidth="1"/>
    <col min="11530" max="11530" width="21.7109375" style="8" bestFit="1" customWidth="1"/>
    <col min="11531" max="11531" width="6.5703125" style="8" customWidth="1"/>
    <col min="11532" max="11532" width="19.140625" style="8" bestFit="1" customWidth="1"/>
    <col min="11533" max="11533" width="9.140625" style="8"/>
    <col min="11534" max="11534" width="19.140625" style="8" bestFit="1" customWidth="1"/>
    <col min="11535" max="11776" width="9.140625" style="8"/>
    <col min="11777" max="11777" width="10.5703125" style="8" customWidth="1"/>
    <col min="11778" max="11778" width="19.42578125" style="8" customWidth="1"/>
    <col min="11779" max="11779" width="17.42578125" style="8" customWidth="1"/>
    <col min="11780" max="11780" width="16" style="8" customWidth="1"/>
    <col min="11781" max="11781" width="15.140625" style="8" customWidth="1"/>
    <col min="11782" max="11782" width="12.7109375" style="8" customWidth="1"/>
    <col min="11783" max="11783" width="13.42578125" style="8" customWidth="1"/>
    <col min="11784" max="11784" width="13.140625" style="8" customWidth="1"/>
    <col min="11785" max="11785" width="13" style="8" customWidth="1"/>
    <col min="11786" max="11786" width="21.7109375" style="8" bestFit="1" customWidth="1"/>
    <col min="11787" max="11787" width="6.5703125" style="8" customWidth="1"/>
    <col min="11788" max="11788" width="19.140625" style="8" bestFit="1" customWidth="1"/>
    <col min="11789" max="11789" width="9.140625" style="8"/>
    <col min="11790" max="11790" width="19.140625" style="8" bestFit="1" customWidth="1"/>
    <col min="11791" max="12032" width="9.140625" style="8"/>
    <col min="12033" max="12033" width="10.5703125" style="8" customWidth="1"/>
    <col min="12034" max="12034" width="19.42578125" style="8" customWidth="1"/>
    <col min="12035" max="12035" width="17.42578125" style="8" customWidth="1"/>
    <col min="12036" max="12036" width="16" style="8" customWidth="1"/>
    <col min="12037" max="12037" width="15.140625" style="8" customWidth="1"/>
    <col min="12038" max="12038" width="12.7109375" style="8" customWidth="1"/>
    <col min="12039" max="12039" width="13.42578125" style="8" customWidth="1"/>
    <col min="12040" max="12040" width="13.140625" style="8" customWidth="1"/>
    <col min="12041" max="12041" width="13" style="8" customWidth="1"/>
    <col min="12042" max="12042" width="21.7109375" style="8" bestFit="1" customWidth="1"/>
    <col min="12043" max="12043" width="6.5703125" style="8" customWidth="1"/>
    <col min="12044" max="12044" width="19.140625" style="8" bestFit="1" customWidth="1"/>
    <col min="12045" max="12045" width="9.140625" style="8"/>
    <col min="12046" max="12046" width="19.140625" style="8" bestFit="1" customWidth="1"/>
    <col min="12047" max="12288" width="9.140625" style="8"/>
    <col min="12289" max="12289" width="10.5703125" style="8" customWidth="1"/>
    <col min="12290" max="12290" width="19.42578125" style="8" customWidth="1"/>
    <col min="12291" max="12291" width="17.42578125" style="8" customWidth="1"/>
    <col min="12292" max="12292" width="16" style="8" customWidth="1"/>
    <col min="12293" max="12293" width="15.140625" style="8" customWidth="1"/>
    <col min="12294" max="12294" width="12.7109375" style="8" customWidth="1"/>
    <col min="12295" max="12295" width="13.42578125" style="8" customWidth="1"/>
    <col min="12296" max="12296" width="13.140625" style="8" customWidth="1"/>
    <col min="12297" max="12297" width="13" style="8" customWidth="1"/>
    <col min="12298" max="12298" width="21.7109375" style="8" bestFit="1" customWidth="1"/>
    <col min="12299" max="12299" width="6.5703125" style="8" customWidth="1"/>
    <col min="12300" max="12300" width="19.140625" style="8" bestFit="1" customWidth="1"/>
    <col min="12301" max="12301" width="9.140625" style="8"/>
    <col min="12302" max="12302" width="19.140625" style="8" bestFit="1" customWidth="1"/>
    <col min="12303" max="12544" width="9.140625" style="8"/>
    <col min="12545" max="12545" width="10.5703125" style="8" customWidth="1"/>
    <col min="12546" max="12546" width="19.42578125" style="8" customWidth="1"/>
    <col min="12547" max="12547" width="17.42578125" style="8" customWidth="1"/>
    <col min="12548" max="12548" width="16" style="8" customWidth="1"/>
    <col min="12549" max="12549" width="15.140625" style="8" customWidth="1"/>
    <col min="12550" max="12550" width="12.7109375" style="8" customWidth="1"/>
    <col min="12551" max="12551" width="13.42578125" style="8" customWidth="1"/>
    <col min="12552" max="12552" width="13.140625" style="8" customWidth="1"/>
    <col min="12553" max="12553" width="13" style="8" customWidth="1"/>
    <col min="12554" max="12554" width="21.7109375" style="8" bestFit="1" customWidth="1"/>
    <col min="12555" max="12555" width="6.5703125" style="8" customWidth="1"/>
    <col min="12556" max="12556" width="19.140625" style="8" bestFit="1" customWidth="1"/>
    <col min="12557" max="12557" width="9.140625" style="8"/>
    <col min="12558" max="12558" width="19.140625" style="8" bestFit="1" customWidth="1"/>
    <col min="12559" max="12800" width="9.140625" style="8"/>
    <col min="12801" max="12801" width="10.5703125" style="8" customWidth="1"/>
    <col min="12802" max="12802" width="19.42578125" style="8" customWidth="1"/>
    <col min="12803" max="12803" width="17.42578125" style="8" customWidth="1"/>
    <col min="12804" max="12804" width="16" style="8" customWidth="1"/>
    <col min="12805" max="12805" width="15.140625" style="8" customWidth="1"/>
    <col min="12806" max="12806" width="12.7109375" style="8" customWidth="1"/>
    <col min="12807" max="12807" width="13.42578125" style="8" customWidth="1"/>
    <col min="12808" max="12808" width="13.140625" style="8" customWidth="1"/>
    <col min="12809" max="12809" width="13" style="8" customWidth="1"/>
    <col min="12810" max="12810" width="21.7109375" style="8" bestFit="1" customWidth="1"/>
    <col min="12811" max="12811" width="6.5703125" style="8" customWidth="1"/>
    <col min="12812" max="12812" width="19.140625" style="8" bestFit="1" customWidth="1"/>
    <col min="12813" max="12813" width="9.140625" style="8"/>
    <col min="12814" max="12814" width="19.140625" style="8" bestFit="1" customWidth="1"/>
    <col min="12815" max="13056" width="9.140625" style="8"/>
    <col min="13057" max="13057" width="10.5703125" style="8" customWidth="1"/>
    <col min="13058" max="13058" width="19.42578125" style="8" customWidth="1"/>
    <col min="13059" max="13059" width="17.42578125" style="8" customWidth="1"/>
    <col min="13060" max="13060" width="16" style="8" customWidth="1"/>
    <col min="13061" max="13061" width="15.140625" style="8" customWidth="1"/>
    <col min="13062" max="13062" width="12.7109375" style="8" customWidth="1"/>
    <col min="13063" max="13063" width="13.42578125" style="8" customWidth="1"/>
    <col min="13064" max="13064" width="13.140625" style="8" customWidth="1"/>
    <col min="13065" max="13065" width="13" style="8" customWidth="1"/>
    <col min="13066" max="13066" width="21.7109375" style="8" bestFit="1" customWidth="1"/>
    <col min="13067" max="13067" width="6.5703125" style="8" customWidth="1"/>
    <col min="13068" max="13068" width="19.140625" style="8" bestFit="1" customWidth="1"/>
    <col min="13069" max="13069" width="9.140625" style="8"/>
    <col min="13070" max="13070" width="19.140625" style="8" bestFit="1" customWidth="1"/>
    <col min="13071" max="13312" width="9.140625" style="8"/>
    <col min="13313" max="13313" width="10.5703125" style="8" customWidth="1"/>
    <col min="13314" max="13314" width="19.42578125" style="8" customWidth="1"/>
    <col min="13315" max="13315" width="17.42578125" style="8" customWidth="1"/>
    <col min="13316" max="13316" width="16" style="8" customWidth="1"/>
    <col min="13317" max="13317" width="15.140625" style="8" customWidth="1"/>
    <col min="13318" max="13318" width="12.7109375" style="8" customWidth="1"/>
    <col min="13319" max="13319" width="13.42578125" style="8" customWidth="1"/>
    <col min="13320" max="13320" width="13.140625" style="8" customWidth="1"/>
    <col min="13321" max="13321" width="13" style="8" customWidth="1"/>
    <col min="13322" max="13322" width="21.7109375" style="8" bestFit="1" customWidth="1"/>
    <col min="13323" max="13323" width="6.5703125" style="8" customWidth="1"/>
    <col min="13324" max="13324" width="19.140625" style="8" bestFit="1" customWidth="1"/>
    <col min="13325" max="13325" width="9.140625" style="8"/>
    <col min="13326" max="13326" width="19.140625" style="8" bestFit="1" customWidth="1"/>
    <col min="13327" max="13568" width="9.140625" style="8"/>
    <col min="13569" max="13569" width="10.5703125" style="8" customWidth="1"/>
    <col min="13570" max="13570" width="19.42578125" style="8" customWidth="1"/>
    <col min="13571" max="13571" width="17.42578125" style="8" customWidth="1"/>
    <col min="13572" max="13572" width="16" style="8" customWidth="1"/>
    <col min="13573" max="13573" width="15.140625" style="8" customWidth="1"/>
    <col min="13574" max="13574" width="12.7109375" style="8" customWidth="1"/>
    <col min="13575" max="13575" width="13.42578125" style="8" customWidth="1"/>
    <col min="13576" max="13576" width="13.140625" style="8" customWidth="1"/>
    <col min="13577" max="13577" width="13" style="8" customWidth="1"/>
    <col min="13578" max="13578" width="21.7109375" style="8" bestFit="1" customWidth="1"/>
    <col min="13579" max="13579" width="6.5703125" style="8" customWidth="1"/>
    <col min="13580" max="13580" width="19.140625" style="8" bestFit="1" customWidth="1"/>
    <col min="13581" max="13581" width="9.140625" style="8"/>
    <col min="13582" max="13582" width="19.140625" style="8" bestFit="1" customWidth="1"/>
    <col min="13583" max="13824" width="9.140625" style="8"/>
    <col min="13825" max="13825" width="10.5703125" style="8" customWidth="1"/>
    <col min="13826" max="13826" width="19.42578125" style="8" customWidth="1"/>
    <col min="13827" max="13827" width="17.42578125" style="8" customWidth="1"/>
    <col min="13828" max="13828" width="16" style="8" customWidth="1"/>
    <col min="13829" max="13829" width="15.140625" style="8" customWidth="1"/>
    <col min="13830" max="13830" width="12.7109375" style="8" customWidth="1"/>
    <col min="13831" max="13831" width="13.42578125" style="8" customWidth="1"/>
    <col min="13832" max="13832" width="13.140625" style="8" customWidth="1"/>
    <col min="13833" max="13833" width="13" style="8" customWidth="1"/>
    <col min="13834" max="13834" width="21.7109375" style="8" bestFit="1" customWidth="1"/>
    <col min="13835" max="13835" width="6.5703125" style="8" customWidth="1"/>
    <col min="13836" max="13836" width="19.140625" style="8" bestFit="1" customWidth="1"/>
    <col min="13837" max="13837" width="9.140625" style="8"/>
    <col min="13838" max="13838" width="19.140625" style="8" bestFit="1" customWidth="1"/>
    <col min="13839" max="14080" width="9.140625" style="8"/>
    <col min="14081" max="14081" width="10.5703125" style="8" customWidth="1"/>
    <col min="14082" max="14082" width="19.42578125" style="8" customWidth="1"/>
    <col min="14083" max="14083" width="17.42578125" style="8" customWidth="1"/>
    <col min="14084" max="14084" width="16" style="8" customWidth="1"/>
    <col min="14085" max="14085" width="15.140625" style="8" customWidth="1"/>
    <col min="14086" max="14086" width="12.7109375" style="8" customWidth="1"/>
    <col min="14087" max="14087" width="13.42578125" style="8" customWidth="1"/>
    <col min="14088" max="14088" width="13.140625" style="8" customWidth="1"/>
    <col min="14089" max="14089" width="13" style="8" customWidth="1"/>
    <col min="14090" max="14090" width="21.7109375" style="8" bestFit="1" customWidth="1"/>
    <col min="14091" max="14091" width="6.5703125" style="8" customWidth="1"/>
    <col min="14092" max="14092" width="19.140625" style="8" bestFit="1" customWidth="1"/>
    <col min="14093" max="14093" width="9.140625" style="8"/>
    <col min="14094" max="14094" width="19.140625" style="8" bestFit="1" customWidth="1"/>
    <col min="14095" max="14336" width="9.140625" style="8"/>
    <col min="14337" max="14337" width="10.5703125" style="8" customWidth="1"/>
    <col min="14338" max="14338" width="19.42578125" style="8" customWidth="1"/>
    <col min="14339" max="14339" width="17.42578125" style="8" customWidth="1"/>
    <col min="14340" max="14340" width="16" style="8" customWidth="1"/>
    <col min="14341" max="14341" width="15.140625" style="8" customWidth="1"/>
    <col min="14342" max="14342" width="12.7109375" style="8" customWidth="1"/>
    <col min="14343" max="14343" width="13.42578125" style="8" customWidth="1"/>
    <col min="14344" max="14344" width="13.140625" style="8" customWidth="1"/>
    <col min="14345" max="14345" width="13" style="8" customWidth="1"/>
    <col min="14346" max="14346" width="21.7109375" style="8" bestFit="1" customWidth="1"/>
    <col min="14347" max="14347" width="6.5703125" style="8" customWidth="1"/>
    <col min="14348" max="14348" width="19.140625" style="8" bestFit="1" customWidth="1"/>
    <col min="14349" max="14349" width="9.140625" style="8"/>
    <col min="14350" max="14350" width="19.140625" style="8" bestFit="1" customWidth="1"/>
    <col min="14351" max="14592" width="9.140625" style="8"/>
    <col min="14593" max="14593" width="10.5703125" style="8" customWidth="1"/>
    <col min="14594" max="14594" width="19.42578125" style="8" customWidth="1"/>
    <col min="14595" max="14595" width="17.42578125" style="8" customWidth="1"/>
    <col min="14596" max="14596" width="16" style="8" customWidth="1"/>
    <col min="14597" max="14597" width="15.140625" style="8" customWidth="1"/>
    <col min="14598" max="14598" width="12.7109375" style="8" customWidth="1"/>
    <col min="14599" max="14599" width="13.42578125" style="8" customWidth="1"/>
    <col min="14600" max="14600" width="13.140625" style="8" customWidth="1"/>
    <col min="14601" max="14601" width="13" style="8" customWidth="1"/>
    <col min="14602" max="14602" width="21.7109375" style="8" bestFit="1" customWidth="1"/>
    <col min="14603" max="14603" width="6.5703125" style="8" customWidth="1"/>
    <col min="14604" max="14604" width="19.140625" style="8" bestFit="1" customWidth="1"/>
    <col min="14605" max="14605" width="9.140625" style="8"/>
    <col min="14606" max="14606" width="19.140625" style="8" bestFit="1" customWidth="1"/>
    <col min="14607" max="14848" width="9.140625" style="8"/>
    <col min="14849" max="14849" width="10.5703125" style="8" customWidth="1"/>
    <col min="14850" max="14850" width="19.42578125" style="8" customWidth="1"/>
    <col min="14851" max="14851" width="17.42578125" style="8" customWidth="1"/>
    <col min="14852" max="14852" width="16" style="8" customWidth="1"/>
    <col min="14853" max="14853" width="15.140625" style="8" customWidth="1"/>
    <col min="14854" max="14854" width="12.7109375" style="8" customWidth="1"/>
    <col min="14855" max="14855" width="13.42578125" style="8" customWidth="1"/>
    <col min="14856" max="14856" width="13.140625" style="8" customWidth="1"/>
    <col min="14857" max="14857" width="13" style="8" customWidth="1"/>
    <col min="14858" max="14858" width="21.7109375" style="8" bestFit="1" customWidth="1"/>
    <col min="14859" max="14859" width="6.5703125" style="8" customWidth="1"/>
    <col min="14860" max="14860" width="19.140625" style="8" bestFit="1" customWidth="1"/>
    <col min="14861" max="14861" width="9.140625" style="8"/>
    <col min="14862" max="14862" width="19.140625" style="8" bestFit="1" customWidth="1"/>
    <col min="14863" max="15104" width="9.140625" style="8"/>
    <col min="15105" max="15105" width="10.5703125" style="8" customWidth="1"/>
    <col min="15106" max="15106" width="19.42578125" style="8" customWidth="1"/>
    <col min="15107" max="15107" width="17.42578125" style="8" customWidth="1"/>
    <col min="15108" max="15108" width="16" style="8" customWidth="1"/>
    <col min="15109" max="15109" width="15.140625" style="8" customWidth="1"/>
    <col min="15110" max="15110" width="12.7109375" style="8" customWidth="1"/>
    <col min="15111" max="15111" width="13.42578125" style="8" customWidth="1"/>
    <col min="15112" max="15112" width="13.140625" style="8" customWidth="1"/>
    <col min="15113" max="15113" width="13" style="8" customWidth="1"/>
    <col min="15114" max="15114" width="21.7109375" style="8" bestFit="1" customWidth="1"/>
    <col min="15115" max="15115" width="6.5703125" style="8" customWidth="1"/>
    <col min="15116" max="15116" width="19.140625" style="8" bestFit="1" customWidth="1"/>
    <col min="15117" max="15117" width="9.140625" style="8"/>
    <col min="15118" max="15118" width="19.140625" style="8" bestFit="1" customWidth="1"/>
    <col min="15119" max="15360" width="9.140625" style="8"/>
    <col min="15361" max="15361" width="10.5703125" style="8" customWidth="1"/>
    <col min="15362" max="15362" width="19.42578125" style="8" customWidth="1"/>
    <col min="15363" max="15363" width="17.42578125" style="8" customWidth="1"/>
    <col min="15364" max="15364" width="16" style="8" customWidth="1"/>
    <col min="15365" max="15365" width="15.140625" style="8" customWidth="1"/>
    <col min="15366" max="15366" width="12.7109375" style="8" customWidth="1"/>
    <col min="15367" max="15367" width="13.42578125" style="8" customWidth="1"/>
    <col min="15368" max="15368" width="13.140625" style="8" customWidth="1"/>
    <col min="15369" max="15369" width="13" style="8" customWidth="1"/>
    <col min="15370" max="15370" width="21.7109375" style="8" bestFit="1" customWidth="1"/>
    <col min="15371" max="15371" width="6.5703125" style="8" customWidth="1"/>
    <col min="15372" max="15372" width="19.140625" style="8" bestFit="1" customWidth="1"/>
    <col min="15373" max="15373" width="9.140625" style="8"/>
    <col min="15374" max="15374" width="19.140625" style="8" bestFit="1" customWidth="1"/>
    <col min="15375" max="15616" width="9.140625" style="8"/>
    <col min="15617" max="15617" width="10.5703125" style="8" customWidth="1"/>
    <col min="15618" max="15618" width="19.42578125" style="8" customWidth="1"/>
    <col min="15619" max="15619" width="17.42578125" style="8" customWidth="1"/>
    <col min="15620" max="15620" width="16" style="8" customWidth="1"/>
    <col min="15621" max="15621" width="15.140625" style="8" customWidth="1"/>
    <col min="15622" max="15622" width="12.7109375" style="8" customWidth="1"/>
    <col min="15623" max="15623" width="13.42578125" style="8" customWidth="1"/>
    <col min="15624" max="15624" width="13.140625" style="8" customWidth="1"/>
    <col min="15625" max="15625" width="13" style="8" customWidth="1"/>
    <col min="15626" max="15626" width="21.7109375" style="8" bestFit="1" customWidth="1"/>
    <col min="15627" max="15627" width="6.5703125" style="8" customWidth="1"/>
    <col min="15628" max="15628" width="19.140625" style="8" bestFit="1" customWidth="1"/>
    <col min="15629" max="15629" width="9.140625" style="8"/>
    <col min="15630" max="15630" width="19.140625" style="8" bestFit="1" customWidth="1"/>
    <col min="15631" max="15872" width="9.140625" style="8"/>
    <col min="15873" max="15873" width="10.5703125" style="8" customWidth="1"/>
    <col min="15874" max="15874" width="19.42578125" style="8" customWidth="1"/>
    <col min="15875" max="15875" width="17.42578125" style="8" customWidth="1"/>
    <col min="15876" max="15876" width="16" style="8" customWidth="1"/>
    <col min="15877" max="15877" width="15.140625" style="8" customWidth="1"/>
    <col min="15878" max="15878" width="12.7109375" style="8" customWidth="1"/>
    <col min="15879" max="15879" width="13.42578125" style="8" customWidth="1"/>
    <col min="15880" max="15880" width="13.140625" style="8" customWidth="1"/>
    <col min="15881" max="15881" width="13" style="8" customWidth="1"/>
    <col min="15882" max="15882" width="21.7109375" style="8" bestFit="1" customWidth="1"/>
    <col min="15883" max="15883" width="6.5703125" style="8" customWidth="1"/>
    <col min="15884" max="15884" width="19.140625" style="8" bestFit="1" customWidth="1"/>
    <col min="15885" max="15885" width="9.140625" style="8"/>
    <col min="15886" max="15886" width="19.140625" style="8" bestFit="1" customWidth="1"/>
    <col min="15887" max="16128" width="9.140625" style="8"/>
    <col min="16129" max="16129" width="10.5703125" style="8" customWidth="1"/>
    <col min="16130" max="16130" width="19.42578125" style="8" customWidth="1"/>
    <col min="16131" max="16131" width="17.42578125" style="8" customWidth="1"/>
    <col min="16132" max="16132" width="16" style="8" customWidth="1"/>
    <col min="16133" max="16133" width="15.140625" style="8" customWidth="1"/>
    <col min="16134" max="16134" width="12.7109375" style="8" customWidth="1"/>
    <col min="16135" max="16135" width="13.42578125" style="8" customWidth="1"/>
    <col min="16136" max="16136" width="13.140625" style="8" customWidth="1"/>
    <col min="16137" max="16137" width="13" style="8" customWidth="1"/>
    <col min="16138" max="16138" width="21.7109375" style="8" bestFit="1" customWidth="1"/>
    <col min="16139" max="16139" width="6.5703125" style="8" customWidth="1"/>
    <col min="16140" max="16140" width="19.140625" style="8" bestFit="1" customWidth="1"/>
    <col min="16141" max="16141" width="9.140625" style="8"/>
    <col min="16142" max="16142" width="19.140625" style="8" bestFit="1" customWidth="1"/>
    <col min="16143" max="16384" width="9.140625" style="8"/>
  </cols>
  <sheetData>
    <row r="1" spans="1:7" x14ac:dyDescent="0.2">
      <c r="A1" s="6" t="s">
        <v>0</v>
      </c>
      <c r="B1" s="7"/>
      <c r="C1" s="6"/>
      <c r="D1" s="7"/>
    </row>
    <row r="2" spans="1:7" x14ac:dyDescent="0.2">
      <c r="A2" s="6"/>
      <c r="B2" s="7" t="s">
        <v>1</v>
      </c>
      <c r="C2" s="6"/>
      <c r="D2" s="7"/>
    </row>
    <row r="3" spans="1:7" x14ac:dyDescent="0.2">
      <c r="A3" s="6"/>
      <c r="B3" s="10" t="s">
        <v>2</v>
      </c>
      <c r="C3" s="10" t="s">
        <v>3</v>
      </c>
      <c r="D3" s="10" t="s">
        <v>4</v>
      </c>
    </row>
    <row r="4" spans="1:7" x14ac:dyDescent="0.2">
      <c r="A4" s="6" t="s">
        <v>5</v>
      </c>
      <c r="B4" s="10" t="s">
        <v>6</v>
      </c>
      <c r="C4" s="10">
        <v>49</v>
      </c>
      <c r="D4" s="11">
        <v>1348165</v>
      </c>
      <c r="G4" s="8"/>
    </row>
    <row r="5" spans="1:7" ht="15" x14ac:dyDescent="0.2">
      <c r="A5" s="6" t="s">
        <v>5</v>
      </c>
      <c r="B5" s="10" t="s">
        <v>7</v>
      </c>
      <c r="C5" s="12">
        <v>825</v>
      </c>
      <c r="D5" s="11">
        <v>721920</v>
      </c>
      <c r="G5" s="8"/>
    </row>
    <row r="6" spans="1:7" ht="15" x14ac:dyDescent="0.2">
      <c r="A6" s="6" t="s">
        <v>5</v>
      </c>
      <c r="B6" s="10" t="s">
        <v>7</v>
      </c>
      <c r="C6" s="12">
        <v>825</v>
      </c>
      <c r="D6" s="11">
        <v>254800.00000000003</v>
      </c>
      <c r="G6" s="8"/>
    </row>
    <row r="7" spans="1:7" x14ac:dyDescent="0.2">
      <c r="A7" s="6" t="s">
        <v>5</v>
      </c>
      <c r="B7" s="10" t="s">
        <v>7</v>
      </c>
      <c r="C7" s="10">
        <v>826</v>
      </c>
      <c r="D7" s="11">
        <v>1513854</v>
      </c>
      <c r="G7" s="8"/>
    </row>
    <row r="8" spans="1:7" x14ac:dyDescent="0.2">
      <c r="A8" s="6" t="s">
        <v>5</v>
      </c>
      <c r="B8" s="10" t="s">
        <v>8</v>
      </c>
      <c r="C8" s="10">
        <v>10</v>
      </c>
      <c r="D8" s="11">
        <v>1507643</v>
      </c>
      <c r="G8" s="8"/>
    </row>
    <row r="9" spans="1:7" x14ac:dyDescent="0.2">
      <c r="A9" s="6" t="s">
        <v>9</v>
      </c>
      <c r="B9" s="13" t="s">
        <v>10</v>
      </c>
      <c r="C9" s="13">
        <v>1622010220</v>
      </c>
      <c r="D9" s="14">
        <v>56304</v>
      </c>
      <c r="G9" s="8"/>
    </row>
    <row r="10" spans="1:7" x14ac:dyDescent="0.2">
      <c r="A10" s="6" t="s">
        <v>11</v>
      </c>
      <c r="B10" s="13" t="s">
        <v>12</v>
      </c>
      <c r="C10" s="13">
        <v>33</v>
      </c>
      <c r="D10" s="14">
        <v>1473698</v>
      </c>
      <c r="G10" s="8"/>
    </row>
    <row r="11" spans="1:7" x14ac:dyDescent="0.2">
      <c r="A11" s="6" t="s">
        <v>5</v>
      </c>
      <c r="B11" s="10" t="s">
        <v>13</v>
      </c>
      <c r="C11" s="10">
        <v>12</v>
      </c>
      <c r="D11" s="11">
        <v>1092988</v>
      </c>
      <c r="G11" s="8"/>
    </row>
    <row r="12" spans="1:7" x14ac:dyDescent="0.2">
      <c r="A12" s="6" t="s">
        <v>5</v>
      </c>
      <c r="B12" s="10" t="s">
        <v>13</v>
      </c>
      <c r="C12" s="10">
        <v>13</v>
      </c>
      <c r="D12" s="11">
        <v>182000</v>
      </c>
      <c r="G12" s="8"/>
    </row>
    <row r="13" spans="1:7" x14ac:dyDescent="0.2">
      <c r="A13" s="6" t="s">
        <v>5</v>
      </c>
      <c r="B13" s="10" t="s">
        <v>14</v>
      </c>
      <c r="C13" s="10">
        <v>58</v>
      </c>
      <c r="D13" s="11">
        <v>1765712.0000000002</v>
      </c>
    </row>
    <row r="14" spans="1:7" x14ac:dyDescent="0.2">
      <c r="A14" s="6" t="s">
        <v>5</v>
      </c>
      <c r="B14" s="10" t="s">
        <v>15</v>
      </c>
      <c r="C14" s="10">
        <v>63</v>
      </c>
      <c r="D14" s="11">
        <v>1470840</v>
      </c>
    </row>
    <row r="15" spans="1:7" x14ac:dyDescent="0.2">
      <c r="A15" s="6" t="s">
        <v>5</v>
      </c>
      <c r="B15" s="10" t="s">
        <v>15</v>
      </c>
      <c r="C15" s="10">
        <v>82</v>
      </c>
      <c r="D15" s="11">
        <v>1475940</v>
      </c>
    </row>
    <row r="16" spans="1:7" x14ac:dyDescent="0.2">
      <c r="A16" s="6" t="s">
        <v>5</v>
      </c>
      <c r="B16" s="10" t="s">
        <v>16</v>
      </c>
      <c r="C16" s="10">
        <v>3028</v>
      </c>
      <c r="D16" s="11">
        <v>1299855</v>
      </c>
    </row>
    <row r="17" spans="1:4" ht="15" x14ac:dyDescent="0.2">
      <c r="A17" s="6" t="s">
        <v>5</v>
      </c>
      <c r="B17" s="10" t="s">
        <v>16</v>
      </c>
      <c r="C17" s="15">
        <v>3029</v>
      </c>
      <c r="D17" s="11">
        <v>586394</v>
      </c>
    </row>
    <row r="18" spans="1:4" ht="15" x14ac:dyDescent="0.2">
      <c r="A18" s="6" t="s">
        <v>5</v>
      </c>
      <c r="B18" s="10" t="s">
        <v>16</v>
      </c>
      <c r="C18" s="15">
        <v>3029</v>
      </c>
      <c r="D18" s="11">
        <v>828828.00000000012</v>
      </c>
    </row>
    <row r="19" spans="1:4" x14ac:dyDescent="0.2">
      <c r="A19" s="6"/>
      <c r="B19" s="16"/>
      <c r="C19" s="13"/>
      <c r="D19" s="17"/>
    </row>
    <row r="20" spans="1:4" x14ac:dyDescent="0.2">
      <c r="A20" s="6"/>
      <c r="B20" s="16" t="s">
        <v>17</v>
      </c>
      <c r="C20" s="13"/>
      <c r="D20" s="18">
        <f>SUM(D4:D19)</f>
        <v>15578941</v>
      </c>
    </row>
    <row r="23" spans="1:4" x14ac:dyDescent="0.2">
      <c r="A23" s="16"/>
      <c r="B23" s="3" t="s">
        <v>18</v>
      </c>
      <c r="C23" s="16">
        <v>232</v>
      </c>
      <c r="D23" s="3"/>
    </row>
    <row r="24" spans="1:4" x14ac:dyDescent="0.2">
      <c r="A24" s="16" t="s">
        <v>11</v>
      </c>
      <c r="B24" s="3" t="s">
        <v>19</v>
      </c>
      <c r="C24" s="17">
        <v>5247000</v>
      </c>
      <c r="D24" s="3"/>
    </row>
    <row r="25" spans="1:4" x14ac:dyDescent="0.2">
      <c r="A25" s="16" t="s">
        <v>20</v>
      </c>
      <c r="B25" s="20" t="s">
        <v>21</v>
      </c>
      <c r="C25" s="21">
        <v>1493300</v>
      </c>
      <c r="D25" s="22">
        <v>1493300</v>
      </c>
    </row>
    <row r="26" spans="1:4" x14ac:dyDescent="0.2">
      <c r="A26" s="16" t="s">
        <v>20</v>
      </c>
      <c r="B26" s="20" t="s">
        <v>22</v>
      </c>
      <c r="C26" s="21">
        <v>1112220</v>
      </c>
      <c r="D26" s="22">
        <v>1112220</v>
      </c>
    </row>
    <row r="27" spans="1:4" x14ac:dyDescent="0.2">
      <c r="A27" s="16" t="s">
        <v>20</v>
      </c>
      <c r="B27" s="20" t="s">
        <v>6</v>
      </c>
      <c r="C27" s="21">
        <v>673134</v>
      </c>
      <c r="D27" s="22">
        <v>673134</v>
      </c>
    </row>
    <row r="28" spans="1:4" x14ac:dyDescent="0.2">
      <c r="A28" s="16" t="s">
        <v>20</v>
      </c>
      <c r="B28" s="20" t="s">
        <v>6</v>
      </c>
      <c r="C28" s="21">
        <v>1069705</v>
      </c>
      <c r="D28" s="22">
        <v>1069705</v>
      </c>
    </row>
    <row r="29" spans="1:4" x14ac:dyDescent="0.2">
      <c r="A29" s="16" t="s">
        <v>20</v>
      </c>
      <c r="B29" s="20" t="s">
        <v>6</v>
      </c>
      <c r="C29" s="21">
        <v>707902.5</v>
      </c>
      <c r="D29" s="22">
        <v>707902.5</v>
      </c>
    </row>
    <row r="30" spans="1:4" x14ac:dyDescent="0.2">
      <c r="A30" s="16" t="s">
        <v>20</v>
      </c>
      <c r="B30" s="20" t="s">
        <v>6</v>
      </c>
      <c r="C30" s="21">
        <v>792158</v>
      </c>
      <c r="D30" s="22">
        <v>792158</v>
      </c>
    </row>
    <row r="31" spans="1:4" x14ac:dyDescent="0.2">
      <c r="A31" s="16" t="s">
        <v>20</v>
      </c>
      <c r="B31" s="20" t="s">
        <v>23</v>
      </c>
      <c r="C31" s="21">
        <v>999530</v>
      </c>
      <c r="D31" s="22">
        <v>999530</v>
      </c>
    </row>
    <row r="32" spans="1:4" x14ac:dyDescent="0.2">
      <c r="A32" s="16" t="s">
        <v>20</v>
      </c>
      <c r="B32" s="20" t="s">
        <v>23</v>
      </c>
      <c r="C32" s="21">
        <v>837000</v>
      </c>
      <c r="D32" s="22">
        <v>837000</v>
      </c>
    </row>
    <row r="33" spans="1:4" x14ac:dyDescent="0.2">
      <c r="A33" s="16" t="s">
        <v>20</v>
      </c>
      <c r="B33" s="20" t="s">
        <v>24</v>
      </c>
      <c r="C33" s="21">
        <v>1646400</v>
      </c>
      <c r="D33" s="22">
        <v>1646400</v>
      </c>
    </row>
    <row r="34" spans="1:4" x14ac:dyDescent="0.2">
      <c r="A34" s="16" t="s">
        <v>20</v>
      </c>
      <c r="B34" s="20" t="s">
        <v>12</v>
      </c>
      <c r="C34" s="21">
        <v>1618935.4988883191</v>
      </c>
      <c r="D34" s="22">
        <v>1618935.4988883191</v>
      </c>
    </row>
    <row r="35" spans="1:4" x14ac:dyDescent="0.2">
      <c r="A35" s="16" t="s">
        <v>20</v>
      </c>
      <c r="B35" s="20" t="s">
        <v>13</v>
      </c>
      <c r="C35" s="21">
        <v>1115294</v>
      </c>
      <c r="D35" s="22">
        <v>1115294</v>
      </c>
    </row>
    <row r="36" spans="1:4" x14ac:dyDescent="0.2">
      <c r="A36" s="16" t="s">
        <v>20</v>
      </c>
      <c r="B36" s="20" t="s">
        <v>13</v>
      </c>
      <c r="C36" s="21">
        <v>336960</v>
      </c>
      <c r="D36" s="22">
        <v>336960</v>
      </c>
    </row>
    <row r="37" spans="1:4" x14ac:dyDescent="0.2">
      <c r="A37" s="16" t="s">
        <v>20</v>
      </c>
      <c r="B37" s="20" t="s">
        <v>15</v>
      </c>
      <c r="C37" s="21">
        <v>1388220</v>
      </c>
      <c r="D37" s="22">
        <v>1388220</v>
      </c>
    </row>
    <row r="38" spans="1:4" x14ac:dyDescent="0.2">
      <c r="A38" s="16" t="s">
        <v>20</v>
      </c>
      <c r="B38" s="20" t="s">
        <v>16</v>
      </c>
      <c r="C38" s="21">
        <v>819621</v>
      </c>
      <c r="D38" s="22">
        <v>819621</v>
      </c>
    </row>
    <row r="39" spans="1:4" x14ac:dyDescent="0.2">
      <c r="A39" s="16" t="s">
        <v>20</v>
      </c>
      <c r="B39" s="20" t="s">
        <v>16</v>
      </c>
      <c r="C39" s="21">
        <v>1350888</v>
      </c>
      <c r="D39" s="22">
        <v>1350888</v>
      </c>
    </row>
    <row r="40" spans="1:4" x14ac:dyDescent="0.2">
      <c r="A40" s="16" t="s">
        <v>20</v>
      </c>
      <c r="B40" s="20" t="s">
        <v>16</v>
      </c>
      <c r="C40" s="21">
        <v>1592295</v>
      </c>
      <c r="D40" s="22">
        <v>1592295</v>
      </c>
    </row>
    <row r="41" spans="1:4" x14ac:dyDescent="0.2">
      <c r="A41" s="16" t="s">
        <v>20</v>
      </c>
      <c r="B41" s="20" t="s">
        <v>25</v>
      </c>
      <c r="C41" s="21">
        <v>1570555.2508960573</v>
      </c>
      <c r="D41" s="22">
        <v>1570555.2508960573</v>
      </c>
    </row>
    <row r="42" spans="1:4" x14ac:dyDescent="0.2">
      <c r="A42" s="16"/>
      <c r="B42" s="3"/>
      <c r="C42" s="16"/>
      <c r="D42" s="3"/>
    </row>
    <row r="43" spans="1:4" x14ac:dyDescent="0.2">
      <c r="A43" s="16"/>
      <c r="B43" s="3"/>
      <c r="C43" s="17">
        <f>SUM(C24:C42)</f>
        <v>24371118.24978438</v>
      </c>
      <c r="D43" s="3"/>
    </row>
    <row r="46" spans="1:4" x14ac:dyDescent="0.2">
      <c r="A46" s="16"/>
      <c r="B46" s="3" t="s">
        <v>20</v>
      </c>
      <c r="C46" s="16" t="s">
        <v>26</v>
      </c>
    </row>
    <row r="47" spans="1:4" x14ac:dyDescent="0.2">
      <c r="A47" s="16" t="s">
        <v>27</v>
      </c>
      <c r="B47" s="3" t="s">
        <v>28</v>
      </c>
      <c r="C47" s="17">
        <v>2720777</v>
      </c>
    </row>
    <row r="48" spans="1:4" x14ac:dyDescent="0.2">
      <c r="A48" s="16" t="s">
        <v>27</v>
      </c>
      <c r="B48" s="3" t="s">
        <v>29</v>
      </c>
      <c r="C48" s="17">
        <v>4532625</v>
      </c>
    </row>
    <row r="49" spans="1:7" x14ac:dyDescent="0.2">
      <c r="A49" s="16" t="s">
        <v>30</v>
      </c>
      <c r="B49" s="3" t="s">
        <v>31</v>
      </c>
      <c r="C49" s="17">
        <v>4300920.7699999996</v>
      </c>
      <c r="F49" s="8">
        <v>84</v>
      </c>
    </row>
    <row r="50" spans="1:7" x14ac:dyDescent="0.2">
      <c r="A50" s="16" t="s">
        <v>32</v>
      </c>
      <c r="B50" s="3" t="s">
        <v>31</v>
      </c>
      <c r="C50" s="17">
        <v>8500000</v>
      </c>
      <c r="F50" s="8">
        <v>87</v>
      </c>
    </row>
    <row r="51" spans="1:7" x14ac:dyDescent="0.2">
      <c r="A51" s="16"/>
      <c r="B51" s="3"/>
      <c r="C51" s="17"/>
    </row>
    <row r="52" spans="1:7" x14ac:dyDescent="0.2">
      <c r="A52" s="16"/>
      <c r="B52" s="3"/>
      <c r="C52" s="17"/>
    </row>
    <row r="53" spans="1:7" x14ac:dyDescent="0.2">
      <c r="A53" s="16"/>
      <c r="B53" s="3"/>
      <c r="C53" s="17"/>
    </row>
    <row r="54" spans="1:7" x14ac:dyDescent="0.2">
      <c r="A54" s="16"/>
      <c r="B54" s="3"/>
      <c r="C54" s="17"/>
      <c r="E54" s="23">
        <v>116</v>
      </c>
      <c r="F54" s="24">
        <v>1192113.06</v>
      </c>
      <c r="G54" s="9" t="s">
        <v>33</v>
      </c>
    </row>
    <row r="55" spans="1:7" x14ac:dyDescent="0.2">
      <c r="A55" s="16"/>
      <c r="B55" s="3"/>
      <c r="C55" s="25">
        <f>SUM(C47:C54)</f>
        <v>20054322.77</v>
      </c>
      <c r="E55" s="23">
        <v>160</v>
      </c>
      <c r="F55" s="24">
        <v>1201032.96</v>
      </c>
      <c r="G55" s="9" t="s">
        <v>33</v>
      </c>
    </row>
    <row r="56" spans="1:7" x14ac:dyDescent="0.2">
      <c r="A56" s="16"/>
      <c r="B56" s="3"/>
      <c r="C56" s="17">
        <v>-20000000</v>
      </c>
      <c r="E56" s="23">
        <v>117</v>
      </c>
      <c r="F56" s="24">
        <v>1773167.93</v>
      </c>
      <c r="G56" s="9" t="s">
        <v>33</v>
      </c>
    </row>
    <row r="57" spans="1:7" x14ac:dyDescent="0.2">
      <c r="E57" s="23">
        <v>123</v>
      </c>
      <c r="F57" s="24">
        <v>1853356.93</v>
      </c>
      <c r="G57" s="9" t="s">
        <v>33</v>
      </c>
    </row>
    <row r="58" spans="1:7" x14ac:dyDescent="0.2">
      <c r="E58" s="23">
        <v>124</v>
      </c>
      <c r="F58" s="24">
        <v>1843445.93</v>
      </c>
      <c r="G58" s="9" t="s">
        <v>33</v>
      </c>
    </row>
    <row r="59" spans="1:7" x14ac:dyDescent="0.2">
      <c r="A59" s="16"/>
      <c r="B59" s="23" t="s">
        <v>34</v>
      </c>
      <c r="C59" s="26" t="s">
        <v>35</v>
      </c>
      <c r="E59" s="23">
        <v>125</v>
      </c>
      <c r="F59" s="24">
        <v>1756949.94</v>
      </c>
      <c r="G59" s="9" t="s">
        <v>33</v>
      </c>
    </row>
    <row r="60" spans="1:7" x14ac:dyDescent="0.2">
      <c r="A60" s="16" t="s">
        <v>30</v>
      </c>
      <c r="B60" s="3" t="s">
        <v>36</v>
      </c>
      <c r="C60" s="17">
        <v>27872066.539999999</v>
      </c>
      <c r="E60" s="27">
        <v>132</v>
      </c>
      <c r="F60" s="28">
        <v>1800197.93</v>
      </c>
      <c r="G60" s="9" t="s">
        <v>37</v>
      </c>
    </row>
    <row r="61" spans="1:7" x14ac:dyDescent="0.2">
      <c r="A61" s="16" t="s">
        <v>38</v>
      </c>
      <c r="B61" s="3" t="s">
        <v>36</v>
      </c>
      <c r="C61" s="17">
        <v>1382142.4</v>
      </c>
      <c r="E61" s="27">
        <v>139</v>
      </c>
      <c r="F61" s="28">
        <v>1731721.93</v>
      </c>
      <c r="G61" s="9" t="s">
        <v>37</v>
      </c>
    </row>
    <row r="62" spans="1:7" x14ac:dyDescent="0.2">
      <c r="A62" s="16"/>
      <c r="B62" s="3"/>
      <c r="C62" s="16"/>
      <c r="E62" s="27">
        <v>148</v>
      </c>
      <c r="F62" s="28">
        <v>1794791.93</v>
      </c>
      <c r="G62" s="9" t="s">
        <v>37</v>
      </c>
    </row>
    <row r="63" spans="1:7" x14ac:dyDescent="0.2">
      <c r="A63" s="16"/>
      <c r="B63" s="3"/>
      <c r="C63" s="16"/>
      <c r="E63" s="27">
        <v>152</v>
      </c>
      <c r="F63" s="28">
        <v>2268717.92</v>
      </c>
      <c r="G63" s="9" t="s">
        <v>37</v>
      </c>
    </row>
    <row r="64" spans="1:7" x14ac:dyDescent="0.2">
      <c r="A64" s="16"/>
      <c r="B64" s="3"/>
      <c r="C64" s="16"/>
      <c r="E64" s="3"/>
      <c r="F64" s="3"/>
    </row>
    <row r="65" spans="1:6" x14ac:dyDescent="0.2">
      <c r="A65" s="16"/>
      <c r="B65" s="3"/>
      <c r="C65" s="25">
        <f>SUM(C60:C64)</f>
        <v>29254208.939999998</v>
      </c>
      <c r="E65" s="3"/>
      <c r="F65" s="29">
        <f>SUM(F54:F64)</f>
        <v>17215496.460000001</v>
      </c>
    </row>
    <row r="66" spans="1:6" x14ac:dyDescent="0.2">
      <c r="A66" s="16"/>
      <c r="B66" s="3"/>
      <c r="C66" s="30">
        <v>-37343143.909999996</v>
      </c>
    </row>
    <row r="67" spans="1:6" x14ac:dyDescent="0.2">
      <c r="A67" s="16"/>
      <c r="B67" s="3"/>
      <c r="C67" s="25">
        <f>SUM(C65:C66)</f>
        <v>-8088934.9699999988</v>
      </c>
    </row>
    <row r="71" spans="1:6" x14ac:dyDescent="0.2">
      <c r="B71" s="31" t="s">
        <v>34</v>
      </c>
      <c r="C71" s="32">
        <v>50950000</v>
      </c>
      <c r="D71" s="8" t="s">
        <v>39</v>
      </c>
    </row>
    <row r="72" spans="1:6" x14ac:dyDescent="0.2">
      <c r="B72" s="10" t="s">
        <v>2</v>
      </c>
      <c r="C72" s="10" t="s">
        <v>3</v>
      </c>
      <c r="D72" s="33">
        <v>31038739.604172707</v>
      </c>
    </row>
    <row r="73" spans="1:6" x14ac:dyDescent="0.2">
      <c r="A73" s="19" t="s">
        <v>30</v>
      </c>
      <c r="B73" s="10" t="s">
        <v>21</v>
      </c>
      <c r="C73" s="10">
        <v>8959</v>
      </c>
      <c r="D73" s="33">
        <v>517750</v>
      </c>
    </row>
    <row r="74" spans="1:6" x14ac:dyDescent="0.2">
      <c r="A74" s="19" t="s">
        <v>30</v>
      </c>
      <c r="B74" s="10" t="s">
        <v>21</v>
      </c>
      <c r="C74" s="10">
        <v>8960</v>
      </c>
      <c r="D74" s="33">
        <v>945809.99999999988</v>
      </c>
    </row>
    <row r="75" spans="1:6" x14ac:dyDescent="0.2">
      <c r="A75" s="19" t="s">
        <v>30</v>
      </c>
      <c r="B75" s="10" t="s">
        <v>21</v>
      </c>
      <c r="C75" s="10">
        <v>8961</v>
      </c>
      <c r="D75" s="33">
        <v>1504926</v>
      </c>
    </row>
    <row r="76" spans="1:6" x14ac:dyDescent="0.2">
      <c r="A76" s="19" t="s">
        <v>30</v>
      </c>
      <c r="B76" s="10" t="s">
        <v>21</v>
      </c>
      <c r="C76" s="10">
        <v>8957</v>
      </c>
      <c r="D76" s="33">
        <v>1232020</v>
      </c>
    </row>
    <row r="77" spans="1:6" x14ac:dyDescent="0.2">
      <c r="A77" s="19" t="s">
        <v>30</v>
      </c>
      <c r="B77" s="10" t="s">
        <v>22</v>
      </c>
      <c r="C77" s="10">
        <v>29</v>
      </c>
      <c r="D77" s="33">
        <v>163170</v>
      </c>
    </row>
    <row r="78" spans="1:6" x14ac:dyDescent="0.2">
      <c r="A78" s="19" t="s">
        <v>30</v>
      </c>
      <c r="B78" s="10" t="s">
        <v>22</v>
      </c>
      <c r="C78" s="10">
        <v>29</v>
      </c>
      <c r="D78" s="33">
        <v>914550</v>
      </c>
    </row>
    <row r="79" spans="1:6" x14ac:dyDescent="0.2">
      <c r="A79" s="19" t="s">
        <v>30</v>
      </c>
      <c r="B79" s="10" t="s">
        <v>6</v>
      </c>
      <c r="C79" s="10">
        <v>62</v>
      </c>
      <c r="D79" s="33">
        <v>1500165</v>
      </c>
    </row>
    <row r="80" spans="1:6" x14ac:dyDescent="0.2">
      <c r="A80" s="19" t="s">
        <v>40</v>
      </c>
      <c r="B80" s="10" t="s">
        <v>23</v>
      </c>
      <c r="C80" s="10">
        <v>12</v>
      </c>
      <c r="D80" s="33">
        <v>1508274</v>
      </c>
    </row>
    <row r="81" spans="1:4" x14ac:dyDescent="0.2">
      <c r="A81" s="19" t="s">
        <v>41</v>
      </c>
      <c r="B81" s="10" t="s">
        <v>23</v>
      </c>
      <c r="C81" s="10">
        <v>17</v>
      </c>
      <c r="D81" s="33">
        <v>1270549</v>
      </c>
    </row>
    <row r="82" spans="1:4" x14ac:dyDescent="0.2">
      <c r="A82" s="19" t="s">
        <v>41</v>
      </c>
      <c r="B82" s="10" t="s">
        <v>23</v>
      </c>
      <c r="C82" s="10">
        <v>17</v>
      </c>
      <c r="D82" s="33">
        <v>407898</v>
      </c>
    </row>
    <row r="83" spans="1:4" x14ac:dyDescent="0.2">
      <c r="A83" s="19" t="s">
        <v>30</v>
      </c>
      <c r="B83" s="10" t="s">
        <v>8</v>
      </c>
      <c r="C83" s="10">
        <v>13</v>
      </c>
      <c r="D83" s="33">
        <v>1432695</v>
      </c>
    </row>
    <row r="84" spans="1:4" x14ac:dyDescent="0.2">
      <c r="A84" s="19" t="s">
        <v>30</v>
      </c>
      <c r="B84" s="10" t="s">
        <v>13</v>
      </c>
      <c r="C84" s="10">
        <v>14</v>
      </c>
      <c r="D84" s="33">
        <v>1339475</v>
      </c>
    </row>
    <row r="85" spans="1:4" x14ac:dyDescent="0.2">
      <c r="A85" s="19" t="s">
        <v>40</v>
      </c>
      <c r="B85" s="10" t="s">
        <v>42</v>
      </c>
      <c r="C85" s="10">
        <v>16</v>
      </c>
      <c r="D85" s="33">
        <v>1518426</v>
      </c>
    </row>
    <row r="86" spans="1:4" x14ac:dyDescent="0.2">
      <c r="A86" s="19" t="s">
        <v>30</v>
      </c>
      <c r="B86" s="34" t="s">
        <v>14</v>
      </c>
      <c r="C86" s="34">
        <v>147</v>
      </c>
      <c r="D86" s="35">
        <v>1698127.309037901</v>
      </c>
    </row>
    <row r="87" spans="1:4" x14ac:dyDescent="0.2">
      <c r="A87" s="19" t="s">
        <v>30</v>
      </c>
      <c r="B87" s="34" t="s">
        <v>14</v>
      </c>
      <c r="C87" s="34">
        <v>148</v>
      </c>
      <c r="D87" s="35">
        <v>1689827.2074363991</v>
      </c>
    </row>
    <row r="88" spans="1:4" x14ac:dyDescent="0.2">
      <c r="A88" s="19" t="s">
        <v>30</v>
      </c>
      <c r="B88" s="10" t="s">
        <v>16</v>
      </c>
      <c r="C88" s="10">
        <v>3050</v>
      </c>
      <c r="D88" s="33">
        <v>1320480</v>
      </c>
    </row>
    <row r="89" spans="1:4" x14ac:dyDescent="0.2">
      <c r="A89" s="19" t="s">
        <v>30</v>
      </c>
      <c r="B89" s="10" t="s">
        <v>16</v>
      </c>
      <c r="C89" s="10">
        <v>3052</v>
      </c>
      <c r="D89" s="33">
        <v>612720</v>
      </c>
    </row>
    <row r="90" spans="1:4" x14ac:dyDescent="0.2">
      <c r="A90" s="19" t="s">
        <v>30</v>
      </c>
      <c r="B90" s="10" t="s">
        <v>16</v>
      </c>
      <c r="C90" s="10">
        <v>3052</v>
      </c>
      <c r="D90" s="33">
        <v>926500</v>
      </c>
    </row>
    <row r="91" spans="1:4" x14ac:dyDescent="0.2">
      <c r="A91" s="19" t="s">
        <v>30</v>
      </c>
      <c r="B91" s="13" t="s">
        <v>43</v>
      </c>
      <c r="C91" s="13">
        <v>132</v>
      </c>
      <c r="D91" s="21">
        <v>1800198</v>
      </c>
    </row>
    <row r="92" spans="1:4" x14ac:dyDescent="0.2">
      <c r="A92" s="19" t="s">
        <v>30</v>
      </c>
      <c r="B92" s="13" t="s">
        <v>43</v>
      </c>
      <c r="C92" s="13">
        <v>139</v>
      </c>
      <c r="D92" s="21">
        <v>1731722</v>
      </c>
    </row>
    <row r="93" spans="1:4" x14ac:dyDescent="0.2">
      <c r="A93" s="19" t="s">
        <v>30</v>
      </c>
      <c r="B93" s="13" t="s">
        <v>43</v>
      </c>
      <c r="C93" s="13">
        <v>148</v>
      </c>
      <c r="D93" s="21">
        <v>1794786.0269865068</v>
      </c>
    </row>
    <row r="94" spans="1:4" x14ac:dyDescent="0.2">
      <c r="A94" s="19" t="s">
        <v>30</v>
      </c>
      <c r="B94" s="13" t="s">
        <v>43</v>
      </c>
      <c r="C94" s="13">
        <v>152</v>
      </c>
      <c r="D94" s="21">
        <v>2268718</v>
      </c>
    </row>
    <row r="95" spans="1:4" x14ac:dyDescent="0.2">
      <c r="A95" s="19" t="s">
        <v>30</v>
      </c>
      <c r="B95" s="13" t="s">
        <v>43</v>
      </c>
      <c r="C95" s="13">
        <v>160</v>
      </c>
      <c r="D95" s="21">
        <v>1201029.0297840657</v>
      </c>
    </row>
    <row r="96" spans="1:4" x14ac:dyDescent="0.2">
      <c r="A96" s="19" t="s">
        <v>41</v>
      </c>
      <c r="B96" s="36" t="s">
        <v>44</v>
      </c>
      <c r="C96" s="19" t="s">
        <v>45</v>
      </c>
      <c r="D96" s="37">
        <v>19913607</v>
      </c>
    </row>
    <row r="98" spans="2:4" x14ac:dyDescent="0.2">
      <c r="B98" s="8" t="s">
        <v>46</v>
      </c>
      <c r="C98" s="19" t="s">
        <v>47</v>
      </c>
    </row>
    <row r="99" spans="2:4" x14ac:dyDescent="0.2">
      <c r="B99" s="38" t="s">
        <v>2</v>
      </c>
      <c r="C99" s="38" t="s">
        <v>3</v>
      </c>
      <c r="D99" s="38" t="s">
        <v>4</v>
      </c>
    </row>
    <row r="100" spans="2:4" x14ac:dyDescent="0.2">
      <c r="B100" s="39" t="s">
        <v>48</v>
      </c>
      <c r="C100" s="39">
        <v>31</v>
      </c>
      <c r="D100" s="40">
        <v>1678720</v>
      </c>
    </row>
    <row r="101" spans="2:4" x14ac:dyDescent="0.2">
      <c r="B101" s="39" t="s">
        <v>48</v>
      </c>
      <c r="C101" s="39">
        <v>34</v>
      </c>
      <c r="D101" s="40">
        <v>1751820</v>
      </c>
    </row>
    <row r="102" spans="2:4" x14ac:dyDescent="0.2">
      <c r="B102" s="39" t="s">
        <v>48</v>
      </c>
      <c r="C102" s="39">
        <v>32</v>
      </c>
      <c r="D102" s="40">
        <v>1703660</v>
      </c>
    </row>
    <row r="103" spans="2:4" x14ac:dyDescent="0.2">
      <c r="B103" s="39" t="s">
        <v>49</v>
      </c>
      <c r="C103" s="39">
        <v>22009037</v>
      </c>
      <c r="D103" s="39">
        <v>1706052.1734000002</v>
      </c>
    </row>
    <row r="104" spans="2:4" x14ac:dyDescent="0.2">
      <c r="B104" s="39" t="s">
        <v>49</v>
      </c>
      <c r="C104" s="39">
        <v>22009042</v>
      </c>
      <c r="D104" s="39">
        <v>1767737.0712000001</v>
      </c>
    </row>
    <row r="105" spans="2:4" x14ac:dyDescent="0.2">
      <c r="B105" s="39" t="s">
        <v>49</v>
      </c>
      <c r="C105" s="39">
        <v>22009044</v>
      </c>
      <c r="D105" s="39">
        <v>1754217.0936000003</v>
      </c>
    </row>
    <row r="106" spans="2:4" x14ac:dyDescent="0.2">
      <c r="B106" s="39" t="s">
        <v>49</v>
      </c>
      <c r="C106" s="39">
        <v>22009046</v>
      </c>
      <c r="D106" s="39">
        <v>1722107.1468</v>
      </c>
    </row>
    <row r="107" spans="2:4" x14ac:dyDescent="0.2">
      <c r="B107" s="39" t="s">
        <v>49</v>
      </c>
      <c r="C107" s="39">
        <v>22009047</v>
      </c>
      <c r="D107" s="39">
        <v>1624932.3078000001</v>
      </c>
    </row>
    <row r="108" spans="2:4" x14ac:dyDescent="0.2">
      <c r="B108" s="39" t="s">
        <v>49</v>
      </c>
      <c r="C108" s="39">
        <v>22009048</v>
      </c>
      <c r="D108" s="39">
        <v>1745767.1076000002</v>
      </c>
    </row>
    <row r="109" spans="2:4" x14ac:dyDescent="0.2">
      <c r="B109" s="39" t="s">
        <v>49</v>
      </c>
      <c r="C109" s="39">
        <v>22009050</v>
      </c>
      <c r="D109" s="39">
        <v>1699292.1846</v>
      </c>
    </row>
    <row r="110" spans="2:4" x14ac:dyDescent="0.2">
      <c r="B110" s="39" t="s">
        <v>49</v>
      </c>
      <c r="C110" s="39">
        <v>22009054</v>
      </c>
      <c r="D110" s="39">
        <v>1679857.2167999998</v>
      </c>
    </row>
    <row r="111" spans="2:4" x14ac:dyDescent="0.2">
      <c r="D111" s="41">
        <f>SUM(D100:D110)</f>
        <v>18834162.301800001</v>
      </c>
    </row>
    <row r="112" spans="2:4" x14ac:dyDescent="0.2">
      <c r="D112" s="42">
        <v>-20000000</v>
      </c>
    </row>
    <row r="113" spans="1:9" x14ac:dyDescent="0.2">
      <c r="D113" s="9">
        <f>SUM(D111:D112)</f>
        <v>-1165837.6981999986</v>
      </c>
    </row>
    <row r="115" spans="1:9" x14ac:dyDescent="0.2">
      <c r="B115" s="8" t="s">
        <v>46</v>
      </c>
      <c r="C115" s="19" t="s">
        <v>26</v>
      </c>
    </row>
    <row r="116" spans="1:9" x14ac:dyDescent="0.2">
      <c r="B116" s="13" t="s">
        <v>2</v>
      </c>
      <c r="C116" s="13" t="s">
        <v>3</v>
      </c>
      <c r="D116" s="13" t="s">
        <v>4</v>
      </c>
    </row>
    <row r="117" spans="1:9" ht="15" x14ac:dyDescent="0.2">
      <c r="B117" s="34" t="s">
        <v>50</v>
      </c>
      <c r="C117" s="34"/>
      <c r="D117" s="43">
        <v>549748</v>
      </c>
    </row>
    <row r="118" spans="1:9" x14ac:dyDescent="0.2">
      <c r="B118" s="16" t="s">
        <v>14</v>
      </c>
      <c r="C118" s="16">
        <v>154</v>
      </c>
      <c r="D118" s="17">
        <v>1657176.0652173916</v>
      </c>
    </row>
    <row r="119" spans="1:9" x14ac:dyDescent="0.2">
      <c r="B119" s="16" t="s">
        <v>25</v>
      </c>
      <c r="C119" s="16">
        <v>346</v>
      </c>
      <c r="D119" s="17">
        <v>1641596.3055555555</v>
      </c>
    </row>
    <row r="120" spans="1:9" x14ac:dyDescent="0.2">
      <c r="B120" s="16" t="s">
        <v>14</v>
      </c>
      <c r="C120" s="16">
        <v>153</v>
      </c>
      <c r="D120" s="17">
        <v>1716386.2598652551</v>
      </c>
    </row>
    <row r="121" spans="1:9" x14ac:dyDescent="0.2">
      <c r="B121" s="16" t="s">
        <v>14</v>
      </c>
      <c r="C121" s="16">
        <v>152</v>
      </c>
      <c r="D121" s="17">
        <v>1345387.2111724988</v>
      </c>
    </row>
    <row r="122" spans="1:9" x14ac:dyDescent="0.2">
      <c r="B122" s="16" t="s">
        <v>14</v>
      </c>
      <c r="C122" s="16">
        <v>149</v>
      </c>
      <c r="D122" s="17">
        <v>1662438.1294820718</v>
      </c>
    </row>
    <row r="123" spans="1:9" x14ac:dyDescent="0.2">
      <c r="B123" s="16" t="s">
        <v>14</v>
      </c>
      <c r="C123" s="16">
        <v>151</v>
      </c>
      <c r="D123" s="17">
        <v>1335428.0781637717</v>
      </c>
    </row>
    <row r="124" spans="1:9" x14ac:dyDescent="0.2">
      <c r="B124" s="16" t="s">
        <v>25</v>
      </c>
      <c r="C124" s="16">
        <v>363</v>
      </c>
      <c r="D124" s="17">
        <v>1726664.1293532338</v>
      </c>
    </row>
    <row r="125" spans="1:9" x14ac:dyDescent="0.2">
      <c r="B125" s="16"/>
      <c r="C125" s="16"/>
      <c r="D125" s="17"/>
    </row>
    <row r="126" spans="1:9" x14ac:dyDescent="0.2">
      <c r="B126" s="16"/>
      <c r="C126" s="16"/>
      <c r="D126" s="17"/>
    </row>
    <row r="127" spans="1:9" x14ac:dyDescent="0.2">
      <c r="B127" s="16"/>
      <c r="C127" s="16"/>
      <c r="D127" s="17">
        <f>SUM(D117:D126)</f>
        <v>11634824.178809779</v>
      </c>
    </row>
    <row r="128" spans="1:9" s="31" customFormat="1" x14ac:dyDescent="0.2">
      <c r="A128" s="44"/>
      <c r="B128" s="26" t="s">
        <v>51</v>
      </c>
      <c r="C128" s="26"/>
      <c r="D128" s="45">
        <f>D129-D127</f>
        <v>8365175.8211902212</v>
      </c>
      <c r="G128" s="46"/>
      <c r="I128" s="46"/>
    </row>
    <row r="129" spans="2:4" x14ac:dyDescent="0.2">
      <c r="B129" s="16"/>
      <c r="C129" s="16"/>
      <c r="D129" s="17">
        <v>20000000</v>
      </c>
    </row>
    <row r="130" spans="2:4" x14ac:dyDescent="0.2">
      <c r="B130" s="6"/>
      <c r="C130" s="6"/>
      <c r="D130" s="47"/>
    </row>
    <row r="133" spans="2:4" x14ac:dyDescent="0.2">
      <c r="B133" s="48" t="s">
        <v>40</v>
      </c>
      <c r="C133" s="19" t="s">
        <v>26</v>
      </c>
    </row>
    <row r="134" spans="2:4" x14ac:dyDescent="0.2">
      <c r="B134" s="13" t="s">
        <v>2</v>
      </c>
      <c r="C134" s="13" t="s">
        <v>3</v>
      </c>
      <c r="D134" s="49" t="s">
        <v>4</v>
      </c>
    </row>
    <row r="135" spans="2:4" x14ac:dyDescent="0.2">
      <c r="B135" s="3" t="s">
        <v>6</v>
      </c>
      <c r="C135" s="16">
        <v>70</v>
      </c>
      <c r="D135" s="49">
        <v>1119175</v>
      </c>
    </row>
    <row r="136" spans="2:4" x14ac:dyDescent="0.2">
      <c r="B136" s="3" t="s">
        <v>52</v>
      </c>
      <c r="C136" s="16">
        <v>25</v>
      </c>
      <c r="D136" s="49">
        <v>1536245.4987460289</v>
      </c>
    </row>
    <row r="137" spans="2:4" x14ac:dyDescent="0.2">
      <c r="B137" s="3" t="s">
        <v>52</v>
      </c>
      <c r="C137" s="13">
        <v>21</v>
      </c>
      <c r="D137" s="49">
        <v>1386825</v>
      </c>
    </row>
    <row r="138" spans="2:4" x14ac:dyDescent="0.2">
      <c r="B138" s="3" t="s">
        <v>52</v>
      </c>
      <c r="C138" s="13">
        <v>22</v>
      </c>
      <c r="D138" s="49">
        <v>171050</v>
      </c>
    </row>
    <row r="139" spans="2:4" x14ac:dyDescent="0.2">
      <c r="B139" s="3" t="s">
        <v>52</v>
      </c>
      <c r="C139" s="13">
        <v>23</v>
      </c>
      <c r="D139" s="49">
        <v>55363</v>
      </c>
    </row>
    <row r="140" spans="2:4" x14ac:dyDescent="0.2">
      <c r="B140" s="3" t="s">
        <v>52</v>
      </c>
      <c r="C140" s="16">
        <v>24</v>
      </c>
      <c r="D140" s="49">
        <v>1521310.4989022124</v>
      </c>
    </row>
    <row r="141" spans="2:4" x14ac:dyDescent="0.2">
      <c r="B141" s="3" t="s">
        <v>53</v>
      </c>
      <c r="C141" s="16">
        <v>13</v>
      </c>
      <c r="D141" s="49">
        <v>1668181.074176515</v>
      </c>
    </row>
    <row r="142" spans="2:4" x14ac:dyDescent="0.2">
      <c r="B142" s="3" t="s">
        <v>14</v>
      </c>
      <c r="C142" s="16">
        <v>157</v>
      </c>
      <c r="D142" s="49">
        <v>1656628.1558441559</v>
      </c>
    </row>
    <row r="143" spans="2:4" x14ac:dyDescent="0.2">
      <c r="B143" s="3" t="s">
        <v>14</v>
      </c>
      <c r="C143" s="16">
        <v>160</v>
      </c>
      <c r="D143" s="49">
        <v>1684018.1533169532</v>
      </c>
    </row>
    <row r="144" spans="2:4" x14ac:dyDescent="0.2">
      <c r="B144" s="3" t="s">
        <v>14</v>
      </c>
      <c r="C144" s="16">
        <v>166</v>
      </c>
      <c r="D144" s="49">
        <v>1674888.1797530865</v>
      </c>
    </row>
    <row r="145" spans="1:5" x14ac:dyDescent="0.2">
      <c r="B145" s="20" t="s">
        <v>54</v>
      </c>
      <c r="C145" s="16">
        <v>1139</v>
      </c>
      <c r="D145" s="49">
        <v>1246080</v>
      </c>
    </row>
    <row r="146" spans="1:5" x14ac:dyDescent="0.2">
      <c r="B146" s="20" t="s">
        <v>54</v>
      </c>
      <c r="C146" s="16">
        <v>1144</v>
      </c>
      <c r="D146" s="49">
        <v>1005210</v>
      </c>
    </row>
    <row r="147" spans="1:5" x14ac:dyDescent="0.2">
      <c r="B147" s="3" t="s">
        <v>54</v>
      </c>
      <c r="C147" s="16">
        <v>1145</v>
      </c>
      <c r="D147" s="49">
        <v>1000110</v>
      </c>
    </row>
    <row r="148" spans="1:5" x14ac:dyDescent="0.2">
      <c r="B148" s="50" t="s">
        <v>16</v>
      </c>
      <c r="C148" s="51">
        <v>3054</v>
      </c>
      <c r="D148" s="49">
        <v>1154785</v>
      </c>
    </row>
    <row r="149" spans="1:5" x14ac:dyDescent="0.2">
      <c r="A149" s="19" t="s">
        <v>55</v>
      </c>
      <c r="B149" s="23" t="s">
        <v>51</v>
      </c>
      <c r="C149" s="26"/>
      <c r="D149" s="52">
        <f>20000000-16879869.56</f>
        <v>3120130.4400000013</v>
      </c>
    </row>
    <row r="150" spans="1:5" x14ac:dyDescent="0.2">
      <c r="B150" s="3" t="s">
        <v>56</v>
      </c>
      <c r="C150" s="16"/>
      <c r="D150" s="53">
        <f>SUM(D135:D149)</f>
        <v>20000000.000738952</v>
      </c>
      <c r="E150" s="9"/>
    </row>
    <row r="152" spans="1:5" x14ac:dyDescent="0.2">
      <c r="B152" s="8" t="s">
        <v>57</v>
      </c>
      <c r="C152" s="19" t="s">
        <v>58</v>
      </c>
    </row>
    <row r="153" spans="1:5" x14ac:dyDescent="0.2">
      <c r="B153" s="13" t="s">
        <v>2</v>
      </c>
      <c r="C153" s="13" t="s">
        <v>3</v>
      </c>
      <c r="D153" s="13" t="s">
        <v>4</v>
      </c>
    </row>
    <row r="154" spans="1:5" x14ac:dyDescent="0.2">
      <c r="A154" s="19" t="s">
        <v>59</v>
      </c>
      <c r="B154" s="13" t="s">
        <v>6</v>
      </c>
      <c r="C154" s="13">
        <v>65</v>
      </c>
      <c r="D154" s="54">
        <v>1527090</v>
      </c>
    </row>
    <row r="155" spans="1:5" x14ac:dyDescent="0.2">
      <c r="A155" s="19" t="s">
        <v>60</v>
      </c>
      <c r="B155" s="13" t="s">
        <v>61</v>
      </c>
      <c r="C155" s="13">
        <v>22009043</v>
      </c>
      <c r="D155" s="55">
        <v>1923040</v>
      </c>
    </row>
    <row r="156" spans="1:5" x14ac:dyDescent="0.2">
      <c r="A156" s="19" t="s">
        <v>59</v>
      </c>
      <c r="B156" s="13" t="s">
        <v>7</v>
      </c>
      <c r="C156" s="13">
        <v>832</v>
      </c>
      <c r="D156" s="54">
        <v>1145016.0000000002</v>
      </c>
    </row>
    <row r="157" spans="1:5" x14ac:dyDescent="0.2">
      <c r="A157" s="19" t="s">
        <v>59</v>
      </c>
      <c r="B157" s="13" t="s">
        <v>7</v>
      </c>
      <c r="C157" s="13">
        <v>832</v>
      </c>
      <c r="D157" s="54">
        <v>491400</v>
      </c>
    </row>
    <row r="158" spans="1:5" x14ac:dyDescent="0.2">
      <c r="A158" s="19" t="s">
        <v>59</v>
      </c>
      <c r="B158" s="13" t="s">
        <v>24</v>
      </c>
      <c r="C158" s="13">
        <v>6</v>
      </c>
      <c r="D158" s="54">
        <v>1535520</v>
      </c>
    </row>
    <row r="159" spans="1:5" x14ac:dyDescent="0.2">
      <c r="A159" s="19" t="s">
        <v>59</v>
      </c>
      <c r="B159" s="13" t="s">
        <v>62</v>
      </c>
      <c r="C159" s="13">
        <v>26</v>
      </c>
      <c r="D159" s="54">
        <v>2033042.835</v>
      </c>
    </row>
    <row r="160" spans="1:5" x14ac:dyDescent="0.2">
      <c r="A160" s="19" t="s">
        <v>59</v>
      </c>
      <c r="B160" s="13" t="s">
        <v>62</v>
      </c>
      <c r="C160" s="13">
        <v>27</v>
      </c>
      <c r="D160" s="54">
        <v>2025526.9650000001</v>
      </c>
    </row>
    <row r="161" spans="1:8" x14ac:dyDescent="0.2">
      <c r="A161" s="19" t="s">
        <v>59</v>
      </c>
      <c r="B161" s="13" t="s">
        <v>62</v>
      </c>
      <c r="C161" s="13">
        <v>28</v>
      </c>
      <c r="D161" s="54">
        <v>2046571.4010000001</v>
      </c>
    </row>
    <row r="162" spans="1:8" x14ac:dyDescent="0.2">
      <c r="A162" s="19" t="s">
        <v>59</v>
      </c>
      <c r="B162" s="13" t="s">
        <v>62</v>
      </c>
      <c r="C162" s="13">
        <v>29</v>
      </c>
      <c r="D162" s="54">
        <v>2015756.334</v>
      </c>
    </row>
    <row r="163" spans="1:8" x14ac:dyDescent="0.2">
      <c r="A163" s="19" t="s">
        <v>59</v>
      </c>
      <c r="B163" s="13" t="s">
        <v>62</v>
      </c>
      <c r="C163" s="13">
        <v>30</v>
      </c>
      <c r="D163" s="54">
        <v>1952623.0260000001</v>
      </c>
    </row>
    <row r="164" spans="1:8" x14ac:dyDescent="0.2">
      <c r="A164" s="19" t="s">
        <v>59</v>
      </c>
      <c r="B164" s="13" t="s">
        <v>62</v>
      </c>
      <c r="C164" s="13">
        <v>31</v>
      </c>
      <c r="D164" s="54">
        <v>1927069.0680000002</v>
      </c>
    </row>
    <row r="165" spans="1:8" x14ac:dyDescent="0.2">
      <c r="A165" s="19" t="s">
        <v>59</v>
      </c>
      <c r="B165" s="13" t="s">
        <v>62</v>
      </c>
      <c r="C165" s="13">
        <v>32</v>
      </c>
      <c r="D165" s="54">
        <v>2386288.7250000001</v>
      </c>
    </row>
    <row r="166" spans="1:8" x14ac:dyDescent="0.2">
      <c r="A166" s="19" t="s">
        <v>59</v>
      </c>
      <c r="B166" s="13" t="s">
        <v>62</v>
      </c>
      <c r="C166" s="13">
        <v>33</v>
      </c>
      <c r="D166" s="54">
        <v>2128494.3840000001</v>
      </c>
    </row>
    <row r="167" spans="1:8" x14ac:dyDescent="0.2">
      <c r="A167" s="19" t="s">
        <v>59</v>
      </c>
      <c r="B167" s="13" t="s">
        <v>62</v>
      </c>
      <c r="C167" s="13">
        <v>34</v>
      </c>
      <c r="D167" s="54">
        <v>1914292.0889999999</v>
      </c>
    </row>
    <row r="168" spans="1:8" x14ac:dyDescent="0.2">
      <c r="A168" s="19" t="s">
        <v>59</v>
      </c>
      <c r="B168" s="13" t="s">
        <v>62</v>
      </c>
      <c r="C168" s="13">
        <v>35</v>
      </c>
      <c r="D168" s="54">
        <v>2062354.7280000001</v>
      </c>
    </row>
    <row r="169" spans="1:8" x14ac:dyDescent="0.2">
      <c r="A169" s="19" t="s">
        <v>59</v>
      </c>
      <c r="B169" s="13" t="s">
        <v>62</v>
      </c>
      <c r="C169" s="13">
        <v>36</v>
      </c>
      <c r="D169" s="54">
        <v>2030788.074</v>
      </c>
    </row>
    <row r="170" spans="1:8" x14ac:dyDescent="0.2">
      <c r="A170" s="19" t="s">
        <v>59</v>
      </c>
      <c r="B170" s="13" t="s">
        <v>53</v>
      </c>
      <c r="C170" s="13">
        <v>14</v>
      </c>
      <c r="D170" s="54">
        <v>1666501.1483157366</v>
      </c>
    </row>
    <row r="171" spans="1:8" x14ac:dyDescent="0.2">
      <c r="A171" s="19" t="s">
        <v>59</v>
      </c>
      <c r="B171" s="13" t="s">
        <v>14</v>
      </c>
      <c r="C171" s="13">
        <v>170</v>
      </c>
      <c r="D171" s="54">
        <v>414987</v>
      </c>
    </row>
    <row r="172" spans="1:8" x14ac:dyDescent="0.2">
      <c r="A172" s="19" t="s">
        <v>59</v>
      </c>
      <c r="B172" s="13" t="s">
        <v>14</v>
      </c>
      <c r="C172" s="13">
        <v>170</v>
      </c>
      <c r="D172" s="54">
        <v>1284314.1798045603</v>
      </c>
    </row>
    <row r="173" spans="1:8" x14ac:dyDescent="0.2">
      <c r="A173" s="19" t="s">
        <v>59</v>
      </c>
      <c r="B173" s="13" t="s">
        <v>15</v>
      </c>
      <c r="C173" s="13">
        <v>107</v>
      </c>
      <c r="D173" s="54">
        <v>1307640</v>
      </c>
    </row>
    <row r="174" spans="1:8" x14ac:dyDescent="0.2">
      <c r="A174" s="19" t="s">
        <v>59</v>
      </c>
      <c r="B174" s="13" t="s">
        <v>16</v>
      </c>
      <c r="C174" s="13">
        <v>3059</v>
      </c>
      <c r="D174" s="54">
        <v>711980</v>
      </c>
    </row>
    <row r="175" spans="1:8" x14ac:dyDescent="0.2">
      <c r="A175" s="19" t="s">
        <v>59</v>
      </c>
      <c r="B175" s="13" t="s">
        <v>16</v>
      </c>
      <c r="C175" s="13">
        <v>3059</v>
      </c>
      <c r="D175" s="54">
        <v>650379</v>
      </c>
      <c r="G175" s="17"/>
      <c r="H175" s="16"/>
    </row>
    <row r="176" spans="1:8" x14ac:dyDescent="0.2">
      <c r="A176" s="19" t="s">
        <v>63</v>
      </c>
      <c r="B176" s="13" t="s">
        <v>64</v>
      </c>
      <c r="C176" s="13"/>
      <c r="D176" s="47">
        <v>610256</v>
      </c>
      <c r="G176" s="17"/>
      <c r="H176" s="16"/>
    </row>
    <row r="177" spans="1:8" x14ac:dyDescent="0.2">
      <c r="A177" s="19" t="s">
        <v>63</v>
      </c>
      <c r="B177" s="13" t="s">
        <v>65</v>
      </c>
      <c r="C177" s="13"/>
      <c r="D177" s="47">
        <v>4100000</v>
      </c>
      <c r="G177" s="17"/>
      <c r="H177" s="16"/>
    </row>
    <row r="178" spans="1:8" x14ac:dyDescent="0.2">
      <c r="A178" s="19" t="s">
        <v>63</v>
      </c>
      <c r="B178" s="16" t="s">
        <v>14</v>
      </c>
      <c r="C178" s="16">
        <v>161</v>
      </c>
      <c r="D178" s="47">
        <v>1664927.1580516899</v>
      </c>
      <c r="G178" s="17"/>
      <c r="H178" s="16"/>
    </row>
    <row r="179" spans="1:8" x14ac:dyDescent="0.2">
      <c r="A179" s="19" t="s">
        <v>63</v>
      </c>
      <c r="B179" s="16" t="s">
        <v>14</v>
      </c>
      <c r="C179" s="16">
        <v>173</v>
      </c>
      <c r="D179" s="47">
        <v>1675740.15</v>
      </c>
      <c r="G179" s="17"/>
      <c r="H179" s="16"/>
    </row>
    <row r="180" spans="1:8" x14ac:dyDescent="0.2">
      <c r="A180" s="19" t="s">
        <v>63</v>
      </c>
      <c r="B180" s="16" t="s">
        <v>14</v>
      </c>
      <c r="C180" s="16">
        <v>176</v>
      </c>
      <c r="D180" s="47">
        <v>1706819.1497299951</v>
      </c>
      <c r="G180" s="17"/>
      <c r="H180" s="16"/>
    </row>
    <row r="181" spans="1:8" x14ac:dyDescent="0.2">
      <c r="A181" s="19" t="s">
        <v>63</v>
      </c>
      <c r="B181" s="16" t="s">
        <v>14</v>
      </c>
      <c r="C181" s="16">
        <v>178</v>
      </c>
      <c r="D181" s="47">
        <v>1695060.2074074075</v>
      </c>
      <c r="G181" s="17"/>
      <c r="H181" s="16"/>
    </row>
    <row r="182" spans="1:8" x14ac:dyDescent="0.2">
      <c r="A182" s="19" t="s">
        <v>63</v>
      </c>
      <c r="B182" s="16" t="s">
        <v>53</v>
      </c>
      <c r="C182" s="16">
        <v>17</v>
      </c>
      <c r="D182" s="47">
        <v>1683300.2088513179</v>
      </c>
    </row>
    <row r="183" spans="1:8" x14ac:dyDescent="0.2">
      <c r="A183" s="19" t="s">
        <v>63</v>
      </c>
      <c r="B183" s="16" t="s">
        <v>14</v>
      </c>
      <c r="C183" s="16">
        <v>179</v>
      </c>
      <c r="D183" s="47">
        <v>1595103.2093389295</v>
      </c>
    </row>
    <row r="184" spans="1:8" x14ac:dyDescent="0.2">
      <c r="A184" s="19" t="s">
        <v>63</v>
      </c>
      <c r="B184" s="16" t="s">
        <v>66</v>
      </c>
      <c r="C184" s="16">
        <v>1090</v>
      </c>
      <c r="D184" s="47">
        <v>1654509.9999999998</v>
      </c>
    </row>
    <row r="185" spans="1:8" x14ac:dyDescent="0.2">
      <c r="A185" s="19" t="s">
        <v>63</v>
      </c>
      <c r="B185" s="16" t="s">
        <v>25</v>
      </c>
      <c r="C185" s="16">
        <v>369</v>
      </c>
      <c r="D185" s="47">
        <v>1746761.3935483871</v>
      </c>
    </row>
    <row r="186" spans="1:8" x14ac:dyDescent="0.2">
      <c r="A186" s="48" t="s">
        <v>60</v>
      </c>
      <c r="B186" s="8" t="s">
        <v>67</v>
      </c>
      <c r="C186" s="6">
        <v>27</v>
      </c>
      <c r="D186" s="47">
        <v>1522839</v>
      </c>
    </row>
    <row r="187" spans="1:8" x14ac:dyDescent="0.2">
      <c r="A187" s="48" t="s">
        <v>60</v>
      </c>
      <c r="B187" s="6" t="s">
        <v>62</v>
      </c>
      <c r="C187" s="6" t="s">
        <v>68</v>
      </c>
      <c r="D187" s="47">
        <v>3964621</v>
      </c>
    </row>
    <row r="188" spans="1:8" x14ac:dyDescent="0.2">
      <c r="A188" s="48" t="s">
        <v>60</v>
      </c>
      <c r="B188" s="6" t="s">
        <v>64</v>
      </c>
      <c r="C188" s="6" t="s">
        <v>69</v>
      </c>
      <c r="D188" s="47">
        <v>10256</v>
      </c>
      <c r="F188" s="8">
        <v>19.670000000000002</v>
      </c>
    </row>
    <row r="189" spans="1:8" x14ac:dyDescent="0.2">
      <c r="A189" s="48" t="s">
        <v>60</v>
      </c>
      <c r="B189" s="6" t="s">
        <v>70</v>
      </c>
      <c r="C189" s="6" t="s">
        <v>71</v>
      </c>
      <c r="D189" s="47">
        <v>4000</v>
      </c>
      <c r="F189" s="9">
        <v>86000</v>
      </c>
    </row>
    <row r="190" spans="1:8" x14ac:dyDescent="0.2">
      <c r="A190" s="48" t="s">
        <v>60</v>
      </c>
      <c r="B190" s="6" t="s">
        <v>72</v>
      </c>
      <c r="C190" s="6" t="s">
        <v>73</v>
      </c>
      <c r="D190" s="47">
        <v>13440391</v>
      </c>
      <c r="F190" s="9">
        <f>F188*F189</f>
        <v>1691620.0000000002</v>
      </c>
    </row>
    <row r="191" spans="1:8" x14ac:dyDescent="0.2">
      <c r="A191" s="48" t="s">
        <v>60</v>
      </c>
      <c r="B191" s="6" t="s">
        <v>74</v>
      </c>
      <c r="C191" s="6" t="s">
        <v>73</v>
      </c>
      <c r="D191" s="56">
        <v>4456832.63</v>
      </c>
      <c r="F191" s="9"/>
    </row>
    <row r="192" spans="1:8" x14ac:dyDescent="0.2">
      <c r="A192" s="48" t="s">
        <v>60</v>
      </c>
      <c r="B192" s="6" t="s">
        <v>74</v>
      </c>
      <c r="C192" s="6" t="s">
        <v>73</v>
      </c>
      <c r="D192" s="56">
        <v>102487.53</v>
      </c>
      <c r="F192" s="9"/>
    </row>
    <row r="193" spans="1:4" x14ac:dyDescent="0.2">
      <c r="A193" s="48" t="s">
        <v>55</v>
      </c>
      <c r="B193" s="16" t="s">
        <v>48</v>
      </c>
      <c r="C193" s="16">
        <v>42</v>
      </c>
      <c r="D193" s="14">
        <v>1691620.0000000002</v>
      </c>
    </row>
    <row r="194" spans="1:4" x14ac:dyDescent="0.2">
      <c r="A194" s="48" t="s">
        <v>55</v>
      </c>
      <c r="B194" s="16" t="s">
        <v>75</v>
      </c>
      <c r="C194" s="16">
        <v>39</v>
      </c>
      <c r="D194" s="49">
        <v>1993208.7239999999</v>
      </c>
    </row>
    <row r="195" spans="1:4" x14ac:dyDescent="0.2">
      <c r="A195" s="48" t="s">
        <v>55</v>
      </c>
      <c r="B195" s="16" t="s">
        <v>75</v>
      </c>
      <c r="C195" s="16">
        <v>40</v>
      </c>
      <c r="D195" s="49">
        <v>2021769.03</v>
      </c>
    </row>
    <row r="196" spans="1:4" x14ac:dyDescent="0.2">
      <c r="A196" s="48" t="s">
        <v>55</v>
      </c>
      <c r="B196" s="16" t="s">
        <v>75</v>
      </c>
      <c r="C196" s="16">
        <v>41</v>
      </c>
      <c r="D196" s="49">
        <v>2039055.5309999997</v>
      </c>
    </row>
    <row r="197" spans="1:4" x14ac:dyDescent="0.2">
      <c r="A197" s="48" t="s">
        <v>55</v>
      </c>
      <c r="B197" s="16" t="s">
        <v>75</v>
      </c>
      <c r="C197" s="16">
        <v>42</v>
      </c>
      <c r="D197" s="49">
        <v>1364881.9920000001</v>
      </c>
    </row>
    <row r="198" spans="1:4" x14ac:dyDescent="0.2">
      <c r="A198" s="48" t="s">
        <v>55</v>
      </c>
      <c r="B198" s="16" t="s">
        <v>75</v>
      </c>
      <c r="C198" s="16">
        <v>64</v>
      </c>
      <c r="D198" s="49">
        <v>1954286.544</v>
      </c>
    </row>
    <row r="199" spans="1:4" x14ac:dyDescent="0.2">
      <c r="A199" s="48" t="s">
        <v>55</v>
      </c>
      <c r="B199" s="16" t="s">
        <v>75</v>
      </c>
      <c r="C199" s="16">
        <v>65</v>
      </c>
      <c r="D199" s="49">
        <v>2046455.733</v>
      </c>
    </row>
    <row r="200" spans="1:4" x14ac:dyDescent="0.2">
      <c r="A200" s="48" t="s">
        <v>55</v>
      </c>
      <c r="B200" s="16" t="s">
        <v>75</v>
      </c>
      <c r="C200" s="16">
        <v>66</v>
      </c>
      <c r="D200" s="49">
        <v>1982761.5780000002</v>
      </c>
    </row>
    <row r="201" spans="1:4" x14ac:dyDescent="0.2">
      <c r="A201" s="48" t="s">
        <v>55</v>
      </c>
      <c r="B201" s="16" t="s">
        <v>75</v>
      </c>
      <c r="C201" s="16">
        <v>67</v>
      </c>
      <c r="D201" s="49">
        <v>1961030.6310000001</v>
      </c>
    </row>
    <row r="202" spans="1:4" x14ac:dyDescent="0.2">
      <c r="A202" s="48" t="s">
        <v>55</v>
      </c>
      <c r="B202" s="16" t="s">
        <v>75</v>
      </c>
      <c r="C202" s="16">
        <v>68</v>
      </c>
      <c r="D202" s="49">
        <v>2017231.3560000001</v>
      </c>
    </row>
    <row r="203" spans="1:4" x14ac:dyDescent="0.2">
      <c r="A203" s="48" t="s">
        <v>55</v>
      </c>
      <c r="B203" s="16" t="s">
        <v>75</v>
      </c>
      <c r="C203" s="16">
        <v>69</v>
      </c>
      <c r="D203" s="49">
        <v>2048703.7620000001</v>
      </c>
    </row>
    <row r="204" spans="1:4" x14ac:dyDescent="0.2">
      <c r="A204" s="48" t="s">
        <v>55</v>
      </c>
      <c r="B204" s="16" t="s">
        <v>75</v>
      </c>
      <c r="C204" s="16">
        <v>70</v>
      </c>
      <c r="D204" s="49">
        <v>2062191.936</v>
      </c>
    </row>
    <row r="205" spans="1:4" x14ac:dyDescent="0.2">
      <c r="A205" s="48" t="s">
        <v>76</v>
      </c>
      <c r="B205" s="16" t="s">
        <v>77</v>
      </c>
      <c r="C205" s="16">
        <v>28</v>
      </c>
      <c r="D205" s="14">
        <v>1524563.9920398009</v>
      </c>
    </row>
    <row r="206" spans="1:4" x14ac:dyDescent="0.2">
      <c r="A206" s="48" t="s">
        <v>55</v>
      </c>
      <c r="B206" s="16" t="s">
        <v>53</v>
      </c>
      <c r="C206" s="16">
        <v>19</v>
      </c>
      <c r="D206" s="14">
        <v>1721938.9999999998</v>
      </c>
    </row>
    <row r="207" spans="1:4" x14ac:dyDescent="0.2">
      <c r="A207" s="48" t="s">
        <v>55</v>
      </c>
      <c r="B207" s="16" t="s">
        <v>53</v>
      </c>
      <c r="C207" s="16">
        <v>22</v>
      </c>
      <c r="D207" s="14">
        <v>1684140.0299102694</v>
      </c>
    </row>
    <row r="208" spans="1:4" x14ac:dyDescent="0.2">
      <c r="A208" s="48" t="s">
        <v>55</v>
      </c>
      <c r="B208" s="16" t="s">
        <v>53</v>
      </c>
      <c r="C208" s="16">
        <v>21</v>
      </c>
      <c r="D208" s="14">
        <v>1661461.0000000002</v>
      </c>
    </row>
    <row r="209" spans="1:9" x14ac:dyDescent="0.2">
      <c r="A209" s="48" t="s">
        <v>55</v>
      </c>
      <c r="B209" s="16" t="s">
        <v>53</v>
      </c>
      <c r="C209" s="16">
        <v>20</v>
      </c>
      <c r="D209" s="14">
        <v>1463228.2081189253</v>
      </c>
    </row>
    <row r="210" spans="1:9" x14ac:dyDescent="0.2">
      <c r="A210" s="48" t="s">
        <v>55</v>
      </c>
      <c r="B210" s="16" t="s">
        <v>14</v>
      </c>
      <c r="C210" s="16">
        <v>181</v>
      </c>
      <c r="D210" s="14">
        <v>1475828.1769710721</v>
      </c>
    </row>
    <row r="211" spans="1:9" s="57" customFormat="1" x14ac:dyDescent="0.2">
      <c r="A211" s="48" t="s">
        <v>55</v>
      </c>
      <c r="B211" s="13" t="s">
        <v>14</v>
      </c>
      <c r="C211" s="13">
        <v>180</v>
      </c>
      <c r="D211" s="14">
        <v>416625.03018108656</v>
      </c>
      <c r="G211" s="58"/>
      <c r="I211" s="58"/>
    </row>
    <row r="212" spans="1:9" s="57" customFormat="1" x14ac:dyDescent="0.2">
      <c r="A212" s="48" t="s">
        <v>55</v>
      </c>
      <c r="B212" s="13" t="s">
        <v>14</v>
      </c>
      <c r="C212" s="13">
        <v>180</v>
      </c>
      <c r="D212" s="14">
        <v>900447.06145251391</v>
      </c>
      <c r="G212" s="58"/>
      <c r="I212" s="58"/>
    </row>
    <row r="213" spans="1:9" s="57" customFormat="1" x14ac:dyDescent="0.2">
      <c r="A213" s="48" t="s">
        <v>55</v>
      </c>
      <c r="B213" s="13" t="s">
        <v>14</v>
      </c>
      <c r="C213" s="13">
        <v>187</v>
      </c>
      <c r="D213" s="14">
        <v>1443909.118398143</v>
      </c>
      <c r="G213" s="58"/>
      <c r="I213" s="58"/>
    </row>
    <row r="214" spans="1:9" s="57" customFormat="1" x14ac:dyDescent="0.2">
      <c r="A214" s="48" t="s">
        <v>55</v>
      </c>
      <c r="B214" s="13" t="s">
        <v>25</v>
      </c>
      <c r="C214" s="13">
        <v>384</v>
      </c>
      <c r="D214" s="14">
        <v>1754613.885925926</v>
      </c>
      <c r="G214" s="58"/>
      <c r="I214" s="58"/>
    </row>
    <row r="215" spans="1:9" s="57" customFormat="1" x14ac:dyDescent="0.2">
      <c r="A215" s="48" t="s">
        <v>55</v>
      </c>
      <c r="B215" s="13" t="s">
        <v>66</v>
      </c>
      <c r="C215" s="13">
        <v>1092</v>
      </c>
      <c r="D215" s="14">
        <v>1692535</v>
      </c>
      <c r="G215" s="58"/>
      <c r="I215" s="58"/>
    </row>
    <row r="216" spans="1:9" s="57" customFormat="1" x14ac:dyDescent="0.2">
      <c r="A216" s="48" t="s">
        <v>55</v>
      </c>
      <c r="B216" s="13" t="s">
        <v>66</v>
      </c>
      <c r="C216" s="13">
        <v>1095</v>
      </c>
      <c r="D216" s="14">
        <v>1651130</v>
      </c>
      <c r="G216" s="58"/>
      <c r="I216" s="58"/>
    </row>
    <row r="217" spans="1:9" x14ac:dyDescent="0.2">
      <c r="A217" s="48" t="s">
        <v>76</v>
      </c>
      <c r="B217" s="13" t="s">
        <v>66</v>
      </c>
      <c r="C217" s="6">
        <v>1100</v>
      </c>
      <c r="D217" s="47">
        <v>1683240.06</v>
      </c>
    </row>
    <row r="218" spans="1:9" x14ac:dyDescent="0.2">
      <c r="A218" s="48"/>
      <c r="B218" s="6"/>
      <c r="C218" s="6"/>
      <c r="D218" s="47"/>
    </row>
    <row r="219" spans="1:9" x14ac:dyDescent="0.2">
      <c r="A219" s="48" t="s">
        <v>78</v>
      </c>
      <c r="B219" s="6"/>
      <c r="C219" s="6"/>
      <c r="D219" s="47">
        <v>-8365175.8211902203</v>
      </c>
    </row>
    <row r="220" spans="1:9" x14ac:dyDescent="0.2">
      <c r="A220" s="48" t="s">
        <v>79</v>
      </c>
      <c r="B220" s="6"/>
      <c r="C220" s="6"/>
      <c r="D220" s="47">
        <v>-3120130.44</v>
      </c>
    </row>
    <row r="221" spans="1:9" x14ac:dyDescent="0.2">
      <c r="B221" s="48"/>
      <c r="C221" s="48"/>
      <c r="D221" s="54"/>
    </row>
    <row r="222" spans="1:9" x14ac:dyDescent="0.2">
      <c r="B222" s="48"/>
      <c r="C222" s="48"/>
      <c r="D222" s="54">
        <f>SUM(D153:D221)</f>
        <v>107586130.71285553</v>
      </c>
    </row>
    <row r="223" spans="1:9" x14ac:dyDescent="0.2">
      <c r="B223" s="48"/>
      <c r="C223" s="48"/>
      <c r="D223" s="54">
        <v>-100000000</v>
      </c>
    </row>
    <row r="224" spans="1:9" x14ac:dyDescent="0.2">
      <c r="B224" s="48"/>
      <c r="C224" s="48"/>
      <c r="D224" s="54"/>
    </row>
    <row r="225" spans="1:6" x14ac:dyDescent="0.2">
      <c r="B225" s="48"/>
      <c r="C225" s="48"/>
      <c r="D225" s="54">
        <f>SUM(D222:D224)</f>
        <v>7586130.7128555328</v>
      </c>
    </row>
    <row r="226" spans="1:6" x14ac:dyDescent="0.2">
      <c r="B226" s="48"/>
      <c r="C226" s="48"/>
      <c r="D226" s="54"/>
    </row>
    <row r="227" spans="1:6" x14ac:dyDescent="0.2">
      <c r="B227" s="48"/>
      <c r="C227" s="48"/>
      <c r="D227" s="54"/>
      <c r="F227" s="9">
        <v>1140146</v>
      </c>
    </row>
    <row r="228" spans="1:6" x14ac:dyDescent="0.2">
      <c r="F228" s="9">
        <v>1162410</v>
      </c>
    </row>
    <row r="229" spans="1:6" x14ac:dyDescent="0.2">
      <c r="B229" s="8" t="s">
        <v>80</v>
      </c>
      <c r="C229" s="19" t="s">
        <v>81</v>
      </c>
      <c r="F229" s="9"/>
    </row>
    <row r="230" spans="1:6" x14ac:dyDescent="0.2">
      <c r="A230" s="19" t="s">
        <v>80</v>
      </c>
      <c r="B230" s="8" t="s">
        <v>82</v>
      </c>
      <c r="C230" s="19" t="s">
        <v>83</v>
      </c>
      <c r="D230" s="9">
        <v>13649262</v>
      </c>
      <c r="F230" s="9"/>
    </row>
    <row r="231" spans="1:6" x14ac:dyDescent="0.2">
      <c r="F231" s="9"/>
    </row>
    <row r="232" spans="1:6" x14ac:dyDescent="0.2">
      <c r="F232" s="9">
        <f>SUM(F227:F231)</f>
        <v>2302556</v>
      </c>
    </row>
    <row r="233" spans="1:6" x14ac:dyDescent="0.2">
      <c r="F233" s="8">
        <f>F232*0.03%</f>
        <v>690.76679999999999</v>
      </c>
    </row>
    <row r="235" spans="1:6" x14ac:dyDescent="0.2">
      <c r="B235" s="8" t="s">
        <v>76</v>
      </c>
      <c r="C235" s="19">
        <v>13.26</v>
      </c>
    </row>
    <row r="236" spans="1:6" x14ac:dyDescent="0.2">
      <c r="A236" s="19" t="s">
        <v>76</v>
      </c>
      <c r="B236" s="8" t="s">
        <v>84</v>
      </c>
      <c r="C236" s="19">
        <v>13.26</v>
      </c>
    </row>
    <row r="243" spans="1:23" x14ac:dyDescent="0.2">
      <c r="B243" s="3" t="s">
        <v>85</v>
      </c>
      <c r="C243" s="16"/>
      <c r="D243" s="3" t="s">
        <v>86</v>
      </c>
      <c r="E243" s="3"/>
      <c r="F243" s="3"/>
      <c r="G243" s="49"/>
      <c r="H243" s="3"/>
      <c r="I243" s="49"/>
      <c r="J243" s="3"/>
      <c r="K243" s="3"/>
      <c r="L243" s="3"/>
      <c r="M243" s="3"/>
      <c r="N243" s="3"/>
    </row>
    <row r="244" spans="1:23" ht="15" x14ac:dyDescent="0.25">
      <c r="B244" s="13" t="s">
        <v>2</v>
      </c>
      <c r="C244" s="13" t="s">
        <v>3</v>
      </c>
      <c r="D244" s="59">
        <v>36622896.762936704</v>
      </c>
      <c r="E244" s="3" t="s">
        <v>87</v>
      </c>
      <c r="F244" s="3"/>
      <c r="G244" s="49"/>
      <c r="H244" s="3"/>
      <c r="I244" s="49"/>
      <c r="J244" s="3"/>
      <c r="K244" s="20" t="s">
        <v>88</v>
      </c>
      <c r="L244" s="3"/>
      <c r="M244" s="60"/>
      <c r="N244" s="61">
        <v>30000000</v>
      </c>
      <c r="O244" s="62"/>
      <c r="P244" s="63"/>
      <c r="Q244" s="64"/>
      <c r="R244" s="65"/>
      <c r="S244" s="65"/>
      <c r="T244" s="65"/>
      <c r="U244" s="65"/>
      <c r="V244" s="65"/>
      <c r="W244" s="65"/>
    </row>
    <row r="245" spans="1:23" s="57" customFormat="1" x14ac:dyDescent="0.2">
      <c r="A245" s="66"/>
      <c r="B245" s="13" t="s">
        <v>89</v>
      </c>
      <c r="C245" s="13">
        <v>15</v>
      </c>
      <c r="D245" s="67">
        <v>1683311</v>
      </c>
      <c r="E245" s="20" t="s">
        <v>90</v>
      </c>
      <c r="F245" s="20"/>
      <c r="G245" s="22"/>
      <c r="H245" s="20"/>
      <c r="I245" s="22"/>
      <c r="J245" s="20"/>
      <c r="K245" s="20" t="s">
        <v>91</v>
      </c>
      <c r="L245" s="3"/>
      <c r="M245" s="60"/>
      <c r="N245" s="61">
        <f>4559320</f>
        <v>4559320</v>
      </c>
      <c r="O245" s="68"/>
      <c r="P245" s="69"/>
      <c r="Q245" s="70"/>
      <c r="R245" s="7"/>
      <c r="S245" s="7"/>
      <c r="T245" s="7"/>
      <c r="U245" s="7"/>
      <c r="V245" s="7"/>
      <c r="W245" s="7"/>
    </row>
    <row r="246" spans="1:23" x14ac:dyDescent="0.2">
      <c r="B246" s="16" t="s">
        <v>92</v>
      </c>
      <c r="C246" s="16">
        <v>45</v>
      </c>
      <c r="D246" s="71">
        <v>1587200</v>
      </c>
      <c r="E246" s="3" t="s">
        <v>90</v>
      </c>
      <c r="F246" s="3"/>
      <c r="G246" s="49"/>
      <c r="H246" s="3"/>
      <c r="I246" s="49"/>
      <c r="J246" s="3"/>
      <c r="K246" s="20" t="s">
        <v>93</v>
      </c>
      <c r="L246" s="3"/>
      <c r="M246" s="60"/>
      <c r="N246" s="61">
        <v>2100000</v>
      </c>
      <c r="O246" s="68"/>
      <c r="P246" s="69"/>
      <c r="Q246" s="70"/>
      <c r="R246" s="7"/>
      <c r="S246" s="7"/>
      <c r="T246" s="7"/>
      <c r="U246" s="7"/>
      <c r="V246" s="7"/>
      <c r="W246" s="7"/>
    </row>
    <row r="247" spans="1:23" ht="15" x14ac:dyDescent="0.25">
      <c r="B247" s="13" t="s">
        <v>94</v>
      </c>
      <c r="C247" s="16">
        <v>244</v>
      </c>
      <c r="D247" s="71">
        <v>360682</v>
      </c>
      <c r="E247" s="3" t="s">
        <v>90</v>
      </c>
      <c r="F247" s="3"/>
      <c r="G247" s="49">
        <v>78430</v>
      </c>
      <c r="H247" s="3"/>
      <c r="I247" s="49">
        <v>-82352.94</v>
      </c>
      <c r="J247" s="3"/>
      <c r="K247" s="20"/>
      <c r="L247" s="3"/>
      <c r="M247" s="60"/>
      <c r="N247" s="72">
        <f>SUM(N244:N246)</f>
        <v>36659320</v>
      </c>
      <c r="O247" s="68"/>
      <c r="P247" s="69"/>
      <c r="Q247" s="70"/>
      <c r="R247" s="7"/>
      <c r="S247" s="7"/>
      <c r="T247" s="7"/>
      <c r="U247" s="7"/>
      <c r="V247" s="7"/>
      <c r="W247" s="7"/>
    </row>
    <row r="248" spans="1:23" x14ac:dyDescent="0.2">
      <c r="B248" s="16" t="s">
        <v>94</v>
      </c>
      <c r="C248" s="16">
        <v>3</v>
      </c>
      <c r="D248" s="71">
        <v>280092</v>
      </c>
      <c r="E248" s="3" t="s">
        <v>90</v>
      </c>
      <c r="F248" s="3"/>
      <c r="G248" s="49"/>
      <c r="H248" s="3"/>
      <c r="I248" s="49"/>
      <c r="J248" s="3"/>
      <c r="K248" s="20" t="s">
        <v>95</v>
      </c>
      <c r="L248" s="3"/>
      <c r="M248" s="3"/>
      <c r="N248" s="49">
        <v>31360565.361939687</v>
      </c>
    </row>
    <row r="249" spans="1:23" x14ac:dyDescent="0.2">
      <c r="B249" s="16" t="s">
        <v>94</v>
      </c>
      <c r="C249" s="16" t="s">
        <v>96</v>
      </c>
      <c r="D249" s="71">
        <v>17637</v>
      </c>
      <c r="E249" s="3" t="s">
        <v>97</v>
      </c>
      <c r="F249" s="3"/>
      <c r="G249" s="49" t="e">
        <f>#REF!*G247</f>
        <v>#REF!</v>
      </c>
      <c r="H249" s="3"/>
      <c r="I249" s="49">
        <f>SUM(I247:I248)</f>
        <v>-82352.94</v>
      </c>
      <c r="J249" s="3"/>
      <c r="K249" s="73" t="s">
        <v>98</v>
      </c>
      <c r="L249" s="23"/>
      <c r="M249" s="23"/>
      <c r="N249" s="74">
        <f>N247-N248</f>
        <v>5298754.6380603127</v>
      </c>
    </row>
    <row r="250" spans="1:23" x14ac:dyDescent="0.2">
      <c r="B250" s="16" t="s">
        <v>99</v>
      </c>
      <c r="C250" s="16">
        <v>31</v>
      </c>
      <c r="D250" s="71">
        <v>1310847.8792889623</v>
      </c>
      <c r="E250" s="3" t="s">
        <v>90</v>
      </c>
      <c r="F250" s="3"/>
      <c r="G250" s="49" t="e">
        <f>G249*2%</f>
        <v>#REF!</v>
      </c>
      <c r="H250" s="3"/>
      <c r="I250" s="49"/>
      <c r="J250" s="3"/>
      <c r="K250" s="3" t="s">
        <v>100</v>
      </c>
      <c r="L250" s="3"/>
      <c r="M250" s="3"/>
      <c r="N250" s="49">
        <v>-1287085.57</v>
      </c>
    </row>
    <row r="251" spans="1:23" x14ac:dyDescent="0.2">
      <c r="B251" s="16" t="s">
        <v>99</v>
      </c>
      <c r="C251" s="16">
        <v>32</v>
      </c>
      <c r="D251" s="71">
        <v>1307340</v>
      </c>
      <c r="E251" s="3" t="s">
        <v>90</v>
      </c>
      <c r="F251" s="3"/>
      <c r="G251" s="49"/>
      <c r="H251" s="3"/>
      <c r="I251" s="49"/>
      <c r="J251" s="3"/>
      <c r="K251" s="75" t="s">
        <v>101</v>
      </c>
      <c r="N251" s="9">
        <v>-3492550</v>
      </c>
    </row>
    <row r="252" spans="1:23" x14ac:dyDescent="0.2">
      <c r="B252" s="16" t="s">
        <v>53</v>
      </c>
      <c r="C252" s="16">
        <v>28</v>
      </c>
      <c r="D252" s="71">
        <v>1572688.2789526689</v>
      </c>
      <c r="E252" s="3" t="s">
        <v>90</v>
      </c>
      <c r="F252" s="3"/>
      <c r="G252" s="49" t="e">
        <f>SUM(G249:G251)</f>
        <v>#REF!</v>
      </c>
      <c r="H252" s="3"/>
      <c r="I252" s="49"/>
      <c r="J252" s="3"/>
      <c r="K252" s="3"/>
      <c r="L252" s="3"/>
      <c r="M252" s="3"/>
      <c r="N252" s="3"/>
    </row>
    <row r="253" spans="1:23" x14ac:dyDescent="0.2">
      <c r="B253" s="16" t="s">
        <v>14</v>
      </c>
      <c r="C253" s="16">
        <v>251</v>
      </c>
      <c r="D253" s="71">
        <v>1247336.036259542</v>
      </c>
      <c r="E253" s="3" t="s">
        <v>90</v>
      </c>
      <c r="F253" s="3"/>
      <c r="G253" s="49"/>
      <c r="H253" s="3"/>
      <c r="I253" s="49"/>
      <c r="J253" s="3"/>
      <c r="K253" s="3"/>
      <c r="L253" s="3"/>
      <c r="M253" s="3"/>
      <c r="N253" s="3"/>
    </row>
    <row r="254" spans="1:23" x14ac:dyDescent="0.2">
      <c r="B254" s="16" t="s">
        <v>14</v>
      </c>
      <c r="C254" s="16">
        <v>250</v>
      </c>
      <c r="D254" s="71">
        <v>1938181.0118901187</v>
      </c>
      <c r="E254" s="3" t="s">
        <v>90</v>
      </c>
      <c r="F254" s="3"/>
      <c r="G254" s="49"/>
      <c r="H254" s="3"/>
      <c r="I254" s="49"/>
      <c r="J254" s="3"/>
      <c r="K254" s="3"/>
      <c r="L254" s="3"/>
      <c r="M254" s="3"/>
      <c r="N254" s="3"/>
    </row>
    <row r="255" spans="1:23" x14ac:dyDescent="0.2">
      <c r="B255" s="16" t="s">
        <v>14</v>
      </c>
      <c r="C255" s="16">
        <v>254</v>
      </c>
      <c r="D255" s="71">
        <v>1306960.0364298727</v>
      </c>
      <c r="E255" s="3" t="s">
        <v>90</v>
      </c>
      <c r="F255" s="3"/>
      <c r="G255" s="49"/>
      <c r="H255" s="3"/>
      <c r="I255" s="49"/>
      <c r="J255" s="3"/>
      <c r="K255" s="3"/>
      <c r="L255" s="3"/>
      <c r="M255" s="3"/>
      <c r="N255" s="3"/>
    </row>
    <row r="256" spans="1:23" x14ac:dyDescent="0.2">
      <c r="B256" s="16" t="s">
        <v>14</v>
      </c>
      <c r="C256" s="16">
        <v>256</v>
      </c>
      <c r="D256" s="71">
        <v>1332400.0357355571</v>
      </c>
      <c r="E256" s="3" t="s">
        <v>90</v>
      </c>
      <c r="F256" s="3"/>
      <c r="G256" s="49"/>
      <c r="H256" s="3"/>
      <c r="I256" s="49"/>
      <c r="J256" s="3"/>
      <c r="K256" s="3"/>
      <c r="L256" s="3"/>
      <c r="M256" s="3"/>
      <c r="N256" s="71">
        <f>SUM(N249:N255)</f>
        <v>519119.06806031242</v>
      </c>
    </row>
    <row r="257" spans="1:14" x14ac:dyDescent="0.2">
      <c r="B257" s="16" t="s">
        <v>14</v>
      </c>
      <c r="C257" s="16">
        <v>257</v>
      </c>
      <c r="D257" s="71">
        <v>1329220.083382966</v>
      </c>
      <c r="E257" s="3" t="s">
        <v>90</v>
      </c>
      <c r="F257" s="3"/>
      <c r="G257" s="49"/>
      <c r="H257" s="3"/>
      <c r="I257" s="49"/>
      <c r="J257" s="3"/>
      <c r="K257" s="3"/>
      <c r="L257" s="3"/>
      <c r="M257" s="3"/>
      <c r="N257" s="3"/>
    </row>
    <row r="258" spans="1:14" x14ac:dyDescent="0.2">
      <c r="B258" s="16" t="s">
        <v>102</v>
      </c>
      <c r="C258" s="16">
        <v>18</v>
      </c>
      <c r="D258" s="71">
        <v>1604800</v>
      </c>
      <c r="E258" s="3" t="s">
        <v>90</v>
      </c>
      <c r="F258" s="29">
        <v>1584310.72</v>
      </c>
      <c r="G258" s="49"/>
      <c r="H258" s="3"/>
      <c r="I258" s="49"/>
      <c r="J258" s="3"/>
      <c r="K258" s="3"/>
      <c r="L258" s="3"/>
      <c r="M258" s="3"/>
      <c r="N258" s="3"/>
    </row>
    <row r="259" spans="1:14" x14ac:dyDescent="0.2">
      <c r="B259" s="16" t="s">
        <v>102</v>
      </c>
      <c r="C259" s="16">
        <v>19</v>
      </c>
      <c r="D259" s="71">
        <v>1701840.0000000002</v>
      </c>
      <c r="E259" s="3" t="s">
        <v>103</v>
      </c>
      <c r="F259" s="29">
        <v>1701779.22</v>
      </c>
      <c r="G259" s="49"/>
      <c r="H259" s="3"/>
      <c r="I259" s="49"/>
      <c r="J259" s="3"/>
      <c r="K259" s="3"/>
      <c r="L259" s="3"/>
      <c r="M259" s="3"/>
      <c r="N259" s="3"/>
    </row>
    <row r="260" spans="1:14" x14ac:dyDescent="0.2">
      <c r="B260" s="16" t="s">
        <v>102</v>
      </c>
      <c r="C260" s="16">
        <v>20</v>
      </c>
      <c r="D260" s="71">
        <v>1613600.0000000002</v>
      </c>
      <c r="E260" s="3" t="s">
        <v>90</v>
      </c>
      <c r="F260" s="29">
        <v>1592998.36</v>
      </c>
      <c r="G260" s="49"/>
      <c r="H260" s="3"/>
      <c r="I260" s="49"/>
      <c r="J260" s="3"/>
      <c r="K260" s="3"/>
      <c r="L260" s="3"/>
      <c r="M260" s="3"/>
      <c r="N260" s="3"/>
    </row>
    <row r="261" spans="1:14" x14ac:dyDescent="0.2">
      <c r="B261" s="16" t="s">
        <v>104</v>
      </c>
      <c r="C261" s="16">
        <v>106</v>
      </c>
      <c r="D261" s="71">
        <v>1545960</v>
      </c>
      <c r="E261" s="3" t="s">
        <v>90</v>
      </c>
      <c r="F261" s="3"/>
      <c r="G261" s="49"/>
      <c r="H261" s="3"/>
      <c r="I261" s="49"/>
      <c r="J261" s="3"/>
      <c r="K261" s="3"/>
      <c r="L261" s="3"/>
      <c r="M261" s="3"/>
      <c r="N261" s="3"/>
    </row>
    <row r="262" spans="1:14" x14ac:dyDescent="0.2">
      <c r="B262" s="16" t="s">
        <v>104</v>
      </c>
      <c r="C262" s="16">
        <v>105</v>
      </c>
      <c r="D262" s="71">
        <v>1513980</v>
      </c>
      <c r="E262" s="3" t="s">
        <v>90</v>
      </c>
      <c r="F262" s="3"/>
      <c r="G262" s="49"/>
      <c r="H262" s="3"/>
      <c r="I262" s="49"/>
      <c r="J262" s="3"/>
      <c r="K262" s="3"/>
      <c r="L262" s="3"/>
      <c r="M262" s="3"/>
      <c r="N262" s="3"/>
    </row>
    <row r="263" spans="1:14" x14ac:dyDescent="0.2">
      <c r="B263" s="16" t="s">
        <v>104</v>
      </c>
      <c r="C263" s="16">
        <v>109</v>
      </c>
      <c r="D263" s="71">
        <v>1698570</v>
      </c>
      <c r="E263" s="3" t="s">
        <v>90</v>
      </c>
      <c r="F263" s="3"/>
      <c r="G263" s="49"/>
      <c r="H263" s="3"/>
      <c r="I263" s="49"/>
      <c r="J263" s="3"/>
      <c r="K263" s="3"/>
      <c r="L263" s="3"/>
      <c r="M263" s="3"/>
      <c r="N263" s="3"/>
    </row>
    <row r="264" spans="1:14" x14ac:dyDescent="0.2">
      <c r="B264" s="16" t="s">
        <v>105</v>
      </c>
      <c r="C264" s="16">
        <v>59</v>
      </c>
      <c r="D264" s="71">
        <v>1595120</v>
      </c>
      <c r="E264" s="3" t="s">
        <v>90</v>
      </c>
      <c r="F264" s="3"/>
      <c r="G264" s="49"/>
      <c r="H264" s="3"/>
      <c r="I264" s="49"/>
      <c r="J264" s="3"/>
      <c r="K264" s="3"/>
      <c r="L264" s="3"/>
      <c r="M264" s="3"/>
      <c r="N264" s="3"/>
    </row>
    <row r="265" spans="1:14" x14ac:dyDescent="0.2">
      <c r="B265" s="16" t="s">
        <v>106</v>
      </c>
      <c r="C265" s="16">
        <v>32</v>
      </c>
      <c r="D265" s="71">
        <v>1592800</v>
      </c>
      <c r="E265" s="3" t="s">
        <v>90</v>
      </c>
      <c r="F265" s="3"/>
      <c r="G265" s="49"/>
      <c r="H265" s="3"/>
      <c r="I265" s="49"/>
      <c r="J265" s="3"/>
      <c r="K265" s="3"/>
      <c r="L265" s="3"/>
      <c r="M265" s="3"/>
      <c r="N265" s="3"/>
    </row>
    <row r="266" spans="1:14" x14ac:dyDescent="0.2">
      <c r="B266" s="16" t="s">
        <v>107</v>
      </c>
      <c r="C266" s="16">
        <v>13</v>
      </c>
      <c r="D266" s="71">
        <v>1619199.9999999998</v>
      </c>
      <c r="E266" s="3" t="s">
        <v>90</v>
      </c>
      <c r="F266" s="3"/>
      <c r="G266" s="49"/>
      <c r="H266" s="3"/>
      <c r="I266" s="49"/>
      <c r="J266" s="3"/>
      <c r="K266" s="3"/>
      <c r="L266" s="3"/>
      <c r="M266" s="3"/>
      <c r="N266" s="3"/>
    </row>
    <row r="267" spans="1:14" x14ac:dyDescent="0.2">
      <c r="B267" s="16" t="s">
        <v>107</v>
      </c>
      <c r="C267" s="16">
        <v>14</v>
      </c>
      <c r="D267" s="71">
        <v>1600800.0000000002</v>
      </c>
      <c r="E267" s="3" t="s">
        <v>90</v>
      </c>
      <c r="F267" s="3"/>
      <c r="G267" s="49"/>
      <c r="H267" s="3"/>
      <c r="I267" s="49"/>
      <c r="J267" s="3"/>
      <c r="K267" s="3"/>
      <c r="L267" s="3"/>
      <c r="M267" s="3"/>
      <c r="N267" s="3"/>
    </row>
    <row r="268" spans="1:14" x14ac:dyDescent="0.2">
      <c r="B268" s="3"/>
      <c r="C268" s="16"/>
      <c r="D268" s="3"/>
      <c r="E268" s="3"/>
      <c r="F268" s="3"/>
      <c r="G268" s="49"/>
      <c r="H268" s="3"/>
      <c r="I268" s="49"/>
      <c r="J268" s="3"/>
      <c r="K268" s="3"/>
      <c r="L268" s="3"/>
      <c r="M268" s="3"/>
      <c r="N268" s="3"/>
    </row>
    <row r="269" spans="1:14" x14ac:dyDescent="0.2">
      <c r="B269" s="3" t="s">
        <v>56</v>
      </c>
      <c r="C269" s="16"/>
      <c r="D269" s="71">
        <f>SUM(D245:D268)</f>
        <v>31360565.361939687</v>
      </c>
      <c r="E269" s="3"/>
      <c r="F269" s="3"/>
      <c r="G269" s="49"/>
      <c r="H269" s="3"/>
      <c r="I269" s="49"/>
      <c r="J269" s="3"/>
      <c r="K269" s="3"/>
      <c r="L269" s="3"/>
      <c r="M269" s="3"/>
      <c r="N269" s="3"/>
    </row>
    <row r="271" spans="1:14" x14ac:dyDescent="0.2">
      <c r="A271" s="16"/>
      <c r="B271" s="3" t="s">
        <v>108</v>
      </c>
      <c r="C271" s="16" t="s">
        <v>109</v>
      </c>
      <c r="D271" s="3" t="s">
        <v>110</v>
      </c>
      <c r="E271" s="3"/>
      <c r="F271" s="3"/>
      <c r="G271" s="49"/>
      <c r="H271" s="3"/>
      <c r="I271" s="49"/>
      <c r="J271" s="3"/>
      <c r="K271" s="3"/>
      <c r="L271" s="3"/>
    </row>
    <row r="272" spans="1:14" s="19" customFormat="1" ht="15" x14ac:dyDescent="0.25">
      <c r="A272" s="16"/>
      <c r="B272" s="13" t="s">
        <v>2</v>
      </c>
      <c r="C272" s="13" t="s">
        <v>3</v>
      </c>
      <c r="D272" s="76">
        <v>25425064.577736787</v>
      </c>
      <c r="E272" s="16"/>
      <c r="F272" s="16"/>
      <c r="G272" s="17"/>
      <c r="H272" s="16"/>
      <c r="I272" s="17"/>
      <c r="J272" s="16"/>
      <c r="K272" s="16" t="s">
        <v>111</v>
      </c>
      <c r="L272" s="17">
        <v>30000000</v>
      </c>
    </row>
    <row r="273" spans="1:12" s="19" customFormat="1" x14ac:dyDescent="0.2">
      <c r="A273" s="16" t="s">
        <v>112</v>
      </c>
      <c r="B273" s="16" t="s">
        <v>113</v>
      </c>
      <c r="C273" s="16">
        <v>241</v>
      </c>
      <c r="D273" s="71">
        <v>1683359.000997009</v>
      </c>
      <c r="E273" s="16"/>
      <c r="F273" s="16"/>
      <c r="G273" s="17"/>
      <c r="H273" s="16"/>
      <c r="I273" s="17"/>
      <c r="J273" s="16"/>
      <c r="K273" s="16" t="s">
        <v>95</v>
      </c>
      <c r="L273" s="17">
        <v>30201263.138510842</v>
      </c>
    </row>
    <row r="274" spans="1:12" s="19" customFormat="1" x14ac:dyDescent="0.2">
      <c r="A274" s="16" t="s">
        <v>112</v>
      </c>
      <c r="B274" s="16" t="s">
        <v>114</v>
      </c>
      <c r="C274" s="16">
        <v>53</v>
      </c>
      <c r="D274" s="71">
        <v>1618400</v>
      </c>
      <c r="E274" s="16"/>
      <c r="F274" s="16"/>
      <c r="G274" s="17"/>
      <c r="H274" s="16"/>
      <c r="I274" s="17"/>
      <c r="J274" s="16"/>
      <c r="K274" s="16"/>
      <c r="L274" s="17"/>
    </row>
    <row r="275" spans="1:12" x14ac:dyDescent="0.2">
      <c r="A275" s="16" t="s">
        <v>112</v>
      </c>
      <c r="B275" s="3" t="s">
        <v>114</v>
      </c>
      <c r="C275" s="16">
        <v>62</v>
      </c>
      <c r="D275" s="49">
        <v>1307040</v>
      </c>
      <c r="E275" s="3"/>
      <c r="F275" s="3"/>
      <c r="G275" s="49"/>
      <c r="H275" s="3"/>
      <c r="I275" s="49"/>
      <c r="J275" s="3"/>
      <c r="K275" s="3"/>
      <c r="L275" s="49"/>
    </row>
    <row r="276" spans="1:12" x14ac:dyDescent="0.2">
      <c r="A276" s="16" t="s">
        <v>112</v>
      </c>
      <c r="B276" s="3" t="s">
        <v>114</v>
      </c>
      <c r="C276" s="16">
        <v>63</v>
      </c>
      <c r="D276" s="49">
        <v>1413719.9999999998</v>
      </c>
      <c r="E276" s="3"/>
      <c r="F276" s="3"/>
      <c r="G276" s="49"/>
      <c r="H276" s="3"/>
      <c r="I276" s="49"/>
      <c r="J276" s="3"/>
      <c r="K276" s="3"/>
      <c r="L276" s="3"/>
    </row>
    <row r="277" spans="1:12" x14ac:dyDescent="0.2">
      <c r="A277" s="16" t="s">
        <v>112</v>
      </c>
      <c r="B277" s="3" t="s">
        <v>113</v>
      </c>
      <c r="C277" s="16">
        <v>268</v>
      </c>
      <c r="D277" s="49">
        <v>1591200.9974924775</v>
      </c>
      <c r="E277" s="3"/>
      <c r="F277" s="3"/>
      <c r="G277" s="49"/>
      <c r="H277" s="3"/>
      <c r="I277" s="49"/>
      <c r="J277" s="3"/>
      <c r="K277" s="3"/>
      <c r="L277" s="3"/>
    </row>
    <row r="278" spans="1:12" x14ac:dyDescent="0.2">
      <c r="A278" s="16" t="s">
        <v>112</v>
      </c>
      <c r="B278" s="3" t="s">
        <v>113</v>
      </c>
      <c r="C278" s="16">
        <v>264</v>
      </c>
      <c r="D278" s="49">
        <v>1616000.9960552268</v>
      </c>
      <c r="E278" s="3"/>
      <c r="F278" s="3"/>
      <c r="G278" s="49"/>
      <c r="H278" s="3"/>
      <c r="I278" s="49"/>
      <c r="J278" s="3"/>
      <c r="K278" s="3"/>
      <c r="L278" s="3"/>
    </row>
    <row r="279" spans="1:12" x14ac:dyDescent="0.2">
      <c r="A279" s="16" t="s">
        <v>112</v>
      </c>
      <c r="B279" s="3" t="s">
        <v>99</v>
      </c>
      <c r="C279" s="16">
        <v>35</v>
      </c>
      <c r="D279" s="49">
        <v>1591200</v>
      </c>
      <c r="E279" s="3"/>
      <c r="F279" s="3"/>
      <c r="G279" s="49"/>
      <c r="H279" s="3"/>
      <c r="I279" s="49"/>
      <c r="J279" s="3"/>
      <c r="K279" s="3"/>
      <c r="L279" s="3"/>
    </row>
    <row r="280" spans="1:12" x14ac:dyDescent="0.2">
      <c r="A280" s="16" t="s">
        <v>112</v>
      </c>
      <c r="B280" s="3" t="s">
        <v>115</v>
      </c>
      <c r="C280" s="16">
        <v>16</v>
      </c>
      <c r="D280" s="49">
        <v>1594372.1258741259</v>
      </c>
      <c r="E280" s="3"/>
      <c r="F280" s="3"/>
      <c r="G280" s="49"/>
      <c r="H280" s="3"/>
      <c r="I280" s="49"/>
      <c r="J280" s="3"/>
      <c r="K280" s="3"/>
      <c r="L280" s="3"/>
    </row>
    <row r="281" spans="1:12" x14ac:dyDescent="0.2">
      <c r="A281" s="16" t="s">
        <v>112</v>
      </c>
      <c r="B281" s="3" t="s">
        <v>104</v>
      </c>
      <c r="C281" s="16">
        <v>111</v>
      </c>
      <c r="D281" s="49">
        <v>1628910</v>
      </c>
      <c r="E281" s="3"/>
      <c r="F281" s="3"/>
      <c r="G281" s="49"/>
      <c r="H281" s="3"/>
      <c r="I281" s="49"/>
      <c r="J281" s="3"/>
      <c r="K281" s="3"/>
      <c r="L281" s="3"/>
    </row>
    <row r="282" spans="1:12" x14ac:dyDescent="0.2">
      <c r="A282" s="16" t="s">
        <v>112</v>
      </c>
      <c r="B282" s="3" t="s">
        <v>105</v>
      </c>
      <c r="C282" s="16">
        <v>63</v>
      </c>
      <c r="D282" s="49">
        <v>1563720.0000000002</v>
      </c>
      <c r="E282" s="3"/>
      <c r="F282" s="3"/>
      <c r="G282" s="49"/>
      <c r="H282" s="3"/>
      <c r="I282" s="49"/>
      <c r="J282" s="3"/>
      <c r="K282" s="3"/>
      <c r="L282" s="3"/>
    </row>
    <row r="283" spans="1:12" x14ac:dyDescent="0.2">
      <c r="A283" s="16" t="s">
        <v>112</v>
      </c>
      <c r="B283" s="3" t="s">
        <v>105</v>
      </c>
      <c r="C283" s="16">
        <v>62</v>
      </c>
      <c r="D283" s="49">
        <v>1555870</v>
      </c>
      <c r="E283" s="3"/>
      <c r="F283" s="3"/>
      <c r="G283" s="49"/>
      <c r="H283" s="3"/>
      <c r="I283" s="49"/>
      <c r="J283" s="3"/>
      <c r="K283" s="3"/>
      <c r="L283" s="3"/>
    </row>
    <row r="284" spans="1:12" x14ac:dyDescent="0.2">
      <c r="A284" s="16" t="s">
        <v>112</v>
      </c>
      <c r="B284" s="3" t="s">
        <v>105</v>
      </c>
      <c r="C284" s="16">
        <v>67</v>
      </c>
      <c r="D284" s="49">
        <v>1952316.0850463524</v>
      </c>
      <c r="E284" s="3"/>
      <c r="F284" s="3"/>
      <c r="G284" s="49"/>
      <c r="H284" s="3"/>
      <c r="I284" s="49"/>
      <c r="J284" s="3"/>
      <c r="K284" s="3"/>
      <c r="L284" s="3"/>
    </row>
    <row r="285" spans="1:12" x14ac:dyDescent="0.2">
      <c r="A285" s="16" t="s">
        <v>112</v>
      </c>
      <c r="B285" s="3" t="s">
        <v>105</v>
      </c>
      <c r="C285" s="16">
        <v>66</v>
      </c>
      <c r="D285" s="49">
        <v>1577022.3604593109</v>
      </c>
      <c r="E285" s="3"/>
      <c r="F285" s="3"/>
      <c r="G285" s="49"/>
      <c r="H285" s="3"/>
      <c r="I285" s="49"/>
      <c r="J285" s="3"/>
      <c r="K285" s="3"/>
      <c r="L285" s="3"/>
    </row>
    <row r="286" spans="1:12" x14ac:dyDescent="0.2">
      <c r="A286" s="16" t="s">
        <v>112</v>
      </c>
      <c r="B286" s="3" t="s">
        <v>116</v>
      </c>
      <c r="C286" s="16">
        <v>13</v>
      </c>
      <c r="D286" s="49">
        <v>1634894.9776674937</v>
      </c>
      <c r="E286" s="3"/>
      <c r="F286" s="3"/>
      <c r="G286" s="49"/>
      <c r="H286" s="3"/>
      <c r="I286" s="49"/>
      <c r="J286" s="3"/>
      <c r="K286" s="3"/>
      <c r="L286" s="3"/>
    </row>
    <row r="287" spans="1:12" x14ac:dyDescent="0.2">
      <c r="A287" s="16" t="s">
        <v>117</v>
      </c>
      <c r="B287" s="3" t="s">
        <v>6</v>
      </c>
      <c r="C287" s="16">
        <v>93</v>
      </c>
      <c r="D287" s="49">
        <v>78618</v>
      </c>
      <c r="E287" s="3"/>
      <c r="F287" s="3"/>
      <c r="G287" s="49"/>
      <c r="H287" s="3"/>
      <c r="I287" s="49"/>
      <c r="J287" s="3"/>
      <c r="K287" s="3"/>
      <c r="L287" s="3"/>
    </row>
    <row r="288" spans="1:12" x14ac:dyDescent="0.2">
      <c r="A288" s="16" t="s">
        <v>117</v>
      </c>
      <c r="B288" s="3" t="s">
        <v>8</v>
      </c>
      <c r="C288" s="16">
        <v>23</v>
      </c>
      <c r="D288" s="49">
        <v>1435752</v>
      </c>
      <c r="E288" s="3"/>
      <c r="F288" s="3"/>
      <c r="G288" s="49"/>
      <c r="H288" s="3"/>
      <c r="I288" s="49"/>
      <c r="J288" s="3"/>
      <c r="K288" s="3"/>
      <c r="L288" s="3"/>
    </row>
    <row r="289" spans="1:12" x14ac:dyDescent="0.2">
      <c r="A289" s="16" t="s">
        <v>117</v>
      </c>
      <c r="B289" s="3" t="s">
        <v>8</v>
      </c>
      <c r="C289" s="16">
        <v>24</v>
      </c>
      <c r="D289" s="49">
        <v>182800</v>
      </c>
      <c r="E289" s="3"/>
      <c r="F289" s="3"/>
      <c r="G289" s="49"/>
      <c r="H289" s="3"/>
      <c r="I289" s="49"/>
      <c r="J289" s="3"/>
      <c r="K289" s="3"/>
      <c r="L289" s="3"/>
    </row>
    <row r="290" spans="1:12" x14ac:dyDescent="0.2">
      <c r="A290" s="16" t="s">
        <v>117</v>
      </c>
      <c r="B290" s="3" t="s">
        <v>15</v>
      </c>
      <c r="C290" s="16">
        <v>126</v>
      </c>
      <c r="D290" s="49">
        <v>1473925.9978268745</v>
      </c>
      <c r="E290" s="3"/>
      <c r="F290" s="3"/>
      <c r="G290" s="49"/>
      <c r="H290" s="3"/>
      <c r="I290" s="49"/>
      <c r="J290" s="3"/>
      <c r="K290" s="3"/>
      <c r="L290" s="3"/>
    </row>
    <row r="291" spans="1:12" x14ac:dyDescent="0.2">
      <c r="A291" s="16" t="s">
        <v>117</v>
      </c>
      <c r="B291" s="3" t="s">
        <v>15</v>
      </c>
      <c r="C291" s="16">
        <v>128</v>
      </c>
      <c r="D291" s="49">
        <v>1467505.9970919664</v>
      </c>
      <c r="E291" s="3"/>
      <c r="F291" s="3"/>
      <c r="G291" s="49"/>
      <c r="H291" s="3"/>
      <c r="I291" s="49"/>
      <c r="J291" s="3"/>
      <c r="K291" s="3"/>
      <c r="L291" s="3"/>
    </row>
    <row r="292" spans="1:12" x14ac:dyDescent="0.2">
      <c r="A292" s="16" t="s">
        <v>118</v>
      </c>
      <c r="B292" s="3" t="s">
        <v>119</v>
      </c>
      <c r="C292" s="16">
        <v>41</v>
      </c>
      <c r="D292" s="49">
        <v>1603200</v>
      </c>
      <c r="E292" s="3"/>
      <c r="F292" s="3"/>
      <c r="G292" s="49"/>
      <c r="H292" s="3"/>
      <c r="I292" s="49"/>
      <c r="J292" s="3"/>
      <c r="K292" s="3"/>
      <c r="L292" s="3"/>
    </row>
    <row r="293" spans="1:12" x14ac:dyDescent="0.2">
      <c r="A293" s="16" t="s">
        <v>118</v>
      </c>
      <c r="B293" s="3" t="s">
        <v>119</v>
      </c>
      <c r="C293" s="16">
        <v>40</v>
      </c>
      <c r="D293" s="49">
        <v>1590400</v>
      </c>
      <c r="E293" s="3"/>
      <c r="F293" s="3"/>
      <c r="G293" s="49"/>
      <c r="H293" s="3"/>
      <c r="I293" s="49"/>
      <c r="J293" s="3"/>
      <c r="K293" s="3"/>
      <c r="L293" s="3"/>
    </row>
    <row r="294" spans="1:12" x14ac:dyDescent="0.2">
      <c r="A294" s="13" t="s">
        <v>120</v>
      </c>
      <c r="B294" s="3" t="s">
        <v>121</v>
      </c>
      <c r="C294" s="16"/>
      <c r="D294" s="49">
        <v>41034.6</v>
      </c>
      <c r="E294" s="3"/>
      <c r="F294" s="3"/>
      <c r="G294" s="49"/>
      <c r="H294" s="3"/>
      <c r="I294" s="49"/>
      <c r="J294" s="3"/>
      <c r="K294" s="3"/>
      <c r="L294" s="3"/>
    </row>
    <row r="295" spans="1:12" x14ac:dyDescent="0.2">
      <c r="A295" s="16"/>
      <c r="B295" s="3"/>
      <c r="C295" s="16"/>
      <c r="D295" s="52">
        <f>SUM(D273:D294)</f>
        <v>30201263.138510842</v>
      </c>
      <c r="E295" s="49"/>
      <c r="F295" s="3"/>
      <c r="G295" s="49"/>
      <c r="H295" s="3"/>
      <c r="I295" s="49"/>
      <c r="J295" s="3"/>
      <c r="K295" s="3"/>
      <c r="L295" s="3"/>
    </row>
    <row r="297" spans="1:12" x14ac:dyDescent="0.2">
      <c r="A297" s="19" t="s">
        <v>122</v>
      </c>
    </row>
    <row r="298" spans="1:12" s="31" customFormat="1" x14ac:dyDescent="0.2">
      <c r="A298" s="26" t="s">
        <v>123</v>
      </c>
      <c r="B298" s="23" t="s">
        <v>89</v>
      </c>
      <c r="C298" s="26">
        <v>19</v>
      </c>
      <c r="D298" s="52">
        <v>1918111</v>
      </c>
      <c r="G298" s="46"/>
      <c r="I298" s="46"/>
    </row>
    <row r="299" spans="1:12" x14ac:dyDescent="0.2">
      <c r="A299" s="26" t="s">
        <v>124</v>
      </c>
      <c r="B299" s="3" t="s">
        <v>14</v>
      </c>
      <c r="C299" s="16">
        <v>268</v>
      </c>
      <c r="D299" s="49">
        <v>1287086.0351418005</v>
      </c>
    </row>
    <row r="300" spans="1:12" x14ac:dyDescent="0.2">
      <c r="A300" s="48" t="s">
        <v>125</v>
      </c>
      <c r="B300" s="26" t="s">
        <v>72</v>
      </c>
      <c r="C300" s="26">
        <v>9600522751</v>
      </c>
      <c r="D300" s="77">
        <v>101783.70000000001</v>
      </c>
      <c r="E300" s="31" t="s">
        <v>126</v>
      </c>
    </row>
    <row r="301" spans="1:12" x14ac:dyDescent="0.2">
      <c r="A301" s="48" t="s">
        <v>125</v>
      </c>
      <c r="B301" s="26" t="s">
        <v>72</v>
      </c>
      <c r="C301" s="26">
        <v>9600522731</v>
      </c>
      <c r="D301" s="77">
        <v>101883.6</v>
      </c>
      <c r="E301" s="31" t="s">
        <v>126</v>
      </c>
    </row>
    <row r="302" spans="1:12" x14ac:dyDescent="0.2">
      <c r="A302" s="48" t="s">
        <v>125</v>
      </c>
      <c r="B302" s="26" t="s">
        <v>72</v>
      </c>
      <c r="C302" s="26">
        <v>9600522526</v>
      </c>
      <c r="D302" s="77">
        <v>97086.700000000012</v>
      </c>
      <c r="E302" s="31" t="s">
        <v>126</v>
      </c>
    </row>
    <row r="303" spans="1:12" x14ac:dyDescent="0.2">
      <c r="A303" s="48" t="s">
        <v>125</v>
      </c>
      <c r="B303" s="26" t="s">
        <v>72</v>
      </c>
      <c r="C303" s="26">
        <v>9600522541</v>
      </c>
      <c r="D303" s="77">
        <v>113376.1</v>
      </c>
      <c r="E303" s="31" t="s">
        <v>126</v>
      </c>
    </row>
    <row r="304" spans="1:12" x14ac:dyDescent="0.2">
      <c r="A304" s="48" t="s">
        <v>125</v>
      </c>
      <c r="B304" s="26" t="s">
        <v>72</v>
      </c>
      <c r="C304" s="26">
        <v>9600522519</v>
      </c>
      <c r="D304" s="77">
        <v>96187.3</v>
      </c>
      <c r="E304" s="31" t="s">
        <v>126</v>
      </c>
    </row>
    <row r="305" spans="1:5" x14ac:dyDescent="0.2">
      <c r="A305" s="48" t="s">
        <v>125</v>
      </c>
      <c r="B305" s="78" t="s">
        <v>72</v>
      </c>
      <c r="C305" s="78">
        <v>9600522517</v>
      </c>
      <c r="D305" s="79">
        <v>124119.20000000001</v>
      </c>
      <c r="E305" s="31" t="s">
        <v>126</v>
      </c>
    </row>
    <row r="306" spans="1:5" x14ac:dyDescent="0.2">
      <c r="A306" s="48" t="s">
        <v>125</v>
      </c>
      <c r="B306" s="26" t="s">
        <v>72</v>
      </c>
      <c r="C306" s="26">
        <v>9600522626</v>
      </c>
      <c r="D306" s="77">
        <v>117473.40000000001</v>
      </c>
      <c r="E306" s="31" t="s">
        <v>126</v>
      </c>
    </row>
    <row r="307" spans="1:5" x14ac:dyDescent="0.2">
      <c r="A307" s="48" t="s">
        <v>125</v>
      </c>
      <c r="B307" s="26" t="s">
        <v>72</v>
      </c>
      <c r="C307" s="26">
        <v>9600522680</v>
      </c>
      <c r="D307" s="77">
        <v>113376.1</v>
      </c>
      <c r="E307" s="31" t="s">
        <v>126</v>
      </c>
    </row>
    <row r="308" spans="1:5" x14ac:dyDescent="0.2">
      <c r="A308" s="48" t="s">
        <v>125</v>
      </c>
      <c r="B308" s="26" t="s">
        <v>72</v>
      </c>
      <c r="C308" s="26">
        <v>9600522629</v>
      </c>
      <c r="D308" s="77">
        <v>103482.5</v>
      </c>
      <c r="E308" s="31" t="s">
        <v>126</v>
      </c>
    </row>
    <row r="309" spans="1:5" x14ac:dyDescent="0.2">
      <c r="A309" s="48" t="s">
        <v>125</v>
      </c>
      <c r="B309" s="26" t="s">
        <v>72</v>
      </c>
      <c r="C309" s="26">
        <v>9600522600</v>
      </c>
      <c r="D309" s="77">
        <v>113526</v>
      </c>
      <c r="E309" s="31" t="s">
        <v>126</v>
      </c>
    </row>
    <row r="310" spans="1:5" x14ac:dyDescent="0.2">
      <c r="A310" s="48" t="s">
        <v>125</v>
      </c>
      <c r="B310" s="26" t="s">
        <v>72</v>
      </c>
      <c r="C310" s="26">
        <v>9600522649</v>
      </c>
      <c r="D310" s="77">
        <v>102883</v>
      </c>
      <c r="E310" s="31" t="s">
        <v>126</v>
      </c>
    </row>
    <row r="311" spans="1:5" x14ac:dyDescent="0.2">
      <c r="A311" s="48" t="s">
        <v>125</v>
      </c>
      <c r="B311" s="26" t="s">
        <v>72</v>
      </c>
      <c r="C311" s="26">
        <v>9600522651</v>
      </c>
      <c r="D311" s="77">
        <v>79947.900000000009</v>
      </c>
      <c r="E311" s="31" t="s">
        <v>126</v>
      </c>
    </row>
    <row r="312" spans="1:5" x14ac:dyDescent="0.2">
      <c r="A312" s="48" t="s">
        <v>125</v>
      </c>
      <c r="B312" s="26" t="s">
        <v>72</v>
      </c>
      <c r="C312" s="26">
        <v>9600522631</v>
      </c>
      <c r="D312" s="77">
        <v>124319</v>
      </c>
      <c r="E312" s="31" t="s">
        <v>126</v>
      </c>
    </row>
    <row r="313" spans="1:5" x14ac:dyDescent="0.2">
      <c r="A313" s="48" t="s">
        <v>125</v>
      </c>
      <c r="B313" s="26" t="s">
        <v>72</v>
      </c>
      <c r="C313" s="26">
        <v>9600522633</v>
      </c>
      <c r="D313" s="77">
        <v>103932.3</v>
      </c>
      <c r="E313" s="31" t="s">
        <v>126</v>
      </c>
    </row>
    <row r="314" spans="1:5" x14ac:dyDescent="0.2">
      <c r="A314" s="48" t="s">
        <v>125</v>
      </c>
      <c r="B314" s="34" t="s">
        <v>127</v>
      </c>
      <c r="C314" s="26">
        <v>9600523099</v>
      </c>
      <c r="D314" s="77">
        <v>125046.20000000001</v>
      </c>
      <c r="E314" s="31" t="s">
        <v>126</v>
      </c>
    </row>
    <row r="315" spans="1:5" x14ac:dyDescent="0.2">
      <c r="A315" s="48" t="s">
        <v>125</v>
      </c>
      <c r="B315" s="34" t="s">
        <v>127</v>
      </c>
      <c r="C315" s="26">
        <v>9600523107</v>
      </c>
      <c r="D315" s="77">
        <v>99421.5</v>
      </c>
      <c r="E315" s="31" t="s">
        <v>126</v>
      </c>
    </row>
    <row r="316" spans="1:5" x14ac:dyDescent="0.2">
      <c r="A316" s="48" t="s">
        <v>125</v>
      </c>
      <c r="B316" s="34" t="s">
        <v>127</v>
      </c>
      <c r="C316" s="26">
        <v>9600523112</v>
      </c>
      <c r="D316" s="77">
        <v>127921.40000000001</v>
      </c>
      <c r="E316" s="31" t="s">
        <v>126</v>
      </c>
    </row>
    <row r="317" spans="1:5" x14ac:dyDescent="0.2">
      <c r="A317" s="48" t="s">
        <v>125</v>
      </c>
      <c r="B317" s="34" t="s">
        <v>127</v>
      </c>
      <c r="C317" s="26">
        <v>9600523114</v>
      </c>
      <c r="D317" s="77">
        <v>114806.5</v>
      </c>
      <c r="E317" s="31" t="s">
        <v>126</v>
      </c>
    </row>
    <row r="320" spans="1:5" x14ac:dyDescent="0.2">
      <c r="B320" s="8" t="s">
        <v>128</v>
      </c>
      <c r="C320" s="19" t="s">
        <v>109</v>
      </c>
    </row>
    <row r="321" spans="2:4" ht="15" x14ac:dyDescent="0.2">
      <c r="B321" s="10" t="s">
        <v>2</v>
      </c>
      <c r="C321" s="10" t="s">
        <v>3</v>
      </c>
      <c r="D321" s="43">
        <v>30141436.119919855</v>
      </c>
    </row>
    <row r="322" spans="2:4" x14ac:dyDescent="0.2">
      <c r="B322" s="39" t="s">
        <v>22</v>
      </c>
      <c r="C322" s="39">
        <v>52</v>
      </c>
      <c r="D322" s="80">
        <v>1543934</v>
      </c>
    </row>
    <row r="323" spans="2:4" x14ac:dyDescent="0.2">
      <c r="B323" s="39" t="s">
        <v>129</v>
      </c>
      <c r="C323" s="39">
        <v>5717</v>
      </c>
      <c r="D323" s="80">
        <v>1688353.2008906482</v>
      </c>
    </row>
    <row r="324" spans="2:4" x14ac:dyDescent="0.2">
      <c r="B324" s="39" t="s">
        <v>7</v>
      </c>
      <c r="C324" s="39">
        <v>106</v>
      </c>
      <c r="D324" s="80">
        <v>1437660</v>
      </c>
    </row>
    <row r="325" spans="2:4" x14ac:dyDescent="0.2">
      <c r="B325" s="39" t="s">
        <v>114</v>
      </c>
      <c r="C325" s="39">
        <v>75</v>
      </c>
      <c r="D325" s="80">
        <v>1717800</v>
      </c>
    </row>
    <row r="326" spans="2:4" x14ac:dyDescent="0.2">
      <c r="B326" s="39" t="s">
        <v>114</v>
      </c>
      <c r="C326" s="39">
        <v>64</v>
      </c>
      <c r="D326" s="80">
        <v>1323000</v>
      </c>
    </row>
    <row r="327" spans="2:4" x14ac:dyDescent="0.2">
      <c r="B327" s="39" t="s">
        <v>92</v>
      </c>
      <c r="C327" s="39">
        <v>66</v>
      </c>
      <c r="D327" s="80">
        <v>1630400</v>
      </c>
    </row>
    <row r="328" spans="2:4" x14ac:dyDescent="0.2">
      <c r="B328" s="39" t="s">
        <v>113</v>
      </c>
      <c r="C328" s="39">
        <v>283</v>
      </c>
      <c r="D328" s="80">
        <v>1643040.9975259772</v>
      </c>
    </row>
    <row r="329" spans="2:4" x14ac:dyDescent="0.2">
      <c r="B329" s="39" t="s">
        <v>113</v>
      </c>
      <c r="C329" s="39">
        <v>282</v>
      </c>
      <c r="D329" s="80">
        <v>1637335.9980129162</v>
      </c>
    </row>
    <row r="330" spans="2:4" x14ac:dyDescent="0.2">
      <c r="B330" s="39" t="s">
        <v>130</v>
      </c>
      <c r="C330" s="39">
        <v>72</v>
      </c>
      <c r="D330" s="80">
        <v>1606399.9999999998</v>
      </c>
    </row>
    <row r="331" spans="2:4" x14ac:dyDescent="0.2">
      <c r="B331" s="39" t="s">
        <v>53</v>
      </c>
      <c r="C331" s="39">
        <v>29</v>
      </c>
      <c r="D331" s="80">
        <v>1700100.088801184</v>
      </c>
    </row>
    <row r="332" spans="2:4" x14ac:dyDescent="0.2">
      <c r="B332" s="39" t="s">
        <v>42</v>
      </c>
      <c r="C332" s="39">
        <v>28</v>
      </c>
      <c r="D332" s="80">
        <v>1667408.4989710306</v>
      </c>
    </row>
    <row r="333" spans="2:4" x14ac:dyDescent="0.2">
      <c r="B333" s="39" t="s">
        <v>16</v>
      </c>
      <c r="C333" s="39">
        <v>3077</v>
      </c>
      <c r="D333" s="80">
        <v>1427820</v>
      </c>
    </row>
    <row r="334" spans="2:4" x14ac:dyDescent="0.2">
      <c r="B334" s="39" t="s">
        <v>16</v>
      </c>
      <c r="C334" s="39">
        <v>3078</v>
      </c>
      <c r="D334" s="80">
        <v>1539650</v>
      </c>
    </row>
    <row r="335" spans="2:4" x14ac:dyDescent="0.2">
      <c r="B335" s="39" t="s">
        <v>105</v>
      </c>
      <c r="C335" s="39">
        <v>69</v>
      </c>
      <c r="D335" s="80">
        <v>1607086.2525547442</v>
      </c>
    </row>
    <row r="336" spans="2:4" x14ac:dyDescent="0.2">
      <c r="B336" s="39" t="s">
        <v>105</v>
      </c>
      <c r="C336" s="39">
        <v>68</v>
      </c>
      <c r="D336" s="80">
        <v>1608971</v>
      </c>
    </row>
    <row r="337" spans="1:12" x14ac:dyDescent="0.2">
      <c r="B337" s="39" t="s">
        <v>105</v>
      </c>
      <c r="C337" s="39">
        <v>72</v>
      </c>
      <c r="D337" s="80">
        <v>1216933</v>
      </c>
    </row>
    <row r="338" spans="1:12" x14ac:dyDescent="0.2">
      <c r="B338" s="39" t="s">
        <v>105</v>
      </c>
      <c r="C338" s="39">
        <v>73</v>
      </c>
      <c r="D338" s="80">
        <v>1555853.0342396777</v>
      </c>
    </row>
    <row r="339" spans="1:12" x14ac:dyDescent="0.2">
      <c r="B339" s="39" t="s">
        <v>106</v>
      </c>
      <c r="C339" s="39">
        <v>35</v>
      </c>
      <c r="D339" s="80">
        <v>1627190.0489236789</v>
      </c>
    </row>
    <row r="340" spans="1:12" x14ac:dyDescent="0.2">
      <c r="A340" s="19" t="s">
        <v>131</v>
      </c>
      <c r="B340" s="39" t="s">
        <v>132</v>
      </c>
      <c r="C340" s="39" t="s">
        <v>133</v>
      </c>
      <c r="D340" s="80">
        <v>1960571.9</v>
      </c>
    </row>
    <row r="341" spans="1:12" x14ac:dyDescent="0.2">
      <c r="B341" s="39"/>
      <c r="C341" s="39"/>
      <c r="D341" s="80"/>
    </row>
    <row r="342" spans="1:12" x14ac:dyDescent="0.2">
      <c r="B342" s="39"/>
      <c r="C342" s="39"/>
      <c r="D342" s="80">
        <f>SUM(D322:D340)</f>
        <v>30139508.019919857</v>
      </c>
    </row>
    <row r="343" spans="1:12" x14ac:dyDescent="0.2">
      <c r="B343" s="81"/>
      <c r="C343" s="81"/>
      <c r="D343" s="82"/>
    </row>
    <row r="345" spans="1:12" ht="15" x14ac:dyDescent="0.2">
      <c r="B345" s="3" t="s">
        <v>125</v>
      </c>
      <c r="C345" s="83" t="s">
        <v>134</v>
      </c>
      <c r="D345" s="3"/>
    </row>
    <row r="346" spans="1:12" x14ac:dyDescent="0.2">
      <c r="A346" s="19" t="s">
        <v>135</v>
      </c>
      <c r="B346" s="3" t="s">
        <v>136</v>
      </c>
      <c r="D346" s="3" t="s">
        <v>137</v>
      </c>
    </row>
    <row r="347" spans="1:12" x14ac:dyDescent="0.2">
      <c r="B347" s="3"/>
      <c r="C347" s="16"/>
      <c r="D347" s="3"/>
      <c r="L347" s="9">
        <v>19284332</v>
      </c>
    </row>
    <row r="348" spans="1:12" x14ac:dyDescent="0.2">
      <c r="B348" s="3"/>
      <c r="C348" s="16"/>
      <c r="D348" s="3"/>
      <c r="L348" s="9">
        <v>16772140</v>
      </c>
    </row>
    <row r="349" spans="1:12" x14ac:dyDescent="0.2">
      <c r="B349" s="3"/>
      <c r="C349" s="16"/>
      <c r="D349" s="3"/>
      <c r="L349" s="9"/>
    </row>
    <row r="350" spans="1:12" x14ac:dyDescent="0.2">
      <c r="B350" s="3"/>
      <c r="C350" s="16"/>
      <c r="D350" s="3"/>
      <c r="L350" s="9"/>
    </row>
    <row r="351" spans="1:12" x14ac:dyDescent="0.2">
      <c r="L351" s="9">
        <f>SUM(L347:L350)</f>
        <v>36056472</v>
      </c>
    </row>
    <row r="352" spans="1:12" x14ac:dyDescent="0.2">
      <c r="B352" s="3" t="s">
        <v>138</v>
      </c>
      <c r="C352" s="16" t="s">
        <v>109</v>
      </c>
      <c r="D352" s="3"/>
      <c r="L352" s="9">
        <v>-35757032.689999998</v>
      </c>
    </row>
    <row r="353" spans="1:12" x14ac:dyDescent="0.2">
      <c r="B353" s="3" t="s">
        <v>138</v>
      </c>
      <c r="C353" s="84">
        <v>35757032.689999998</v>
      </c>
      <c r="D353" s="3" t="s">
        <v>139</v>
      </c>
      <c r="L353" s="9"/>
    </row>
    <row r="354" spans="1:12" x14ac:dyDescent="0.2">
      <c r="B354" s="3"/>
      <c r="C354" s="16"/>
      <c r="D354" s="3"/>
      <c r="L354" s="9">
        <f>SUM(L351:L353)</f>
        <v>299439.31000000238</v>
      </c>
    </row>
    <row r="355" spans="1:12" x14ac:dyDescent="0.2">
      <c r="B355" s="85" t="s">
        <v>140</v>
      </c>
      <c r="C355" s="16"/>
      <c r="D355" s="3"/>
    </row>
    <row r="356" spans="1:12" x14ac:dyDescent="0.2">
      <c r="B356" s="85" t="s">
        <v>141</v>
      </c>
      <c r="C356" s="16"/>
      <c r="D356" s="3"/>
    </row>
    <row r="357" spans="1:12" x14ac:dyDescent="0.2">
      <c r="B357" s="85" t="s">
        <v>142</v>
      </c>
      <c r="C357" s="16"/>
      <c r="D357" s="3"/>
    </row>
    <row r="358" spans="1:12" x14ac:dyDescent="0.2">
      <c r="B358" s="85" t="s">
        <v>143</v>
      </c>
      <c r="C358" s="16"/>
      <c r="D358" s="3"/>
    </row>
    <row r="359" spans="1:12" x14ac:dyDescent="0.2">
      <c r="B359" s="3"/>
      <c r="C359" s="16"/>
      <c r="D359" s="3"/>
    </row>
    <row r="360" spans="1:12" ht="15" x14ac:dyDescent="0.2">
      <c r="B360" s="10" t="s">
        <v>2</v>
      </c>
      <c r="C360" s="10" t="s">
        <v>3</v>
      </c>
      <c r="D360" s="43">
        <v>25880373.186448891</v>
      </c>
    </row>
    <row r="361" spans="1:12" x14ac:dyDescent="0.2">
      <c r="B361" s="39" t="s">
        <v>25</v>
      </c>
      <c r="C361" s="39">
        <v>524</v>
      </c>
      <c r="D361" s="80">
        <v>1696739.4198623402</v>
      </c>
    </row>
    <row r="362" spans="1:12" x14ac:dyDescent="0.2">
      <c r="B362" s="39" t="s">
        <v>113</v>
      </c>
      <c r="C362" s="39">
        <v>289</v>
      </c>
      <c r="D362" s="80">
        <v>1951110.9979157986</v>
      </c>
    </row>
    <row r="363" spans="1:12" x14ac:dyDescent="0.2">
      <c r="B363" s="39" t="s">
        <v>92</v>
      </c>
      <c r="C363" s="39">
        <v>70</v>
      </c>
      <c r="D363" s="80">
        <v>1604000</v>
      </c>
    </row>
    <row r="364" spans="1:12" x14ac:dyDescent="0.2">
      <c r="A364" s="44" t="s">
        <v>144</v>
      </c>
      <c r="B364" s="26" t="s">
        <v>89</v>
      </c>
      <c r="C364" s="26">
        <v>22</v>
      </c>
      <c r="D364" s="45">
        <v>1541965</v>
      </c>
    </row>
    <row r="365" spans="1:12" x14ac:dyDescent="0.2">
      <c r="B365" s="39" t="s">
        <v>102</v>
      </c>
      <c r="C365" s="39">
        <v>24</v>
      </c>
      <c r="D365" s="80">
        <v>1623200</v>
      </c>
    </row>
    <row r="366" spans="1:12" x14ac:dyDescent="0.2">
      <c r="B366" s="39" t="s">
        <v>99</v>
      </c>
      <c r="C366" s="39">
        <v>36</v>
      </c>
      <c r="D366" s="80">
        <v>2312800</v>
      </c>
    </row>
    <row r="367" spans="1:12" x14ac:dyDescent="0.2">
      <c r="B367" s="39" t="s">
        <v>106</v>
      </c>
      <c r="C367" s="39">
        <v>36</v>
      </c>
      <c r="D367" s="80">
        <v>1652790.0144997581</v>
      </c>
    </row>
    <row r="368" spans="1:12" x14ac:dyDescent="0.2">
      <c r="B368" s="39" t="s">
        <v>105</v>
      </c>
      <c r="C368" s="39">
        <v>75</v>
      </c>
      <c r="D368" s="80">
        <v>1646464.8367952523</v>
      </c>
    </row>
    <row r="369" spans="1:10" x14ac:dyDescent="0.2">
      <c r="B369" s="39" t="s">
        <v>14</v>
      </c>
      <c r="C369" s="39">
        <v>273</v>
      </c>
      <c r="D369" s="80">
        <v>1919101.0838496489</v>
      </c>
    </row>
    <row r="370" spans="1:10" x14ac:dyDescent="0.2">
      <c r="B370" s="39" t="s">
        <v>145</v>
      </c>
      <c r="C370" s="39">
        <v>376</v>
      </c>
      <c r="D370" s="80">
        <v>1628370</v>
      </c>
    </row>
    <row r="371" spans="1:10" x14ac:dyDescent="0.2">
      <c r="B371" s="39" t="s">
        <v>115</v>
      </c>
      <c r="C371" s="39">
        <v>17</v>
      </c>
      <c r="D371" s="80">
        <v>1607972.0417287631</v>
      </c>
    </row>
    <row r="372" spans="1:10" x14ac:dyDescent="0.2">
      <c r="B372" s="39" t="s">
        <v>146</v>
      </c>
      <c r="C372" s="39">
        <v>65</v>
      </c>
      <c r="D372" s="80">
        <v>1658484.1205291525</v>
      </c>
    </row>
    <row r="373" spans="1:10" x14ac:dyDescent="0.2">
      <c r="B373" s="39" t="s">
        <v>129</v>
      </c>
      <c r="C373" s="39">
        <v>5718</v>
      </c>
      <c r="D373" s="80">
        <v>1686675.5504222554</v>
      </c>
    </row>
    <row r="374" spans="1:10" x14ac:dyDescent="0.2">
      <c r="B374" s="39" t="s">
        <v>53</v>
      </c>
      <c r="C374" s="39">
        <v>30</v>
      </c>
      <c r="D374" s="80">
        <v>1664820.1208459216</v>
      </c>
    </row>
    <row r="375" spans="1:10" x14ac:dyDescent="0.2">
      <c r="B375" s="39" t="s">
        <v>119</v>
      </c>
      <c r="C375" s="39">
        <v>42</v>
      </c>
      <c r="D375" s="80">
        <v>1685880</v>
      </c>
    </row>
    <row r="376" spans="1:10" x14ac:dyDescent="0.2">
      <c r="A376" s="19" t="s">
        <v>147</v>
      </c>
      <c r="B376" s="3" t="s">
        <v>148</v>
      </c>
      <c r="C376" s="16" t="s">
        <v>83</v>
      </c>
      <c r="D376" s="49">
        <f>375250+4727700</f>
        <v>5102950</v>
      </c>
    </row>
    <row r="377" spans="1:10" x14ac:dyDescent="0.2">
      <c r="B377" s="3"/>
      <c r="C377" s="16"/>
      <c r="D377" s="3"/>
    </row>
    <row r="378" spans="1:10" x14ac:dyDescent="0.2">
      <c r="B378" s="3"/>
      <c r="C378" s="16"/>
      <c r="D378" s="3"/>
    </row>
    <row r="379" spans="1:10" x14ac:dyDescent="0.2">
      <c r="B379" s="3"/>
      <c r="C379" s="16"/>
      <c r="D379" s="3"/>
    </row>
    <row r="380" spans="1:10" x14ac:dyDescent="0.2">
      <c r="B380" s="3"/>
      <c r="C380" s="16"/>
      <c r="D380" s="3"/>
    </row>
    <row r="381" spans="1:10" x14ac:dyDescent="0.2">
      <c r="B381" s="3"/>
      <c r="C381" s="16"/>
      <c r="D381" s="3"/>
    </row>
    <row r="382" spans="1:10" x14ac:dyDescent="0.2">
      <c r="B382" s="8" t="s">
        <v>131</v>
      </c>
      <c r="C382" s="19" t="s">
        <v>149</v>
      </c>
    </row>
    <row r="383" spans="1:10" ht="15" x14ac:dyDescent="0.25">
      <c r="B383" s="13" t="s">
        <v>2</v>
      </c>
      <c r="C383" s="13" t="s">
        <v>3</v>
      </c>
      <c r="D383" s="86">
        <v>76451738.347895205</v>
      </c>
      <c r="E383" s="87" t="s">
        <v>150</v>
      </c>
      <c r="J383" s="8" t="s">
        <v>150</v>
      </c>
    </row>
    <row r="384" spans="1:10" x14ac:dyDescent="0.2">
      <c r="B384" s="13" t="s">
        <v>21</v>
      </c>
      <c r="C384" s="88">
        <v>8994</v>
      </c>
      <c r="D384" s="89">
        <v>425880</v>
      </c>
      <c r="E384" s="7" t="s">
        <v>103</v>
      </c>
      <c r="J384" s="8" t="s">
        <v>103</v>
      </c>
    </row>
    <row r="385" spans="1:10" x14ac:dyDescent="0.2">
      <c r="B385" s="13" t="s">
        <v>21</v>
      </c>
      <c r="C385" s="88">
        <v>8995</v>
      </c>
      <c r="D385" s="89">
        <v>1158580</v>
      </c>
      <c r="E385" s="7" t="s">
        <v>103</v>
      </c>
      <c r="J385" s="8" t="s">
        <v>103</v>
      </c>
    </row>
    <row r="386" spans="1:10" x14ac:dyDescent="0.2">
      <c r="B386" s="13" t="s">
        <v>22</v>
      </c>
      <c r="C386" s="88">
        <v>61</v>
      </c>
      <c r="D386" s="89">
        <v>783674</v>
      </c>
      <c r="E386" s="7" t="s">
        <v>103</v>
      </c>
      <c r="J386" s="8" t="s">
        <v>103</v>
      </c>
    </row>
    <row r="387" spans="1:10" x14ac:dyDescent="0.2">
      <c r="B387" s="13" t="s">
        <v>22</v>
      </c>
      <c r="C387" s="88">
        <v>61</v>
      </c>
      <c r="D387" s="89">
        <v>539000</v>
      </c>
      <c r="E387" s="90" t="s">
        <v>103</v>
      </c>
      <c r="J387" s="8" t="s">
        <v>103</v>
      </c>
    </row>
    <row r="388" spans="1:10" x14ac:dyDescent="0.2">
      <c r="B388" s="13" t="s">
        <v>6</v>
      </c>
      <c r="C388" s="88">
        <v>92</v>
      </c>
      <c r="D388" s="89">
        <v>1085175</v>
      </c>
      <c r="E388" s="90" t="s">
        <v>90</v>
      </c>
      <c r="J388" s="8" t="s">
        <v>103</v>
      </c>
    </row>
    <row r="389" spans="1:10" x14ac:dyDescent="0.2">
      <c r="B389" s="13" t="s">
        <v>129</v>
      </c>
      <c r="C389" s="88">
        <v>5719</v>
      </c>
      <c r="D389" s="89">
        <v>1688353.7368029738</v>
      </c>
      <c r="E389" s="90" t="s">
        <v>90</v>
      </c>
      <c r="J389" s="8" t="s">
        <v>103</v>
      </c>
    </row>
    <row r="390" spans="1:10" x14ac:dyDescent="0.2">
      <c r="B390" s="13" t="s">
        <v>7</v>
      </c>
      <c r="C390" s="88">
        <v>850</v>
      </c>
      <c r="D390" s="89">
        <v>1102400</v>
      </c>
      <c r="E390" s="90" t="s">
        <v>103</v>
      </c>
      <c r="J390" s="8" t="s">
        <v>103</v>
      </c>
    </row>
    <row r="391" spans="1:10" x14ac:dyDescent="0.2">
      <c r="B391" s="13" t="s">
        <v>7</v>
      </c>
      <c r="C391" s="88">
        <v>850</v>
      </c>
      <c r="D391" s="89">
        <v>461578.49514008011</v>
      </c>
      <c r="E391" s="90" t="s">
        <v>103</v>
      </c>
      <c r="J391" s="8" t="s">
        <v>103</v>
      </c>
    </row>
    <row r="392" spans="1:10" x14ac:dyDescent="0.2">
      <c r="B392" s="13" t="s">
        <v>7</v>
      </c>
      <c r="C392" s="88">
        <v>848</v>
      </c>
      <c r="D392" s="89">
        <v>1022420</v>
      </c>
      <c r="E392" s="90" t="s">
        <v>103</v>
      </c>
      <c r="J392" s="8" t="s">
        <v>103</v>
      </c>
    </row>
    <row r="393" spans="1:10" x14ac:dyDescent="0.2">
      <c r="B393" s="13" t="s">
        <v>7</v>
      </c>
      <c r="C393" s="88">
        <v>848</v>
      </c>
      <c r="D393" s="89">
        <v>527350</v>
      </c>
      <c r="E393" s="90" t="s">
        <v>103</v>
      </c>
      <c r="J393" s="8" t="s">
        <v>103</v>
      </c>
    </row>
    <row r="394" spans="1:10" x14ac:dyDescent="0.2">
      <c r="B394" s="13" t="s">
        <v>7</v>
      </c>
      <c r="C394" s="88">
        <v>849</v>
      </c>
      <c r="D394" s="89">
        <v>1526186</v>
      </c>
      <c r="E394" s="90" t="s">
        <v>103</v>
      </c>
      <c r="J394" s="8" t="s">
        <v>103</v>
      </c>
    </row>
    <row r="395" spans="1:10" x14ac:dyDescent="0.2">
      <c r="B395" s="13" t="s">
        <v>8</v>
      </c>
      <c r="C395" s="88">
        <v>25</v>
      </c>
      <c r="D395" s="89">
        <v>1588104</v>
      </c>
      <c r="E395" s="90" t="s">
        <v>103</v>
      </c>
      <c r="J395" s="8" t="s">
        <v>103</v>
      </c>
    </row>
    <row r="396" spans="1:10" x14ac:dyDescent="0.2">
      <c r="B396" s="13" t="s">
        <v>12</v>
      </c>
      <c r="C396" s="88">
        <v>54</v>
      </c>
      <c r="D396" s="89">
        <v>1412343</v>
      </c>
      <c r="E396" s="90" t="s">
        <v>103</v>
      </c>
      <c r="J396" s="8" t="s">
        <v>103</v>
      </c>
    </row>
    <row r="397" spans="1:10" x14ac:dyDescent="0.2">
      <c r="B397" s="13" t="s">
        <v>12</v>
      </c>
      <c r="C397" s="88">
        <v>55</v>
      </c>
      <c r="D397" s="89">
        <v>270865</v>
      </c>
      <c r="E397" s="90" t="s">
        <v>103</v>
      </c>
      <c r="J397" s="8" t="s">
        <v>103</v>
      </c>
    </row>
    <row r="398" spans="1:10" s="31" customFormat="1" x14ac:dyDescent="0.2">
      <c r="A398" s="91" t="s">
        <v>151</v>
      </c>
      <c r="B398" s="34" t="s">
        <v>114</v>
      </c>
      <c r="C398" s="34">
        <v>76</v>
      </c>
      <c r="D398" s="92">
        <v>1338959.9999999998</v>
      </c>
      <c r="E398" s="93"/>
      <c r="G398" s="46"/>
      <c r="I398" s="46"/>
      <c r="J398" s="31" t="s">
        <v>103</v>
      </c>
    </row>
    <row r="399" spans="1:10" s="31" customFormat="1" x14ac:dyDescent="0.2">
      <c r="A399" s="91" t="s">
        <v>151</v>
      </c>
      <c r="B399" s="34" t="s">
        <v>114</v>
      </c>
      <c r="C399" s="34">
        <v>77</v>
      </c>
      <c r="D399" s="92">
        <v>1352400.0000000002</v>
      </c>
      <c r="E399" s="93"/>
      <c r="G399" s="46"/>
      <c r="I399" s="46"/>
      <c r="J399" s="31" t="s">
        <v>103</v>
      </c>
    </row>
    <row r="400" spans="1:10" s="31" customFormat="1" x14ac:dyDescent="0.2">
      <c r="A400" s="91" t="s">
        <v>151</v>
      </c>
      <c r="B400" s="34" t="s">
        <v>114</v>
      </c>
      <c r="C400" s="34">
        <v>93</v>
      </c>
      <c r="D400" s="92">
        <v>2001640</v>
      </c>
      <c r="E400" s="93"/>
      <c r="G400" s="46"/>
      <c r="I400" s="46"/>
      <c r="J400" s="31" t="s">
        <v>103</v>
      </c>
    </row>
    <row r="401" spans="1:10" s="31" customFormat="1" x14ac:dyDescent="0.2">
      <c r="A401" s="44"/>
      <c r="B401" s="34" t="s">
        <v>114</v>
      </c>
      <c r="C401" s="34">
        <v>94</v>
      </c>
      <c r="D401" s="92">
        <v>1658525</v>
      </c>
      <c r="E401" s="93"/>
      <c r="G401" s="46"/>
      <c r="I401" s="46"/>
      <c r="J401" s="31" t="s">
        <v>103</v>
      </c>
    </row>
    <row r="402" spans="1:10" s="31" customFormat="1" x14ac:dyDescent="0.2">
      <c r="A402" s="91" t="s">
        <v>152</v>
      </c>
      <c r="B402" s="34" t="s">
        <v>92</v>
      </c>
      <c r="C402" s="34">
        <v>62</v>
      </c>
      <c r="D402" s="92">
        <v>1717850</v>
      </c>
      <c r="E402" s="93" t="s">
        <v>153</v>
      </c>
      <c r="G402" s="46"/>
      <c r="I402" s="46"/>
      <c r="J402" s="31" t="s">
        <v>154</v>
      </c>
    </row>
    <row r="403" spans="1:10" s="31" customFormat="1" x14ac:dyDescent="0.2">
      <c r="A403" s="44"/>
      <c r="B403" s="34" t="s">
        <v>114</v>
      </c>
      <c r="C403" s="34">
        <v>96</v>
      </c>
      <c r="D403" s="92">
        <v>1314594.9999999998</v>
      </c>
      <c r="E403" s="93"/>
      <c r="G403" s="46"/>
      <c r="I403" s="46"/>
      <c r="J403" s="31" t="s">
        <v>103</v>
      </c>
    </row>
    <row r="404" spans="1:10" s="57" customFormat="1" x14ac:dyDescent="0.2">
      <c r="A404" s="66" t="s">
        <v>152</v>
      </c>
      <c r="B404" s="13" t="s">
        <v>114</v>
      </c>
      <c r="C404" s="13">
        <v>95</v>
      </c>
      <c r="D404" s="89">
        <v>1647115</v>
      </c>
      <c r="E404" s="90"/>
      <c r="G404" s="58"/>
      <c r="I404" s="58"/>
      <c r="J404" s="57" t="s">
        <v>103</v>
      </c>
    </row>
    <row r="405" spans="1:10" x14ac:dyDescent="0.2">
      <c r="B405" s="13" t="s">
        <v>92</v>
      </c>
      <c r="C405" s="88">
        <v>64</v>
      </c>
      <c r="D405" s="89">
        <v>1287200</v>
      </c>
      <c r="E405" s="7" t="s">
        <v>103</v>
      </c>
      <c r="J405" s="8" t="s">
        <v>103</v>
      </c>
    </row>
    <row r="406" spans="1:10" x14ac:dyDescent="0.2">
      <c r="B406" s="13" t="s">
        <v>92</v>
      </c>
      <c r="C406" s="88">
        <v>69</v>
      </c>
      <c r="D406" s="89">
        <v>1610400</v>
      </c>
      <c r="E406" s="7" t="s">
        <v>103</v>
      </c>
      <c r="J406" s="8" t="s">
        <v>103</v>
      </c>
    </row>
    <row r="407" spans="1:10" x14ac:dyDescent="0.2">
      <c r="B407" s="13" t="s">
        <v>146</v>
      </c>
      <c r="C407" s="88">
        <v>66</v>
      </c>
      <c r="D407" s="89">
        <v>1642245</v>
      </c>
      <c r="E407" s="94" t="s">
        <v>103</v>
      </c>
      <c r="J407" s="8" t="s">
        <v>103</v>
      </c>
    </row>
    <row r="408" spans="1:10" x14ac:dyDescent="0.2">
      <c r="B408" s="13" t="s">
        <v>155</v>
      </c>
      <c r="C408" s="88">
        <v>55</v>
      </c>
      <c r="D408" s="89">
        <v>1616927</v>
      </c>
      <c r="E408" s="7"/>
      <c r="J408" s="8" t="s">
        <v>103</v>
      </c>
    </row>
    <row r="409" spans="1:10" x14ac:dyDescent="0.2">
      <c r="B409" s="13" t="s">
        <v>113</v>
      </c>
      <c r="C409" s="88">
        <v>275</v>
      </c>
      <c r="D409" s="89">
        <v>1659340.9955990221</v>
      </c>
      <c r="E409" s="90" t="s">
        <v>103</v>
      </c>
      <c r="J409" s="8" t="s">
        <v>103</v>
      </c>
    </row>
    <row r="410" spans="1:10" x14ac:dyDescent="0.2">
      <c r="B410" s="13" t="s">
        <v>113</v>
      </c>
      <c r="C410" s="88">
        <v>276</v>
      </c>
      <c r="D410" s="89">
        <v>1652005.9950908197</v>
      </c>
      <c r="E410" s="90" t="s">
        <v>103</v>
      </c>
      <c r="J410" s="8" t="s">
        <v>103</v>
      </c>
    </row>
    <row r="411" spans="1:10" x14ac:dyDescent="0.2">
      <c r="B411" s="13" t="s">
        <v>113</v>
      </c>
      <c r="C411" s="88">
        <v>288</v>
      </c>
      <c r="D411" s="89">
        <v>1326005.9975475168</v>
      </c>
      <c r="E411" s="7"/>
      <c r="J411" s="8" t="s">
        <v>103</v>
      </c>
    </row>
    <row r="412" spans="1:10" x14ac:dyDescent="0.2">
      <c r="B412" s="13" t="s">
        <v>145</v>
      </c>
      <c r="C412" s="88">
        <v>378</v>
      </c>
      <c r="D412" s="89">
        <v>1602290</v>
      </c>
      <c r="E412" s="90" t="s">
        <v>103</v>
      </c>
      <c r="J412" s="8" t="s">
        <v>103</v>
      </c>
    </row>
    <row r="413" spans="1:10" x14ac:dyDescent="0.2">
      <c r="A413" s="19" t="s">
        <v>156</v>
      </c>
      <c r="B413" s="34" t="s">
        <v>157</v>
      </c>
      <c r="C413" s="34">
        <v>29</v>
      </c>
      <c r="D413" s="92">
        <v>1681680</v>
      </c>
      <c r="E413" s="93" t="s">
        <v>153</v>
      </c>
      <c r="J413" s="8" t="s">
        <v>158</v>
      </c>
    </row>
    <row r="414" spans="1:10" x14ac:dyDescent="0.2">
      <c r="B414" s="34" t="s">
        <v>99</v>
      </c>
      <c r="C414" s="34">
        <v>38</v>
      </c>
      <c r="D414" s="92">
        <v>1995200</v>
      </c>
      <c r="E414" s="77" t="s">
        <v>103</v>
      </c>
      <c r="J414" s="8" t="s">
        <v>103</v>
      </c>
    </row>
    <row r="415" spans="1:10" x14ac:dyDescent="0.2">
      <c r="B415" s="34" t="s">
        <v>99</v>
      </c>
      <c r="C415" s="34">
        <v>39</v>
      </c>
      <c r="D415" s="92">
        <v>490393.87</v>
      </c>
      <c r="E415" s="93" t="s">
        <v>103</v>
      </c>
      <c r="J415" s="8" t="s">
        <v>103</v>
      </c>
    </row>
    <row r="416" spans="1:10" x14ac:dyDescent="0.2">
      <c r="B416" s="34" t="s">
        <v>99</v>
      </c>
      <c r="C416" s="34">
        <v>39</v>
      </c>
      <c r="D416" s="92">
        <v>816609.96</v>
      </c>
      <c r="E416" s="93" t="s">
        <v>103</v>
      </c>
      <c r="J416" s="8" t="s">
        <v>103</v>
      </c>
    </row>
    <row r="417" spans="2:10" x14ac:dyDescent="0.2">
      <c r="B417" s="13" t="s">
        <v>119</v>
      </c>
      <c r="C417" s="88">
        <v>43</v>
      </c>
      <c r="D417" s="89">
        <v>1666675</v>
      </c>
      <c r="E417" s="7"/>
      <c r="J417" s="8" t="s">
        <v>103</v>
      </c>
    </row>
    <row r="418" spans="2:10" x14ac:dyDescent="0.2">
      <c r="B418" s="13" t="s">
        <v>53</v>
      </c>
      <c r="C418" s="88">
        <v>31</v>
      </c>
      <c r="D418" s="89">
        <v>1261807.9099496219</v>
      </c>
      <c r="E418" s="94" t="s">
        <v>103</v>
      </c>
      <c r="J418" s="8" t="s">
        <v>103</v>
      </c>
    </row>
    <row r="419" spans="2:10" x14ac:dyDescent="0.2">
      <c r="B419" s="13" t="s">
        <v>53</v>
      </c>
      <c r="C419" s="88">
        <v>32</v>
      </c>
      <c r="D419" s="89">
        <v>1292021.7291154792</v>
      </c>
      <c r="E419" s="94" t="s">
        <v>103</v>
      </c>
      <c r="J419" s="8" t="s">
        <v>103</v>
      </c>
    </row>
    <row r="420" spans="2:10" x14ac:dyDescent="0.2">
      <c r="B420" s="13" t="s">
        <v>42</v>
      </c>
      <c r="C420" s="88">
        <v>36</v>
      </c>
      <c r="D420" s="89">
        <v>243605</v>
      </c>
      <c r="E420" s="94" t="s">
        <v>103</v>
      </c>
      <c r="J420" s="8" t="s">
        <v>103</v>
      </c>
    </row>
    <row r="421" spans="2:10" x14ac:dyDescent="0.2">
      <c r="B421" s="13" t="s">
        <v>42</v>
      </c>
      <c r="C421" s="88">
        <v>36</v>
      </c>
      <c r="D421" s="89">
        <v>1217145</v>
      </c>
      <c r="E421" s="94" t="s">
        <v>103</v>
      </c>
      <c r="J421" s="8" t="s">
        <v>103</v>
      </c>
    </row>
    <row r="422" spans="2:10" x14ac:dyDescent="0.2">
      <c r="B422" s="13" t="s">
        <v>14</v>
      </c>
      <c r="C422" s="88">
        <v>279</v>
      </c>
      <c r="D422" s="89">
        <v>383184.21204918035</v>
      </c>
      <c r="E422" s="7"/>
      <c r="J422" s="8" t="s">
        <v>103</v>
      </c>
    </row>
    <row r="423" spans="2:10" x14ac:dyDescent="0.2">
      <c r="B423" s="13" t="s">
        <v>14</v>
      </c>
      <c r="C423" s="88">
        <v>279</v>
      </c>
      <c r="D423" s="89">
        <v>1233184.5900000001</v>
      </c>
      <c r="E423" s="7"/>
      <c r="J423" s="8" t="s">
        <v>103</v>
      </c>
    </row>
    <row r="424" spans="2:10" x14ac:dyDescent="0.2">
      <c r="B424" s="13" t="s">
        <v>14</v>
      </c>
      <c r="C424" s="88">
        <v>280</v>
      </c>
      <c r="D424" s="89">
        <v>1269570.9503105588</v>
      </c>
      <c r="E424" s="95"/>
      <c r="J424" s="8" t="s">
        <v>103</v>
      </c>
    </row>
    <row r="425" spans="2:10" x14ac:dyDescent="0.2">
      <c r="B425" s="13" t="s">
        <v>14</v>
      </c>
      <c r="C425" s="88">
        <v>286</v>
      </c>
      <c r="D425" s="89">
        <v>1285391.9791026427</v>
      </c>
      <c r="E425" s="7"/>
      <c r="J425" s="8" t="s">
        <v>103</v>
      </c>
    </row>
    <row r="426" spans="2:10" x14ac:dyDescent="0.2">
      <c r="B426" s="13" t="s">
        <v>14</v>
      </c>
      <c r="C426" s="88">
        <v>287</v>
      </c>
      <c r="D426" s="89">
        <v>1254541.969792322</v>
      </c>
      <c r="E426" s="95" t="s">
        <v>103</v>
      </c>
      <c r="J426" s="8" t="s">
        <v>103</v>
      </c>
    </row>
    <row r="427" spans="2:10" x14ac:dyDescent="0.2">
      <c r="B427" s="13" t="s">
        <v>159</v>
      </c>
      <c r="C427" s="88">
        <v>571</v>
      </c>
      <c r="D427" s="89">
        <v>1222627</v>
      </c>
      <c r="E427" s="7"/>
      <c r="J427" s="8" t="s">
        <v>103</v>
      </c>
    </row>
    <row r="428" spans="2:10" x14ac:dyDescent="0.2">
      <c r="B428" s="13" t="s">
        <v>102</v>
      </c>
      <c r="C428" s="88">
        <v>28</v>
      </c>
      <c r="D428" s="89">
        <v>1652005</v>
      </c>
      <c r="E428" s="7"/>
      <c r="J428" s="8" t="s">
        <v>103</v>
      </c>
    </row>
    <row r="429" spans="2:10" x14ac:dyDescent="0.2">
      <c r="B429" s="13" t="s">
        <v>16</v>
      </c>
      <c r="C429" s="88">
        <v>3079</v>
      </c>
      <c r="D429" s="89">
        <v>1479230</v>
      </c>
      <c r="E429" s="7"/>
      <c r="J429" s="8" t="s">
        <v>103</v>
      </c>
    </row>
    <row r="430" spans="2:10" x14ac:dyDescent="0.2">
      <c r="B430" s="13" t="s">
        <v>16</v>
      </c>
      <c r="C430" s="88">
        <v>3075</v>
      </c>
      <c r="D430" s="89">
        <v>1242280</v>
      </c>
      <c r="E430" s="7"/>
      <c r="J430" s="8" t="s">
        <v>103</v>
      </c>
    </row>
    <row r="431" spans="2:10" x14ac:dyDescent="0.2">
      <c r="B431" s="13" t="s">
        <v>16</v>
      </c>
      <c r="C431" s="88">
        <v>3082</v>
      </c>
      <c r="D431" s="89">
        <v>1496012.4992056489</v>
      </c>
      <c r="E431" s="7"/>
      <c r="J431" s="8" t="s">
        <v>103</v>
      </c>
    </row>
    <row r="432" spans="2:10" x14ac:dyDescent="0.2">
      <c r="B432" s="13" t="s">
        <v>104</v>
      </c>
      <c r="C432" s="88">
        <v>140</v>
      </c>
      <c r="D432" s="89">
        <v>1626460.0397614313</v>
      </c>
      <c r="E432" s="7"/>
      <c r="J432" s="8" t="s">
        <v>103</v>
      </c>
    </row>
    <row r="433" spans="1:10" x14ac:dyDescent="0.2">
      <c r="A433" s="19" t="s">
        <v>160</v>
      </c>
      <c r="B433" s="13" t="s">
        <v>161</v>
      </c>
      <c r="C433" s="88">
        <v>72</v>
      </c>
      <c r="D433" s="89">
        <v>1616609</v>
      </c>
      <c r="E433" s="7"/>
      <c r="J433" s="8" t="s">
        <v>103</v>
      </c>
    </row>
    <row r="434" spans="1:10" x14ac:dyDescent="0.2">
      <c r="B434" s="13" t="s">
        <v>105</v>
      </c>
      <c r="C434" s="88">
        <v>84</v>
      </c>
      <c r="D434" s="89">
        <v>1626087.7552552551</v>
      </c>
      <c r="E434" s="7"/>
      <c r="J434" s="8" t="s">
        <v>103</v>
      </c>
    </row>
    <row r="435" spans="1:10" x14ac:dyDescent="0.2">
      <c r="B435" s="13" t="s">
        <v>105</v>
      </c>
      <c r="C435" s="88">
        <v>78</v>
      </c>
      <c r="D435" s="89">
        <v>1601775.386759582</v>
      </c>
      <c r="E435" s="7"/>
      <c r="J435" s="8" t="s">
        <v>103</v>
      </c>
    </row>
    <row r="436" spans="1:10" x14ac:dyDescent="0.2">
      <c r="B436" s="13" t="s">
        <v>105</v>
      </c>
      <c r="C436" s="88">
        <v>79</v>
      </c>
      <c r="D436" s="89">
        <v>1650539.6747166093</v>
      </c>
      <c r="E436" s="7"/>
      <c r="J436" s="8" t="s">
        <v>103</v>
      </c>
    </row>
    <row r="437" spans="1:10" x14ac:dyDescent="0.2">
      <c r="B437" s="13" t="s">
        <v>105</v>
      </c>
      <c r="C437" s="88">
        <v>80</v>
      </c>
      <c r="D437" s="89">
        <v>1311465.5941759604</v>
      </c>
      <c r="E437" s="7"/>
      <c r="J437" s="8" t="s">
        <v>103</v>
      </c>
    </row>
    <row r="438" spans="1:10" x14ac:dyDescent="0.2">
      <c r="B438" s="13" t="s">
        <v>105</v>
      </c>
      <c r="C438" s="88">
        <v>82</v>
      </c>
      <c r="D438" s="89">
        <v>1608176.5607940448</v>
      </c>
      <c r="E438" s="7"/>
      <c r="J438" s="8" t="s">
        <v>103</v>
      </c>
    </row>
    <row r="439" spans="1:10" x14ac:dyDescent="0.2">
      <c r="B439" s="13" t="s">
        <v>105</v>
      </c>
      <c r="C439" s="88">
        <v>81</v>
      </c>
      <c r="D439" s="89">
        <v>1933373.4592202317</v>
      </c>
      <c r="E439" s="7"/>
      <c r="J439" s="8" t="s">
        <v>103</v>
      </c>
    </row>
    <row r="440" spans="1:10" x14ac:dyDescent="0.2">
      <c r="B440" s="13" t="s">
        <v>106</v>
      </c>
      <c r="C440" s="88">
        <v>37</v>
      </c>
      <c r="D440" s="89">
        <v>1647930</v>
      </c>
      <c r="E440" s="7"/>
      <c r="J440" s="8" t="s">
        <v>103</v>
      </c>
    </row>
    <row r="441" spans="1:10" x14ac:dyDescent="0.2">
      <c r="B441" s="13" t="s">
        <v>116</v>
      </c>
      <c r="C441" s="88">
        <v>14</v>
      </c>
      <c r="D441" s="89">
        <v>1626744.9875062469</v>
      </c>
      <c r="E441" s="7"/>
      <c r="J441" s="8" t="s">
        <v>103</v>
      </c>
    </row>
    <row r="444" spans="1:10" ht="15" x14ac:dyDescent="0.25">
      <c r="B444" s="96" t="s">
        <v>162</v>
      </c>
      <c r="C444" s="97">
        <v>31851480</v>
      </c>
    </row>
    <row r="445" spans="1:10" ht="15" x14ac:dyDescent="0.2">
      <c r="B445" s="13" t="s">
        <v>2</v>
      </c>
      <c r="C445" s="13" t="s">
        <v>3</v>
      </c>
      <c r="D445" s="86">
        <v>31851479.954255231</v>
      </c>
    </row>
    <row r="446" spans="1:10" x14ac:dyDescent="0.2">
      <c r="B446" s="98" t="s">
        <v>22</v>
      </c>
      <c r="C446" s="13">
        <v>62</v>
      </c>
      <c r="D446" s="68">
        <v>1210520</v>
      </c>
    </row>
    <row r="447" spans="1:10" x14ac:dyDescent="0.2">
      <c r="B447" s="98" t="s">
        <v>22</v>
      </c>
      <c r="C447" s="13">
        <v>62</v>
      </c>
      <c r="D447" s="68">
        <v>205020</v>
      </c>
    </row>
    <row r="448" spans="1:10" x14ac:dyDescent="0.2">
      <c r="B448" s="98" t="s">
        <v>129</v>
      </c>
      <c r="C448" s="13">
        <v>5720</v>
      </c>
      <c r="D448" s="68">
        <v>1694225</v>
      </c>
    </row>
    <row r="449" spans="1:9" x14ac:dyDescent="0.2">
      <c r="B449" s="98" t="s">
        <v>7</v>
      </c>
      <c r="C449" s="13">
        <v>110</v>
      </c>
      <c r="D449" s="68">
        <v>1476537</v>
      </c>
    </row>
    <row r="450" spans="1:9" x14ac:dyDescent="0.2">
      <c r="B450" s="98" t="s">
        <v>8</v>
      </c>
      <c r="C450" s="13">
        <v>27</v>
      </c>
      <c r="D450" s="68">
        <v>1630650</v>
      </c>
    </row>
    <row r="451" spans="1:9" x14ac:dyDescent="0.2">
      <c r="A451" s="44" t="s">
        <v>163</v>
      </c>
      <c r="B451" s="99" t="s">
        <v>89</v>
      </c>
      <c r="C451" s="34">
        <v>23</v>
      </c>
      <c r="D451" s="100">
        <v>1427719.5</v>
      </c>
    </row>
    <row r="452" spans="1:9" x14ac:dyDescent="0.2">
      <c r="B452" s="98" t="s">
        <v>114</v>
      </c>
      <c r="C452" s="13">
        <v>97</v>
      </c>
      <c r="D452" s="68">
        <v>1305630</v>
      </c>
    </row>
    <row r="453" spans="1:9" s="31" customFormat="1" x14ac:dyDescent="0.2">
      <c r="A453" s="44" t="s">
        <v>164</v>
      </c>
      <c r="B453" s="99" t="s">
        <v>92</v>
      </c>
      <c r="C453" s="34">
        <v>61</v>
      </c>
      <c r="D453" s="100">
        <v>2046799.9999999998</v>
      </c>
      <c r="G453" s="46"/>
      <c r="I453" s="46"/>
    </row>
    <row r="454" spans="1:9" x14ac:dyDescent="0.2">
      <c r="B454" s="98" t="s">
        <v>13</v>
      </c>
      <c r="C454" s="13">
        <v>22</v>
      </c>
      <c r="D454" s="68">
        <v>1585635</v>
      </c>
    </row>
    <row r="455" spans="1:9" x14ac:dyDescent="0.2">
      <c r="B455" s="98" t="s">
        <v>155</v>
      </c>
      <c r="C455" s="13">
        <v>56</v>
      </c>
      <c r="D455" s="68">
        <v>1583621</v>
      </c>
    </row>
    <row r="456" spans="1:9" x14ac:dyDescent="0.2">
      <c r="B456" s="98" t="s">
        <v>113</v>
      </c>
      <c r="C456" s="13">
        <v>298</v>
      </c>
      <c r="D456" s="68">
        <v>2048095.9972222224</v>
      </c>
    </row>
    <row r="457" spans="1:9" x14ac:dyDescent="0.2">
      <c r="B457" s="98" t="s">
        <v>157</v>
      </c>
      <c r="C457" s="13">
        <v>30</v>
      </c>
      <c r="D457" s="68">
        <v>1612070</v>
      </c>
    </row>
    <row r="458" spans="1:9" x14ac:dyDescent="0.2">
      <c r="B458" s="98" t="s">
        <v>42</v>
      </c>
      <c r="C458" s="13">
        <v>33</v>
      </c>
      <c r="D458" s="68">
        <v>1304782</v>
      </c>
    </row>
    <row r="459" spans="1:9" x14ac:dyDescent="0.2">
      <c r="B459" s="98" t="s">
        <v>14</v>
      </c>
      <c r="C459" s="13">
        <v>285</v>
      </c>
      <c r="D459" s="68">
        <v>1267197.9601494398</v>
      </c>
    </row>
    <row r="460" spans="1:9" x14ac:dyDescent="0.2">
      <c r="B460" s="98" t="s">
        <v>159</v>
      </c>
      <c r="C460" s="13">
        <v>572</v>
      </c>
      <c r="D460" s="68">
        <v>1534417</v>
      </c>
    </row>
    <row r="461" spans="1:9" x14ac:dyDescent="0.2">
      <c r="B461" s="98" t="s">
        <v>16</v>
      </c>
      <c r="C461" s="13">
        <v>3081</v>
      </c>
      <c r="D461" s="68">
        <v>631230</v>
      </c>
    </row>
    <row r="462" spans="1:9" x14ac:dyDescent="0.2">
      <c r="B462" s="98" t="s">
        <v>16</v>
      </c>
      <c r="C462" s="13">
        <v>3081</v>
      </c>
      <c r="D462" s="68">
        <v>846400</v>
      </c>
    </row>
    <row r="463" spans="1:9" ht="15" x14ac:dyDescent="0.2">
      <c r="A463" s="19" t="s">
        <v>165</v>
      </c>
      <c r="B463" s="101" t="s">
        <v>166</v>
      </c>
      <c r="C463" s="12">
        <v>167</v>
      </c>
      <c r="D463" s="102">
        <v>1960358</v>
      </c>
    </row>
    <row r="464" spans="1:9" ht="15" x14ac:dyDescent="0.2">
      <c r="B464" s="101" t="s">
        <v>105</v>
      </c>
      <c r="C464" s="12">
        <v>83</v>
      </c>
      <c r="D464" s="102">
        <v>1604976</v>
      </c>
    </row>
    <row r="465" spans="1:9" ht="15" x14ac:dyDescent="0.2">
      <c r="B465" s="101" t="s">
        <v>105</v>
      </c>
      <c r="C465" s="12">
        <v>85</v>
      </c>
      <c r="D465" s="102">
        <v>1618035.4993773352</v>
      </c>
    </row>
    <row r="466" spans="1:9" x14ac:dyDescent="0.2">
      <c r="B466" s="98" t="s">
        <v>107</v>
      </c>
      <c r="C466" s="13">
        <v>17</v>
      </c>
      <c r="D466" s="68">
        <v>1624295</v>
      </c>
    </row>
    <row r="467" spans="1:9" x14ac:dyDescent="0.2">
      <c r="B467" s="98" t="s">
        <v>116</v>
      </c>
      <c r="C467" s="13">
        <v>15</v>
      </c>
      <c r="D467" s="68">
        <v>1633264.9975062341</v>
      </c>
    </row>
    <row r="470" spans="1:9" ht="15" x14ac:dyDescent="0.25">
      <c r="B470" s="96" t="s">
        <v>162</v>
      </c>
      <c r="C470" s="103">
        <v>193800</v>
      </c>
    </row>
    <row r="471" spans="1:9" x14ac:dyDescent="0.2">
      <c r="B471" s="8" t="s">
        <v>167</v>
      </c>
      <c r="C471" s="19">
        <v>193800</v>
      </c>
    </row>
    <row r="472" spans="1:9" ht="15" thickBot="1" x14ac:dyDescent="0.25"/>
    <row r="473" spans="1:9" ht="15" x14ac:dyDescent="0.25">
      <c r="B473" s="104" t="s">
        <v>156</v>
      </c>
      <c r="C473" s="105">
        <v>4835955.4800000004</v>
      </c>
      <c r="D473" s="106"/>
    </row>
    <row r="474" spans="1:9" x14ac:dyDescent="0.2">
      <c r="B474" s="107" t="s">
        <v>66</v>
      </c>
      <c r="C474" s="108">
        <v>1129</v>
      </c>
      <c r="D474" s="109" t="s">
        <v>168</v>
      </c>
      <c r="E474" s="110">
        <v>19.850000000000001</v>
      </c>
      <c r="F474" s="110">
        <v>1561365</v>
      </c>
      <c r="G474" s="111" t="s">
        <v>168</v>
      </c>
      <c r="H474" s="112"/>
      <c r="I474" s="111" t="s">
        <v>169</v>
      </c>
    </row>
    <row r="475" spans="1:9" x14ac:dyDescent="0.2">
      <c r="B475" s="107" t="s">
        <v>66</v>
      </c>
      <c r="C475" s="108">
        <v>1130</v>
      </c>
      <c r="D475" s="109" t="s">
        <v>170</v>
      </c>
      <c r="E475" s="110">
        <v>20.14</v>
      </c>
      <c r="F475" s="110">
        <v>1583345</v>
      </c>
      <c r="G475" s="111" t="s">
        <v>170</v>
      </c>
      <c r="H475" s="112"/>
      <c r="I475" s="111" t="s">
        <v>170</v>
      </c>
    </row>
    <row r="476" spans="1:9" ht="15" thickBot="1" x14ac:dyDescent="0.25">
      <c r="B476" s="113" t="s">
        <v>171</v>
      </c>
      <c r="C476" s="114">
        <v>630</v>
      </c>
      <c r="D476" s="115" t="s">
        <v>172</v>
      </c>
      <c r="E476" s="110">
        <v>20.23</v>
      </c>
      <c r="F476" s="110">
        <v>1704289</v>
      </c>
      <c r="G476" s="111" t="s">
        <v>172</v>
      </c>
      <c r="H476" s="112"/>
      <c r="I476" s="111" t="s">
        <v>172</v>
      </c>
    </row>
    <row r="477" spans="1:9" x14ac:dyDescent="0.2">
      <c r="B477" s="7"/>
      <c r="C477" s="6"/>
      <c r="D477" s="7"/>
    </row>
    <row r="479" spans="1:9" ht="15" x14ac:dyDescent="0.25">
      <c r="B479" s="96" t="s">
        <v>173</v>
      </c>
      <c r="C479" s="116" t="s">
        <v>174</v>
      </c>
    </row>
    <row r="480" spans="1:9" x14ac:dyDescent="0.2">
      <c r="A480" s="19" t="s">
        <v>175</v>
      </c>
      <c r="B480" s="8" t="s">
        <v>176</v>
      </c>
      <c r="C480" s="19">
        <v>9.64</v>
      </c>
    </row>
    <row r="482" spans="1:6" ht="15" x14ac:dyDescent="0.25">
      <c r="B482" s="96" t="s">
        <v>173</v>
      </c>
      <c r="C482" s="116" t="s">
        <v>109</v>
      </c>
    </row>
    <row r="483" spans="1:6" ht="15" x14ac:dyDescent="0.25">
      <c r="B483" s="117" t="s">
        <v>2</v>
      </c>
      <c r="C483" s="13" t="s">
        <v>3</v>
      </c>
      <c r="D483" s="118">
        <v>32028728.836273406</v>
      </c>
      <c r="E483" s="87">
        <v>1</v>
      </c>
      <c r="F483" s="87">
        <v>2</v>
      </c>
    </row>
    <row r="484" spans="1:6" x14ac:dyDescent="0.2">
      <c r="B484" s="3" t="s">
        <v>21</v>
      </c>
      <c r="C484" s="16">
        <v>8998</v>
      </c>
      <c r="D484" s="49">
        <v>1044100</v>
      </c>
      <c r="E484" s="7"/>
      <c r="F484" s="7"/>
    </row>
    <row r="485" spans="1:6" x14ac:dyDescent="0.2">
      <c r="B485" s="3" t="s">
        <v>22</v>
      </c>
      <c r="C485" s="16">
        <v>65</v>
      </c>
      <c r="D485" s="49">
        <v>1304870</v>
      </c>
      <c r="E485" s="7"/>
      <c r="F485" s="7"/>
    </row>
    <row r="486" spans="1:6" x14ac:dyDescent="0.2">
      <c r="B486" s="3" t="s">
        <v>6</v>
      </c>
      <c r="C486" s="16">
        <v>114</v>
      </c>
      <c r="D486" s="49">
        <v>1498657</v>
      </c>
      <c r="E486" s="7"/>
      <c r="F486" s="7"/>
    </row>
    <row r="487" spans="1:6" x14ac:dyDescent="0.2">
      <c r="B487" s="3" t="s">
        <v>7</v>
      </c>
      <c r="C487" s="16">
        <v>852</v>
      </c>
      <c r="D487" s="49">
        <v>1557958.5011094043</v>
      </c>
      <c r="E487" s="7"/>
      <c r="F487" s="7"/>
    </row>
    <row r="488" spans="1:6" x14ac:dyDescent="0.2">
      <c r="B488" s="3" t="s">
        <v>23</v>
      </c>
      <c r="C488" s="16">
        <v>27</v>
      </c>
      <c r="D488" s="49">
        <v>1341501</v>
      </c>
      <c r="E488" s="7"/>
      <c r="F488" s="7"/>
    </row>
    <row r="489" spans="1:6" x14ac:dyDescent="0.2">
      <c r="B489" s="3" t="s">
        <v>8</v>
      </c>
      <c r="C489" s="16">
        <v>29</v>
      </c>
      <c r="D489" s="49">
        <v>1518825.4992234686</v>
      </c>
      <c r="E489" s="7"/>
      <c r="F489" s="7"/>
    </row>
    <row r="490" spans="1:6" x14ac:dyDescent="0.2">
      <c r="A490" s="19" t="s">
        <v>177</v>
      </c>
      <c r="B490" s="3" t="s">
        <v>89</v>
      </c>
      <c r="C490" s="16">
        <v>19</v>
      </c>
      <c r="D490" s="49">
        <v>191811.1</v>
      </c>
      <c r="E490" s="69" t="s">
        <v>178</v>
      </c>
      <c r="F490" s="119">
        <v>42579</v>
      </c>
    </row>
    <row r="491" spans="1:6" x14ac:dyDescent="0.2">
      <c r="A491" s="19" t="s">
        <v>177</v>
      </c>
      <c r="B491" s="3" t="s">
        <v>89</v>
      </c>
      <c r="C491" s="16">
        <v>21</v>
      </c>
      <c r="D491" s="49">
        <v>196250</v>
      </c>
      <c r="E491" s="69" t="s">
        <v>178</v>
      </c>
      <c r="F491" s="119">
        <v>42579</v>
      </c>
    </row>
    <row r="492" spans="1:6" x14ac:dyDescent="0.2">
      <c r="B492" s="3" t="s">
        <v>114</v>
      </c>
      <c r="C492" s="16">
        <v>99</v>
      </c>
      <c r="D492" s="49">
        <v>1638965</v>
      </c>
      <c r="E492" s="7"/>
      <c r="F492" s="7"/>
    </row>
    <row r="493" spans="1:6" x14ac:dyDescent="0.2">
      <c r="B493" s="3" t="s">
        <v>92</v>
      </c>
      <c r="C493" s="16">
        <v>65</v>
      </c>
      <c r="D493" s="49">
        <v>2090150</v>
      </c>
      <c r="E493" s="7"/>
      <c r="F493" s="7"/>
    </row>
    <row r="494" spans="1:6" x14ac:dyDescent="0.2">
      <c r="B494" s="3" t="s">
        <v>146</v>
      </c>
      <c r="C494" s="16">
        <v>105</v>
      </c>
      <c r="D494" s="49">
        <v>1630140</v>
      </c>
      <c r="E494" s="7"/>
      <c r="F494" s="7"/>
    </row>
    <row r="495" spans="1:6" x14ac:dyDescent="0.2">
      <c r="B495" s="3" t="s">
        <v>155</v>
      </c>
      <c r="C495" s="16">
        <v>64</v>
      </c>
      <c r="D495" s="49">
        <v>1520683.9999999998</v>
      </c>
      <c r="E495" s="7"/>
      <c r="F495" s="7"/>
    </row>
    <row r="496" spans="1:6" x14ac:dyDescent="0.2">
      <c r="B496" s="3" t="s">
        <v>113</v>
      </c>
      <c r="C496" s="16">
        <v>300</v>
      </c>
      <c r="D496" s="49">
        <v>1631630.9970119521</v>
      </c>
      <c r="E496" s="7"/>
      <c r="F496" s="7"/>
    </row>
    <row r="497" spans="1:6" x14ac:dyDescent="0.2">
      <c r="B497" s="3" t="s">
        <v>99</v>
      </c>
      <c r="C497" s="16">
        <v>41</v>
      </c>
      <c r="D497" s="49">
        <v>1712315.0000000002</v>
      </c>
      <c r="E497" s="7"/>
      <c r="F497" s="7"/>
    </row>
    <row r="498" spans="1:6" x14ac:dyDescent="0.2">
      <c r="B498" s="3" t="s">
        <v>53</v>
      </c>
      <c r="C498" s="16">
        <v>33</v>
      </c>
      <c r="D498" s="49">
        <v>1578254.6380090499</v>
      </c>
      <c r="E498" s="7"/>
      <c r="F498" s="7"/>
    </row>
    <row r="499" spans="1:6" x14ac:dyDescent="0.2">
      <c r="B499" s="3" t="s">
        <v>42</v>
      </c>
      <c r="C499" s="16">
        <v>37</v>
      </c>
      <c r="D499" s="49">
        <v>911070.00000000023</v>
      </c>
      <c r="E499" s="7"/>
      <c r="F499" s="7"/>
    </row>
    <row r="500" spans="1:6" x14ac:dyDescent="0.2">
      <c r="A500" s="44"/>
      <c r="B500" s="3" t="s">
        <v>14</v>
      </c>
      <c r="C500" s="16">
        <v>308</v>
      </c>
      <c r="D500" s="49">
        <v>1216529.1516469857</v>
      </c>
      <c r="E500" s="7"/>
      <c r="F500" s="7"/>
    </row>
    <row r="501" spans="1:6" x14ac:dyDescent="0.2">
      <c r="B501" s="3" t="s">
        <v>15</v>
      </c>
      <c r="C501" s="16">
        <v>147</v>
      </c>
      <c r="D501" s="49">
        <v>1465505.9970337413</v>
      </c>
      <c r="E501" s="7"/>
      <c r="F501" s="7"/>
    </row>
    <row r="502" spans="1:6" x14ac:dyDescent="0.2">
      <c r="B502" s="3" t="s">
        <v>159</v>
      </c>
      <c r="C502" s="16">
        <v>579</v>
      </c>
      <c r="D502" s="49">
        <v>1234362</v>
      </c>
      <c r="E502" s="7"/>
      <c r="F502" s="7"/>
    </row>
    <row r="503" spans="1:6" x14ac:dyDescent="0.2">
      <c r="B503" s="3" t="s">
        <v>102</v>
      </c>
      <c r="C503" s="16">
        <v>31</v>
      </c>
      <c r="D503" s="49">
        <v>1642225</v>
      </c>
      <c r="E503" s="7"/>
      <c r="F503" s="7"/>
    </row>
    <row r="504" spans="1:6" x14ac:dyDescent="0.2">
      <c r="B504" s="3" t="s">
        <v>104</v>
      </c>
      <c r="C504" s="16">
        <v>137</v>
      </c>
      <c r="D504" s="49">
        <v>1934400.0000000002</v>
      </c>
      <c r="E504" s="7"/>
      <c r="F504" s="7"/>
    </row>
    <row r="505" spans="1:6" x14ac:dyDescent="0.2">
      <c r="B505" s="3" t="s">
        <v>105</v>
      </c>
      <c r="C505" s="16">
        <v>86</v>
      </c>
      <c r="D505" s="49">
        <v>1620503.9522388058</v>
      </c>
      <c r="E505" s="7"/>
      <c r="F505" s="7"/>
    </row>
    <row r="506" spans="1:6" x14ac:dyDescent="0.2">
      <c r="B506" s="3" t="s">
        <v>66</v>
      </c>
      <c r="C506" s="16">
        <v>1132</v>
      </c>
      <c r="D506" s="49">
        <v>1548020</v>
      </c>
      <c r="E506" s="7"/>
      <c r="F506" s="7"/>
    </row>
    <row r="510" spans="1:6" ht="15" thickBot="1" x14ac:dyDescent="0.25">
      <c r="B510" s="9" t="s">
        <v>179</v>
      </c>
      <c r="C510" s="120"/>
      <c r="D510" s="9">
        <v>56657409.650996499</v>
      </c>
    </row>
    <row r="511" spans="1:6" ht="15" x14ac:dyDescent="0.2">
      <c r="B511" s="121" t="s">
        <v>2</v>
      </c>
      <c r="C511" s="122" t="s">
        <v>3</v>
      </c>
      <c r="D511" s="123">
        <v>56657409.650996499</v>
      </c>
    </row>
    <row r="512" spans="1:6" x14ac:dyDescent="0.2">
      <c r="B512" s="124" t="s">
        <v>21</v>
      </c>
      <c r="C512" s="125">
        <v>8999</v>
      </c>
      <c r="D512" s="126">
        <v>1046750</v>
      </c>
    </row>
    <row r="513" spans="2:4" x14ac:dyDescent="0.2">
      <c r="B513" s="124" t="s">
        <v>21</v>
      </c>
      <c r="C513" s="125">
        <v>9001</v>
      </c>
      <c r="D513" s="126">
        <v>927500</v>
      </c>
    </row>
    <row r="514" spans="2:4" x14ac:dyDescent="0.2">
      <c r="B514" s="124" t="s">
        <v>22</v>
      </c>
      <c r="C514" s="127">
        <v>69</v>
      </c>
      <c r="D514" s="126">
        <v>518420</v>
      </c>
    </row>
    <row r="515" spans="2:4" x14ac:dyDescent="0.2">
      <c r="B515" s="124" t="s">
        <v>22</v>
      </c>
      <c r="C515" s="127">
        <v>69</v>
      </c>
      <c r="D515" s="126">
        <v>820000</v>
      </c>
    </row>
    <row r="516" spans="2:4" x14ac:dyDescent="0.2">
      <c r="B516" s="124" t="s">
        <v>180</v>
      </c>
      <c r="C516" s="127">
        <v>28</v>
      </c>
      <c r="D516" s="126">
        <v>1584287.8017025541</v>
      </c>
    </row>
    <row r="517" spans="2:4" x14ac:dyDescent="0.2">
      <c r="B517" s="124" t="s">
        <v>6</v>
      </c>
      <c r="C517" s="127">
        <v>115</v>
      </c>
      <c r="D517" s="126">
        <v>1684280</v>
      </c>
    </row>
    <row r="518" spans="2:4" x14ac:dyDescent="0.2">
      <c r="B518" s="124" t="s">
        <v>6</v>
      </c>
      <c r="C518" s="127">
        <v>119</v>
      </c>
      <c r="D518" s="126">
        <v>1374699</v>
      </c>
    </row>
    <row r="519" spans="2:4" x14ac:dyDescent="0.2">
      <c r="B519" s="124" t="s">
        <v>129</v>
      </c>
      <c r="C519" s="125">
        <v>5729</v>
      </c>
      <c r="D519" s="126">
        <v>1628893.3756097562</v>
      </c>
    </row>
    <row r="520" spans="2:4" x14ac:dyDescent="0.2">
      <c r="B520" s="124" t="s">
        <v>7</v>
      </c>
      <c r="C520" s="127">
        <v>859</v>
      </c>
      <c r="D520" s="126">
        <v>1170468</v>
      </c>
    </row>
    <row r="521" spans="2:4" x14ac:dyDescent="0.2">
      <c r="B521" s="124" t="s">
        <v>7</v>
      </c>
      <c r="C521" s="127">
        <v>859</v>
      </c>
      <c r="D521" s="126">
        <v>378245</v>
      </c>
    </row>
    <row r="522" spans="2:4" x14ac:dyDescent="0.2">
      <c r="B522" s="124" t="s">
        <v>89</v>
      </c>
      <c r="C522" s="127">
        <v>26</v>
      </c>
      <c r="D522" s="126">
        <v>1888905.9999999998</v>
      </c>
    </row>
    <row r="523" spans="2:4" x14ac:dyDescent="0.2">
      <c r="B523" s="124" t="s">
        <v>114</v>
      </c>
      <c r="C523" s="127">
        <v>102</v>
      </c>
      <c r="D523" s="126">
        <v>1546900</v>
      </c>
    </row>
    <row r="524" spans="2:4" x14ac:dyDescent="0.2">
      <c r="B524" s="124" t="s">
        <v>92</v>
      </c>
      <c r="C524" s="127">
        <v>71</v>
      </c>
      <c r="D524" s="126">
        <v>1630950</v>
      </c>
    </row>
    <row r="525" spans="2:4" x14ac:dyDescent="0.2">
      <c r="B525" s="124" t="s">
        <v>146</v>
      </c>
      <c r="C525" s="127">
        <v>110</v>
      </c>
      <c r="D525" s="126">
        <v>1618965.0043945312</v>
      </c>
    </row>
    <row r="526" spans="2:4" x14ac:dyDescent="0.2">
      <c r="B526" s="124" t="s">
        <v>155</v>
      </c>
      <c r="C526" s="127">
        <v>77</v>
      </c>
      <c r="D526" s="126">
        <v>1508716.0000000002</v>
      </c>
    </row>
    <row r="527" spans="2:4" x14ac:dyDescent="0.2">
      <c r="B527" s="124" t="s">
        <v>99</v>
      </c>
      <c r="C527" s="127">
        <v>40</v>
      </c>
      <c r="D527" s="126">
        <v>1383055.0000000002</v>
      </c>
    </row>
    <row r="528" spans="2:4" x14ac:dyDescent="0.2">
      <c r="B528" s="124" t="s">
        <v>99</v>
      </c>
      <c r="C528" s="127">
        <v>42</v>
      </c>
      <c r="D528" s="126">
        <v>1718019.9999999998</v>
      </c>
    </row>
    <row r="529" spans="2:4" x14ac:dyDescent="0.2">
      <c r="B529" s="124" t="s">
        <v>119</v>
      </c>
      <c r="C529" s="127">
        <v>46</v>
      </c>
      <c r="D529" s="126">
        <v>1684605.0000000002</v>
      </c>
    </row>
    <row r="530" spans="2:4" x14ac:dyDescent="0.2">
      <c r="B530" s="124" t="s">
        <v>130</v>
      </c>
      <c r="C530" s="127">
        <v>80</v>
      </c>
      <c r="D530" s="126">
        <v>1633404.8780487806</v>
      </c>
    </row>
    <row r="531" spans="2:4" x14ac:dyDescent="0.2">
      <c r="B531" s="124" t="s">
        <v>53</v>
      </c>
      <c r="C531" s="127">
        <v>34</v>
      </c>
      <c r="D531" s="126">
        <v>1594156</v>
      </c>
    </row>
    <row r="532" spans="2:4" x14ac:dyDescent="0.2">
      <c r="B532" s="124" t="s">
        <v>53</v>
      </c>
      <c r="C532" s="127">
        <v>35</v>
      </c>
      <c r="D532" s="126">
        <v>1579844.819004525</v>
      </c>
    </row>
    <row r="533" spans="2:4" x14ac:dyDescent="0.2">
      <c r="B533" s="124" t="s">
        <v>42</v>
      </c>
      <c r="C533" s="127">
        <v>38</v>
      </c>
      <c r="D533" s="126">
        <v>248570</v>
      </c>
    </row>
    <row r="534" spans="2:4" x14ac:dyDescent="0.2">
      <c r="B534" s="124" t="s">
        <v>42</v>
      </c>
      <c r="C534" s="127">
        <v>38</v>
      </c>
      <c r="D534" s="126">
        <v>1242423</v>
      </c>
    </row>
    <row r="535" spans="2:4" x14ac:dyDescent="0.2">
      <c r="B535" s="124" t="s">
        <v>14</v>
      </c>
      <c r="C535" s="127">
        <v>345</v>
      </c>
      <c r="D535" s="126">
        <v>1556854.1894123359</v>
      </c>
    </row>
    <row r="536" spans="2:4" x14ac:dyDescent="0.2">
      <c r="B536" s="124" t="s">
        <v>14</v>
      </c>
      <c r="C536" s="127">
        <v>350</v>
      </c>
      <c r="D536" s="126">
        <v>1497732.3064516131</v>
      </c>
    </row>
    <row r="537" spans="2:4" x14ac:dyDescent="0.2">
      <c r="B537" s="124" t="s">
        <v>15</v>
      </c>
      <c r="C537" s="127">
        <v>153</v>
      </c>
      <c r="D537" s="126">
        <v>1515645.9971315884</v>
      </c>
    </row>
    <row r="538" spans="2:4" x14ac:dyDescent="0.2">
      <c r="B538" s="124" t="s">
        <v>102</v>
      </c>
      <c r="C538" s="127">
        <v>33</v>
      </c>
      <c r="D538" s="126">
        <v>1612545</v>
      </c>
    </row>
    <row r="539" spans="2:4" x14ac:dyDescent="0.2">
      <c r="B539" s="124" t="s">
        <v>115</v>
      </c>
      <c r="C539" s="127">
        <v>18</v>
      </c>
      <c r="D539" s="126">
        <v>1655224</v>
      </c>
    </row>
    <row r="540" spans="2:4" x14ac:dyDescent="0.2">
      <c r="B540" s="124" t="s">
        <v>115</v>
      </c>
      <c r="C540" s="127">
        <v>19</v>
      </c>
      <c r="D540" s="126">
        <v>1687486.9283667621</v>
      </c>
    </row>
    <row r="541" spans="2:4" x14ac:dyDescent="0.2">
      <c r="B541" s="124" t="s">
        <v>16</v>
      </c>
      <c r="C541" s="125">
        <v>3091</v>
      </c>
      <c r="D541" s="126">
        <v>993425</v>
      </c>
    </row>
    <row r="542" spans="2:4" x14ac:dyDescent="0.2">
      <c r="B542" s="124" t="s">
        <v>16</v>
      </c>
      <c r="C542" s="125">
        <v>3091</v>
      </c>
      <c r="D542" s="126">
        <v>445000</v>
      </c>
    </row>
    <row r="543" spans="2:4" x14ac:dyDescent="0.2">
      <c r="B543" s="124" t="s">
        <v>16</v>
      </c>
      <c r="C543" s="125">
        <v>3092</v>
      </c>
      <c r="D543" s="126">
        <v>1404000</v>
      </c>
    </row>
    <row r="544" spans="2:4" x14ac:dyDescent="0.2">
      <c r="B544" s="124" t="s">
        <v>104</v>
      </c>
      <c r="C544" s="127">
        <v>138</v>
      </c>
      <c r="D544" s="126">
        <v>1244311.8546845124</v>
      </c>
    </row>
    <row r="545" spans="1:4" x14ac:dyDescent="0.2">
      <c r="B545" s="124" t="s">
        <v>181</v>
      </c>
      <c r="C545" s="127">
        <v>73</v>
      </c>
      <c r="D545" s="126">
        <v>1679068.7542413964</v>
      </c>
    </row>
    <row r="546" spans="1:4" x14ac:dyDescent="0.2">
      <c r="B546" s="124" t="s">
        <v>161</v>
      </c>
      <c r="C546" s="127">
        <v>75</v>
      </c>
      <c r="D546" s="126">
        <v>1642929.8609367455</v>
      </c>
    </row>
    <row r="547" spans="1:4" x14ac:dyDescent="0.2">
      <c r="B547" s="124" t="s">
        <v>105</v>
      </c>
      <c r="C547" s="127">
        <v>87</v>
      </c>
      <c r="D547" s="126">
        <v>1587373</v>
      </c>
    </row>
    <row r="548" spans="1:4" x14ac:dyDescent="0.2">
      <c r="B548" s="124" t="s">
        <v>105</v>
      </c>
      <c r="C548" s="127">
        <v>88</v>
      </c>
      <c r="D548" s="126">
        <v>1623731.8810114032</v>
      </c>
    </row>
    <row r="549" spans="1:4" x14ac:dyDescent="0.2">
      <c r="B549" s="124" t="s">
        <v>105</v>
      </c>
      <c r="C549" s="127">
        <v>89</v>
      </c>
      <c r="D549" s="126">
        <v>1602450</v>
      </c>
    </row>
    <row r="550" spans="1:4" x14ac:dyDescent="0.2">
      <c r="B550" s="124" t="s">
        <v>182</v>
      </c>
      <c r="C550" s="127">
        <v>107</v>
      </c>
      <c r="D550" s="126">
        <v>899343</v>
      </c>
    </row>
    <row r="551" spans="1:4" x14ac:dyDescent="0.2">
      <c r="B551" s="124" t="s">
        <v>182</v>
      </c>
      <c r="C551" s="127">
        <v>108</v>
      </c>
      <c r="D551" s="126">
        <v>980990.99999999988</v>
      </c>
    </row>
    <row r="552" spans="1:4" x14ac:dyDescent="0.2">
      <c r="B552" s="124" t="s">
        <v>182</v>
      </c>
      <c r="C552" s="127">
        <v>109</v>
      </c>
      <c r="D552" s="126">
        <v>985608</v>
      </c>
    </row>
    <row r="553" spans="1:4" ht="15" thickBot="1" x14ac:dyDescent="0.25">
      <c r="B553" s="128" t="s">
        <v>106</v>
      </c>
      <c r="C553" s="129">
        <v>38</v>
      </c>
      <c r="D553" s="130">
        <v>1631630</v>
      </c>
    </row>
    <row r="556" spans="1:4" ht="15" x14ac:dyDescent="0.25">
      <c r="B556" s="96" t="s">
        <v>183</v>
      </c>
      <c r="C556" s="116" t="s">
        <v>184</v>
      </c>
    </row>
    <row r="557" spans="1:4" x14ac:dyDescent="0.2">
      <c r="B557" s="13" t="s">
        <v>2</v>
      </c>
      <c r="C557" s="13" t="s">
        <v>3</v>
      </c>
      <c r="D557" s="89">
        <v>50376294.664217241</v>
      </c>
    </row>
    <row r="558" spans="1:4" x14ac:dyDescent="0.2">
      <c r="A558" s="19" t="s">
        <v>183</v>
      </c>
      <c r="B558" s="13" t="s">
        <v>185</v>
      </c>
      <c r="C558" s="13">
        <v>92</v>
      </c>
      <c r="D558" s="55">
        <v>1274370.0000000002</v>
      </c>
    </row>
    <row r="559" spans="1:4" x14ac:dyDescent="0.2">
      <c r="A559" s="19" t="s">
        <v>183</v>
      </c>
      <c r="B559" s="13" t="s">
        <v>114</v>
      </c>
      <c r="C559" s="13">
        <v>100</v>
      </c>
      <c r="D559" s="55">
        <v>2018755</v>
      </c>
    </row>
    <row r="560" spans="1:4" x14ac:dyDescent="0.2">
      <c r="A560" s="19" t="s">
        <v>183</v>
      </c>
      <c r="B560" s="13" t="s">
        <v>92</v>
      </c>
      <c r="C560" s="13">
        <v>68</v>
      </c>
      <c r="D560" s="55">
        <v>1336200</v>
      </c>
    </row>
    <row r="561" spans="1:4" x14ac:dyDescent="0.2">
      <c r="A561" s="19" t="s">
        <v>183</v>
      </c>
      <c r="B561" s="13" t="s">
        <v>146</v>
      </c>
      <c r="C561" s="13">
        <v>106</v>
      </c>
      <c r="D561" s="55">
        <v>1634982.0000000002</v>
      </c>
    </row>
    <row r="562" spans="1:4" x14ac:dyDescent="0.2">
      <c r="A562" s="19" t="s">
        <v>183</v>
      </c>
      <c r="B562" s="13" t="s">
        <v>155</v>
      </c>
      <c r="C562" s="13">
        <v>57</v>
      </c>
      <c r="D562" s="55">
        <v>1595516</v>
      </c>
    </row>
    <row r="563" spans="1:4" x14ac:dyDescent="0.2">
      <c r="A563" s="19" t="s">
        <v>183</v>
      </c>
      <c r="B563" s="13" t="s">
        <v>113</v>
      </c>
      <c r="C563" s="13">
        <v>294</v>
      </c>
      <c r="D563" s="55">
        <v>1990230.9959216968</v>
      </c>
    </row>
    <row r="564" spans="1:4" x14ac:dyDescent="0.2">
      <c r="A564" s="19" t="s">
        <v>183</v>
      </c>
      <c r="B564" s="13" t="s">
        <v>99</v>
      </c>
      <c r="C564" s="13">
        <v>43</v>
      </c>
      <c r="D564" s="55">
        <v>1635705</v>
      </c>
    </row>
    <row r="565" spans="1:4" x14ac:dyDescent="0.2">
      <c r="A565" s="19" t="s">
        <v>183</v>
      </c>
      <c r="B565" s="13" t="s">
        <v>99</v>
      </c>
      <c r="C565" s="13">
        <v>44</v>
      </c>
      <c r="D565" s="55">
        <v>1656820.8542982033</v>
      </c>
    </row>
    <row r="566" spans="1:4" x14ac:dyDescent="0.2">
      <c r="A566" s="19" t="s">
        <v>183</v>
      </c>
      <c r="B566" s="13" t="s">
        <v>99</v>
      </c>
      <c r="C566" s="13">
        <v>46</v>
      </c>
      <c r="D566" s="55">
        <v>1615662.975536695</v>
      </c>
    </row>
    <row r="567" spans="1:4" x14ac:dyDescent="0.2">
      <c r="A567" s="19" t="s">
        <v>183</v>
      </c>
      <c r="B567" s="13" t="s">
        <v>119</v>
      </c>
      <c r="C567" s="13">
        <v>47</v>
      </c>
      <c r="D567" s="55">
        <v>1615330</v>
      </c>
    </row>
    <row r="568" spans="1:4" x14ac:dyDescent="0.2">
      <c r="A568" s="19" t="s">
        <v>183</v>
      </c>
      <c r="B568" s="13" t="s">
        <v>130</v>
      </c>
      <c r="C568" s="13">
        <v>79</v>
      </c>
      <c r="D568" s="55">
        <v>1638369.7813121271</v>
      </c>
    </row>
    <row r="569" spans="1:4" x14ac:dyDescent="0.2">
      <c r="A569" s="19" t="s">
        <v>183</v>
      </c>
      <c r="B569" s="13" t="s">
        <v>53</v>
      </c>
      <c r="C569" s="13">
        <v>36</v>
      </c>
      <c r="D569" s="55">
        <v>1633910.8191541079</v>
      </c>
    </row>
    <row r="570" spans="1:4" x14ac:dyDescent="0.2">
      <c r="A570" s="19" t="s">
        <v>183</v>
      </c>
      <c r="B570" s="13" t="s">
        <v>53</v>
      </c>
      <c r="C570" s="13">
        <v>37</v>
      </c>
      <c r="D570" s="55">
        <v>1618007.6410004904</v>
      </c>
    </row>
    <row r="571" spans="1:4" x14ac:dyDescent="0.2">
      <c r="A571" s="19" t="s">
        <v>183</v>
      </c>
      <c r="B571" s="13" t="s">
        <v>14</v>
      </c>
      <c r="C571" s="13">
        <v>372</v>
      </c>
      <c r="D571" s="55">
        <v>1815028.9701492537</v>
      </c>
    </row>
    <row r="572" spans="1:4" x14ac:dyDescent="0.2">
      <c r="A572" s="19" t="s">
        <v>183</v>
      </c>
      <c r="B572" s="13" t="s">
        <v>14</v>
      </c>
      <c r="C572" s="13">
        <v>380</v>
      </c>
      <c r="D572" s="55">
        <v>1212535.9776674935</v>
      </c>
    </row>
    <row r="573" spans="1:4" x14ac:dyDescent="0.2">
      <c r="A573" s="19" t="s">
        <v>183</v>
      </c>
      <c r="B573" s="13" t="s">
        <v>14</v>
      </c>
      <c r="C573" s="13">
        <v>373</v>
      </c>
      <c r="D573" s="55">
        <v>1505312.3049147441</v>
      </c>
    </row>
    <row r="574" spans="1:4" x14ac:dyDescent="0.2">
      <c r="A574" s="19" t="s">
        <v>183</v>
      </c>
      <c r="B574" s="13" t="s">
        <v>14</v>
      </c>
      <c r="C574" s="13">
        <v>351</v>
      </c>
      <c r="D574" s="55">
        <v>1535631.2273622048</v>
      </c>
    </row>
    <row r="575" spans="1:4" x14ac:dyDescent="0.2">
      <c r="A575" s="19" t="s">
        <v>183</v>
      </c>
      <c r="B575" s="13" t="s">
        <v>14</v>
      </c>
      <c r="C575" s="13">
        <v>384</v>
      </c>
      <c r="D575" s="55">
        <v>1239716.991484185</v>
      </c>
    </row>
    <row r="576" spans="1:4" x14ac:dyDescent="0.2">
      <c r="A576" s="19" t="s">
        <v>183</v>
      </c>
      <c r="B576" s="13" t="s">
        <v>14</v>
      </c>
      <c r="C576" s="13">
        <v>385</v>
      </c>
      <c r="D576" s="55">
        <v>2040345.1069306931</v>
      </c>
    </row>
    <row r="577" spans="1:9" x14ac:dyDescent="0.2">
      <c r="A577" s="19" t="s">
        <v>183</v>
      </c>
      <c r="B577" s="13" t="s">
        <v>115</v>
      </c>
      <c r="C577" s="13">
        <v>20</v>
      </c>
      <c r="D577" s="55">
        <v>1616468.9043348283</v>
      </c>
    </row>
    <row r="578" spans="1:9" x14ac:dyDescent="0.2">
      <c r="A578" s="19" t="s">
        <v>183</v>
      </c>
      <c r="B578" s="13" t="s">
        <v>104</v>
      </c>
      <c r="C578" s="13">
        <v>135</v>
      </c>
      <c r="D578" s="55">
        <v>1280055.9206447613</v>
      </c>
    </row>
    <row r="579" spans="1:9" x14ac:dyDescent="0.2">
      <c r="A579" s="19" t="s">
        <v>183</v>
      </c>
      <c r="B579" s="13" t="s">
        <v>104</v>
      </c>
      <c r="C579" s="13">
        <v>136</v>
      </c>
      <c r="D579" s="55">
        <v>1272923.6465463599</v>
      </c>
    </row>
    <row r="580" spans="1:9" x14ac:dyDescent="0.2">
      <c r="A580" s="19" t="s">
        <v>183</v>
      </c>
      <c r="B580" s="13" t="s">
        <v>181</v>
      </c>
      <c r="C580" s="13">
        <v>76</v>
      </c>
      <c r="D580" s="55">
        <v>1629348.6724912627</v>
      </c>
    </row>
    <row r="581" spans="1:9" s="57" customFormat="1" x14ac:dyDescent="0.2">
      <c r="A581" s="19" t="s">
        <v>183</v>
      </c>
      <c r="B581" s="13" t="s">
        <v>161</v>
      </c>
      <c r="C581" s="13">
        <v>74</v>
      </c>
      <c r="D581" s="55">
        <v>1595286.7198211625</v>
      </c>
      <c r="G581" s="58"/>
      <c r="I581" s="58"/>
    </row>
    <row r="582" spans="1:9" x14ac:dyDescent="0.2">
      <c r="A582" s="19" t="s">
        <v>183</v>
      </c>
      <c r="B582" s="13" t="s">
        <v>105</v>
      </c>
      <c r="C582" s="13">
        <v>92</v>
      </c>
      <c r="D582" s="55">
        <v>1601775.9121318022</v>
      </c>
    </row>
    <row r="583" spans="1:9" x14ac:dyDescent="0.2">
      <c r="A583" s="19" t="s">
        <v>183</v>
      </c>
      <c r="B583" s="13" t="s">
        <v>105</v>
      </c>
      <c r="C583" s="13">
        <v>98</v>
      </c>
      <c r="D583" s="55">
        <v>1616467.8596316576</v>
      </c>
    </row>
    <row r="584" spans="1:9" x14ac:dyDescent="0.2">
      <c r="A584" s="19" t="s">
        <v>183</v>
      </c>
      <c r="B584" s="13" t="s">
        <v>105</v>
      </c>
      <c r="C584" s="13">
        <v>96</v>
      </c>
      <c r="D584" s="55">
        <v>1998190.9048387096</v>
      </c>
    </row>
    <row r="585" spans="1:9" x14ac:dyDescent="0.2">
      <c r="A585" s="19" t="s">
        <v>183</v>
      </c>
      <c r="B585" s="13" t="s">
        <v>105</v>
      </c>
      <c r="C585" s="13">
        <v>101</v>
      </c>
      <c r="D585" s="55">
        <v>1613644.4879999999</v>
      </c>
    </row>
    <row r="586" spans="1:9" x14ac:dyDescent="0.2">
      <c r="A586" s="19" t="s">
        <v>183</v>
      </c>
      <c r="B586" s="13" t="s">
        <v>105</v>
      </c>
      <c r="C586" s="13">
        <v>102</v>
      </c>
      <c r="D586" s="55">
        <v>695055</v>
      </c>
    </row>
    <row r="587" spans="1:9" x14ac:dyDescent="0.2">
      <c r="A587" s="19" t="s">
        <v>183</v>
      </c>
      <c r="B587" s="13" t="s">
        <v>66</v>
      </c>
      <c r="C587" s="13">
        <v>1133</v>
      </c>
      <c r="D587" s="55">
        <v>1570785.0000000002</v>
      </c>
    </row>
    <row r="588" spans="1:9" x14ac:dyDescent="0.2">
      <c r="A588" s="19" t="s">
        <v>183</v>
      </c>
      <c r="B588" s="13" t="s">
        <v>107</v>
      </c>
      <c r="C588" s="13">
        <v>18</v>
      </c>
      <c r="D588" s="55">
        <v>1639780</v>
      </c>
    </row>
    <row r="589" spans="1:9" x14ac:dyDescent="0.2">
      <c r="A589" s="19" t="s">
        <v>183</v>
      </c>
      <c r="B589" s="13" t="s">
        <v>116</v>
      </c>
      <c r="C589" s="13">
        <v>17</v>
      </c>
      <c r="D589" s="55">
        <v>1634079.9900447987</v>
      </c>
    </row>
    <row r="591" spans="1:9" ht="15" x14ac:dyDescent="0.25">
      <c r="B591" s="131" t="s">
        <v>186</v>
      </c>
      <c r="C591" s="83"/>
      <c r="D591" s="132">
        <v>17904082.524177492</v>
      </c>
    </row>
    <row r="592" spans="1:9" x14ac:dyDescent="0.2">
      <c r="B592" s="133" t="s">
        <v>2</v>
      </c>
      <c r="C592" s="13" t="s">
        <v>3</v>
      </c>
      <c r="D592" s="22">
        <v>17904082.524177492</v>
      </c>
    </row>
    <row r="593" spans="2:4" x14ac:dyDescent="0.2">
      <c r="B593" s="20" t="s">
        <v>185</v>
      </c>
      <c r="C593" s="13">
        <v>93</v>
      </c>
      <c r="D593" s="134">
        <v>1283898</v>
      </c>
    </row>
    <row r="594" spans="2:4" x14ac:dyDescent="0.2">
      <c r="B594" s="20" t="s">
        <v>114</v>
      </c>
      <c r="C594" s="13">
        <v>104</v>
      </c>
      <c r="D594" s="134">
        <v>1666455</v>
      </c>
    </row>
    <row r="595" spans="2:4" x14ac:dyDescent="0.2">
      <c r="B595" s="20" t="s">
        <v>146</v>
      </c>
      <c r="C595" s="13">
        <v>107</v>
      </c>
      <c r="D595" s="134">
        <v>1640457.0014541931</v>
      </c>
    </row>
    <row r="596" spans="2:4" x14ac:dyDescent="0.2">
      <c r="B596" s="20" t="s">
        <v>146</v>
      </c>
      <c r="C596" s="13">
        <v>108</v>
      </c>
      <c r="D596" s="134">
        <v>1610949.0019762844</v>
      </c>
    </row>
    <row r="597" spans="2:4" x14ac:dyDescent="0.2">
      <c r="B597" s="20" t="s">
        <v>155</v>
      </c>
      <c r="C597" s="13">
        <v>58</v>
      </c>
      <c r="D597" s="134">
        <v>1501236</v>
      </c>
    </row>
    <row r="598" spans="2:4" x14ac:dyDescent="0.2">
      <c r="B598" s="20" t="s">
        <v>53</v>
      </c>
      <c r="C598" s="13">
        <v>38</v>
      </c>
      <c r="D598" s="134">
        <v>1317463.8203737191</v>
      </c>
    </row>
    <row r="599" spans="2:4" x14ac:dyDescent="0.2">
      <c r="B599" s="20" t="s">
        <v>25</v>
      </c>
      <c r="C599" s="13">
        <v>648</v>
      </c>
      <c r="D599" s="134">
        <v>1562326.0215686273</v>
      </c>
    </row>
    <row r="600" spans="2:4" x14ac:dyDescent="0.2">
      <c r="B600" s="20" t="s">
        <v>105</v>
      </c>
      <c r="C600" s="13">
        <v>103</v>
      </c>
      <c r="D600" s="134">
        <v>1210708.7125401928</v>
      </c>
    </row>
    <row r="601" spans="2:4" x14ac:dyDescent="0.2">
      <c r="B601" s="20" t="s">
        <v>105</v>
      </c>
      <c r="C601" s="13">
        <v>104</v>
      </c>
      <c r="D601" s="134">
        <v>1307162.926264473</v>
      </c>
    </row>
    <row r="602" spans="2:4" x14ac:dyDescent="0.2">
      <c r="B602" s="20" t="s">
        <v>105</v>
      </c>
      <c r="C602" s="13">
        <v>108</v>
      </c>
      <c r="D602" s="134">
        <v>1552391.04</v>
      </c>
    </row>
    <row r="603" spans="2:4" x14ac:dyDescent="0.2">
      <c r="B603" s="20" t="s">
        <v>107</v>
      </c>
      <c r="C603" s="13">
        <v>19</v>
      </c>
      <c r="D603" s="134">
        <v>1642225</v>
      </c>
    </row>
    <row r="604" spans="2:4" x14ac:dyDescent="0.2">
      <c r="B604" s="20" t="s">
        <v>107</v>
      </c>
      <c r="C604" s="13">
        <v>20</v>
      </c>
      <c r="D604" s="134">
        <v>1608809.9999999998</v>
      </c>
    </row>
    <row r="606" spans="2:4" ht="15" x14ac:dyDescent="0.25">
      <c r="B606" s="96" t="s">
        <v>187</v>
      </c>
      <c r="C606" s="116" t="s">
        <v>184</v>
      </c>
    </row>
    <row r="607" spans="2:4" ht="15" x14ac:dyDescent="0.2">
      <c r="B607" s="12" t="s">
        <v>2</v>
      </c>
      <c r="C607" s="12" t="s">
        <v>3</v>
      </c>
      <c r="D607" s="86">
        <v>56693372.245497137</v>
      </c>
    </row>
    <row r="608" spans="2:4" x14ac:dyDescent="0.2">
      <c r="B608" s="13" t="s">
        <v>21</v>
      </c>
      <c r="C608" s="13">
        <v>9002</v>
      </c>
      <c r="D608" s="89">
        <v>765992</v>
      </c>
    </row>
    <row r="609" spans="2:4" x14ac:dyDescent="0.2">
      <c r="B609" s="13" t="s">
        <v>21</v>
      </c>
      <c r="C609" s="13">
        <v>9000</v>
      </c>
      <c r="D609" s="89">
        <v>1074310.0000000002</v>
      </c>
    </row>
    <row r="610" spans="2:4" x14ac:dyDescent="0.2">
      <c r="B610" s="13" t="s">
        <v>22</v>
      </c>
      <c r="C610" s="13">
        <v>70</v>
      </c>
      <c r="D610" s="89">
        <v>298500</v>
      </c>
    </row>
    <row r="611" spans="2:4" x14ac:dyDescent="0.2">
      <c r="B611" s="13" t="s">
        <v>22</v>
      </c>
      <c r="C611" s="13">
        <v>70</v>
      </c>
      <c r="D611" s="89">
        <v>1153412</v>
      </c>
    </row>
    <row r="612" spans="2:4" x14ac:dyDescent="0.2">
      <c r="B612" s="13" t="s">
        <v>180</v>
      </c>
      <c r="C612" s="13">
        <v>26</v>
      </c>
      <c r="D612" s="89">
        <v>1633989.125379171</v>
      </c>
    </row>
    <row r="613" spans="2:4" x14ac:dyDescent="0.2">
      <c r="B613" s="13" t="s">
        <v>6</v>
      </c>
      <c r="C613" s="13">
        <v>117</v>
      </c>
      <c r="D613" s="89">
        <v>1415381.9970054277</v>
      </c>
    </row>
    <row r="614" spans="2:4" x14ac:dyDescent="0.2">
      <c r="B614" s="13" t="s">
        <v>6</v>
      </c>
      <c r="C614" s="13">
        <v>118</v>
      </c>
      <c r="D614" s="89">
        <v>234612</v>
      </c>
    </row>
    <row r="615" spans="2:4" x14ac:dyDescent="0.2">
      <c r="B615" s="13" t="s">
        <v>171</v>
      </c>
      <c r="C615" s="13">
        <v>635</v>
      </c>
      <c r="D615" s="89">
        <v>1545311.4994720165</v>
      </c>
    </row>
    <row r="616" spans="2:4" x14ac:dyDescent="0.2">
      <c r="B616" s="13" t="s">
        <v>7</v>
      </c>
      <c r="C616" s="13">
        <v>121</v>
      </c>
      <c r="D616" s="89">
        <v>1302165</v>
      </c>
    </row>
    <row r="617" spans="2:4" x14ac:dyDescent="0.2">
      <c r="B617" s="13" t="s">
        <v>23</v>
      </c>
      <c r="C617" s="13">
        <v>32</v>
      </c>
      <c r="D617" s="89">
        <v>900000</v>
      </c>
    </row>
    <row r="618" spans="2:4" x14ac:dyDescent="0.2">
      <c r="B618" s="13" t="s">
        <v>23</v>
      </c>
      <c r="C618" s="13">
        <v>32</v>
      </c>
      <c r="D618" s="89">
        <v>464610</v>
      </c>
    </row>
    <row r="619" spans="2:4" x14ac:dyDescent="0.2">
      <c r="B619" s="13" t="s">
        <v>24</v>
      </c>
      <c r="C619" s="13">
        <v>17</v>
      </c>
      <c r="D619" s="89">
        <v>1379840</v>
      </c>
    </row>
    <row r="620" spans="2:4" x14ac:dyDescent="0.2">
      <c r="B620" s="13" t="s">
        <v>12</v>
      </c>
      <c r="C620" s="13">
        <v>58</v>
      </c>
      <c r="D620" s="89">
        <v>1690045</v>
      </c>
    </row>
    <row r="621" spans="2:4" x14ac:dyDescent="0.2">
      <c r="B621" s="13" t="s">
        <v>185</v>
      </c>
      <c r="C621" s="13">
        <v>91</v>
      </c>
      <c r="D621" s="89">
        <v>1271194</v>
      </c>
    </row>
    <row r="622" spans="2:4" x14ac:dyDescent="0.2">
      <c r="B622" s="13" t="s">
        <v>185</v>
      </c>
      <c r="C622" s="13">
        <v>95</v>
      </c>
      <c r="D622" s="89">
        <v>1300572</v>
      </c>
    </row>
    <row r="623" spans="2:4" x14ac:dyDescent="0.2">
      <c r="B623" s="13" t="s">
        <v>114</v>
      </c>
      <c r="C623" s="13">
        <v>103</v>
      </c>
      <c r="D623" s="89">
        <v>1628370</v>
      </c>
    </row>
    <row r="624" spans="2:4" x14ac:dyDescent="0.2">
      <c r="B624" s="13" t="s">
        <v>114</v>
      </c>
      <c r="C624" s="13">
        <v>109</v>
      </c>
      <c r="D624" s="89">
        <v>1623684</v>
      </c>
    </row>
    <row r="625" spans="2:4" x14ac:dyDescent="0.2">
      <c r="B625" s="13" t="s">
        <v>92</v>
      </c>
      <c r="C625" s="13">
        <v>79</v>
      </c>
      <c r="D625" s="89">
        <v>1967210</v>
      </c>
    </row>
    <row r="626" spans="2:4" x14ac:dyDescent="0.2">
      <c r="B626" s="13" t="s">
        <v>92</v>
      </c>
      <c r="C626" s="13">
        <v>80</v>
      </c>
      <c r="D626" s="89">
        <v>1277195</v>
      </c>
    </row>
    <row r="627" spans="2:4" x14ac:dyDescent="0.2">
      <c r="B627" s="13" t="s">
        <v>52</v>
      </c>
      <c r="C627" s="13">
        <v>29</v>
      </c>
      <c r="D627" s="89">
        <v>1428500</v>
      </c>
    </row>
    <row r="628" spans="2:4" x14ac:dyDescent="0.2">
      <c r="B628" s="13" t="s">
        <v>13</v>
      </c>
      <c r="C628" s="13">
        <v>23</v>
      </c>
      <c r="D628" s="89">
        <v>1729800</v>
      </c>
    </row>
    <row r="629" spans="2:4" x14ac:dyDescent="0.2">
      <c r="B629" s="13" t="s">
        <v>155</v>
      </c>
      <c r="C629" s="13">
        <v>62</v>
      </c>
      <c r="D629" s="89">
        <v>1602653</v>
      </c>
    </row>
    <row r="630" spans="2:4" x14ac:dyDescent="0.2">
      <c r="B630" s="13" t="s">
        <v>155</v>
      </c>
      <c r="C630" s="13">
        <v>66</v>
      </c>
      <c r="D630" s="89">
        <v>1467576</v>
      </c>
    </row>
    <row r="631" spans="2:4" x14ac:dyDescent="0.2">
      <c r="B631" s="13" t="s">
        <v>155</v>
      </c>
      <c r="C631" s="13">
        <v>75</v>
      </c>
      <c r="D631" s="89">
        <v>1490764</v>
      </c>
    </row>
    <row r="632" spans="2:4" x14ac:dyDescent="0.2">
      <c r="B632" s="13" t="s">
        <v>119</v>
      </c>
      <c r="C632" s="13">
        <v>48</v>
      </c>
      <c r="D632" s="89">
        <v>1596177.9999999998</v>
      </c>
    </row>
    <row r="633" spans="2:4" x14ac:dyDescent="0.2">
      <c r="B633" s="13" t="s">
        <v>53</v>
      </c>
      <c r="C633" s="13">
        <v>39</v>
      </c>
      <c r="D633" s="89">
        <v>1575073.8194654563</v>
      </c>
    </row>
    <row r="634" spans="2:4" x14ac:dyDescent="0.2">
      <c r="B634" s="13" t="s">
        <v>42</v>
      </c>
      <c r="C634" s="13">
        <v>39</v>
      </c>
      <c r="D634" s="89">
        <v>1462019</v>
      </c>
    </row>
    <row r="635" spans="2:4" x14ac:dyDescent="0.2">
      <c r="B635" s="13" t="s">
        <v>15</v>
      </c>
      <c r="C635" s="13">
        <v>154</v>
      </c>
      <c r="D635" s="89">
        <v>1396290.998052201</v>
      </c>
    </row>
    <row r="636" spans="2:4" x14ac:dyDescent="0.2">
      <c r="B636" s="13" t="s">
        <v>159</v>
      </c>
      <c r="C636" s="13">
        <v>573</v>
      </c>
      <c r="D636" s="89">
        <v>808200</v>
      </c>
    </row>
    <row r="637" spans="2:4" x14ac:dyDescent="0.2">
      <c r="B637" s="13" t="s">
        <v>159</v>
      </c>
      <c r="C637" s="13">
        <v>574</v>
      </c>
      <c r="D637" s="89">
        <v>431340</v>
      </c>
    </row>
    <row r="638" spans="2:4" x14ac:dyDescent="0.2">
      <c r="B638" s="13" t="s">
        <v>102</v>
      </c>
      <c r="C638" s="13">
        <v>37</v>
      </c>
      <c r="D638" s="89">
        <v>1585530</v>
      </c>
    </row>
    <row r="639" spans="2:4" x14ac:dyDescent="0.2">
      <c r="B639" s="13" t="s">
        <v>16</v>
      </c>
      <c r="C639" s="13">
        <v>3098</v>
      </c>
      <c r="D639" s="89">
        <v>996749.99999999988</v>
      </c>
    </row>
    <row r="640" spans="2:4" x14ac:dyDescent="0.2">
      <c r="B640" s="13" t="s">
        <v>16</v>
      </c>
      <c r="C640" s="13">
        <v>3098</v>
      </c>
      <c r="D640" s="89">
        <v>431445</v>
      </c>
    </row>
    <row r="641" spans="1:4" x14ac:dyDescent="0.2">
      <c r="B641" s="13" t="s">
        <v>104</v>
      </c>
      <c r="C641" s="13">
        <v>148</v>
      </c>
      <c r="D641" s="89">
        <v>2151223.5901216366</v>
      </c>
    </row>
    <row r="642" spans="1:4" x14ac:dyDescent="0.2">
      <c r="B642" s="13" t="s">
        <v>181</v>
      </c>
      <c r="C642" s="13">
        <v>90</v>
      </c>
      <c r="D642" s="89">
        <v>1626903.672</v>
      </c>
    </row>
    <row r="643" spans="1:4" x14ac:dyDescent="0.2">
      <c r="B643" s="13" t="s">
        <v>161</v>
      </c>
      <c r="C643" s="13">
        <v>73</v>
      </c>
      <c r="D643" s="89">
        <v>1604644.9255213505</v>
      </c>
    </row>
    <row r="644" spans="1:4" x14ac:dyDescent="0.2">
      <c r="B644" s="13" t="s">
        <v>161</v>
      </c>
      <c r="C644" s="13">
        <v>76</v>
      </c>
      <c r="D644" s="89">
        <v>1567211.6184798807</v>
      </c>
    </row>
    <row r="645" spans="1:4" x14ac:dyDescent="0.2">
      <c r="B645" s="13" t="s">
        <v>182</v>
      </c>
      <c r="C645" s="13">
        <v>106</v>
      </c>
      <c r="D645" s="89">
        <v>975645</v>
      </c>
    </row>
    <row r="646" spans="1:4" x14ac:dyDescent="0.2">
      <c r="B646" s="13" t="s">
        <v>106</v>
      </c>
      <c r="C646" s="13">
        <v>42</v>
      </c>
      <c r="D646" s="89">
        <v>1583160</v>
      </c>
    </row>
    <row r="647" spans="1:4" x14ac:dyDescent="0.2">
      <c r="B647" s="13" t="s">
        <v>106</v>
      </c>
      <c r="C647" s="13">
        <v>41</v>
      </c>
      <c r="D647" s="89">
        <v>1584740</v>
      </c>
    </row>
    <row r="648" spans="1:4" x14ac:dyDescent="0.2">
      <c r="B648" s="13" t="s">
        <v>188</v>
      </c>
      <c r="C648" s="13">
        <v>25</v>
      </c>
      <c r="D648" s="89">
        <v>1536824.9999999998</v>
      </c>
    </row>
    <row r="649" spans="1:4" x14ac:dyDescent="0.2">
      <c r="B649" s="13" t="s">
        <v>66</v>
      </c>
      <c r="C649" s="13">
        <v>1138</v>
      </c>
      <c r="D649" s="89">
        <v>1621810</v>
      </c>
    </row>
    <row r="650" spans="1:4" x14ac:dyDescent="0.2">
      <c r="B650" s="13" t="s">
        <v>66</v>
      </c>
      <c r="C650" s="13">
        <v>1136</v>
      </c>
      <c r="D650" s="89">
        <v>1512695</v>
      </c>
    </row>
    <row r="653" spans="1:4" ht="15" x14ac:dyDescent="0.25">
      <c r="B653" s="96" t="s">
        <v>189</v>
      </c>
      <c r="C653" s="135">
        <v>401437</v>
      </c>
    </row>
    <row r="654" spans="1:4" x14ac:dyDescent="0.2">
      <c r="A654" s="19" t="s">
        <v>189</v>
      </c>
      <c r="B654" s="8" t="s">
        <v>190</v>
      </c>
      <c r="C654" s="19">
        <v>3.66</v>
      </c>
    </row>
    <row r="657" spans="2:12" x14ac:dyDescent="0.2">
      <c r="B657" s="8" t="s">
        <v>191</v>
      </c>
      <c r="C657" s="19">
        <v>2.11</v>
      </c>
    </row>
    <row r="658" spans="2:12" x14ac:dyDescent="0.2">
      <c r="B658" s="13" t="s">
        <v>2</v>
      </c>
      <c r="C658" s="13" t="s">
        <v>3</v>
      </c>
      <c r="D658" s="89">
        <v>21166669.046797466</v>
      </c>
      <c r="E658" s="48"/>
      <c r="F658" s="48"/>
    </row>
    <row r="659" spans="2:12" x14ac:dyDescent="0.2">
      <c r="B659" s="13" t="s">
        <v>12</v>
      </c>
      <c r="C659" s="13">
        <v>63</v>
      </c>
      <c r="D659" s="89">
        <v>580878</v>
      </c>
      <c r="E659" s="48"/>
      <c r="F659" s="48"/>
    </row>
    <row r="660" spans="2:12" x14ac:dyDescent="0.2">
      <c r="B660" s="13" t="s">
        <v>16</v>
      </c>
      <c r="C660" s="13">
        <v>3102</v>
      </c>
      <c r="D660" s="89">
        <v>1474990</v>
      </c>
      <c r="E660" s="48"/>
      <c r="F660" s="48"/>
      <c r="L660" s="48" t="s">
        <v>192</v>
      </c>
    </row>
    <row r="661" spans="2:12" x14ac:dyDescent="0.2">
      <c r="B661" s="13" t="s">
        <v>16</v>
      </c>
      <c r="C661" s="13">
        <v>3104</v>
      </c>
      <c r="D661" s="89">
        <v>1093920</v>
      </c>
      <c r="E661" s="48"/>
      <c r="F661" s="48"/>
      <c r="L661" s="136" t="s">
        <v>193</v>
      </c>
    </row>
    <row r="662" spans="2:12" x14ac:dyDescent="0.2">
      <c r="B662" s="13" t="s">
        <v>16</v>
      </c>
      <c r="C662" s="13">
        <v>3104</v>
      </c>
      <c r="D662" s="89">
        <v>225459.00000000003</v>
      </c>
      <c r="E662" s="48"/>
      <c r="F662" s="48"/>
    </row>
    <row r="663" spans="2:12" x14ac:dyDescent="0.2">
      <c r="B663" s="13" t="s">
        <v>21</v>
      </c>
      <c r="C663" s="13" t="s">
        <v>194</v>
      </c>
      <c r="D663" s="89"/>
      <c r="E663" s="48"/>
      <c r="F663" s="48"/>
    </row>
    <row r="664" spans="2:12" x14ac:dyDescent="0.2">
      <c r="B664" s="13" t="s">
        <v>21</v>
      </c>
      <c r="C664" s="13">
        <v>9006</v>
      </c>
      <c r="D664" s="89">
        <v>1506888</v>
      </c>
      <c r="E664" s="48"/>
      <c r="F664" s="48"/>
    </row>
    <row r="665" spans="2:12" x14ac:dyDescent="0.2">
      <c r="B665" s="13" t="s">
        <v>6</v>
      </c>
      <c r="C665" s="13">
        <v>120</v>
      </c>
      <c r="D665" s="89">
        <v>1464295</v>
      </c>
      <c r="E665" s="48"/>
      <c r="F665" s="48"/>
    </row>
    <row r="666" spans="2:12" x14ac:dyDescent="0.2">
      <c r="B666" s="13" t="s">
        <v>13</v>
      </c>
      <c r="C666" s="13">
        <v>25</v>
      </c>
      <c r="D666" s="89">
        <v>1130940</v>
      </c>
      <c r="E666" s="48"/>
      <c r="F666" s="48"/>
    </row>
    <row r="667" spans="2:12" x14ac:dyDescent="0.2">
      <c r="B667" s="13" t="s">
        <v>15</v>
      </c>
      <c r="C667" s="13">
        <v>168</v>
      </c>
      <c r="D667" s="89">
        <v>1504200.9992758872</v>
      </c>
      <c r="E667" s="48"/>
      <c r="F667" s="48"/>
    </row>
    <row r="668" spans="2:12" x14ac:dyDescent="0.2">
      <c r="B668" s="13" t="s">
        <v>25</v>
      </c>
      <c r="C668" s="13">
        <v>663</v>
      </c>
      <c r="D668" s="21">
        <v>1563167.051231527</v>
      </c>
      <c r="E668" s="48"/>
      <c r="F668" s="137"/>
    </row>
    <row r="669" spans="2:12" x14ac:dyDescent="0.2">
      <c r="B669" s="13" t="s">
        <v>15</v>
      </c>
      <c r="C669" s="13">
        <v>172</v>
      </c>
      <c r="D669" s="89">
        <v>1609930.9962900507</v>
      </c>
      <c r="E669" s="48"/>
      <c r="F669" s="48"/>
    </row>
    <row r="670" spans="2:12" x14ac:dyDescent="0.2">
      <c r="B670" s="13" t="s">
        <v>195</v>
      </c>
      <c r="C670" s="13" t="s">
        <v>196</v>
      </c>
      <c r="D670" s="89">
        <v>3600000</v>
      </c>
      <c r="E670" s="48" t="s">
        <v>197</v>
      </c>
      <c r="F670" s="48"/>
    </row>
    <row r="671" spans="2:12" x14ac:dyDescent="0.2">
      <c r="B671" s="13" t="s">
        <v>193</v>
      </c>
      <c r="C671" s="13" t="s">
        <v>196</v>
      </c>
      <c r="D671" s="89">
        <v>5412000</v>
      </c>
      <c r="E671" s="48" t="s">
        <v>197</v>
      </c>
      <c r="F671" s="48"/>
    </row>
    <row r="674" spans="2:4" x14ac:dyDescent="0.2">
      <c r="B674" s="8" t="s">
        <v>198</v>
      </c>
      <c r="C674" s="19" t="s">
        <v>199</v>
      </c>
    </row>
    <row r="675" spans="2:4" x14ac:dyDescent="0.2">
      <c r="B675" s="13" t="s">
        <v>2</v>
      </c>
      <c r="C675" s="13" t="s">
        <v>3</v>
      </c>
      <c r="D675" s="138">
        <v>101537302.54394846</v>
      </c>
    </row>
    <row r="676" spans="2:4" x14ac:dyDescent="0.2">
      <c r="B676" s="13" t="s">
        <v>21</v>
      </c>
      <c r="C676" s="13">
        <v>9005</v>
      </c>
      <c r="D676" s="54">
        <v>1456455</v>
      </c>
    </row>
    <row r="677" spans="2:4" x14ac:dyDescent="0.2">
      <c r="B677" s="13" t="s">
        <v>22</v>
      </c>
      <c r="C677" s="13">
        <v>76</v>
      </c>
      <c r="D677" s="54">
        <v>898638</v>
      </c>
    </row>
    <row r="678" spans="2:4" x14ac:dyDescent="0.2">
      <c r="B678" s="13" t="s">
        <v>22</v>
      </c>
      <c r="C678" s="13">
        <v>81</v>
      </c>
      <c r="D678" s="54">
        <v>1315030</v>
      </c>
    </row>
    <row r="679" spans="2:4" x14ac:dyDescent="0.2">
      <c r="B679" s="13" t="s">
        <v>22</v>
      </c>
      <c r="C679" s="13">
        <v>81</v>
      </c>
      <c r="D679" s="54">
        <v>112500</v>
      </c>
    </row>
    <row r="680" spans="2:4" x14ac:dyDescent="0.2">
      <c r="B680" s="13" t="s">
        <v>180</v>
      </c>
      <c r="C680" s="13">
        <v>27</v>
      </c>
      <c r="D680" s="89">
        <v>1653037.3373223636</v>
      </c>
    </row>
    <row r="681" spans="2:4" x14ac:dyDescent="0.2">
      <c r="B681" s="13" t="s">
        <v>180</v>
      </c>
      <c r="C681" s="13">
        <v>33</v>
      </c>
      <c r="D681" s="89">
        <v>1616956.6540116426</v>
      </c>
    </row>
    <row r="682" spans="2:4" x14ac:dyDescent="0.2">
      <c r="B682" s="13" t="s">
        <v>6</v>
      </c>
      <c r="C682" s="13">
        <v>126</v>
      </c>
      <c r="D682" s="54">
        <v>1425775</v>
      </c>
    </row>
    <row r="683" spans="2:4" x14ac:dyDescent="0.2">
      <c r="B683" s="13" t="s">
        <v>6</v>
      </c>
      <c r="C683" s="13">
        <v>134</v>
      </c>
      <c r="D683" s="54">
        <v>1108870</v>
      </c>
    </row>
    <row r="684" spans="2:4" x14ac:dyDescent="0.2">
      <c r="B684" s="13" t="s">
        <v>6</v>
      </c>
      <c r="C684" s="13">
        <v>133</v>
      </c>
      <c r="D684" s="54">
        <v>290734</v>
      </c>
    </row>
    <row r="685" spans="2:4" x14ac:dyDescent="0.2">
      <c r="B685" s="13" t="s">
        <v>129</v>
      </c>
      <c r="C685" s="13">
        <v>5730</v>
      </c>
      <c r="D685" s="54">
        <v>1621725.9058306904</v>
      </c>
    </row>
    <row r="686" spans="2:4" x14ac:dyDescent="0.2">
      <c r="B686" s="13" t="s">
        <v>7</v>
      </c>
      <c r="C686" s="13">
        <v>870</v>
      </c>
      <c r="D686" s="54">
        <v>1370737</v>
      </c>
    </row>
    <row r="687" spans="2:4" x14ac:dyDescent="0.2">
      <c r="B687" s="13" t="s">
        <v>7</v>
      </c>
      <c r="C687" s="13">
        <v>871</v>
      </c>
      <c r="D687" s="54">
        <v>1246015</v>
      </c>
    </row>
    <row r="688" spans="2:4" x14ac:dyDescent="0.2">
      <c r="B688" s="13" t="s">
        <v>7</v>
      </c>
      <c r="C688" s="13">
        <v>871</v>
      </c>
      <c r="D688" s="54">
        <v>243302</v>
      </c>
    </row>
    <row r="689" spans="2:4" x14ac:dyDescent="0.2">
      <c r="B689" s="13" t="s">
        <v>23</v>
      </c>
      <c r="C689" s="13">
        <v>31</v>
      </c>
      <c r="D689" s="54">
        <v>315947</v>
      </c>
    </row>
    <row r="690" spans="2:4" x14ac:dyDescent="0.2">
      <c r="B690" s="13" t="s">
        <v>23</v>
      </c>
      <c r="C690" s="13">
        <v>31</v>
      </c>
      <c r="D690" s="54">
        <v>1150000</v>
      </c>
    </row>
    <row r="691" spans="2:4" x14ac:dyDescent="0.2">
      <c r="B691" s="13" t="s">
        <v>24</v>
      </c>
      <c r="C691" s="13">
        <v>18</v>
      </c>
      <c r="D691" s="54">
        <v>1320550</v>
      </c>
    </row>
    <row r="692" spans="2:4" x14ac:dyDescent="0.2">
      <c r="B692" s="13" t="s">
        <v>185</v>
      </c>
      <c r="C692" s="13">
        <v>96</v>
      </c>
      <c r="D692" s="54">
        <v>1281516</v>
      </c>
    </row>
    <row r="693" spans="2:4" x14ac:dyDescent="0.2">
      <c r="B693" s="13" t="s">
        <v>92</v>
      </c>
      <c r="C693" s="13">
        <v>81</v>
      </c>
      <c r="D693" s="54">
        <v>1290540</v>
      </c>
    </row>
    <row r="694" spans="2:4" x14ac:dyDescent="0.2">
      <c r="B694" s="13" t="s">
        <v>92</v>
      </c>
      <c r="C694" s="13">
        <v>82</v>
      </c>
      <c r="D694" s="54">
        <v>1267775</v>
      </c>
    </row>
    <row r="695" spans="2:4" x14ac:dyDescent="0.2">
      <c r="B695" s="13" t="s">
        <v>92</v>
      </c>
      <c r="C695" s="13">
        <v>83</v>
      </c>
      <c r="D695" s="54">
        <v>1266205</v>
      </c>
    </row>
    <row r="696" spans="2:4" x14ac:dyDescent="0.2">
      <c r="B696" s="13" t="s">
        <v>92</v>
      </c>
      <c r="C696" s="13">
        <v>90</v>
      </c>
      <c r="D696" s="54">
        <v>1270915</v>
      </c>
    </row>
    <row r="697" spans="2:4" x14ac:dyDescent="0.2">
      <c r="B697" s="13" t="s">
        <v>92</v>
      </c>
      <c r="C697" s="13">
        <v>98</v>
      </c>
      <c r="D697" s="54">
        <v>1255215</v>
      </c>
    </row>
    <row r="698" spans="2:4" x14ac:dyDescent="0.2">
      <c r="B698" s="13" t="s">
        <v>13</v>
      </c>
      <c r="C698" s="13">
        <v>26</v>
      </c>
      <c r="D698" s="54">
        <v>466432</v>
      </c>
    </row>
    <row r="699" spans="2:4" x14ac:dyDescent="0.2">
      <c r="B699" s="13" t="s">
        <v>146</v>
      </c>
      <c r="C699" s="13">
        <v>109</v>
      </c>
      <c r="D699" s="54">
        <v>1586411.0024962556</v>
      </c>
    </row>
    <row r="700" spans="2:4" x14ac:dyDescent="0.2">
      <c r="B700" s="13" t="s">
        <v>155</v>
      </c>
      <c r="C700" s="13">
        <v>65</v>
      </c>
      <c r="D700" s="54">
        <v>1597895</v>
      </c>
    </row>
    <row r="701" spans="2:4" x14ac:dyDescent="0.2">
      <c r="B701" s="13" t="s">
        <v>113</v>
      </c>
      <c r="C701" s="13">
        <v>359</v>
      </c>
      <c r="D701" s="54">
        <v>1995935.9959333062</v>
      </c>
    </row>
    <row r="702" spans="2:4" x14ac:dyDescent="0.2">
      <c r="B702" s="13" t="s">
        <v>99</v>
      </c>
      <c r="C702" s="13">
        <v>48</v>
      </c>
      <c r="D702" s="54">
        <v>2027244.8546465451</v>
      </c>
    </row>
    <row r="703" spans="2:4" x14ac:dyDescent="0.2">
      <c r="B703" s="13" t="s">
        <v>99</v>
      </c>
      <c r="C703" s="13">
        <v>45</v>
      </c>
      <c r="D703" s="54">
        <v>1660854.8338983052</v>
      </c>
    </row>
    <row r="704" spans="2:4" x14ac:dyDescent="0.2">
      <c r="B704" s="13" t="s">
        <v>99</v>
      </c>
      <c r="C704" s="13">
        <v>49</v>
      </c>
      <c r="D704" s="54">
        <v>1651170.9760625307</v>
      </c>
    </row>
    <row r="705" spans="2:4" x14ac:dyDescent="0.2">
      <c r="B705" s="13" t="s">
        <v>99</v>
      </c>
      <c r="C705" s="13">
        <v>50</v>
      </c>
      <c r="D705" s="54">
        <v>1591886.0807174889</v>
      </c>
    </row>
    <row r="706" spans="2:4" x14ac:dyDescent="0.2">
      <c r="B706" s="13" t="s">
        <v>119</v>
      </c>
      <c r="C706" s="13">
        <v>51</v>
      </c>
      <c r="D706" s="54">
        <v>1586227.5</v>
      </c>
    </row>
    <row r="707" spans="2:4" x14ac:dyDescent="0.2">
      <c r="B707" s="13" t="s">
        <v>119</v>
      </c>
      <c r="C707" s="13">
        <v>53</v>
      </c>
      <c r="D707" s="54">
        <v>1629292.5</v>
      </c>
    </row>
    <row r="708" spans="2:4" x14ac:dyDescent="0.2">
      <c r="B708" s="13" t="s">
        <v>53</v>
      </c>
      <c r="C708" s="13">
        <v>40</v>
      </c>
      <c r="D708" s="54">
        <v>2025890.1869378176</v>
      </c>
    </row>
    <row r="709" spans="2:4" x14ac:dyDescent="0.2">
      <c r="B709" s="13" t="s">
        <v>53</v>
      </c>
      <c r="C709" s="13">
        <v>41</v>
      </c>
      <c r="D709" s="54">
        <v>1554400.7303370787</v>
      </c>
    </row>
    <row r="710" spans="2:4" x14ac:dyDescent="0.2">
      <c r="B710" s="13" t="s">
        <v>42</v>
      </c>
      <c r="C710" s="13">
        <v>52</v>
      </c>
      <c r="D710" s="14">
        <v>1649480</v>
      </c>
    </row>
    <row r="711" spans="2:4" x14ac:dyDescent="0.2">
      <c r="B711" s="13" t="s">
        <v>42</v>
      </c>
      <c r="C711" s="13">
        <v>51</v>
      </c>
      <c r="D711" s="54">
        <v>1411648</v>
      </c>
    </row>
    <row r="712" spans="2:4" x14ac:dyDescent="0.2">
      <c r="B712" s="13" t="s">
        <v>14</v>
      </c>
      <c r="C712" s="13">
        <v>386</v>
      </c>
      <c r="D712" s="54">
        <v>1627898.9288135592</v>
      </c>
    </row>
    <row r="713" spans="2:4" x14ac:dyDescent="0.2">
      <c r="B713" s="13" t="s">
        <v>14</v>
      </c>
      <c r="C713" s="13">
        <v>387</v>
      </c>
      <c r="D713" s="54">
        <v>1215771.1517412937</v>
      </c>
    </row>
    <row r="714" spans="2:4" x14ac:dyDescent="0.2">
      <c r="B714" s="13" t="s">
        <v>14</v>
      </c>
      <c r="C714" s="13">
        <v>388</v>
      </c>
      <c r="D714" s="54">
        <v>1511376.1521521523</v>
      </c>
    </row>
    <row r="715" spans="2:4" x14ac:dyDescent="0.2">
      <c r="B715" s="13" t="s">
        <v>14</v>
      </c>
      <c r="C715" s="13">
        <v>352</v>
      </c>
      <c r="D715" s="54">
        <v>1490911.1901622722</v>
      </c>
    </row>
    <row r="716" spans="2:4" x14ac:dyDescent="0.2">
      <c r="B716" s="13" t="s">
        <v>14</v>
      </c>
      <c r="C716" s="13">
        <v>389</v>
      </c>
      <c r="D716" s="54">
        <v>1225624.1148148151</v>
      </c>
    </row>
    <row r="717" spans="2:4" x14ac:dyDescent="0.2">
      <c r="B717" s="13" t="s">
        <v>14</v>
      </c>
      <c r="C717" s="13">
        <v>395</v>
      </c>
      <c r="D717" s="54">
        <v>1240026.1512195121</v>
      </c>
    </row>
    <row r="718" spans="2:4" x14ac:dyDescent="0.2">
      <c r="B718" s="13" t="s">
        <v>15</v>
      </c>
      <c r="C718" s="13">
        <v>174</v>
      </c>
      <c r="D718" s="54">
        <v>1631185.9966699965</v>
      </c>
    </row>
    <row r="719" spans="2:4" x14ac:dyDescent="0.2">
      <c r="B719" s="13" t="s">
        <v>159</v>
      </c>
      <c r="C719" s="13">
        <v>584</v>
      </c>
      <c r="D719" s="54">
        <v>1005970</v>
      </c>
    </row>
    <row r="720" spans="2:4" x14ac:dyDescent="0.2">
      <c r="B720" s="13" t="s">
        <v>102</v>
      </c>
      <c r="C720" s="13">
        <v>35</v>
      </c>
      <c r="D720" s="54">
        <v>1579050.4977375567</v>
      </c>
    </row>
    <row r="721" spans="2:4" x14ac:dyDescent="0.2">
      <c r="B721" s="13" t="s">
        <v>115</v>
      </c>
      <c r="C721" s="13">
        <v>21</v>
      </c>
      <c r="D721" s="54">
        <v>1605443.3869047617</v>
      </c>
    </row>
    <row r="722" spans="2:4" x14ac:dyDescent="0.2">
      <c r="B722" s="13" t="s">
        <v>115</v>
      </c>
      <c r="C722" s="13">
        <v>22</v>
      </c>
      <c r="D722" s="54">
        <v>1608634.6938271604</v>
      </c>
    </row>
    <row r="723" spans="2:4" x14ac:dyDescent="0.2">
      <c r="B723" s="13" t="s">
        <v>115</v>
      </c>
      <c r="C723" s="13">
        <v>25</v>
      </c>
      <c r="D723" s="54">
        <v>1319575</v>
      </c>
    </row>
    <row r="724" spans="2:4" x14ac:dyDescent="0.2">
      <c r="B724" s="13" t="s">
        <v>16</v>
      </c>
      <c r="C724" s="13">
        <v>3110</v>
      </c>
      <c r="D724" s="54">
        <v>1427374</v>
      </c>
    </row>
    <row r="725" spans="2:4" x14ac:dyDescent="0.2">
      <c r="B725" s="13" t="s">
        <v>16</v>
      </c>
      <c r="C725" s="13">
        <v>3111</v>
      </c>
      <c r="D725" s="54">
        <v>1073995</v>
      </c>
    </row>
    <row r="726" spans="2:4" x14ac:dyDescent="0.2">
      <c r="B726" s="13" t="s">
        <v>16</v>
      </c>
      <c r="C726" s="13">
        <v>3114</v>
      </c>
      <c r="D726" s="54">
        <v>1431780</v>
      </c>
    </row>
    <row r="727" spans="2:4" x14ac:dyDescent="0.2">
      <c r="B727" s="13" t="s">
        <v>104</v>
      </c>
      <c r="C727" s="13">
        <v>164</v>
      </c>
      <c r="D727" s="54">
        <v>1656517.1305182341</v>
      </c>
    </row>
    <row r="728" spans="2:4" x14ac:dyDescent="0.2">
      <c r="B728" s="13" t="s">
        <v>104</v>
      </c>
      <c r="C728" s="13">
        <v>173</v>
      </c>
      <c r="D728" s="54">
        <v>1600724.2935052055</v>
      </c>
    </row>
    <row r="729" spans="2:4" x14ac:dyDescent="0.2">
      <c r="B729" s="13" t="s">
        <v>104</v>
      </c>
      <c r="C729" s="13">
        <v>174</v>
      </c>
      <c r="D729" s="54">
        <v>1291202.0836363637</v>
      </c>
    </row>
    <row r="730" spans="2:4" x14ac:dyDescent="0.2">
      <c r="B730" s="13" t="s">
        <v>161</v>
      </c>
      <c r="C730" s="13">
        <v>77</v>
      </c>
      <c r="D730" s="54">
        <v>1605437.5201163352</v>
      </c>
    </row>
    <row r="731" spans="2:4" x14ac:dyDescent="0.2">
      <c r="B731" s="13" t="s">
        <v>161</v>
      </c>
      <c r="C731" s="13">
        <v>89</v>
      </c>
      <c r="D731" s="14">
        <v>1566266.0310650887</v>
      </c>
    </row>
    <row r="732" spans="2:4" x14ac:dyDescent="0.2">
      <c r="B732" s="13" t="s">
        <v>105</v>
      </c>
      <c r="C732" s="13">
        <v>105</v>
      </c>
      <c r="D732" s="54">
        <v>1594277.3128742513</v>
      </c>
    </row>
    <row r="733" spans="2:4" x14ac:dyDescent="0.2">
      <c r="B733" s="13" t="s">
        <v>105</v>
      </c>
      <c r="C733" s="13">
        <v>106</v>
      </c>
      <c r="D733" s="54">
        <v>1730257.9068901304</v>
      </c>
    </row>
    <row r="734" spans="2:4" x14ac:dyDescent="0.2">
      <c r="B734" s="13" t="s">
        <v>105</v>
      </c>
      <c r="C734" s="13">
        <v>107</v>
      </c>
      <c r="D734" s="54">
        <v>1236980.0829315332</v>
      </c>
    </row>
    <row r="735" spans="2:4" x14ac:dyDescent="0.2">
      <c r="B735" s="13" t="s">
        <v>105</v>
      </c>
      <c r="C735" s="13">
        <v>109</v>
      </c>
      <c r="D735" s="54">
        <v>1566363.7746192894</v>
      </c>
    </row>
    <row r="736" spans="2:4" x14ac:dyDescent="0.2">
      <c r="B736" s="13" t="s">
        <v>105</v>
      </c>
      <c r="C736" s="13">
        <v>110</v>
      </c>
      <c r="D736" s="54">
        <v>1990927.7855411954</v>
      </c>
    </row>
    <row r="737" spans="1:11" x14ac:dyDescent="0.2">
      <c r="B737" s="13" t="s">
        <v>105</v>
      </c>
      <c r="C737" s="13">
        <v>111</v>
      </c>
      <c r="D737" s="54">
        <v>1583533.9063429139</v>
      </c>
    </row>
    <row r="738" spans="1:11" x14ac:dyDescent="0.2">
      <c r="B738" s="13" t="s">
        <v>106</v>
      </c>
      <c r="C738" s="13">
        <v>44</v>
      </c>
      <c r="D738" s="54">
        <v>1669209.9581200557</v>
      </c>
    </row>
    <row r="739" spans="1:11" x14ac:dyDescent="0.2">
      <c r="B739" s="13" t="s">
        <v>200</v>
      </c>
      <c r="C739" s="13">
        <v>28</v>
      </c>
      <c r="D739" s="54">
        <v>1570150.0000000002</v>
      </c>
    </row>
    <row r="740" spans="1:11" x14ac:dyDescent="0.2">
      <c r="B740" s="13" t="s">
        <v>188</v>
      </c>
      <c r="C740" s="13">
        <v>26</v>
      </c>
      <c r="D740" s="54">
        <v>1596504.9830672471</v>
      </c>
    </row>
    <row r="741" spans="1:11" x14ac:dyDescent="0.2">
      <c r="B741" s="13" t="s">
        <v>66</v>
      </c>
      <c r="C741" s="13">
        <v>1141</v>
      </c>
      <c r="D741" s="54">
        <v>1565290</v>
      </c>
    </row>
    <row r="742" spans="1:11" x14ac:dyDescent="0.2">
      <c r="B742" s="13" t="s">
        <v>66</v>
      </c>
      <c r="C742" s="13">
        <v>1146</v>
      </c>
      <c r="D742" s="54">
        <v>1560580</v>
      </c>
    </row>
    <row r="743" spans="1:11" x14ac:dyDescent="0.2">
      <c r="B743" s="13" t="s">
        <v>201</v>
      </c>
      <c r="C743" s="13">
        <v>1</v>
      </c>
      <c r="D743" s="54">
        <v>1549009.9699398798</v>
      </c>
    </row>
    <row r="744" spans="1:11" x14ac:dyDescent="0.2">
      <c r="B744" s="13" t="s">
        <v>107</v>
      </c>
      <c r="C744" s="13">
        <v>23</v>
      </c>
      <c r="D744" s="54">
        <v>1613700</v>
      </c>
    </row>
    <row r="745" spans="1:11" x14ac:dyDescent="0.2">
      <c r="B745" s="13" t="s">
        <v>116</v>
      </c>
      <c r="C745" s="13">
        <v>18</v>
      </c>
      <c r="D745" s="54">
        <v>1628370</v>
      </c>
    </row>
    <row r="746" spans="1:11" x14ac:dyDescent="0.2">
      <c r="B746" s="13" t="s">
        <v>116</v>
      </c>
      <c r="C746" s="13">
        <v>21</v>
      </c>
      <c r="D746" s="54">
        <v>1568434.9825436408</v>
      </c>
    </row>
    <row r="747" spans="1:11" x14ac:dyDescent="0.2">
      <c r="B747" s="13" t="s">
        <v>202</v>
      </c>
      <c r="C747" s="13">
        <v>42</v>
      </c>
      <c r="D747" s="14">
        <v>1585739.9999999998</v>
      </c>
    </row>
    <row r="749" spans="1:11" x14ac:dyDescent="0.2">
      <c r="A749" s="16"/>
      <c r="B749" s="3" t="s">
        <v>203</v>
      </c>
      <c r="C749" s="16" t="s">
        <v>204</v>
      </c>
      <c r="D749" s="3"/>
      <c r="E749" s="3"/>
      <c r="F749" s="3"/>
      <c r="G749" s="49"/>
      <c r="H749" s="3"/>
      <c r="I749" s="49"/>
      <c r="J749" s="3"/>
    </row>
    <row r="750" spans="1:11" ht="15" x14ac:dyDescent="0.2">
      <c r="A750" s="139" t="s">
        <v>205</v>
      </c>
      <c r="B750" s="140" t="s">
        <v>2</v>
      </c>
      <c r="C750" s="139" t="s">
        <v>3</v>
      </c>
      <c r="D750" s="140" t="s">
        <v>206</v>
      </c>
      <c r="E750" s="140" t="s">
        <v>207</v>
      </c>
      <c r="F750" s="140" t="s">
        <v>208</v>
      </c>
      <c r="G750" s="140" t="s">
        <v>209</v>
      </c>
      <c r="H750" s="140" t="s">
        <v>210</v>
      </c>
      <c r="I750" s="140" t="s">
        <v>211</v>
      </c>
      <c r="J750" s="141" t="s">
        <v>212</v>
      </c>
    </row>
    <row r="751" spans="1:11" x14ac:dyDescent="0.2">
      <c r="A751" s="142" t="s">
        <v>213</v>
      </c>
      <c r="B751" s="143" t="s">
        <v>214</v>
      </c>
      <c r="C751" s="142">
        <v>62861488</v>
      </c>
      <c r="D751" s="144">
        <v>42612</v>
      </c>
      <c r="E751" s="144">
        <v>42612</v>
      </c>
      <c r="F751" s="145" t="s">
        <v>215</v>
      </c>
      <c r="G751" s="146">
        <v>18.88</v>
      </c>
      <c r="H751" s="147">
        <v>42615</v>
      </c>
      <c r="I751" s="146">
        <v>914382</v>
      </c>
      <c r="J751" s="143" t="s">
        <v>216</v>
      </c>
    </row>
    <row r="752" spans="1:11" x14ac:dyDescent="0.2">
      <c r="A752" s="142" t="s">
        <v>217</v>
      </c>
      <c r="B752" s="143" t="s">
        <v>214</v>
      </c>
      <c r="C752" s="142">
        <v>62861538</v>
      </c>
      <c r="D752" s="144">
        <v>42613</v>
      </c>
      <c r="E752" s="144">
        <v>42613</v>
      </c>
      <c r="F752" s="145" t="s">
        <v>215</v>
      </c>
      <c r="G752" s="146">
        <v>13.83</v>
      </c>
      <c r="H752" s="147">
        <v>42616</v>
      </c>
      <c r="I752" s="146">
        <v>669804</v>
      </c>
      <c r="J752" s="143" t="s">
        <v>218</v>
      </c>
      <c r="K752" s="8" t="s">
        <v>219</v>
      </c>
    </row>
    <row r="753" spans="1:11" x14ac:dyDescent="0.2">
      <c r="A753" s="142" t="s">
        <v>220</v>
      </c>
      <c r="B753" s="148" t="s">
        <v>166</v>
      </c>
      <c r="C753" s="142">
        <v>282</v>
      </c>
      <c r="D753" s="144">
        <v>42591</v>
      </c>
      <c r="E753" s="144">
        <v>42637</v>
      </c>
      <c r="F753" s="145" t="s">
        <v>221</v>
      </c>
      <c r="G753" s="146">
        <v>24.434999999999999</v>
      </c>
      <c r="H753" s="144">
        <v>42651</v>
      </c>
      <c r="I753" s="146">
        <v>1944048</v>
      </c>
      <c r="J753" s="143" t="s">
        <v>222</v>
      </c>
      <c r="K753" s="8" t="s">
        <v>223</v>
      </c>
    </row>
    <row r="754" spans="1:11" x14ac:dyDescent="0.2">
      <c r="A754" s="142"/>
      <c r="B754" s="143"/>
      <c r="C754" s="142"/>
      <c r="D754" s="143"/>
      <c r="E754" s="143"/>
      <c r="F754" s="143"/>
      <c r="G754" s="143"/>
      <c r="H754" s="143"/>
      <c r="I754" s="143" t="s">
        <v>224</v>
      </c>
      <c r="J754" s="143" t="s">
        <v>225</v>
      </c>
    </row>
    <row r="756" spans="1:11" ht="15" x14ac:dyDescent="0.25">
      <c r="B756" s="96" t="s">
        <v>226</v>
      </c>
      <c r="C756" s="116" t="s">
        <v>227</v>
      </c>
    </row>
    <row r="757" spans="1:11" x14ac:dyDescent="0.2">
      <c r="B757" s="133" t="s">
        <v>2</v>
      </c>
      <c r="C757" s="13" t="s">
        <v>3</v>
      </c>
      <c r="D757" s="149">
        <v>107407166.41063431</v>
      </c>
    </row>
    <row r="758" spans="1:11" x14ac:dyDescent="0.2">
      <c r="A758" s="19" t="s">
        <v>228</v>
      </c>
      <c r="B758" s="13" t="s">
        <v>229</v>
      </c>
      <c r="C758" s="13" t="s">
        <v>230</v>
      </c>
      <c r="D758" s="21">
        <v>3380000</v>
      </c>
    </row>
    <row r="759" spans="1:11" x14ac:dyDescent="0.2">
      <c r="A759" s="19" t="s">
        <v>220</v>
      </c>
      <c r="B759" s="20" t="s">
        <v>21</v>
      </c>
      <c r="C759" s="13">
        <v>9008</v>
      </c>
      <c r="D759" s="150">
        <v>872850</v>
      </c>
    </row>
    <row r="760" spans="1:11" x14ac:dyDescent="0.2">
      <c r="A760" s="19" t="s">
        <v>220</v>
      </c>
      <c r="B760" s="20" t="s">
        <v>21</v>
      </c>
      <c r="C760" s="13">
        <v>9009</v>
      </c>
      <c r="D760" s="150">
        <v>638534</v>
      </c>
    </row>
    <row r="761" spans="1:11" x14ac:dyDescent="0.2">
      <c r="A761" s="19" t="s">
        <v>220</v>
      </c>
      <c r="B761" s="20" t="s">
        <v>21</v>
      </c>
      <c r="C761" s="13">
        <v>9011</v>
      </c>
      <c r="D761" s="150">
        <v>1519583</v>
      </c>
    </row>
    <row r="762" spans="1:11" x14ac:dyDescent="0.2">
      <c r="A762" s="19" t="s">
        <v>220</v>
      </c>
      <c r="B762" s="20" t="s">
        <v>180</v>
      </c>
      <c r="C762" s="13">
        <v>34</v>
      </c>
      <c r="D762" s="150">
        <v>1624051.5982732351</v>
      </c>
    </row>
    <row r="763" spans="1:11" x14ac:dyDescent="0.2">
      <c r="A763" s="19" t="s">
        <v>220</v>
      </c>
      <c r="B763" s="20" t="s">
        <v>180</v>
      </c>
      <c r="C763" s="13">
        <v>44</v>
      </c>
      <c r="D763" s="150">
        <v>1598789.3997995993</v>
      </c>
    </row>
    <row r="764" spans="1:11" x14ac:dyDescent="0.2">
      <c r="A764" s="19" t="s">
        <v>220</v>
      </c>
      <c r="B764" s="20" t="s">
        <v>6</v>
      </c>
      <c r="C764" s="13">
        <v>137</v>
      </c>
      <c r="D764" s="150">
        <v>1516550</v>
      </c>
    </row>
    <row r="765" spans="1:11" x14ac:dyDescent="0.2">
      <c r="A765" s="19" t="s">
        <v>220</v>
      </c>
      <c r="B765" s="20" t="s">
        <v>6</v>
      </c>
      <c r="C765" s="13">
        <v>142</v>
      </c>
      <c r="D765" s="150">
        <v>1162980</v>
      </c>
    </row>
    <row r="766" spans="1:11" x14ac:dyDescent="0.2">
      <c r="A766" s="19" t="s">
        <v>220</v>
      </c>
      <c r="B766" s="20" t="s">
        <v>6</v>
      </c>
      <c r="C766" s="13">
        <v>141</v>
      </c>
      <c r="D766" s="150">
        <v>202370</v>
      </c>
    </row>
    <row r="767" spans="1:11" x14ac:dyDescent="0.2">
      <c r="A767" s="19" t="s">
        <v>220</v>
      </c>
      <c r="B767" s="20" t="s">
        <v>6</v>
      </c>
      <c r="C767" s="13">
        <v>145</v>
      </c>
      <c r="D767" s="150">
        <v>309765</v>
      </c>
    </row>
    <row r="768" spans="1:11" x14ac:dyDescent="0.2">
      <c r="A768" s="19" t="s">
        <v>220</v>
      </c>
      <c r="B768" s="20" t="s">
        <v>129</v>
      </c>
      <c r="C768" s="13">
        <v>5736</v>
      </c>
      <c r="D768" s="150">
        <v>1663803.9851521903</v>
      </c>
    </row>
    <row r="769" spans="1:4" x14ac:dyDescent="0.2">
      <c r="A769" s="19" t="s">
        <v>220</v>
      </c>
      <c r="B769" s="20" t="s">
        <v>129</v>
      </c>
      <c r="C769" s="13">
        <v>5757</v>
      </c>
      <c r="D769" s="150">
        <v>1592733.8100331041</v>
      </c>
    </row>
    <row r="770" spans="1:4" x14ac:dyDescent="0.2">
      <c r="A770" s="19" t="s">
        <v>220</v>
      </c>
      <c r="B770" s="20" t="s">
        <v>214</v>
      </c>
      <c r="C770" s="13">
        <v>68256255</v>
      </c>
      <c r="D770" s="150">
        <v>908086</v>
      </c>
    </row>
    <row r="771" spans="1:4" x14ac:dyDescent="0.2">
      <c r="A771" s="19" t="s">
        <v>217</v>
      </c>
      <c r="B771" s="20" t="s">
        <v>214</v>
      </c>
      <c r="C771" s="13">
        <v>62861618</v>
      </c>
      <c r="D771" s="151">
        <v>908570.00000000012</v>
      </c>
    </row>
    <row r="772" spans="1:4" x14ac:dyDescent="0.2">
      <c r="A772" s="19" t="s">
        <v>220</v>
      </c>
      <c r="B772" s="20" t="s">
        <v>7</v>
      </c>
      <c r="C772" s="13">
        <v>142</v>
      </c>
      <c r="D772" s="150">
        <v>1032521</v>
      </c>
    </row>
    <row r="773" spans="1:4" x14ac:dyDescent="0.2">
      <c r="A773" s="19" t="s">
        <v>220</v>
      </c>
      <c r="B773" s="20" t="s">
        <v>231</v>
      </c>
      <c r="C773" s="13">
        <v>36</v>
      </c>
      <c r="D773" s="150">
        <v>780030</v>
      </c>
    </row>
    <row r="774" spans="1:4" x14ac:dyDescent="0.2">
      <c r="A774" s="19" t="s">
        <v>220</v>
      </c>
      <c r="B774" s="20" t="s">
        <v>231</v>
      </c>
      <c r="C774" s="13">
        <v>36</v>
      </c>
      <c r="D774" s="150">
        <v>300000</v>
      </c>
    </row>
    <row r="775" spans="1:4" x14ac:dyDescent="0.2">
      <c r="A775" s="19" t="s">
        <v>220</v>
      </c>
      <c r="B775" s="20" t="s">
        <v>231</v>
      </c>
      <c r="C775" s="13">
        <v>36</v>
      </c>
      <c r="D775" s="150">
        <v>473031</v>
      </c>
    </row>
    <row r="776" spans="1:4" x14ac:dyDescent="0.2">
      <c r="A776" s="19" t="s">
        <v>220</v>
      </c>
      <c r="B776" s="20" t="s">
        <v>8</v>
      </c>
      <c r="C776" s="13">
        <v>30</v>
      </c>
      <c r="D776" s="150">
        <v>876852</v>
      </c>
    </row>
    <row r="777" spans="1:4" x14ac:dyDescent="0.2">
      <c r="A777" s="19" t="s">
        <v>220</v>
      </c>
      <c r="B777" s="20" t="s">
        <v>8</v>
      </c>
      <c r="C777" s="13">
        <v>30</v>
      </c>
      <c r="D777" s="150">
        <v>549750</v>
      </c>
    </row>
    <row r="778" spans="1:4" x14ac:dyDescent="0.2">
      <c r="A778" s="19" t="s">
        <v>220</v>
      </c>
      <c r="B778" s="20" t="s">
        <v>24</v>
      </c>
      <c r="C778" s="13">
        <v>19</v>
      </c>
      <c r="D778" s="150">
        <v>1305850</v>
      </c>
    </row>
    <row r="779" spans="1:4" x14ac:dyDescent="0.2">
      <c r="A779" s="19" t="s">
        <v>232</v>
      </c>
      <c r="B779" s="20" t="s">
        <v>89</v>
      </c>
      <c r="C779" s="13" t="s">
        <v>233</v>
      </c>
      <c r="D779" s="151">
        <v>88020.9</v>
      </c>
    </row>
    <row r="780" spans="1:4" x14ac:dyDescent="0.2">
      <c r="A780" s="19" t="s">
        <v>232</v>
      </c>
      <c r="B780" s="20" t="s">
        <v>89</v>
      </c>
      <c r="C780" s="13" t="s">
        <v>233</v>
      </c>
      <c r="D780" s="151">
        <v>59513.4</v>
      </c>
    </row>
    <row r="781" spans="1:4" x14ac:dyDescent="0.2">
      <c r="A781" s="19" t="s">
        <v>220</v>
      </c>
      <c r="B781" s="20" t="s">
        <v>185</v>
      </c>
      <c r="C781" s="13">
        <v>114</v>
      </c>
      <c r="D781" s="150">
        <v>1548301.9928461933</v>
      </c>
    </row>
    <row r="782" spans="1:4" x14ac:dyDescent="0.2">
      <c r="A782" s="19" t="s">
        <v>220</v>
      </c>
      <c r="B782" s="20" t="s">
        <v>114</v>
      </c>
      <c r="C782" s="13">
        <v>105</v>
      </c>
      <c r="D782" s="150">
        <v>1692599.9999999998</v>
      </c>
    </row>
    <row r="783" spans="1:4" x14ac:dyDescent="0.2">
      <c r="A783" s="19" t="s">
        <v>220</v>
      </c>
      <c r="B783" s="20" t="s">
        <v>114</v>
      </c>
      <c r="C783" s="13">
        <v>106</v>
      </c>
      <c r="D783" s="150">
        <v>1683360</v>
      </c>
    </row>
    <row r="784" spans="1:4" x14ac:dyDescent="0.2">
      <c r="A784" s="19" t="s">
        <v>220</v>
      </c>
      <c r="B784" s="20" t="s">
        <v>114</v>
      </c>
      <c r="C784" s="13">
        <v>132</v>
      </c>
      <c r="D784" s="150">
        <v>1546900</v>
      </c>
    </row>
    <row r="785" spans="1:4" x14ac:dyDescent="0.2">
      <c r="A785" s="19" t="s">
        <v>220</v>
      </c>
      <c r="B785" s="20" t="s">
        <v>92</v>
      </c>
      <c r="C785" s="13">
        <v>97</v>
      </c>
      <c r="D785" s="150">
        <v>1285830</v>
      </c>
    </row>
    <row r="786" spans="1:4" x14ac:dyDescent="0.2">
      <c r="A786" s="19" t="s">
        <v>220</v>
      </c>
      <c r="B786" s="20" t="s">
        <v>92</v>
      </c>
      <c r="C786" s="13">
        <v>99</v>
      </c>
      <c r="D786" s="150">
        <v>1630950</v>
      </c>
    </row>
    <row r="787" spans="1:4" x14ac:dyDescent="0.2">
      <c r="A787" s="19" t="s">
        <v>220</v>
      </c>
      <c r="B787" s="20" t="s">
        <v>146</v>
      </c>
      <c r="C787" s="13">
        <v>111</v>
      </c>
      <c r="D787" s="150">
        <v>1628493.0034013607</v>
      </c>
    </row>
    <row r="788" spans="1:4" x14ac:dyDescent="0.2">
      <c r="A788" s="19" t="s">
        <v>220</v>
      </c>
      <c r="B788" s="20" t="s">
        <v>155</v>
      </c>
      <c r="C788" s="13">
        <v>76</v>
      </c>
      <c r="D788" s="150">
        <v>1556822</v>
      </c>
    </row>
    <row r="789" spans="1:4" x14ac:dyDescent="0.2">
      <c r="A789" s="19" t="s">
        <v>220</v>
      </c>
      <c r="B789" s="20" t="s">
        <v>113</v>
      </c>
      <c r="C789" s="13">
        <v>361</v>
      </c>
      <c r="D789" s="150">
        <v>1304815.9950279677</v>
      </c>
    </row>
    <row r="790" spans="1:4" x14ac:dyDescent="0.2">
      <c r="A790" s="19" t="s">
        <v>220</v>
      </c>
      <c r="B790" s="20" t="s">
        <v>145</v>
      </c>
      <c r="C790" s="13">
        <v>508</v>
      </c>
      <c r="D790" s="150">
        <v>1579199.9999999998</v>
      </c>
    </row>
    <row r="791" spans="1:4" x14ac:dyDescent="0.2">
      <c r="A791" s="19" t="s">
        <v>220</v>
      </c>
      <c r="B791" s="20" t="s">
        <v>145</v>
      </c>
      <c r="C791" s="13">
        <v>516</v>
      </c>
      <c r="D791" s="150">
        <v>1516130</v>
      </c>
    </row>
    <row r="792" spans="1:4" x14ac:dyDescent="0.2">
      <c r="A792" s="19" t="s">
        <v>220</v>
      </c>
      <c r="B792" s="20" t="s">
        <v>99</v>
      </c>
      <c r="C792" s="13">
        <v>53</v>
      </c>
      <c r="D792" s="150">
        <v>1267224</v>
      </c>
    </row>
    <row r="793" spans="1:4" x14ac:dyDescent="0.2">
      <c r="A793" s="19" t="s">
        <v>220</v>
      </c>
      <c r="B793" s="20" t="s">
        <v>99</v>
      </c>
      <c r="C793" s="13">
        <v>52</v>
      </c>
      <c r="D793" s="150">
        <v>1598322</v>
      </c>
    </row>
    <row r="794" spans="1:4" x14ac:dyDescent="0.2">
      <c r="A794" s="19" t="s">
        <v>220</v>
      </c>
      <c r="B794" s="20" t="s">
        <v>99</v>
      </c>
      <c r="C794" s="13">
        <v>55</v>
      </c>
      <c r="D794" s="150">
        <v>989411.71840000001</v>
      </c>
    </row>
    <row r="795" spans="1:4" x14ac:dyDescent="0.2">
      <c r="A795" s="19" t="s">
        <v>220</v>
      </c>
      <c r="B795" s="20" t="s">
        <v>99</v>
      </c>
      <c r="C795" s="13">
        <v>55</v>
      </c>
      <c r="D795" s="150">
        <v>629455</v>
      </c>
    </row>
    <row r="796" spans="1:4" x14ac:dyDescent="0.2">
      <c r="A796" s="19" t="s">
        <v>220</v>
      </c>
      <c r="B796" s="20" t="s">
        <v>99</v>
      </c>
      <c r="C796" s="13">
        <v>56</v>
      </c>
      <c r="D796" s="150">
        <v>1960920</v>
      </c>
    </row>
    <row r="797" spans="1:4" x14ac:dyDescent="0.2">
      <c r="A797" s="19" t="s">
        <v>220</v>
      </c>
      <c r="B797" s="20" t="s">
        <v>53</v>
      </c>
      <c r="C797" s="13">
        <v>48</v>
      </c>
      <c r="D797" s="150">
        <v>1624014.0895522388</v>
      </c>
    </row>
    <row r="798" spans="1:4" x14ac:dyDescent="0.2">
      <c r="A798" s="19" t="s">
        <v>220</v>
      </c>
      <c r="B798" s="20" t="s">
        <v>53</v>
      </c>
      <c r="C798" s="13">
        <v>47</v>
      </c>
      <c r="D798" s="150">
        <v>1562352.6383951243</v>
      </c>
    </row>
    <row r="799" spans="1:4" x14ac:dyDescent="0.2">
      <c r="A799" s="19" t="s">
        <v>220</v>
      </c>
      <c r="B799" s="20" t="s">
        <v>42</v>
      </c>
      <c r="C799" s="13">
        <v>45</v>
      </c>
      <c r="D799" s="150">
        <v>1728392</v>
      </c>
    </row>
    <row r="800" spans="1:4" x14ac:dyDescent="0.2">
      <c r="A800" s="19" t="s">
        <v>220</v>
      </c>
      <c r="B800" s="20" t="s">
        <v>42</v>
      </c>
      <c r="C800" s="13">
        <v>46</v>
      </c>
      <c r="D800" s="150">
        <v>1658248</v>
      </c>
    </row>
    <row r="801" spans="1:4" x14ac:dyDescent="0.2">
      <c r="A801" s="19" t="s">
        <v>220</v>
      </c>
      <c r="B801" s="20" t="s">
        <v>42</v>
      </c>
      <c r="C801" s="13">
        <v>53</v>
      </c>
      <c r="D801" s="150">
        <v>479700</v>
      </c>
    </row>
    <row r="802" spans="1:4" x14ac:dyDescent="0.2">
      <c r="A802" s="19" t="s">
        <v>220</v>
      </c>
      <c r="B802" s="20" t="s">
        <v>14</v>
      </c>
      <c r="C802" s="13">
        <v>413</v>
      </c>
      <c r="D802" s="150">
        <v>1180905.0378447722</v>
      </c>
    </row>
    <row r="803" spans="1:4" x14ac:dyDescent="0.2">
      <c r="A803" s="19" t="s">
        <v>220</v>
      </c>
      <c r="B803" s="20" t="s">
        <v>14</v>
      </c>
      <c r="C803" s="13">
        <v>418</v>
      </c>
      <c r="D803" s="150">
        <v>1224109.1131025956</v>
      </c>
    </row>
    <row r="804" spans="1:4" x14ac:dyDescent="0.2">
      <c r="A804" s="19" t="s">
        <v>220</v>
      </c>
      <c r="B804" s="20" t="s">
        <v>14</v>
      </c>
      <c r="C804" s="13">
        <v>419</v>
      </c>
      <c r="D804" s="150">
        <v>1215014.0747663551</v>
      </c>
    </row>
    <row r="805" spans="1:4" x14ac:dyDescent="0.2">
      <c r="A805" s="19" t="s">
        <v>220</v>
      </c>
      <c r="B805" s="20" t="s">
        <v>14</v>
      </c>
      <c r="C805" s="13">
        <v>424</v>
      </c>
      <c r="D805" s="150">
        <v>1290301.0907384229</v>
      </c>
    </row>
    <row r="806" spans="1:4" x14ac:dyDescent="0.2">
      <c r="A806" s="19" t="s">
        <v>220</v>
      </c>
      <c r="B806" s="20" t="s">
        <v>14</v>
      </c>
      <c r="C806" s="13">
        <v>427</v>
      </c>
      <c r="D806" s="150">
        <v>1621584.0896860985</v>
      </c>
    </row>
    <row r="807" spans="1:4" x14ac:dyDescent="0.2">
      <c r="A807" s="19" t="s">
        <v>220</v>
      </c>
      <c r="B807" s="20" t="s">
        <v>14</v>
      </c>
      <c r="C807" s="13">
        <v>428</v>
      </c>
      <c r="D807" s="150">
        <v>1608624.1084337349</v>
      </c>
    </row>
    <row r="808" spans="1:4" x14ac:dyDescent="0.2">
      <c r="A808" s="19" t="s">
        <v>220</v>
      </c>
      <c r="B808" s="20" t="s">
        <v>14</v>
      </c>
      <c r="C808" s="13">
        <v>429</v>
      </c>
      <c r="D808" s="150">
        <v>1296782.0697819316</v>
      </c>
    </row>
    <row r="809" spans="1:4" x14ac:dyDescent="0.2">
      <c r="A809" s="19" t="s">
        <v>220</v>
      </c>
      <c r="B809" s="20" t="s">
        <v>14</v>
      </c>
      <c r="C809" s="13">
        <v>441</v>
      </c>
      <c r="D809" s="150">
        <v>1273524.1293532338</v>
      </c>
    </row>
    <row r="810" spans="1:4" x14ac:dyDescent="0.2">
      <c r="A810" s="19" t="s">
        <v>220</v>
      </c>
      <c r="B810" s="20" t="s">
        <v>14</v>
      </c>
      <c r="C810" s="13">
        <v>453</v>
      </c>
      <c r="D810" s="150">
        <v>1278288.0322780884</v>
      </c>
    </row>
    <row r="811" spans="1:4" x14ac:dyDescent="0.2">
      <c r="A811" s="19" t="s">
        <v>220</v>
      </c>
      <c r="B811" s="20" t="s">
        <v>14</v>
      </c>
      <c r="C811" s="13">
        <v>451</v>
      </c>
      <c r="D811" s="150">
        <v>1531084.1876543211</v>
      </c>
    </row>
    <row r="812" spans="1:4" x14ac:dyDescent="0.2">
      <c r="A812" s="19" t="s">
        <v>220</v>
      </c>
      <c r="B812" s="20" t="s">
        <v>15</v>
      </c>
      <c r="C812" s="13">
        <v>181</v>
      </c>
      <c r="D812" s="150">
        <v>1506925.9974747475</v>
      </c>
    </row>
    <row r="813" spans="1:4" x14ac:dyDescent="0.2">
      <c r="A813" s="19" t="s">
        <v>220</v>
      </c>
      <c r="B813" s="20" t="s">
        <v>54</v>
      </c>
      <c r="C813" s="13">
        <v>1167</v>
      </c>
      <c r="D813" s="150">
        <v>1191680</v>
      </c>
    </row>
    <row r="814" spans="1:4" x14ac:dyDescent="0.2">
      <c r="A814" s="19" t="s">
        <v>220</v>
      </c>
      <c r="B814" s="20" t="s">
        <v>159</v>
      </c>
      <c r="C814" s="13">
        <v>593</v>
      </c>
      <c r="D814" s="150">
        <v>1653150</v>
      </c>
    </row>
    <row r="815" spans="1:4" x14ac:dyDescent="0.2">
      <c r="A815" s="19" t="s">
        <v>220</v>
      </c>
      <c r="B815" s="20" t="s">
        <v>102</v>
      </c>
      <c r="C815" s="13">
        <v>38</v>
      </c>
      <c r="D815" s="150">
        <v>1563900</v>
      </c>
    </row>
    <row r="816" spans="1:4" x14ac:dyDescent="0.2">
      <c r="A816" s="19" t="s">
        <v>220</v>
      </c>
      <c r="B816" s="20" t="s">
        <v>115</v>
      </c>
      <c r="C816" s="13">
        <v>24</v>
      </c>
      <c r="D816" s="150">
        <v>1327515.063321386</v>
      </c>
    </row>
    <row r="817" spans="1:10" x14ac:dyDescent="0.2">
      <c r="A817" s="19" t="s">
        <v>220</v>
      </c>
      <c r="B817" s="20" t="s">
        <v>115</v>
      </c>
      <c r="C817" s="13">
        <v>27</v>
      </c>
      <c r="D817" s="150">
        <v>553396.09428571432</v>
      </c>
    </row>
    <row r="818" spans="1:10" x14ac:dyDescent="0.2">
      <c r="A818" s="19" t="s">
        <v>220</v>
      </c>
      <c r="B818" s="20" t="s">
        <v>115</v>
      </c>
      <c r="C818" s="13">
        <v>28</v>
      </c>
      <c r="D818" s="150">
        <v>794033.99999999988</v>
      </c>
      <c r="J818" s="152"/>
    </row>
    <row r="819" spans="1:10" x14ac:dyDescent="0.2">
      <c r="A819" s="19" t="s">
        <v>220</v>
      </c>
      <c r="B819" s="20" t="s">
        <v>115</v>
      </c>
      <c r="C819" s="13">
        <v>29</v>
      </c>
      <c r="D819" s="150">
        <v>1553748.0420210108</v>
      </c>
      <c r="J819" s="9"/>
    </row>
    <row r="820" spans="1:10" x14ac:dyDescent="0.2">
      <c r="A820" s="19" t="s">
        <v>220</v>
      </c>
      <c r="B820" s="20" t="s">
        <v>16</v>
      </c>
      <c r="C820" s="13">
        <v>3109</v>
      </c>
      <c r="D820" s="150">
        <v>1425242</v>
      </c>
      <c r="J820" s="9"/>
    </row>
    <row r="821" spans="1:10" x14ac:dyDescent="0.2">
      <c r="A821" s="19" t="s">
        <v>220</v>
      </c>
      <c r="B821" s="20" t="s">
        <v>16</v>
      </c>
      <c r="C821" s="13">
        <v>3112</v>
      </c>
      <c r="D821" s="150">
        <v>1466970</v>
      </c>
      <c r="J821" s="9"/>
    </row>
    <row r="822" spans="1:10" x14ac:dyDescent="0.2">
      <c r="A822" s="19" t="s">
        <v>220</v>
      </c>
      <c r="B822" s="20" t="s">
        <v>104</v>
      </c>
      <c r="C822" s="13">
        <v>175</v>
      </c>
      <c r="D822" s="150">
        <v>1291300</v>
      </c>
      <c r="J822" s="9"/>
    </row>
    <row r="823" spans="1:10" x14ac:dyDescent="0.2">
      <c r="A823" s="19" t="s">
        <v>220</v>
      </c>
      <c r="B823" s="20" t="s">
        <v>104</v>
      </c>
      <c r="C823" s="13">
        <v>176</v>
      </c>
      <c r="D823" s="150">
        <v>1296732.0048309178</v>
      </c>
    </row>
    <row r="824" spans="1:10" x14ac:dyDescent="0.2">
      <c r="A824" s="19" t="s">
        <v>220</v>
      </c>
      <c r="B824" s="20" t="s">
        <v>104</v>
      </c>
      <c r="C824" s="13">
        <v>184</v>
      </c>
      <c r="D824" s="150">
        <v>1563297.9969954935</v>
      </c>
    </row>
    <row r="825" spans="1:10" x14ac:dyDescent="0.2">
      <c r="A825" s="19" t="s">
        <v>220</v>
      </c>
      <c r="B825" s="20" t="s">
        <v>25</v>
      </c>
      <c r="C825" s="13">
        <v>774</v>
      </c>
      <c r="D825" s="150">
        <v>1536146.0239162929</v>
      </c>
    </row>
    <row r="826" spans="1:10" x14ac:dyDescent="0.2">
      <c r="A826" s="19" t="s">
        <v>220</v>
      </c>
      <c r="B826" s="20" t="s">
        <v>161</v>
      </c>
      <c r="C826" s="13">
        <v>98</v>
      </c>
      <c r="D826" s="150">
        <v>1562910.4103072351</v>
      </c>
    </row>
    <row r="827" spans="1:10" x14ac:dyDescent="0.2">
      <c r="A827" s="19" t="s">
        <v>220</v>
      </c>
      <c r="B827" s="20" t="s">
        <v>105</v>
      </c>
      <c r="C827" s="13">
        <v>112</v>
      </c>
      <c r="D827" s="150">
        <v>1609964.86</v>
      </c>
    </row>
    <row r="828" spans="1:10" x14ac:dyDescent="0.2">
      <c r="A828" s="19" t="s">
        <v>220</v>
      </c>
      <c r="B828" s="20" t="s">
        <v>105</v>
      </c>
      <c r="C828" s="13">
        <v>114</v>
      </c>
      <c r="D828" s="150">
        <v>1256733.4285714284</v>
      </c>
    </row>
    <row r="829" spans="1:10" x14ac:dyDescent="0.2">
      <c r="A829" s="19" t="s">
        <v>220</v>
      </c>
      <c r="B829" s="20" t="s">
        <v>105</v>
      </c>
      <c r="C829" s="13">
        <v>115</v>
      </c>
      <c r="D829" s="150">
        <v>1572541.8134663342</v>
      </c>
    </row>
    <row r="830" spans="1:10" x14ac:dyDescent="0.2">
      <c r="A830" s="19" t="s">
        <v>220</v>
      </c>
      <c r="B830" s="20" t="s">
        <v>105</v>
      </c>
      <c r="C830" s="13">
        <v>113</v>
      </c>
      <c r="D830" s="150">
        <v>1518371.2502574665</v>
      </c>
    </row>
    <row r="831" spans="1:10" x14ac:dyDescent="0.2">
      <c r="A831" s="19" t="s">
        <v>220</v>
      </c>
      <c r="B831" s="20" t="s">
        <v>105</v>
      </c>
      <c r="C831" s="13">
        <v>116</v>
      </c>
      <c r="D831" s="150">
        <v>1253613</v>
      </c>
    </row>
    <row r="832" spans="1:10" x14ac:dyDescent="0.2">
      <c r="A832" s="19" t="s">
        <v>220</v>
      </c>
      <c r="B832" s="20" t="s">
        <v>200</v>
      </c>
      <c r="C832" s="13">
        <v>29</v>
      </c>
      <c r="D832" s="150">
        <v>1551550</v>
      </c>
    </row>
    <row r="833" spans="1:4" x14ac:dyDescent="0.2">
      <c r="A833" s="19" t="s">
        <v>220</v>
      </c>
      <c r="B833" s="20" t="s">
        <v>188</v>
      </c>
      <c r="C833" s="13">
        <v>29</v>
      </c>
      <c r="D833" s="150">
        <v>1592571.9824646856</v>
      </c>
    </row>
    <row r="834" spans="1:4" x14ac:dyDescent="0.2">
      <c r="A834" s="19" t="s">
        <v>220</v>
      </c>
      <c r="B834" s="20" t="s">
        <v>188</v>
      </c>
      <c r="C834" s="13">
        <v>30</v>
      </c>
      <c r="D834" s="150">
        <v>1583231.9990176819</v>
      </c>
    </row>
    <row r="835" spans="1:4" x14ac:dyDescent="0.2">
      <c r="A835" s="19" t="s">
        <v>220</v>
      </c>
      <c r="B835" s="20" t="s">
        <v>66</v>
      </c>
      <c r="C835" s="13">
        <v>1140</v>
      </c>
      <c r="D835" s="150">
        <v>1650780</v>
      </c>
    </row>
    <row r="836" spans="1:4" x14ac:dyDescent="0.2">
      <c r="A836" s="19" t="s">
        <v>220</v>
      </c>
      <c r="B836" s="20" t="s">
        <v>66</v>
      </c>
      <c r="C836" s="13">
        <v>1145</v>
      </c>
      <c r="D836" s="150">
        <v>1610280</v>
      </c>
    </row>
    <row r="837" spans="1:4" x14ac:dyDescent="0.2">
      <c r="A837" s="19" t="s">
        <v>220</v>
      </c>
      <c r="B837" s="20" t="s">
        <v>201</v>
      </c>
      <c r="C837" s="13">
        <v>10</v>
      </c>
      <c r="D837" s="150">
        <v>1572310.069101678</v>
      </c>
    </row>
    <row r="838" spans="1:4" x14ac:dyDescent="0.2">
      <c r="A838" s="19" t="s">
        <v>220</v>
      </c>
      <c r="B838" s="20" t="s">
        <v>107</v>
      </c>
      <c r="C838" s="13">
        <v>26</v>
      </c>
      <c r="D838" s="150">
        <v>1591404</v>
      </c>
    </row>
    <row r="839" spans="1:4" x14ac:dyDescent="0.2">
      <c r="A839" s="19" t="s">
        <v>220</v>
      </c>
      <c r="B839" s="20" t="s">
        <v>116</v>
      </c>
      <c r="C839" s="13">
        <v>22</v>
      </c>
      <c r="D839" s="150">
        <v>1568430</v>
      </c>
    </row>
    <row r="840" spans="1:4" x14ac:dyDescent="0.2">
      <c r="A840" s="19" t="s">
        <v>220</v>
      </c>
      <c r="B840" s="20" t="s">
        <v>116</v>
      </c>
      <c r="C840" s="13">
        <v>23</v>
      </c>
      <c r="D840" s="150">
        <v>1573925</v>
      </c>
    </row>
    <row r="841" spans="1:4" x14ac:dyDescent="0.2">
      <c r="A841" s="19" t="s">
        <v>220</v>
      </c>
      <c r="B841" s="20" t="s">
        <v>202</v>
      </c>
      <c r="C841" s="13">
        <v>43</v>
      </c>
      <c r="D841" s="150">
        <v>1631370.0094831674</v>
      </c>
    </row>
    <row r="844" spans="1:4" x14ac:dyDescent="0.2">
      <c r="B844" s="8" t="s">
        <v>234</v>
      </c>
      <c r="C844" s="19" t="s">
        <v>235</v>
      </c>
    </row>
    <row r="845" spans="1:4" x14ac:dyDescent="0.2">
      <c r="A845" s="19" t="s">
        <v>236</v>
      </c>
      <c r="B845" s="8" t="s">
        <v>237</v>
      </c>
      <c r="C845" s="120">
        <v>30301</v>
      </c>
    </row>
    <row r="848" spans="1:4" x14ac:dyDescent="0.2">
      <c r="B848" s="8" t="s">
        <v>238</v>
      </c>
      <c r="C848" s="19" t="s">
        <v>239</v>
      </c>
    </row>
    <row r="849" spans="2:5" ht="15" x14ac:dyDescent="0.25">
      <c r="B849" s="13" t="s">
        <v>2</v>
      </c>
      <c r="C849" s="13" t="s">
        <v>3</v>
      </c>
      <c r="D849" s="89">
        <v>40027487.914507776</v>
      </c>
      <c r="E849" s="87"/>
    </row>
    <row r="850" spans="2:5" x14ac:dyDescent="0.2">
      <c r="B850" s="13" t="s">
        <v>21</v>
      </c>
      <c r="C850" s="13">
        <v>9015</v>
      </c>
      <c r="D850" s="54">
        <v>1418810</v>
      </c>
      <c r="E850" s="7"/>
    </row>
    <row r="851" spans="2:5" x14ac:dyDescent="0.2">
      <c r="B851" s="13" t="s">
        <v>21</v>
      </c>
      <c r="C851" s="13">
        <v>9013</v>
      </c>
      <c r="D851" s="54">
        <v>1029756.0000000001</v>
      </c>
      <c r="E851" s="7"/>
    </row>
    <row r="852" spans="2:5" x14ac:dyDescent="0.2">
      <c r="B852" s="13" t="s">
        <v>21</v>
      </c>
      <c r="C852" s="13">
        <v>9014</v>
      </c>
      <c r="D852" s="54">
        <v>395910</v>
      </c>
      <c r="E852" s="7"/>
    </row>
    <row r="853" spans="2:5" x14ac:dyDescent="0.2">
      <c r="B853" s="13" t="s">
        <v>21</v>
      </c>
      <c r="C853" s="13">
        <v>9017</v>
      </c>
      <c r="D853" s="54">
        <v>1060000</v>
      </c>
      <c r="E853" s="7"/>
    </row>
    <row r="854" spans="2:5" x14ac:dyDescent="0.2">
      <c r="B854" s="13" t="s">
        <v>22</v>
      </c>
      <c r="C854" s="13">
        <v>88</v>
      </c>
      <c r="D854" s="54">
        <v>1061265</v>
      </c>
      <c r="E854" s="7"/>
    </row>
    <row r="855" spans="2:5" x14ac:dyDescent="0.2">
      <c r="B855" s="13" t="s">
        <v>22</v>
      </c>
      <c r="C855" s="13">
        <v>89</v>
      </c>
      <c r="D855" s="54">
        <v>1065846</v>
      </c>
      <c r="E855" s="7"/>
    </row>
    <row r="856" spans="2:5" x14ac:dyDescent="0.2">
      <c r="B856" s="13" t="s">
        <v>22</v>
      </c>
      <c r="C856" s="13">
        <v>92</v>
      </c>
      <c r="D856" s="54">
        <v>775716</v>
      </c>
      <c r="E856" s="7"/>
    </row>
    <row r="857" spans="2:5" x14ac:dyDescent="0.2">
      <c r="B857" s="13" t="s">
        <v>22</v>
      </c>
      <c r="C857" s="13">
        <v>92</v>
      </c>
      <c r="D857" s="54">
        <v>223080</v>
      </c>
      <c r="E857" s="7"/>
    </row>
    <row r="858" spans="2:5" x14ac:dyDescent="0.2">
      <c r="B858" s="13" t="s">
        <v>6</v>
      </c>
      <c r="C858" s="13">
        <v>146</v>
      </c>
      <c r="D858" s="54">
        <v>1101476</v>
      </c>
      <c r="E858" s="7"/>
    </row>
    <row r="859" spans="2:5" x14ac:dyDescent="0.2">
      <c r="B859" s="13" t="s">
        <v>6</v>
      </c>
      <c r="C859" s="13">
        <v>17</v>
      </c>
      <c r="D859" s="54">
        <v>1646000</v>
      </c>
      <c r="E859" s="7"/>
    </row>
    <row r="860" spans="2:5" x14ac:dyDescent="0.2">
      <c r="B860" s="13" t="s">
        <v>6</v>
      </c>
      <c r="C860" s="13">
        <v>16</v>
      </c>
      <c r="D860" s="54">
        <v>998084.99999999988</v>
      </c>
      <c r="E860" s="7"/>
    </row>
    <row r="861" spans="2:5" x14ac:dyDescent="0.2">
      <c r="B861" s="13" t="s">
        <v>6</v>
      </c>
      <c r="C861" s="13">
        <v>161</v>
      </c>
      <c r="D861" s="54">
        <v>1468974</v>
      </c>
      <c r="E861" s="7"/>
    </row>
    <row r="862" spans="2:5" x14ac:dyDescent="0.2">
      <c r="B862" s="13" t="s">
        <v>7</v>
      </c>
      <c r="C862" s="13">
        <v>879</v>
      </c>
      <c r="D862" s="54">
        <v>1340001</v>
      </c>
      <c r="E862" s="7"/>
    </row>
    <row r="863" spans="2:5" x14ac:dyDescent="0.2">
      <c r="B863" s="13" t="s">
        <v>7</v>
      </c>
      <c r="C863" s="13">
        <v>883</v>
      </c>
      <c r="D863" s="54">
        <v>1251122</v>
      </c>
      <c r="E863" s="7" t="s">
        <v>240</v>
      </c>
    </row>
    <row r="864" spans="2:5" x14ac:dyDescent="0.2">
      <c r="B864" s="13" t="s">
        <v>23</v>
      </c>
      <c r="C864" s="13">
        <v>35</v>
      </c>
      <c r="D864" s="54">
        <v>1614095</v>
      </c>
      <c r="E864" s="7"/>
    </row>
    <row r="865" spans="2:5" x14ac:dyDescent="0.2">
      <c r="B865" s="13" t="s">
        <v>23</v>
      </c>
      <c r="C865" s="13">
        <v>39</v>
      </c>
      <c r="D865" s="54">
        <v>1022618.9999999999</v>
      </c>
      <c r="E865" s="7"/>
    </row>
    <row r="866" spans="2:5" x14ac:dyDescent="0.2">
      <c r="B866" s="13" t="s">
        <v>8</v>
      </c>
      <c r="C866" s="13">
        <v>31</v>
      </c>
      <c r="D866" s="54">
        <v>1489245</v>
      </c>
      <c r="E866" s="7"/>
    </row>
    <row r="867" spans="2:5" x14ac:dyDescent="0.2">
      <c r="B867" s="13" t="s">
        <v>13</v>
      </c>
      <c r="C867" s="13">
        <v>27</v>
      </c>
      <c r="D867" s="54">
        <v>1584640</v>
      </c>
      <c r="E867" s="7"/>
    </row>
    <row r="868" spans="2:5" x14ac:dyDescent="0.2">
      <c r="B868" s="13" t="s">
        <v>13</v>
      </c>
      <c r="C868" s="13">
        <v>28</v>
      </c>
      <c r="D868" s="54">
        <v>264580.41450777202</v>
      </c>
      <c r="E868" s="7"/>
    </row>
    <row r="869" spans="2:5" x14ac:dyDescent="0.2">
      <c r="B869" s="13" t="s">
        <v>13</v>
      </c>
      <c r="C869" s="13">
        <v>29</v>
      </c>
      <c r="D869" s="54">
        <v>1433796</v>
      </c>
      <c r="E869" s="7"/>
    </row>
    <row r="870" spans="2:5" x14ac:dyDescent="0.2">
      <c r="B870" s="13" t="s">
        <v>145</v>
      </c>
      <c r="C870" s="13">
        <v>528</v>
      </c>
      <c r="D870" s="54">
        <v>1544095.0000000002</v>
      </c>
      <c r="E870" s="7"/>
    </row>
    <row r="871" spans="2:5" x14ac:dyDescent="0.2">
      <c r="B871" s="13" t="s">
        <v>145</v>
      </c>
      <c r="C871" s="13">
        <v>536</v>
      </c>
      <c r="D871" s="54">
        <v>1683240.0000000002</v>
      </c>
      <c r="E871" s="7"/>
    </row>
    <row r="872" spans="2:5" x14ac:dyDescent="0.2">
      <c r="B872" s="13" t="s">
        <v>145</v>
      </c>
      <c r="C872" s="13">
        <v>548</v>
      </c>
      <c r="D872" s="54">
        <v>1656200.0000000002</v>
      </c>
      <c r="E872" s="7"/>
    </row>
    <row r="873" spans="2:5" x14ac:dyDescent="0.2">
      <c r="B873" s="13" t="s">
        <v>42</v>
      </c>
      <c r="C873" s="13">
        <v>54</v>
      </c>
      <c r="D873" s="54">
        <v>1049402.5</v>
      </c>
      <c r="E873" s="7"/>
    </row>
    <row r="874" spans="2:5" x14ac:dyDescent="0.2">
      <c r="B874" s="13" t="s">
        <v>42</v>
      </c>
      <c r="C874" s="13">
        <v>57</v>
      </c>
      <c r="D874" s="54">
        <v>1385230</v>
      </c>
      <c r="E874" s="7"/>
    </row>
    <row r="875" spans="2:5" x14ac:dyDescent="0.2">
      <c r="B875" s="13" t="s">
        <v>15</v>
      </c>
      <c r="C875" s="13">
        <v>224</v>
      </c>
      <c r="D875" s="54">
        <v>1586557</v>
      </c>
      <c r="E875" s="7"/>
    </row>
    <row r="876" spans="2:5" x14ac:dyDescent="0.2">
      <c r="B876" s="13" t="s">
        <v>15</v>
      </c>
      <c r="C876" s="13">
        <v>225</v>
      </c>
      <c r="D876" s="54">
        <v>1748033</v>
      </c>
      <c r="E876" s="7"/>
    </row>
    <row r="877" spans="2:5" x14ac:dyDescent="0.2">
      <c r="B877" s="13" t="s">
        <v>15</v>
      </c>
      <c r="C877" s="13">
        <v>231</v>
      </c>
      <c r="D877" s="54">
        <v>1647387</v>
      </c>
      <c r="E877" s="7"/>
    </row>
    <row r="878" spans="2:5" x14ac:dyDescent="0.2">
      <c r="B878" s="13" t="s">
        <v>159</v>
      </c>
      <c r="C878" s="13">
        <v>594</v>
      </c>
      <c r="D878" s="54">
        <v>1530100</v>
      </c>
      <c r="E878" s="7"/>
    </row>
    <row r="879" spans="2:5" x14ac:dyDescent="0.2">
      <c r="B879" s="13" t="s">
        <v>159</v>
      </c>
      <c r="C879" s="13">
        <v>592</v>
      </c>
      <c r="D879" s="54">
        <v>1243620</v>
      </c>
      <c r="E879" s="7"/>
    </row>
    <row r="880" spans="2:5" x14ac:dyDescent="0.2">
      <c r="B880" s="13" t="s">
        <v>16</v>
      </c>
      <c r="C880" s="13">
        <v>3113</v>
      </c>
      <c r="D880" s="54">
        <v>1166737</v>
      </c>
      <c r="E880" s="7"/>
    </row>
    <row r="881" spans="2:5" x14ac:dyDescent="0.2">
      <c r="B881" s="13" t="s">
        <v>16</v>
      </c>
      <c r="C881" s="13">
        <v>3113</v>
      </c>
      <c r="D881" s="54">
        <v>97905</v>
      </c>
      <c r="E881" s="7"/>
    </row>
    <row r="882" spans="2:5" x14ac:dyDescent="0.2">
      <c r="B882" s="13" t="s">
        <v>16</v>
      </c>
      <c r="C882" s="13">
        <v>3118</v>
      </c>
      <c r="D882" s="54">
        <v>1443965</v>
      </c>
      <c r="E882" s="7" t="s">
        <v>241</v>
      </c>
    </row>
    <row r="885" spans="2:5" ht="15" x14ac:dyDescent="0.25">
      <c r="B885" s="96" t="s">
        <v>238</v>
      </c>
      <c r="C885" s="116" t="s">
        <v>109</v>
      </c>
    </row>
    <row r="886" spans="2:5" x14ac:dyDescent="0.2">
      <c r="B886" s="10" t="s">
        <v>2</v>
      </c>
      <c r="C886" s="10" t="s">
        <v>3</v>
      </c>
      <c r="D886" s="92">
        <v>29852222.240351096</v>
      </c>
    </row>
    <row r="887" spans="2:5" x14ac:dyDescent="0.2">
      <c r="B887" s="10" t="s">
        <v>180</v>
      </c>
      <c r="C887" s="10">
        <v>45</v>
      </c>
      <c r="D887" s="153">
        <v>1658005.8640776698</v>
      </c>
    </row>
    <row r="888" spans="2:5" x14ac:dyDescent="0.2">
      <c r="B888" s="10" t="s">
        <v>129</v>
      </c>
      <c r="C888" s="10">
        <v>5759</v>
      </c>
      <c r="D888" s="153">
        <v>1599274.3755725191</v>
      </c>
    </row>
    <row r="889" spans="2:5" x14ac:dyDescent="0.2">
      <c r="B889" s="13" t="s">
        <v>114</v>
      </c>
      <c r="C889" s="10">
        <v>133</v>
      </c>
      <c r="D889" s="153">
        <v>1516675</v>
      </c>
    </row>
    <row r="890" spans="2:5" x14ac:dyDescent="0.2">
      <c r="B890" s="13" t="s">
        <v>114</v>
      </c>
      <c r="C890" s="10">
        <v>131</v>
      </c>
      <c r="D890" s="153">
        <v>1584875</v>
      </c>
    </row>
    <row r="891" spans="2:5" x14ac:dyDescent="0.2">
      <c r="B891" s="13" t="s">
        <v>92</v>
      </c>
      <c r="C891" s="10">
        <v>101</v>
      </c>
      <c r="D891" s="153">
        <v>1649508.998534441</v>
      </c>
    </row>
    <row r="892" spans="2:5" x14ac:dyDescent="0.2">
      <c r="B892" s="13" t="s">
        <v>92</v>
      </c>
      <c r="C892" s="10">
        <v>102</v>
      </c>
      <c r="D892" s="153">
        <v>1593871.9999999998</v>
      </c>
    </row>
    <row r="893" spans="2:5" x14ac:dyDescent="0.2">
      <c r="B893" s="13" t="s">
        <v>92</v>
      </c>
      <c r="C893" s="10">
        <v>103</v>
      </c>
      <c r="D893" s="153">
        <v>1601712</v>
      </c>
    </row>
    <row r="894" spans="2:5" x14ac:dyDescent="0.2">
      <c r="B894" s="10" t="s">
        <v>92</v>
      </c>
      <c r="C894" s="10">
        <v>117</v>
      </c>
      <c r="D894" s="153">
        <v>1662959.9999999998</v>
      </c>
    </row>
    <row r="895" spans="2:5" x14ac:dyDescent="0.2">
      <c r="B895" s="10" t="s">
        <v>155</v>
      </c>
      <c r="C895" s="10">
        <v>78</v>
      </c>
      <c r="D895" s="153">
        <v>1551411</v>
      </c>
    </row>
    <row r="896" spans="2:5" x14ac:dyDescent="0.2">
      <c r="B896" s="10" t="s">
        <v>113</v>
      </c>
      <c r="C896" s="10">
        <v>417</v>
      </c>
      <c r="D896" s="153">
        <v>1572475</v>
      </c>
    </row>
    <row r="897" spans="2:4" x14ac:dyDescent="0.2">
      <c r="B897" s="10" t="s">
        <v>113</v>
      </c>
      <c r="C897" s="10">
        <v>415</v>
      </c>
      <c r="D897" s="153">
        <v>1611225</v>
      </c>
    </row>
    <row r="898" spans="2:4" x14ac:dyDescent="0.2">
      <c r="B898" s="13" t="s">
        <v>99</v>
      </c>
      <c r="C898" s="10">
        <v>51</v>
      </c>
      <c r="D898" s="153">
        <v>1055588</v>
      </c>
    </row>
    <row r="899" spans="2:4" x14ac:dyDescent="0.2">
      <c r="B899" s="13" t="s">
        <v>99</v>
      </c>
      <c r="C899" s="10">
        <v>51</v>
      </c>
      <c r="D899" s="153">
        <v>905240</v>
      </c>
    </row>
    <row r="900" spans="2:4" x14ac:dyDescent="0.2">
      <c r="B900" s="10" t="s">
        <v>53</v>
      </c>
      <c r="C900" s="10">
        <v>49</v>
      </c>
      <c r="D900" s="153">
        <v>1602145.1409869085</v>
      </c>
    </row>
    <row r="901" spans="2:4" x14ac:dyDescent="0.2">
      <c r="B901" s="10" t="s">
        <v>53</v>
      </c>
      <c r="C901" s="10">
        <v>50</v>
      </c>
      <c r="D901" s="153">
        <v>1585944.0733944953</v>
      </c>
    </row>
    <row r="902" spans="2:4" x14ac:dyDescent="0.2">
      <c r="B902" s="10" t="s">
        <v>14</v>
      </c>
      <c r="C902" s="10">
        <v>452</v>
      </c>
      <c r="D902" s="153">
        <v>1540937.1889106969</v>
      </c>
    </row>
    <row r="903" spans="2:4" x14ac:dyDescent="0.2">
      <c r="B903" s="10" t="s">
        <v>14</v>
      </c>
      <c r="C903" s="10">
        <v>458</v>
      </c>
      <c r="D903" s="153">
        <v>1299147.1513387661</v>
      </c>
    </row>
    <row r="904" spans="2:4" x14ac:dyDescent="0.2">
      <c r="B904" s="10" t="s">
        <v>14</v>
      </c>
      <c r="C904" s="10">
        <v>460</v>
      </c>
      <c r="D904" s="153">
        <v>1371977.1270207854</v>
      </c>
    </row>
    <row r="905" spans="2:4" x14ac:dyDescent="0.2">
      <c r="B905" s="10" t="s">
        <v>14</v>
      </c>
      <c r="C905" s="10">
        <v>459</v>
      </c>
      <c r="D905" s="153">
        <v>1263203.1597744361</v>
      </c>
    </row>
    <row r="906" spans="2:4" x14ac:dyDescent="0.2">
      <c r="B906" s="10" t="s">
        <v>14</v>
      </c>
      <c r="C906" s="10">
        <v>470</v>
      </c>
      <c r="D906" s="153">
        <v>1626046.1607403799</v>
      </c>
    </row>
    <row r="909" spans="2:4" x14ac:dyDescent="0.2">
      <c r="B909" s="8" t="s">
        <v>242</v>
      </c>
      <c r="C909" s="19" t="s">
        <v>109</v>
      </c>
    </row>
    <row r="910" spans="2:4" ht="15" x14ac:dyDescent="0.2">
      <c r="B910" s="12" t="s">
        <v>2</v>
      </c>
      <c r="C910" s="12" t="s">
        <v>3</v>
      </c>
      <c r="D910" s="86">
        <v>30139735.81772184</v>
      </c>
    </row>
    <row r="911" spans="2:4" x14ac:dyDescent="0.2">
      <c r="B911" s="13" t="s">
        <v>171</v>
      </c>
      <c r="C911" s="13">
        <v>646</v>
      </c>
      <c r="D911" s="89">
        <v>1551999.6397350992</v>
      </c>
    </row>
    <row r="912" spans="2:4" x14ac:dyDescent="0.2">
      <c r="B912" s="13" t="s">
        <v>155</v>
      </c>
      <c r="C912" s="13">
        <v>110</v>
      </c>
      <c r="D912" s="54">
        <v>1850859.9999999998</v>
      </c>
    </row>
    <row r="913" spans="1:9" x14ac:dyDescent="0.2">
      <c r="B913" s="13" t="s">
        <v>155</v>
      </c>
      <c r="C913" s="13">
        <v>111</v>
      </c>
      <c r="D913" s="54">
        <v>1878120</v>
      </c>
    </row>
    <row r="914" spans="1:9" x14ac:dyDescent="0.2">
      <c r="B914" s="13" t="s">
        <v>99</v>
      </c>
      <c r="C914" s="13">
        <v>66</v>
      </c>
      <c r="D914" s="54">
        <v>523376.01188707276</v>
      </c>
    </row>
    <row r="915" spans="1:9" x14ac:dyDescent="0.2">
      <c r="B915" s="13" t="s">
        <v>99</v>
      </c>
      <c r="C915" s="13">
        <v>66</v>
      </c>
      <c r="D915" s="54">
        <v>1043114</v>
      </c>
    </row>
    <row r="916" spans="1:9" x14ac:dyDescent="0.2">
      <c r="B916" s="13" t="s">
        <v>53</v>
      </c>
      <c r="C916" s="13">
        <v>56</v>
      </c>
      <c r="D916" s="54">
        <v>1613485.0526315791</v>
      </c>
    </row>
    <row r="917" spans="1:9" x14ac:dyDescent="0.2">
      <c r="B917" s="13" t="s">
        <v>115</v>
      </c>
      <c r="C917" s="13">
        <v>33</v>
      </c>
      <c r="D917" s="54">
        <v>774996</v>
      </c>
    </row>
    <row r="918" spans="1:9" x14ac:dyDescent="0.2">
      <c r="B918" s="13" t="s">
        <v>115</v>
      </c>
      <c r="C918" s="13">
        <v>32</v>
      </c>
      <c r="D918" s="54">
        <v>805822.52069297386</v>
      </c>
    </row>
    <row r="919" spans="1:9" x14ac:dyDescent="0.2">
      <c r="B919" s="13" t="s">
        <v>104</v>
      </c>
      <c r="C919" s="13">
        <v>186</v>
      </c>
      <c r="D919" s="54">
        <v>1597799.9804209496</v>
      </c>
    </row>
    <row r="920" spans="1:9" x14ac:dyDescent="0.2">
      <c r="B920" s="13" t="s">
        <v>104</v>
      </c>
      <c r="C920" s="13">
        <v>192</v>
      </c>
      <c r="D920" s="54">
        <v>1576647.9642502482</v>
      </c>
    </row>
    <row r="921" spans="1:9" x14ac:dyDescent="0.2">
      <c r="B921" s="13" t="s">
        <v>25</v>
      </c>
      <c r="C921" s="13">
        <v>801</v>
      </c>
      <c r="D921" s="54">
        <v>1509692.0408580187</v>
      </c>
    </row>
    <row r="922" spans="1:9" x14ac:dyDescent="0.2">
      <c r="B922" s="13" t="s">
        <v>161</v>
      </c>
      <c r="C922" s="13">
        <v>111</v>
      </c>
      <c r="D922" s="54">
        <v>1534433.4796334011</v>
      </c>
    </row>
    <row r="923" spans="1:9" s="31" customFormat="1" x14ac:dyDescent="0.2">
      <c r="A923" s="44"/>
      <c r="B923" s="34" t="s">
        <v>105</v>
      </c>
      <c r="C923" s="34">
        <v>117</v>
      </c>
      <c r="D923" s="55">
        <v>1340465.9296875</v>
      </c>
      <c r="G923" s="46"/>
      <c r="I923" s="46"/>
    </row>
    <row r="924" spans="1:9" s="31" customFormat="1" x14ac:dyDescent="0.2">
      <c r="A924" s="44"/>
      <c r="B924" s="34" t="s">
        <v>105</v>
      </c>
      <c r="C924" s="34">
        <v>118</v>
      </c>
      <c r="D924" s="55">
        <v>1269810.3987692308</v>
      </c>
      <c r="G924" s="46"/>
      <c r="I924" s="46"/>
    </row>
    <row r="925" spans="1:9" x14ac:dyDescent="0.2">
      <c r="B925" s="34" t="s">
        <v>105</v>
      </c>
      <c r="C925" s="34">
        <v>128</v>
      </c>
      <c r="D925" s="55">
        <v>1822970.8163265309</v>
      </c>
    </row>
    <row r="926" spans="1:9" x14ac:dyDescent="0.2">
      <c r="B926" s="13" t="s">
        <v>188</v>
      </c>
      <c r="C926" s="13">
        <v>31</v>
      </c>
      <c r="D926" s="54">
        <v>1595447.9686735196</v>
      </c>
    </row>
    <row r="927" spans="1:9" x14ac:dyDescent="0.2">
      <c r="B927" s="13" t="s">
        <v>66</v>
      </c>
      <c r="C927" s="13">
        <v>1177</v>
      </c>
      <c r="D927" s="54">
        <v>1689800</v>
      </c>
    </row>
    <row r="928" spans="1:9" x14ac:dyDescent="0.2">
      <c r="B928" s="13" t="s">
        <v>66</v>
      </c>
      <c r="C928" s="13">
        <v>1181</v>
      </c>
      <c r="D928" s="54">
        <v>1689800</v>
      </c>
    </row>
    <row r="929" spans="2:4" x14ac:dyDescent="0.2">
      <c r="B929" s="13" t="s">
        <v>201</v>
      </c>
      <c r="C929" s="13">
        <v>14</v>
      </c>
      <c r="D929" s="54">
        <v>1533434.0141557129</v>
      </c>
    </row>
    <row r="930" spans="2:4" x14ac:dyDescent="0.2">
      <c r="B930" s="13" t="s">
        <v>107</v>
      </c>
      <c r="C930" s="13">
        <v>27</v>
      </c>
      <c r="D930" s="54">
        <v>1614000</v>
      </c>
    </row>
    <row r="931" spans="2:4" x14ac:dyDescent="0.2">
      <c r="B931" s="13" t="s">
        <v>116</v>
      </c>
      <c r="C931" s="13">
        <v>24</v>
      </c>
      <c r="D931" s="54">
        <v>1323660</v>
      </c>
    </row>
    <row r="934" spans="2:4" x14ac:dyDescent="0.2">
      <c r="B934" s="8" t="s">
        <v>243</v>
      </c>
      <c r="C934" s="19" t="s">
        <v>244</v>
      </c>
    </row>
    <row r="935" spans="2:4" x14ac:dyDescent="0.2">
      <c r="B935" s="8" t="s">
        <v>245</v>
      </c>
      <c r="C935" s="19">
        <v>15.64</v>
      </c>
    </row>
    <row r="937" spans="2:4" x14ac:dyDescent="0.2">
      <c r="B937" s="8" t="s">
        <v>243</v>
      </c>
      <c r="C937" s="19" t="s">
        <v>109</v>
      </c>
    </row>
    <row r="938" spans="2:4" ht="15" x14ac:dyDescent="0.2">
      <c r="B938" s="12" t="s">
        <v>2</v>
      </c>
      <c r="C938" s="12" t="s">
        <v>3</v>
      </c>
      <c r="D938" s="154">
        <v>30891417.992474839</v>
      </c>
    </row>
    <row r="939" spans="2:4" x14ac:dyDescent="0.2">
      <c r="B939" s="13" t="s">
        <v>92</v>
      </c>
      <c r="C939" s="13">
        <v>118</v>
      </c>
      <c r="D939" s="138">
        <v>1656720</v>
      </c>
    </row>
    <row r="940" spans="2:4" x14ac:dyDescent="0.2">
      <c r="B940" s="13" t="s">
        <v>92</v>
      </c>
      <c r="C940" s="13">
        <v>119</v>
      </c>
      <c r="D940" s="138">
        <v>1668160</v>
      </c>
    </row>
    <row r="941" spans="2:4" x14ac:dyDescent="0.2">
      <c r="B941" s="13" t="s">
        <v>99</v>
      </c>
      <c r="C941" s="13">
        <v>68</v>
      </c>
      <c r="D941" s="138">
        <v>1551550</v>
      </c>
    </row>
    <row r="942" spans="2:4" x14ac:dyDescent="0.2">
      <c r="B942" s="13" t="s">
        <v>14</v>
      </c>
      <c r="C942" s="13">
        <v>471</v>
      </c>
      <c r="D942" s="138">
        <v>757962</v>
      </c>
    </row>
    <row r="943" spans="2:4" x14ac:dyDescent="0.2">
      <c r="B943" s="13" t="s">
        <v>14</v>
      </c>
      <c r="C943" s="13">
        <v>471</v>
      </c>
      <c r="D943" s="138">
        <v>822812.05004812323</v>
      </c>
    </row>
    <row r="944" spans="2:4" x14ac:dyDescent="0.2">
      <c r="B944" s="13" t="s">
        <v>14</v>
      </c>
      <c r="C944" s="13">
        <v>483</v>
      </c>
      <c r="D944" s="138">
        <v>1276700.064596273</v>
      </c>
    </row>
    <row r="945" spans="2:4" x14ac:dyDescent="0.2">
      <c r="B945" s="13" t="s">
        <v>14</v>
      </c>
      <c r="C945" s="13">
        <v>488</v>
      </c>
      <c r="D945" s="138">
        <v>1283648.9363135335</v>
      </c>
    </row>
    <row r="946" spans="2:4" x14ac:dyDescent="0.2">
      <c r="B946" s="13" t="s">
        <v>14</v>
      </c>
      <c r="C946" s="13">
        <v>486</v>
      </c>
      <c r="D946" s="138">
        <v>1260824.9681846537</v>
      </c>
    </row>
    <row r="947" spans="2:4" x14ac:dyDescent="0.2">
      <c r="B947" s="13" t="s">
        <v>14</v>
      </c>
      <c r="C947" s="13">
        <v>487</v>
      </c>
      <c r="D947" s="138">
        <v>1255315.9042553192</v>
      </c>
    </row>
    <row r="948" spans="2:4" x14ac:dyDescent="0.2">
      <c r="B948" s="13" t="s">
        <v>14</v>
      </c>
      <c r="C948" s="13">
        <v>495</v>
      </c>
      <c r="D948" s="138">
        <v>1255315.9361302441</v>
      </c>
    </row>
    <row r="949" spans="2:4" x14ac:dyDescent="0.2">
      <c r="B949" s="13" t="s">
        <v>246</v>
      </c>
      <c r="C949" s="13">
        <v>9601987669</v>
      </c>
      <c r="D949" s="138">
        <v>1042926</v>
      </c>
    </row>
    <row r="950" spans="2:4" x14ac:dyDescent="0.2">
      <c r="B950" s="13" t="s">
        <v>115</v>
      </c>
      <c r="C950" s="13">
        <v>35</v>
      </c>
      <c r="D950" s="138">
        <v>774996</v>
      </c>
    </row>
    <row r="951" spans="2:4" x14ac:dyDescent="0.2">
      <c r="B951" s="13" t="s">
        <v>115</v>
      </c>
      <c r="C951" s="13">
        <v>36</v>
      </c>
      <c r="D951" s="138">
        <v>1271343.6634146341</v>
      </c>
    </row>
    <row r="952" spans="2:4" x14ac:dyDescent="0.2">
      <c r="B952" s="13" t="s">
        <v>115</v>
      </c>
      <c r="C952" s="13">
        <v>38</v>
      </c>
      <c r="D952" s="138">
        <v>1564670.6080277502</v>
      </c>
    </row>
    <row r="953" spans="2:4" x14ac:dyDescent="0.2">
      <c r="B953" s="13" t="s">
        <v>104</v>
      </c>
      <c r="C953" s="13">
        <v>193</v>
      </c>
      <c r="D953" s="138">
        <v>1274782.0024570024</v>
      </c>
    </row>
    <row r="954" spans="2:4" x14ac:dyDescent="0.2">
      <c r="B954" s="13" t="s">
        <v>161</v>
      </c>
      <c r="C954" s="13">
        <v>117</v>
      </c>
      <c r="D954" s="138">
        <v>1525023.4101382489</v>
      </c>
    </row>
    <row r="955" spans="2:4" x14ac:dyDescent="0.2">
      <c r="B955" s="13" t="s">
        <v>105</v>
      </c>
      <c r="C955" s="13">
        <v>121</v>
      </c>
      <c r="D955" s="138">
        <v>1572749.4597060313</v>
      </c>
    </row>
    <row r="956" spans="2:4" x14ac:dyDescent="0.2">
      <c r="B956" s="13" t="s">
        <v>105</v>
      </c>
      <c r="C956" s="13">
        <v>123</v>
      </c>
      <c r="D956" s="138">
        <v>1563441.975099602</v>
      </c>
    </row>
    <row r="957" spans="2:4" x14ac:dyDescent="0.2">
      <c r="B957" s="13" t="s">
        <v>105</v>
      </c>
      <c r="C957" s="13">
        <v>155</v>
      </c>
      <c r="D957" s="138">
        <v>1151643.014103425</v>
      </c>
    </row>
    <row r="958" spans="2:4" x14ac:dyDescent="0.2">
      <c r="B958" s="13" t="s">
        <v>188</v>
      </c>
      <c r="C958" s="13">
        <v>32</v>
      </c>
      <c r="D958" s="138">
        <v>1573488</v>
      </c>
    </row>
    <row r="959" spans="2:4" x14ac:dyDescent="0.2">
      <c r="B959" s="13" t="s">
        <v>66</v>
      </c>
      <c r="C959" s="13">
        <v>1184</v>
      </c>
      <c r="D959" s="138">
        <v>1681300</v>
      </c>
    </row>
    <row r="960" spans="2:4" x14ac:dyDescent="0.2">
      <c r="B960" s="13" t="s">
        <v>201</v>
      </c>
      <c r="C960" s="13">
        <v>15</v>
      </c>
      <c r="D960" s="138">
        <v>1545264</v>
      </c>
    </row>
    <row r="961" spans="1:9" x14ac:dyDescent="0.2">
      <c r="B961" s="13" t="s">
        <v>116</v>
      </c>
      <c r="C961" s="13">
        <v>25</v>
      </c>
      <c r="D961" s="138">
        <v>1560780.0000000002</v>
      </c>
    </row>
    <row r="964" spans="1:9" ht="15" x14ac:dyDescent="0.25">
      <c r="B964" s="155" t="s">
        <v>247</v>
      </c>
      <c r="C964" s="156">
        <v>3067649</v>
      </c>
      <c r="D964" s="155"/>
    </row>
    <row r="965" spans="1:9" x14ac:dyDescent="0.2">
      <c r="A965" s="19" t="s">
        <v>248</v>
      </c>
      <c r="B965" s="57" t="s">
        <v>249</v>
      </c>
      <c r="C965" s="66">
        <v>30.67</v>
      </c>
      <c r="D965" s="57"/>
    </row>
    <row r="967" spans="1:9" x14ac:dyDescent="0.2">
      <c r="B967" s="8" t="s">
        <v>250</v>
      </c>
      <c r="C967" s="19" t="s">
        <v>26</v>
      </c>
    </row>
    <row r="968" spans="1:9" x14ac:dyDescent="0.2">
      <c r="B968" s="13" t="s">
        <v>2</v>
      </c>
      <c r="C968" s="13" t="s">
        <v>3</v>
      </c>
      <c r="D968" s="89">
        <v>21666497.499413006</v>
      </c>
    </row>
    <row r="969" spans="1:9" x14ac:dyDescent="0.2">
      <c r="B969" s="13" t="s">
        <v>21</v>
      </c>
      <c r="C969" s="13">
        <v>9018</v>
      </c>
      <c r="D969" s="54">
        <v>287790</v>
      </c>
    </row>
    <row r="970" spans="1:9" x14ac:dyDescent="0.2">
      <c r="B970" s="13" t="s">
        <v>21</v>
      </c>
      <c r="C970" s="13">
        <v>9019</v>
      </c>
      <c r="D970" s="54">
        <v>275000</v>
      </c>
    </row>
    <row r="971" spans="1:9" x14ac:dyDescent="0.2">
      <c r="B971" s="13" t="s">
        <v>21</v>
      </c>
      <c r="C971" s="13">
        <v>9020</v>
      </c>
      <c r="D971" s="54">
        <v>471000</v>
      </c>
    </row>
    <row r="972" spans="1:9" x14ac:dyDescent="0.2">
      <c r="B972" s="13" t="s">
        <v>22</v>
      </c>
      <c r="C972" s="13">
        <v>101</v>
      </c>
      <c r="D972" s="54">
        <v>1292343</v>
      </c>
    </row>
    <row r="973" spans="1:9" x14ac:dyDescent="0.2">
      <c r="B973" s="13" t="s">
        <v>22</v>
      </c>
      <c r="C973" s="13">
        <v>116</v>
      </c>
      <c r="D973" s="54">
        <v>1030224</v>
      </c>
    </row>
    <row r="974" spans="1:9" s="31" customFormat="1" x14ac:dyDescent="0.2">
      <c r="A974" s="44" t="s">
        <v>251</v>
      </c>
      <c r="B974" s="34" t="s">
        <v>6</v>
      </c>
      <c r="C974" s="34">
        <v>164</v>
      </c>
      <c r="D974" s="55">
        <v>345102</v>
      </c>
      <c r="G974" s="46"/>
      <c r="I974" s="46"/>
    </row>
    <row r="975" spans="1:9" s="31" customFormat="1" x14ac:dyDescent="0.2">
      <c r="A975" s="44" t="s">
        <v>251</v>
      </c>
      <c r="B975" s="34" t="s">
        <v>6</v>
      </c>
      <c r="C975" s="34">
        <v>165</v>
      </c>
      <c r="D975" s="55">
        <v>1027689</v>
      </c>
      <c r="G975" s="46"/>
      <c r="I975" s="46"/>
    </row>
    <row r="976" spans="1:9" s="31" customFormat="1" x14ac:dyDescent="0.2">
      <c r="A976" s="44" t="s">
        <v>251</v>
      </c>
      <c r="B976" s="34" t="s">
        <v>6</v>
      </c>
      <c r="C976" s="34">
        <v>173</v>
      </c>
      <c r="D976" s="55">
        <v>1144806</v>
      </c>
      <c r="G976" s="46"/>
      <c r="I976" s="46"/>
    </row>
    <row r="977" spans="1:9" s="31" customFormat="1" x14ac:dyDescent="0.2">
      <c r="A977" s="44" t="s">
        <v>251</v>
      </c>
      <c r="B977" s="34" t="s">
        <v>6</v>
      </c>
      <c r="C977" s="34">
        <v>183</v>
      </c>
      <c r="D977" s="55">
        <v>732615</v>
      </c>
      <c r="G977" s="46"/>
      <c r="I977" s="46"/>
    </row>
    <row r="978" spans="1:9" s="31" customFormat="1" x14ac:dyDescent="0.2">
      <c r="A978" s="44" t="s">
        <v>251</v>
      </c>
      <c r="B978" s="34" t="s">
        <v>6</v>
      </c>
      <c r="C978" s="34">
        <v>184</v>
      </c>
      <c r="D978" s="55">
        <v>851010</v>
      </c>
      <c r="G978" s="46"/>
      <c r="I978" s="46"/>
    </row>
    <row r="979" spans="1:9" x14ac:dyDescent="0.2">
      <c r="B979" s="13" t="s">
        <v>7</v>
      </c>
      <c r="C979" s="13">
        <v>884</v>
      </c>
      <c r="D979" s="54">
        <v>1078389.4994130076</v>
      </c>
    </row>
    <row r="980" spans="1:9" x14ac:dyDescent="0.2">
      <c r="B980" s="13" t="s">
        <v>7</v>
      </c>
      <c r="C980" s="13">
        <v>891</v>
      </c>
      <c r="D980" s="54">
        <v>1521900</v>
      </c>
    </row>
    <row r="981" spans="1:9" s="31" customFormat="1" x14ac:dyDescent="0.2">
      <c r="A981" s="44" t="s">
        <v>251</v>
      </c>
      <c r="B981" s="34" t="s">
        <v>42</v>
      </c>
      <c r="C981" s="34">
        <v>63</v>
      </c>
      <c r="D981" s="55">
        <v>1350250</v>
      </c>
      <c r="G981" s="46"/>
      <c r="I981" s="46"/>
    </row>
    <row r="982" spans="1:9" s="31" customFormat="1" x14ac:dyDescent="0.2">
      <c r="A982" s="44" t="s">
        <v>251</v>
      </c>
      <c r="B982" s="34" t="s">
        <v>42</v>
      </c>
      <c r="C982" s="34">
        <v>75</v>
      </c>
      <c r="D982" s="55">
        <v>1647300</v>
      </c>
      <c r="G982" s="46"/>
      <c r="I982" s="46"/>
    </row>
    <row r="983" spans="1:9" x14ac:dyDescent="0.2">
      <c r="A983" s="44"/>
      <c r="B983" s="13" t="s">
        <v>15</v>
      </c>
      <c r="C983" s="13">
        <v>233</v>
      </c>
      <c r="D983" s="54">
        <v>1585451</v>
      </c>
    </row>
    <row r="984" spans="1:9" x14ac:dyDescent="0.2">
      <c r="A984" s="44"/>
      <c r="B984" s="13" t="s">
        <v>15</v>
      </c>
      <c r="C984" s="13">
        <v>235</v>
      </c>
      <c r="D984" s="54">
        <v>1597064</v>
      </c>
    </row>
    <row r="985" spans="1:9" x14ac:dyDescent="0.2">
      <c r="B985" s="13" t="s">
        <v>15</v>
      </c>
      <c r="C985" s="13">
        <v>236</v>
      </c>
      <c r="D985" s="54">
        <v>1538999</v>
      </c>
    </row>
    <row r="986" spans="1:9" x14ac:dyDescent="0.2">
      <c r="B986" s="13" t="s">
        <v>159</v>
      </c>
      <c r="C986" s="13">
        <v>597</v>
      </c>
      <c r="D986" s="54">
        <v>864500</v>
      </c>
    </row>
    <row r="987" spans="1:9" x14ac:dyDescent="0.2">
      <c r="B987" s="13" t="s">
        <v>159</v>
      </c>
      <c r="C987" s="13">
        <v>598</v>
      </c>
      <c r="D987" s="54">
        <v>89584</v>
      </c>
    </row>
    <row r="988" spans="1:9" x14ac:dyDescent="0.2">
      <c r="B988" s="13" t="s">
        <v>16</v>
      </c>
      <c r="C988" s="13">
        <v>3134</v>
      </c>
      <c r="D988" s="54">
        <v>1391606</v>
      </c>
    </row>
    <row r="989" spans="1:9" x14ac:dyDescent="0.2">
      <c r="B989" s="13" t="s">
        <v>16</v>
      </c>
      <c r="C989" s="13">
        <v>3235</v>
      </c>
      <c r="D989" s="54">
        <v>1543875</v>
      </c>
    </row>
    <row r="991" spans="1:9" x14ac:dyDescent="0.2">
      <c r="B991" s="8" t="s">
        <v>252</v>
      </c>
      <c r="C991" s="19" t="s">
        <v>109</v>
      </c>
    </row>
    <row r="992" spans="1:9" x14ac:dyDescent="0.2">
      <c r="B992" s="13" t="s">
        <v>2</v>
      </c>
      <c r="C992" s="13" t="s">
        <v>3</v>
      </c>
      <c r="D992" s="89">
        <v>31058664.932184156</v>
      </c>
    </row>
    <row r="993" spans="2:4" x14ac:dyDescent="0.2">
      <c r="B993" s="20" t="s">
        <v>21</v>
      </c>
      <c r="C993" s="13">
        <v>9054</v>
      </c>
      <c r="D993" s="151">
        <v>1008929.9999999999</v>
      </c>
    </row>
    <row r="994" spans="2:4" x14ac:dyDescent="0.2">
      <c r="B994" s="20" t="s">
        <v>22</v>
      </c>
      <c r="C994" s="13">
        <v>122</v>
      </c>
      <c r="D994" s="151">
        <v>1858850.4966037734</v>
      </c>
    </row>
    <row r="995" spans="2:4" x14ac:dyDescent="0.2">
      <c r="B995" s="20" t="s">
        <v>6</v>
      </c>
      <c r="C995" s="13">
        <v>186</v>
      </c>
      <c r="D995" s="151">
        <v>700770</v>
      </c>
    </row>
    <row r="996" spans="2:4" x14ac:dyDescent="0.2">
      <c r="B996" s="20" t="s">
        <v>6</v>
      </c>
      <c r="C996" s="13">
        <v>187</v>
      </c>
      <c r="D996" s="151">
        <v>1234525</v>
      </c>
    </row>
    <row r="997" spans="2:4" x14ac:dyDescent="0.2">
      <c r="B997" s="20" t="s">
        <v>6</v>
      </c>
      <c r="C997" s="13">
        <v>188</v>
      </c>
      <c r="D997" s="151">
        <v>1651290</v>
      </c>
    </row>
    <row r="998" spans="2:4" x14ac:dyDescent="0.2">
      <c r="B998" s="20" t="s">
        <v>6</v>
      </c>
      <c r="C998" s="13">
        <v>190</v>
      </c>
      <c r="D998" s="151">
        <v>955320</v>
      </c>
    </row>
    <row r="999" spans="2:4" x14ac:dyDescent="0.2">
      <c r="B999" s="20" t="s">
        <v>6</v>
      </c>
      <c r="C999" s="13">
        <v>191</v>
      </c>
      <c r="D999" s="151">
        <v>152375</v>
      </c>
    </row>
    <row r="1000" spans="2:4" x14ac:dyDescent="0.2">
      <c r="B1000" s="20" t="s">
        <v>7</v>
      </c>
      <c r="C1000" s="13">
        <v>892</v>
      </c>
      <c r="D1000" s="151">
        <v>498381</v>
      </c>
    </row>
    <row r="1001" spans="2:4" x14ac:dyDescent="0.2">
      <c r="B1001" s="20" t="s">
        <v>7</v>
      </c>
      <c r="C1001" s="13">
        <v>892</v>
      </c>
      <c r="D1001" s="151">
        <v>564870</v>
      </c>
    </row>
    <row r="1002" spans="2:4" x14ac:dyDescent="0.2">
      <c r="B1002" s="20" t="s">
        <v>7</v>
      </c>
      <c r="C1002" s="13">
        <v>24</v>
      </c>
      <c r="D1002" s="151">
        <v>1310800</v>
      </c>
    </row>
    <row r="1003" spans="2:4" x14ac:dyDescent="0.2">
      <c r="B1003" s="20" t="s">
        <v>7</v>
      </c>
      <c r="C1003" s="13">
        <v>25</v>
      </c>
      <c r="D1003" s="151">
        <v>854840</v>
      </c>
    </row>
    <row r="1004" spans="2:4" x14ac:dyDescent="0.2">
      <c r="B1004" s="20" t="s">
        <v>7</v>
      </c>
      <c r="C1004" s="13">
        <v>25</v>
      </c>
      <c r="D1004" s="151">
        <v>70060.000000000015</v>
      </c>
    </row>
    <row r="1005" spans="2:4" x14ac:dyDescent="0.2">
      <c r="B1005" s="20" t="s">
        <v>23</v>
      </c>
      <c r="C1005" s="13">
        <v>47</v>
      </c>
      <c r="D1005" s="151">
        <v>897390</v>
      </c>
    </row>
    <row r="1006" spans="2:4" x14ac:dyDescent="0.2">
      <c r="B1006" s="20" t="s">
        <v>23</v>
      </c>
      <c r="C1006" s="13">
        <v>47</v>
      </c>
      <c r="D1006" s="151">
        <v>547975</v>
      </c>
    </row>
    <row r="1007" spans="2:4" x14ac:dyDescent="0.2">
      <c r="B1007" s="20" t="s">
        <v>13</v>
      </c>
      <c r="C1007" s="13">
        <v>30</v>
      </c>
      <c r="D1007" s="151">
        <v>1717170</v>
      </c>
    </row>
    <row r="1008" spans="2:4" x14ac:dyDescent="0.2">
      <c r="B1008" s="20" t="s">
        <v>42</v>
      </c>
      <c r="C1008" s="13">
        <v>79</v>
      </c>
      <c r="D1008" s="151">
        <v>1064460</v>
      </c>
    </row>
    <row r="1009" spans="2:4" x14ac:dyDescent="0.2">
      <c r="B1009" s="20" t="s">
        <v>42</v>
      </c>
      <c r="C1009" s="13">
        <v>83</v>
      </c>
      <c r="D1009" s="151">
        <v>1576620</v>
      </c>
    </row>
    <row r="1010" spans="2:4" x14ac:dyDescent="0.2">
      <c r="B1010" s="20" t="s">
        <v>15</v>
      </c>
      <c r="C1010" s="13">
        <v>268</v>
      </c>
      <c r="D1010" s="151">
        <v>1537990.9943622269</v>
      </c>
    </row>
    <row r="1011" spans="2:4" x14ac:dyDescent="0.2">
      <c r="B1011" s="20" t="s">
        <v>15</v>
      </c>
      <c r="C1011" s="13">
        <v>269</v>
      </c>
      <c r="D1011" s="151">
        <v>1521773.2274633122</v>
      </c>
    </row>
    <row r="1012" spans="2:4" x14ac:dyDescent="0.2">
      <c r="B1012" s="20" t="s">
        <v>115</v>
      </c>
      <c r="C1012" s="13">
        <v>39</v>
      </c>
      <c r="D1012" s="151">
        <v>272320</v>
      </c>
    </row>
    <row r="1013" spans="2:4" x14ac:dyDescent="0.2">
      <c r="B1013" s="20" t="s">
        <v>115</v>
      </c>
      <c r="C1013" s="13">
        <v>39</v>
      </c>
      <c r="D1013" s="151">
        <v>978397.05599999998</v>
      </c>
    </row>
    <row r="1014" spans="2:4" x14ac:dyDescent="0.2">
      <c r="B1014" s="20" t="s">
        <v>104</v>
      </c>
      <c r="C1014" s="13">
        <v>198</v>
      </c>
      <c r="D1014" s="151">
        <v>1266179.9382716049</v>
      </c>
    </row>
    <row r="1015" spans="2:4" x14ac:dyDescent="0.2">
      <c r="B1015" s="20" t="s">
        <v>104</v>
      </c>
      <c r="C1015" s="13">
        <v>201</v>
      </c>
      <c r="D1015" s="151">
        <v>1302180.1320528211</v>
      </c>
    </row>
    <row r="1016" spans="2:4" x14ac:dyDescent="0.2">
      <c r="B1016" s="20" t="s">
        <v>161</v>
      </c>
      <c r="C1016" s="13">
        <v>137</v>
      </c>
      <c r="D1016" s="151">
        <v>2082063.0338983051</v>
      </c>
    </row>
    <row r="1017" spans="2:4" x14ac:dyDescent="0.2">
      <c r="B1017" s="20" t="s">
        <v>105</v>
      </c>
      <c r="C1017" s="13">
        <v>144</v>
      </c>
      <c r="D1017" s="151">
        <v>782435.80895522377</v>
      </c>
    </row>
    <row r="1018" spans="2:4" x14ac:dyDescent="0.2">
      <c r="B1018" s="20" t="s">
        <v>105</v>
      </c>
      <c r="C1018" s="13">
        <v>145</v>
      </c>
      <c r="D1018" s="151">
        <v>1565491.0089020771</v>
      </c>
    </row>
    <row r="1019" spans="2:4" x14ac:dyDescent="0.2">
      <c r="B1019" s="20" t="s">
        <v>105</v>
      </c>
      <c r="C1019" s="13">
        <v>146</v>
      </c>
      <c r="D1019" s="151">
        <v>1558516.0267724341</v>
      </c>
    </row>
    <row r="1020" spans="2:4" x14ac:dyDescent="0.2">
      <c r="B1020" s="20" t="s">
        <v>105</v>
      </c>
      <c r="C1020" s="13">
        <v>154</v>
      </c>
      <c r="D1020" s="151">
        <v>1526691.2089023772</v>
      </c>
    </row>
    <row r="1022" spans="2:4" x14ac:dyDescent="0.2">
      <c r="B1022" s="8" t="s">
        <v>253</v>
      </c>
      <c r="C1022" s="19" t="s">
        <v>199</v>
      </c>
    </row>
    <row r="1023" spans="2:4" ht="15" x14ac:dyDescent="0.25">
      <c r="B1023" s="157" t="s">
        <v>2</v>
      </c>
      <c r="C1023" s="15" t="s">
        <v>3</v>
      </c>
      <c r="D1023" s="158">
        <f>SUM(D1024:D1100)</f>
        <v>99894987.37991327</v>
      </c>
    </row>
    <row r="1024" spans="2:4" x14ac:dyDescent="0.2">
      <c r="B1024" s="133" t="s">
        <v>21</v>
      </c>
      <c r="C1024" s="13">
        <v>9057</v>
      </c>
      <c r="D1024" s="67">
        <v>1008422.9999999999</v>
      </c>
    </row>
    <row r="1025" spans="2:4" x14ac:dyDescent="0.2">
      <c r="B1025" s="133" t="s">
        <v>21</v>
      </c>
      <c r="C1025" s="13">
        <v>9063</v>
      </c>
      <c r="D1025" s="67">
        <v>887250</v>
      </c>
    </row>
    <row r="1026" spans="2:4" x14ac:dyDescent="0.2">
      <c r="B1026" s="133" t="s">
        <v>21</v>
      </c>
      <c r="C1026" s="13">
        <v>9064</v>
      </c>
      <c r="D1026" s="67">
        <v>112489</v>
      </c>
    </row>
    <row r="1027" spans="2:4" x14ac:dyDescent="0.2">
      <c r="B1027" s="133" t="s">
        <v>22</v>
      </c>
      <c r="C1027" s="13">
        <v>145</v>
      </c>
      <c r="D1027" s="67">
        <v>1130415</v>
      </c>
    </row>
    <row r="1028" spans="2:4" x14ac:dyDescent="0.2">
      <c r="B1028" s="133" t="s">
        <v>6</v>
      </c>
      <c r="C1028" s="13">
        <v>192</v>
      </c>
      <c r="D1028" s="67">
        <v>1674975</v>
      </c>
    </row>
    <row r="1029" spans="2:4" x14ac:dyDescent="0.2">
      <c r="B1029" s="133" t="s">
        <v>6</v>
      </c>
      <c r="C1029" s="13">
        <v>44</v>
      </c>
      <c r="D1029" s="67">
        <v>1138269</v>
      </c>
    </row>
    <row r="1030" spans="2:4" x14ac:dyDescent="0.2">
      <c r="B1030" s="133" t="s">
        <v>6</v>
      </c>
      <c r="C1030" s="13">
        <v>45</v>
      </c>
      <c r="D1030" s="67">
        <v>994653</v>
      </c>
    </row>
    <row r="1031" spans="2:4" x14ac:dyDescent="0.2">
      <c r="B1031" s="133" t="s">
        <v>6</v>
      </c>
      <c r="C1031" s="13">
        <v>45</v>
      </c>
      <c r="D1031" s="67">
        <v>552024</v>
      </c>
    </row>
    <row r="1032" spans="2:4" x14ac:dyDescent="0.2">
      <c r="B1032" s="133" t="s">
        <v>6</v>
      </c>
      <c r="C1032" s="13">
        <v>46</v>
      </c>
      <c r="D1032" s="67">
        <v>116688</v>
      </c>
    </row>
    <row r="1033" spans="2:4" x14ac:dyDescent="0.2">
      <c r="B1033" s="133" t="s">
        <v>6</v>
      </c>
      <c r="C1033" s="13">
        <v>46</v>
      </c>
      <c r="D1033" s="67">
        <v>1102380</v>
      </c>
    </row>
    <row r="1034" spans="2:4" x14ac:dyDescent="0.2">
      <c r="B1034" s="133" t="s">
        <v>6</v>
      </c>
      <c r="C1034" s="13">
        <v>51</v>
      </c>
      <c r="D1034" s="67">
        <v>515280</v>
      </c>
    </row>
    <row r="1035" spans="2:4" x14ac:dyDescent="0.2">
      <c r="B1035" s="133" t="s">
        <v>6</v>
      </c>
      <c r="C1035" s="13">
        <v>51</v>
      </c>
      <c r="D1035" s="67">
        <v>920550</v>
      </c>
    </row>
    <row r="1036" spans="2:4" x14ac:dyDescent="0.2">
      <c r="B1036" s="133" t="s">
        <v>6</v>
      </c>
      <c r="C1036" s="13">
        <v>52</v>
      </c>
      <c r="D1036" s="67">
        <v>341430</v>
      </c>
    </row>
    <row r="1037" spans="2:4" x14ac:dyDescent="0.2">
      <c r="B1037" s="133" t="s">
        <v>6</v>
      </c>
      <c r="C1037" s="13">
        <v>53</v>
      </c>
      <c r="D1037" s="67">
        <v>1134848</v>
      </c>
    </row>
    <row r="1038" spans="2:4" x14ac:dyDescent="0.2">
      <c r="B1038" s="133" t="s">
        <v>254</v>
      </c>
      <c r="C1038" s="13" t="s">
        <v>255</v>
      </c>
      <c r="D1038" s="67">
        <v>19956.599999999999</v>
      </c>
    </row>
    <row r="1039" spans="2:4" x14ac:dyDescent="0.2">
      <c r="B1039" s="133" t="s">
        <v>256</v>
      </c>
      <c r="C1039" s="159" t="s">
        <v>257</v>
      </c>
      <c r="D1039" s="67">
        <v>475111</v>
      </c>
    </row>
    <row r="1040" spans="2:4" x14ac:dyDescent="0.2">
      <c r="B1040" s="133" t="s">
        <v>7</v>
      </c>
      <c r="C1040" s="13">
        <v>894</v>
      </c>
      <c r="D1040" s="67">
        <v>1094970</v>
      </c>
    </row>
    <row r="1041" spans="2:4" x14ac:dyDescent="0.2">
      <c r="B1041" s="133" t="s">
        <v>7</v>
      </c>
      <c r="C1041" s="13">
        <v>895</v>
      </c>
      <c r="D1041" s="67">
        <v>285000</v>
      </c>
    </row>
    <row r="1042" spans="2:4" x14ac:dyDescent="0.2">
      <c r="B1042" s="133" t="s">
        <v>7</v>
      </c>
      <c r="C1042" s="13">
        <v>895</v>
      </c>
      <c r="D1042" s="67">
        <v>859625</v>
      </c>
    </row>
    <row r="1043" spans="2:4" x14ac:dyDescent="0.2">
      <c r="B1043" s="133" t="s">
        <v>7</v>
      </c>
      <c r="C1043" s="13">
        <v>27</v>
      </c>
      <c r="D1043" s="67">
        <v>1588215</v>
      </c>
    </row>
    <row r="1044" spans="2:4" x14ac:dyDescent="0.2">
      <c r="B1044" s="133" t="s">
        <v>7</v>
      </c>
      <c r="C1044" s="13">
        <v>898</v>
      </c>
      <c r="D1044" s="67">
        <v>50900</v>
      </c>
    </row>
    <row r="1045" spans="2:4" x14ac:dyDescent="0.2">
      <c r="B1045" s="133" t="s">
        <v>7</v>
      </c>
      <c r="C1045" s="13">
        <v>898</v>
      </c>
      <c r="D1045" s="67">
        <v>1626675</v>
      </c>
    </row>
    <row r="1046" spans="2:4" x14ac:dyDescent="0.2">
      <c r="B1046" s="133" t="s">
        <v>7</v>
      </c>
      <c r="C1046" s="13">
        <v>899</v>
      </c>
      <c r="D1046" s="67">
        <v>1529500</v>
      </c>
    </row>
    <row r="1047" spans="2:4" x14ac:dyDescent="0.2">
      <c r="B1047" s="133" t="s">
        <v>7</v>
      </c>
      <c r="C1047" s="13">
        <v>899</v>
      </c>
      <c r="D1047" s="67">
        <v>136890</v>
      </c>
    </row>
    <row r="1048" spans="2:4" x14ac:dyDescent="0.2">
      <c r="B1048" s="133" t="s">
        <v>23</v>
      </c>
      <c r="C1048" s="13">
        <v>276</v>
      </c>
      <c r="D1048" s="67">
        <v>1563782</v>
      </c>
    </row>
    <row r="1049" spans="2:4" x14ac:dyDescent="0.2">
      <c r="B1049" s="133" t="s">
        <v>23</v>
      </c>
      <c r="C1049" s="13">
        <v>55</v>
      </c>
      <c r="D1049" s="67">
        <v>1115500</v>
      </c>
    </row>
    <row r="1050" spans="2:4" x14ac:dyDescent="0.2">
      <c r="B1050" s="133" t="s">
        <v>23</v>
      </c>
      <c r="C1050" s="13">
        <v>56</v>
      </c>
      <c r="D1050" s="67">
        <v>886650</v>
      </c>
    </row>
    <row r="1051" spans="2:4" x14ac:dyDescent="0.2">
      <c r="B1051" s="133" t="s">
        <v>23</v>
      </c>
      <c r="C1051" s="13">
        <v>56</v>
      </c>
      <c r="D1051" s="67">
        <v>227700</v>
      </c>
    </row>
    <row r="1052" spans="2:4" x14ac:dyDescent="0.2">
      <c r="B1052" s="133" t="s">
        <v>24</v>
      </c>
      <c r="C1052" s="13">
        <v>24</v>
      </c>
      <c r="D1052" s="67">
        <v>1560550</v>
      </c>
    </row>
    <row r="1053" spans="2:4" x14ac:dyDescent="0.2">
      <c r="B1053" s="133" t="s">
        <v>24</v>
      </c>
      <c r="C1053" s="13">
        <v>25</v>
      </c>
      <c r="D1053" s="67">
        <v>1538125</v>
      </c>
    </row>
    <row r="1054" spans="2:4" x14ac:dyDescent="0.2">
      <c r="B1054" s="133" t="s">
        <v>185</v>
      </c>
      <c r="C1054" s="13">
        <v>167</v>
      </c>
      <c r="D1054" s="67">
        <v>1995760.0000000005</v>
      </c>
    </row>
    <row r="1055" spans="2:4" x14ac:dyDescent="0.2">
      <c r="B1055" s="133" t="s">
        <v>185</v>
      </c>
      <c r="C1055" s="13">
        <v>166</v>
      </c>
      <c r="D1055" s="67">
        <v>1708920.0000000002</v>
      </c>
    </row>
    <row r="1056" spans="2:4" x14ac:dyDescent="0.2">
      <c r="B1056" s="133" t="s">
        <v>185</v>
      </c>
      <c r="C1056" s="13">
        <v>169</v>
      </c>
      <c r="D1056" s="67">
        <v>2034140</v>
      </c>
    </row>
    <row r="1057" spans="2:4" x14ac:dyDescent="0.2">
      <c r="B1057" s="133" t="s">
        <v>185</v>
      </c>
      <c r="C1057" s="13">
        <v>170</v>
      </c>
      <c r="D1057" s="67">
        <v>1995760.0000000002</v>
      </c>
    </row>
    <row r="1058" spans="2:4" x14ac:dyDescent="0.2">
      <c r="B1058" s="133" t="s">
        <v>114</v>
      </c>
      <c r="C1058" s="13">
        <v>175</v>
      </c>
      <c r="D1058" s="67">
        <v>2316080.0000000005</v>
      </c>
    </row>
    <row r="1059" spans="2:4" x14ac:dyDescent="0.2">
      <c r="B1059" s="133" t="s">
        <v>114</v>
      </c>
      <c r="C1059" s="13">
        <v>176</v>
      </c>
      <c r="D1059" s="67">
        <v>2028000</v>
      </c>
    </row>
    <row r="1060" spans="2:4" x14ac:dyDescent="0.2">
      <c r="B1060" s="133" t="s">
        <v>114</v>
      </c>
      <c r="C1060" s="13">
        <v>177</v>
      </c>
      <c r="D1060" s="67">
        <v>2091440</v>
      </c>
    </row>
    <row r="1061" spans="2:4" x14ac:dyDescent="0.2">
      <c r="B1061" s="133" t="s">
        <v>114</v>
      </c>
      <c r="C1061" s="13">
        <v>199</v>
      </c>
      <c r="D1061" s="67">
        <v>2004100</v>
      </c>
    </row>
    <row r="1062" spans="2:4" x14ac:dyDescent="0.2">
      <c r="B1062" s="133" t="s">
        <v>114</v>
      </c>
      <c r="C1062" s="13">
        <v>197</v>
      </c>
      <c r="D1062" s="67">
        <v>2061920</v>
      </c>
    </row>
    <row r="1063" spans="2:4" x14ac:dyDescent="0.2">
      <c r="B1063" s="133" t="s">
        <v>114</v>
      </c>
      <c r="C1063" s="13">
        <v>195</v>
      </c>
      <c r="D1063" s="67">
        <v>1977640.0000000002</v>
      </c>
    </row>
    <row r="1064" spans="2:4" x14ac:dyDescent="0.2">
      <c r="B1064" s="133" t="s">
        <v>114</v>
      </c>
      <c r="C1064" s="13">
        <v>196</v>
      </c>
      <c r="D1064" s="67">
        <v>1980580</v>
      </c>
    </row>
    <row r="1065" spans="2:4" x14ac:dyDescent="0.2">
      <c r="B1065" s="133" t="s">
        <v>92</v>
      </c>
      <c r="C1065" s="13">
        <v>115</v>
      </c>
      <c r="D1065" s="67">
        <v>1643200</v>
      </c>
    </row>
    <row r="1066" spans="2:4" x14ac:dyDescent="0.2">
      <c r="B1066" s="133" t="s">
        <v>13</v>
      </c>
      <c r="C1066" s="13">
        <v>31</v>
      </c>
      <c r="D1066" s="67">
        <v>1629222</v>
      </c>
    </row>
    <row r="1067" spans="2:4" x14ac:dyDescent="0.2">
      <c r="B1067" s="133" t="s">
        <v>155</v>
      </c>
      <c r="C1067" s="13">
        <v>120</v>
      </c>
      <c r="D1067" s="67">
        <v>1893160</v>
      </c>
    </row>
    <row r="1068" spans="2:4" x14ac:dyDescent="0.2">
      <c r="B1068" s="133" t="s">
        <v>99</v>
      </c>
      <c r="C1068" s="13">
        <v>69</v>
      </c>
      <c r="D1068" s="67">
        <v>1546125</v>
      </c>
    </row>
    <row r="1069" spans="2:4" x14ac:dyDescent="0.2">
      <c r="B1069" s="133" t="s">
        <v>119</v>
      </c>
      <c r="C1069" s="13">
        <v>103</v>
      </c>
      <c r="D1069" s="67">
        <v>2047017</v>
      </c>
    </row>
    <row r="1070" spans="2:4" x14ac:dyDescent="0.2">
      <c r="B1070" s="133" t="s">
        <v>53</v>
      </c>
      <c r="C1070" s="13">
        <v>58</v>
      </c>
      <c r="D1070" s="67">
        <v>2094160.0795228628</v>
      </c>
    </row>
    <row r="1071" spans="2:4" x14ac:dyDescent="0.2">
      <c r="B1071" s="133" t="s">
        <v>53</v>
      </c>
      <c r="C1071" s="13">
        <v>57</v>
      </c>
      <c r="D1071" s="67">
        <v>1631304.0713577801</v>
      </c>
    </row>
    <row r="1072" spans="2:4" x14ac:dyDescent="0.2">
      <c r="B1072" s="133" t="s">
        <v>53</v>
      </c>
      <c r="C1072" s="13">
        <v>60</v>
      </c>
      <c r="D1072" s="67">
        <v>2120807</v>
      </c>
    </row>
    <row r="1073" spans="1:9" x14ac:dyDescent="0.2">
      <c r="B1073" s="133" t="s">
        <v>42</v>
      </c>
      <c r="C1073" s="13">
        <v>84</v>
      </c>
      <c r="D1073" s="67">
        <v>781395</v>
      </c>
    </row>
    <row r="1074" spans="1:9" x14ac:dyDescent="0.2">
      <c r="B1074" s="133" t="s">
        <v>42</v>
      </c>
      <c r="C1074" s="13">
        <v>84</v>
      </c>
      <c r="D1074" s="67">
        <v>786030</v>
      </c>
    </row>
    <row r="1075" spans="1:9" x14ac:dyDescent="0.2">
      <c r="B1075" s="133" t="s">
        <v>42</v>
      </c>
      <c r="C1075" s="13">
        <v>85</v>
      </c>
      <c r="D1075" s="67">
        <v>457995</v>
      </c>
    </row>
    <row r="1076" spans="1:9" x14ac:dyDescent="0.2">
      <c r="B1076" s="133" t="s">
        <v>42</v>
      </c>
      <c r="C1076" s="13">
        <v>85</v>
      </c>
      <c r="D1076" s="67">
        <v>1201462.5</v>
      </c>
    </row>
    <row r="1077" spans="1:9" x14ac:dyDescent="0.2">
      <c r="B1077" s="133" t="s">
        <v>42</v>
      </c>
      <c r="C1077" s="13">
        <v>87</v>
      </c>
      <c r="D1077" s="67">
        <v>1164950</v>
      </c>
    </row>
    <row r="1078" spans="1:9" x14ac:dyDescent="0.2">
      <c r="B1078" s="133" t="s">
        <v>42</v>
      </c>
      <c r="C1078" s="13">
        <v>88</v>
      </c>
      <c r="D1078" s="67">
        <v>1131025</v>
      </c>
    </row>
    <row r="1079" spans="1:9" x14ac:dyDescent="0.2">
      <c r="B1079" s="133" t="s">
        <v>14</v>
      </c>
      <c r="C1079" s="13">
        <v>274</v>
      </c>
      <c r="D1079" s="67">
        <v>1944540.0856094577</v>
      </c>
    </row>
    <row r="1080" spans="1:9" x14ac:dyDescent="0.2">
      <c r="B1080" s="133" t="s">
        <v>14</v>
      </c>
      <c r="C1080" s="13">
        <v>501</v>
      </c>
      <c r="D1080" s="67">
        <v>1305686.6122082586</v>
      </c>
    </row>
    <row r="1081" spans="1:9" x14ac:dyDescent="0.2">
      <c r="B1081" s="133" t="s">
        <v>14</v>
      </c>
      <c r="C1081" s="13">
        <v>510</v>
      </c>
      <c r="D1081" s="67">
        <v>1234066</v>
      </c>
    </row>
    <row r="1082" spans="1:9" x14ac:dyDescent="0.2">
      <c r="B1082" s="133" t="s">
        <v>14</v>
      </c>
      <c r="C1082" s="13">
        <v>514</v>
      </c>
      <c r="D1082" s="67">
        <v>1525862.9960435214</v>
      </c>
    </row>
    <row r="1083" spans="1:9" x14ac:dyDescent="0.2">
      <c r="B1083" s="133" t="s">
        <v>14</v>
      </c>
      <c r="C1083" s="13">
        <v>520</v>
      </c>
      <c r="D1083" s="67">
        <v>1510762.992011982</v>
      </c>
    </row>
    <row r="1084" spans="1:9" x14ac:dyDescent="0.2">
      <c r="B1084" s="133" t="s">
        <v>14</v>
      </c>
      <c r="C1084" s="13">
        <v>572</v>
      </c>
      <c r="D1084" s="67">
        <v>1467463.6408977557</v>
      </c>
    </row>
    <row r="1085" spans="1:9" x14ac:dyDescent="0.2">
      <c r="B1085" s="133" t="s">
        <v>15</v>
      </c>
      <c r="C1085" s="13">
        <v>274</v>
      </c>
      <c r="D1085" s="67">
        <v>1529270.9939780375</v>
      </c>
    </row>
    <row r="1086" spans="1:9" s="31" customFormat="1" x14ac:dyDescent="0.2">
      <c r="A1086" s="44"/>
      <c r="B1086" s="160" t="s">
        <v>15</v>
      </c>
      <c r="C1086" s="34">
        <v>275</v>
      </c>
      <c r="D1086" s="161">
        <v>1524365.9943121222</v>
      </c>
      <c r="E1086" s="8"/>
      <c r="F1086" s="8"/>
      <c r="G1086" s="9"/>
      <c r="H1086" s="8"/>
      <c r="I1086" s="46"/>
    </row>
    <row r="1087" spans="1:9" s="31" customFormat="1" x14ac:dyDescent="0.2">
      <c r="A1087" s="44"/>
      <c r="B1087" s="160" t="s">
        <v>15</v>
      </c>
      <c r="C1087" s="34">
        <v>279</v>
      </c>
      <c r="D1087" s="161">
        <v>1542895.9940308987</v>
      </c>
      <c r="E1087" s="8"/>
      <c r="F1087" s="8"/>
      <c r="G1087" s="9"/>
      <c r="H1087" s="8"/>
      <c r="I1087" s="46"/>
    </row>
    <row r="1088" spans="1:9" s="31" customFormat="1" x14ac:dyDescent="0.2">
      <c r="A1088" s="44"/>
      <c r="B1088" s="160" t="s">
        <v>15</v>
      </c>
      <c r="C1088" s="34">
        <v>280</v>
      </c>
      <c r="D1088" s="161">
        <v>263780</v>
      </c>
      <c r="E1088" s="8"/>
      <c r="F1088" s="8"/>
      <c r="G1088" s="9"/>
      <c r="H1088" s="8"/>
      <c r="I1088" s="46"/>
    </row>
    <row r="1089" spans="1:9" s="31" customFormat="1" x14ac:dyDescent="0.2">
      <c r="A1089" s="44"/>
      <c r="B1089" s="160" t="s">
        <v>15</v>
      </c>
      <c r="C1089" s="34">
        <v>280</v>
      </c>
      <c r="D1089" s="161">
        <v>1262065</v>
      </c>
      <c r="E1089" s="8"/>
      <c r="F1089" s="8"/>
      <c r="G1089" s="9"/>
      <c r="H1089" s="8"/>
      <c r="I1089" s="46"/>
    </row>
    <row r="1090" spans="1:9" x14ac:dyDescent="0.2">
      <c r="B1090" s="133" t="s">
        <v>246</v>
      </c>
      <c r="C1090" s="13">
        <v>9601988087</v>
      </c>
      <c r="D1090" s="67">
        <v>660201</v>
      </c>
    </row>
    <row r="1091" spans="1:9" x14ac:dyDescent="0.2">
      <c r="B1091" s="133" t="s">
        <v>246</v>
      </c>
      <c r="C1091" s="13">
        <v>9601988124</v>
      </c>
      <c r="D1091" s="67">
        <v>545915</v>
      </c>
    </row>
    <row r="1092" spans="1:9" x14ac:dyDescent="0.2">
      <c r="B1092" s="133" t="s">
        <v>115</v>
      </c>
      <c r="C1092" s="13">
        <v>41</v>
      </c>
      <c r="D1092" s="67">
        <v>1527177.0282196</v>
      </c>
    </row>
    <row r="1093" spans="1:9" x14ac:dyDescent="0.2">
      <c r="B1093" s="133" t="s">
        <v>161</v>
      </c>
      <c r="C1093" s="13">
        <v>138</v>
      </c>
      <c r="D1093" s="67">
        <v>2069588.0060271218</v>
      </c>
    </row>
    <row r="1094" spans="1:9" x14ac:dyDescent="0.2">
      <c r="B1094" s="133" t="s">
        <v>105</v>
      </c>
      <c r="C1094" s="13">
        <v>129</v>
      </c>
      <c r="D1094" s="67">
        <v>1617543.7792836397</v>
      </c>
    </row>
    <row r="1095" spans="1:9" x14ac:dyDescent="0.2">
      <c r="B1095" s="133" t="s">
        <v>105</v>
      </c>
      <c r="C1095" s="13">
        <v>147</v>
      </c>
      <c r="D1095" s="67">
        <v>1216010.0064102563</v>
      </c>
    </row>
    <row r="1096" spans="1:9" x14ac:dyDescent="0.2">
      <c r="B1096" s="133" t="s">
        <v>188</v>
      </c>
      <c r="C1096" s="13">
        <v>46</v>
      </c>
      <c r="D1096" s="67">
        <v>2008319.9999999998</v>
      </c>
    </row>
    <row r="1097" spans="1:9" x14ac:dyDescent="0.2">
      <c r="B1097" s="133" t="s">
        <v>201</v>
      </c>
      <c r="C1097" s="13">
        <v>30</v>
      </c>
      <c r="D1097" s="67">
        <v>1578976</v>
      </c>
    </row>
    <row r="1098" spans="1:9" x14ac:dyDescent="0.2">
      <c r="B1098" s="133" t="s">
        <v>107</v>
      </c>
      <c r="C1098" s="13">
        <v>43</v>
      </c>
      <c r="D1098" s="67">
        <v>1506600</v>
      </c>
    </row>
    <row r="1099" spans="1:9" x14ac:dyDescent="0.2">
      <c r="B1099" s="133" t="s">
        <v>258</v>
      </c>
      <c r="C1099" s="13">
        <v>17</v>
      </c>
      <c r="D1099" s="67">
        <v>1986000</v>
      </c>
    </row>
    <row r="1100" spans="1:9" x14ac:dyDescent="0.2">
      <c r="B1100" s="133" t="s">
        <v>116</v>
      </c>
      <c r="C1100" s="13">
        <v>27</v>
      </c>
      <c r="D1100" s="67">
        <v>1556880</v>
      </c>
    </row>
    <row r="1104" spans="1:9" x14ac:dyDescent="0.2">
      <c r="B1104" s="8" t="s">
        <v>259</v>
      </c>
      <c r="C1104" s="19" t="s">
        <v>260</v>
      </c>
    </row>
    <row r="1105" spans="2:4" x14ac:dyDescent="0.2">
      <c r="B1105" s="13" t="s">
        <v>2</v>
      </c>
      <c r="C1105" s="13" t="s">
        <v>3</v>
      </c>
      <c r="D1105" s="89">
        <f>SUM(D1106:D1394)</f>
        <v>697032246.49672484</v>
      </c>
    </row>
    <row r="1106" spans="2:4" x14ac:dyDescent="0.2">
      <c r="B1106" s="13" t="s">
        <v>6</v>
      </c>
      <c r="C1106" s="13">
        <v>197</v>
      </c>
      <c r="D1106" s="54">
        <v>1546175</v>
      </c>
    </row>
    <row r="1107" spans="2:4" x14ac:dyDescent="0.2">
      <c r="B1107" s="13" t="s">
        <v>6</v>
      </c>
      <c r="C1107" s="13">
        <v>203</v>
      </c>
      <c r="D1107" s="54">
        <v>1454310</v>
      </c>
    </row>
    <row r="1108" spans="2:4" x14ac:dyDescent="0.2">
      <c r="B1108" s="13" t="s">
        <v>6</v>
      </c>
      <c r="C1108" s="13">
        <v>47</v>
      </c>
      <c r="D1108" s="54">
        <v>200000</v>
      </c>
    </row>
    <row r="1109" spans="2:4" x14ac:dyDescent="0.2">
      <c r="B1109" s="13" t="s">
        <v>6</v>
      </c>
      <c r="C1109" s="13">
        <v>48</v>
      </c>
      <c r="D1109" s="54">
        <v>1236219.9999999998</v>
      </c>
    </row>
    <row r="1110" spans="2:4" x14ac:dyDescent="0.2">
      <c r="B1110" s="13" t="s">
        <v>6</v>
      </c>
      <c r="C1110" s="13">
        <v>49</v>
      </c>
      <c r="D1110" s="54">
        <v>913040</v>
      </c>
    </row>
    <row r="1111" spans="2:4" x14ac:dyDescent="0.2">
      <c r="B1111" s="13" t="s">
        <v>6</v>
      </c>
      <c r="C1111" s="13">
        <v>50</v>
      </c>
      <c r="D1111" s="54">
        <v>537510</v>
      </c>
    </row>
    <row r="1112" spans="2:4" x14ac:dyDescent="0.2">
      <c r="B1112" s="13" t="s">
        <v>23</v>
      </c>
      <c r="C1112" s="13">
        <v>61</v>
      </c>
      <c r="D1112" s="54">
        <v>1187310</v>
      </c>
    </row>
    <row r="1113" spans="2:4" x14ac:dyDescent="0.2">
      <c r="B1113" s="13" t="s">
        <v>185</v>
      </c>
      <c r="C1113" s="13">
        <v>173</v>
      </c>
      <c r="D1113" s="54">
        <v>2477530</v>
      </c>
    </row>
    <row r="1114" spans="2:4" x14ac:dyDescent="0.2">
      <c r="B1114" s="13" t="s">
        <v>185</v>
      </c>
      <c r="C1114" s="13">
        <v>177</v>
      </c>
      <c r="D1114" s="54">
        <v>1867439.9999999998</v>
      </c>
    </row>
    <row r="1115" spans="2:4" x14ac:dyDescent="0.2">
      <c r="B1115" s="13" t="s">
        <v>114</v>
      </c>
      <c r="C1115" s="13">
        <v>178</v>
      </c>
      <c r="D1115" s="54">
        <v>2031119.9999999998</v>
      </c>
    </row>
    <row r="1116" spans="2:4" x14ac:dyDescent="0.2">
      <c r="B1116" s="13" t="s">
        <v>114</v>
      </c>
      <c r="C1116" s="13">
        <v>182</v>
      </c>
      <c r="D1116" s="54">
        <v>2101840</v>
      </c>
    </row>
    <row r="1117" spans="2:4" x14ac:dyDescent="0.2">
      <c r="B1117" s="13" t="s">
        <v>92</v>
      </c>
      <c r="C1117" s="13">
        <v>120</v>
      </c>
      <c r="D1117" s="54">
        <v>2067520</v>
      </c>
    </row>
    <row r="1118" spans="2:4" x14ac:dyDescent="0.2">
      <c r="B1118" s="13" t="s">
        <v>92</v>
      </c>
      <c r="C1118" s="13">
        <v>116</v>
      </c>
      <c r="D1118" s="54">
        <v>1638000</v>
      </c>
    </row>
    <row r="1119" spans="2:4" x14ac:dyDescent="0.2">
      <c r="B1119" s="13" t="s">
        <v>155</v>
      </c>
      <c r="C1119" s="13">
        <v>121</v>
      </c>
      <c r="D1119" s="54">
        <v>1907260</v>
      </c>
    </row>
    <row r="1120" spans="2:4" x14ac:dyDescent="0.2">
      <c r="B1120" s="13" t="s">
        <v>99</v>
      </c>
      <c r="C1120" s="13">
        <v>93</v>
      </c>
      <c r="D1120" s="54">
        <v>1270864</v>
      </c>
    </row>
    <row r="1121" spans="2:4" x14ac:dyDescent="0.2">
      <c r="B1121" s="13" t="s">
        <v>53</v>
      </c>
      <c r="C1121" s="13">
        <v>61</v>
      </c>
      <c r="D1121" s="54">
        <v>2066990.0403632694</v>
      </c>
    </row>
    <row r="1122" spans="2:4" x14ac:dyDescent="0.2">
      <c r="B1122" s="13" t="s">
        <v>42</v>
      </c>
      <c r="C1122" s="13">
        <v>86</v>
      </c>
      <c r="D1122" s="54">
        <v>800975</v>
      </c>
    </row>
    <row r="1123" spans="2:4" x14ac:dyDescent="0.2">
      <c r="B1123" s="13" t="s">
        <v>42</v>
      </c>
      <c r="C1123" s="13">
        <v>86</v>
      </c>
      <c r="D1123" s="54">
        <v>295550</v>
      </c>
    </row>
    <row r="1124" spans="2:4" x14ac:dyDescent="0.2">
      <c r="B1124" s="13" t="s">
        <v>14</v>
      </c>
      <c r="C1124" s="13">
        <v>580</v>
      </c>
      <c r="D1124" s="54">
        <v>1507945.7193195627</v>
      </c>
    </row>
    <row r="1125" spans="2:4" x14ac:dyDescent="0.2">
      <c r="B1125" s="13" t="s">
        <v>14</v>
      </c>
      <c r="C1125" s="13">
        <v>581</v>
      </c>
      <c r="D1125" s="54">
        <v>1500584.7617593156</v>
      </c>
    </row>
    <row r="1126" spans="2:4" x14ac:dyDescent="0.2">
      <c r="B1126" s="13" t="s">
        <v>14</v>
      </c>
      <c r="C1126" s="13">
        <v>590</v>
      </c>
      <c r="D1126" s="54">
        <v>1469303.6017423773</v>
      </c>
    </row>
    <row r="1127" spans="2:4" x14ac:dyDescent="0.2">
      <c r="B1127" s="13" t="s">
        <v>14</v>
      </c>
      <c r="C1127" s="13">
        <v>598</v>
      </c>
      <c r="D1127" s="54">
        <v>1436182.71875</v>
      </c>
    </row>
    <row r="1128" spans="2:4" x14ac:dyDescent="0.2">
      <c r="B1128" s="13" t="s">
        <v>14</v>
      </c>
      <c r="C1128" s="13">
        <v>605</v>
      </c>
      <c r="D1128" s="54">
        <v>1530946.7592814374</v>
      </c>
    </row>
    <row r="1129" spans="2:4" x14ac:dyDescent="0.2">
      <c r="B1129" s="13" t="s">
        <v>15</v>
      </c>
      <c r="C1129" s="13">
        <v>287</v>
      </c>
      <c r="D1129" s="54">
        <v>1519935.9964924587</v>
      </c>
    </row>
    <row r="1130" spans="2:4" x14ac:dyDescent="0.2">
      <c r="B1130" s="13" t="s">
        <v>15</v>
      </c>
      <c r="C1130" s="13">
        <v>293</v>
      </c>
      <c r="D1130" s="54">
        <v>1470180.9960130481</v>
      </c>
    </row>
    <row r="1131" spans="2:4" x14ac:dyDescent="0.2">
      <c r="B1131" s="13" t="s">
        <v>104</v>
      </c>
      <c r="C1131" s="13">
        <v>275</v>
      </c>
      <c r="D1131" s="54">
        <v>1881554.4328358208</v>
      </c>
    </row>
    <row r="1132" spans="2:4" x14ac:dyDescent="0.2">
      <c r="B1132" s="13" t="s">
        <v>104</v>
      </c>
      <c r="C1132" s="13">
        <v>271</v>
      </c>
      <c r="D1132" s="54">
        <v>1913684.8522167485</v>
      </c>
    </row>
    <row r="1133" spans="2:4" x14ac:dyDescent="0.2">
      <c r="B1133" s="13" t="s">
        <v>104</v>
      </c>
      <c r="C1133" s="13">
        <v>273</v>
      </c>
      <c r="D1133" s="54">
        <v>1887224.7308075773</v>
      </c>
    </row>
    <row r="1134" spans="2:4" x14ac:dyDescent="0.2">
      <c r="B1134" s="13" t="s">
        <v>161</v>
      </c>
      <c r="C1134" s="13">
        <v>151</v>
      </c>
      <c r="D1134" s="54">
        <v>1942637.3387259857</v>
      </c>
    </row>
    <row r="1135" spans="2:4" x14ac:dyDescent="0.2">
      <c r="B1135" s="13" t="s">
        <v>105</v>
      </c>
      <c r="C1135" s="13">
        <v>153</v>
      </c>
      <c r="D1135" s="54">
        <v>1179543.0045961917</v>
      </c>
    </row>
    <row r="1136" spans="2:4" x14ac:dyDescent="0.2">
      <c r="B1136" s="13" t="s">
        <v>188</v>
      </c>
      <c r="C1136" s="13">
        <v>48</v>
      </c>
      <c r="D1136" s="54">
        <v>1924800</v>
      </c>
    </row>
    <row r="1137" spans="2:4" x14ac:dyDescent="0.2">
      <c r="B1137" s="13" t="s">
        <v>201</v>
      </c>
      <c r="C1137" s="13">
        <v>38</v>
      </c>
      <c r="D1137" s="54">
        <v>1874360.0000000002</v>
      </c>
    </row>
    <row r="1138" spans="2:4" x14ac:dyDescent="0.2">
      <c r="B1138" s="13" t="s">
        <v>116</v>
      </c>
      <c r="C1138" s="13">
        <v>28</v>
      </c>
      <c r="D1138" s="54">
        <v>1566239.9999999998</v>
      </c>
    </row>
    <row r="1140" spans="2:4" ht="15" x14ac:dyDescent="0.25">
      <c r="B1140" s="8" t="s">
        <v>261</v>
      </c>
      <c r="C1140" s="19" t="s">
        <v>184</v>
      </c>
      <c r="D1140" s="162" t="s">
        <v>262</v>
      </c>
    </row>
    <row r="1141" spans="2:4" x14ac:dyDescent="0.2">
      <c r="B1141" s="10" t="s">
        <v>22</v>
      </c>
      <c r="C1141" s="10">
        <v>158</v>
      </c>
      <c r="D1141" s="153">
        <v>555951</v>
      </c>
    </row>
    <row r="1142" spans="2:4" x14ac:dyDescent="0.2">
      <c r="B1142" s="10" t="s">
        <v>22</v>
      </c>
      <c r="C1142" s="10">
        <v>158</v>
      </c>
      <c r="D1142" s="153">
        <v>1238380</v>
      </c>
    </row>
    <row r="1143" spans="2:4" x14ac:dyDescent="0.2">
      <c r="B1143" s="10" t="s">
        <v>180</v>
      </c>
      <c r="C1143" s="10">
        <v>52</v>
      </c>
      <c r="D1143" s="153">
        <v>1732283.4016477857</v>
      </c>
    </row>
    <row r="1144" spans="2:4" x14ac:dyDescent="0.2">
      <c r="B1144" s="10" t="s">
        <v>6</v>
      </c>
      <c r="C1144" s="10">
        <v>201</v>
      </c>
      <c r="D1144" s="153">
        <v>619275</v>
      </c>
    </row>
    <row r="1145" spans="2:4" x14ac:dyDescent="0.2">
      <c r="B1145" s="10" t="s">
        <v>6</v>
      </c>
      <c r="C1145" s="10">
        <v>202</v>
      </c>
      <c r="D1145" s="153">
        <v>1003860</v>
      </c>
    </row>
    <row r="1146" spans="2:4" x14ac:dyDescent="0.2">
      <c r="B1146" s="10" t="s">
        <v>7</v>
      </c>
      <c r="C1146" s="10">
        <v>901</v>
      </c>
      <c r="D1146" s="153">
        <v>1712295.4983824282</v>
      </c>
    </row>
    <row r="1147" spans="2:4" x14ac:dyDescent="0.2">
      <c r="B1147" s="10" t="s">
        <v>7</v>
      </c>
      <c r="C1147" s="10">
        <v>198</v>
      </c>
      <c r="D1147" s="153">
        <v>1349766</v>
      </c>
    </row>
    <row r="1148" spans="2:4" x14ac:dyDescent="0.2">
      <c r="B1148" s="10" t="s">
        <v>23</v>
      </c>
      <c r="C1148" s="10">
        <v>62</v>
      </c>
      <c r="D1148" s="153">
        <v>603175</v>
      </c>
    </row>
    <row r="1149" spans="2:4" x14ac:dyDescent="0.2">
      <c r="B1149" s="10" t="s">
        <v>23</v>
      </c>
      <c r="C1149" s="10">
        <v>62</v>
      </c>
      <c r="D1149" s="153">
        <v>473800</v>
      </c>
    </row>
    <row r="1150" spans="2:4" x14ac:dyDescent="0.2">
      <c r="B1150" s="10" t="s">
        <v>23</v>
      </c>
      <c r="C1150" s="10">
        <v>58</v>
      </c>
      <c r="D1150" s="153">
        <v>1595625</v>
      </c>
    </row>
    <row r="1151" spans="2:4" x14ac:dyDescent="0.2">
      <c r="B1151" s="10" t="s">
        <v>185</v>
      </c>
      <c r="C1151" s="10">
        <v>179</v>
      </c>
      <c r="D1151" s="153">
        <v>1872090</v>
      </c>
    </row>
    <row r="1152" spans="2:4" x14ac:dyDescent="0.2">
      <c r="B1152" s="10" t="s">
        <v>185</v>
      </c>
      <c r="C1152" s="10">
        <v>181</v>
      </c>
      <c r="D1152" s="153">
        <v>1873949.9999999998</v>
      </c>
    </row>
    <row r="1153" spans="2:4" x14ac:dyDescent="0.2">
      <c r="B1153" s="10" t="s">
        <v>185</v>
      </c>
      <c r="C1153" s="10">
        <v>178</v>
      </c>
      <c r="D1153" s="153">
        <v>1887900</v>
      </c>
    </row>
    <row r="1154" spans="2:4" x14ac:dyDescent="0.2">
      <c r="B1154" s="10" t="s">
        <v>185</v>
      </c>
      <c r="C1154" s="10">
        <v>180</v>
      </c>
      <c r="D1154" s="153">
        <v>1863720</v>
      </c>
    </row>
    <row r="1155" spans="2:4" x14ac:dyDescent="0.2">
      <c r="B1155" s="10" t="s">
        <v>114</v>
      </c>
      <c r="C1155" s="10">
        <v>209</v>
      </c>
      <c r="D1155" s="153">
        <v>1970780</v>
      </c>
    </row>
    <row r="1156" spans="2:4" x14ac:dyDescent="0.2">
      <c r="B1156" s="10" t="s">
        <v>53</v>
      </c>
      <c r="C1156" s="10">
        <v>62</v>
      </c>
      <c r="D1156" s="153">
        <v>2041910.0408580187</v>
      </c>
    </row>
    <row r="1157" spans="2:4" x14ac:dyDescent="0.2">
      <c r="B1157" s="10" t="s">
        <v>53</v>
      </c>
      <c r="C1157" s="10">
        <v>63</v>
      </c>
      <c r="D1157" s="153">
        <v>2045045.0712830957</v>
      </c>
    </row>
    <row r="1158" spans="2:4" x14ac:dyDescent="0.2">
      <c r="B1158" s="10" t="s">
        <v>42</v>
      </c>
      <c r="C1158" s="10">
        <v>89</v>
      </c>
      <c r="D1158" s="153">
        <v>1626885</v>
      </c>
    </row>
    <row r="1159" spans="2:4" x14ac:dyDescent="0.2">
      <c r="B1159" s="10" t="s">
        <v>42</v>
      </c>
      <c r="C1159" s="10">
        <v>93</v>
      </c>
      <c r="D1159" s="153">
        <v>1118221</v>
      </c>
    </row>
    <row r="1160" spans="2:4" x14ac:dyDescent="0.2">
      <c r="B1160" s="10" t="s">
        <v>14</v>
      </c>
      <c r="C1160" s="10">
        <v>606</v>
      </c>
      <c r="D1160" s="153">
        <v>1823519.7184514829</v>
      </c>
    </row>
    <row r="1161" spans="2:4" x14ac:dyDescent="0.2">
      <c r="B1161" s="10" t="s">
        <v>14</v>
      </c>
      <c r="C1161" s="10">
        <v>616</v>
      </c>
      <c r="D1161" s="153">
        <v>1485864.8394070412</v>
      </c>
    </row>
    <row r="1162" spans="2:4" x14ac:dyDescent="0.2">
      <c r="B1162" s="10" t="s">
        <v>14</v>
      </c>
      <c r="C1162" s="10">
        <v>619</v>
      </c>
      <c r="D1162" s="153">
        <v>1889762.5179090027</v>
      </c>
    </row>
    <row r="1163" spans="2:4" x14ac:dyDescent="0.2">
      <c r="B1163" s="10" t="s">
        <v>15</v>
      </c>
      <c r="C1163" s="10">
        <v>295</v>
      </c>
      <c r="D1163" s="153">
        <v>1511375.9950686861</v>
      </c>
    </row>
    <row r="1164" spans="2:4" x14ac:dyDescent="0.2">
      <c r="B1164" s="10" t="s">
        <v>104</v>
      </c>
      <c r="C1164" s="10">
        <v>272</v>
      </c>
      <c r="D1164" s="153">
        <v>1884404.5885286785</v>
      </c>
    </row>
    <row r="1165" spans="2:4" x14ac:dyDescent="0.2">
      <c r="B1165" s="10" t="s">
        <v>104</v>
      </c>
      <c r="C1165" s="10">
        <v>278</v>
      </c>
      <c r="D1165" s="153">
        <v>1906749.6524329691</v>
      </c>
    </row>
    <row r="1166" spans="2:4" x14ac:dyDescent="0.2">
      <c r="B1166" s="13" t="s">
        <v>25</v>
      </c>
      <c r="C1166" s="10">
        <v>997</v>
      </c>
      <c r="D1166" s="153">
        <v>1514342.0326197755</v>
      </c>
    </row>
    <row r="1167" spans="2:4" x14ac:dyDescent="0.2">
      <c r="B1167" s="13" t="s">
        <v>105</v>
      </c>
      <c r="C1167" s="13">
        <v>117</v>
      </c>
      <c r="D1167" s="54">
        <v>1340465.9296875</v>
      </c>
    </row>
    <row r="1168" spans="2:4" x14ac:dyDescent="0.2">
      <c r="B1168" s="10" t="s">
        <v>201</v>
      </c>
      <c r="C1168" s="10">
        <v>39</v>
      </c>
      <c r="D1168" s="153">
        <v>1879059.9999999998</v>
      </c>
    </row>
    <row r="1169" spans="1:4" x14ac:dyDescent="0.2">
      <c r="B1169" s="38" t="s">
        <v>107</v>
      </c>
      <c r="C1169" s="38">
        <v>44</v>
      </c>
      <c r="D1169" s="153">
        <v>1511250</v>
      </c>
    </row>
    <row r="1170" spans="1:4" ht="15" x14ac:dyDescent="0.2">
      <c r="B1170" s="15" t="s">
        <v>56</v>
      </c>
      <c r="C1170" s="15"/>
      <c r="D1170" s="163">
        <f>SUM(D1141:D1169)</f>
        <v>43931707.28627646</v>
      </c>
    </row>
    <row r="1171" spans="1:4" ht="15" x14ac:dyDescent="0.2">
      <c r="B1171" s="15" t="s">
        <v>263</v>
      </c>
      <c r="C1171" s="15"/>
      <c r="D1171" s="163">
        <v>50000000</v>
      </c>
    </row>
    <row r="1172" spans="1:4" ht="15" x14ac:dyDescent="0.2">
      <c r="B1172" s="15" t="s">
        <v>51</v>
      </c>
      <c r="C1172" s="15"/>
      <c r="D1172" s="163">
        <f>D1171-D1170</f>
        <v>6068292.7137235403</v>
      </c>
    </row>
    <row r="1173" spans="1:4" x14ac:dyDescent="0.2">
      <c r="B1173" s="164"/>
      <c r="C1173" s="164"/>
      <c r="D1173" s="153"/>
    </row>
    <row r="1174" spans="1:4" ht="15" x14ac:dyDescent="0.25">
      <c r="B1174" s="96" t="s">
        <v>264</v>
      </c>
      <c r="C1174" s="116" t="s">
        <v>260</v>
      </c>
    </row>
    <row r="1175" spans="1:4" x14ac:dyDescent="0.2">
      <c r="A1175" s="19" t="s">
        <v>87</v>
      </c>
      <c r="B1175" s="13" t="s">
        <v>2</v>
      </c>
      <c r="C1175" s="13" t="s">
        <v>3</v>
      </c>
      <c r="D1175" s="21">
        <v>53347099.817803323</v>
      </c>
    </row>
    <row r="1176" spans="1:4" x14ac:dyDescent="0.2">
      <c r="A1176" s="19" t="s">
        <v>265</v>
      </c>
      <c r="B1176" s="13" t="s">
        <v>21</v>
      </c>
      <c r="C1176" s="13">
        <v>9116</v>
      </c>
      <c r="D1176" s="14">
        <v>1047012.9999999999</v>
      </c>
    </row>
    <row r="1177" spans="1:4" x14ac:dyDescent="0.2">
      <c r="A1177" s="19" t="s">
        <v>265</v>
      </c>
      <c r="B1177" s="13" t="s">
        <v>22</v>
      </c>
      <c r="C1177" s="13">
        <v>157</v>
      </c>
      <c r="D1177" s="14">
        <v>1117512</v>
      </c>
    </row>
    <row r="1178" spans="1:4" x14ac:dyDescent="0.2">
      <c r="A1178" s="19" t="s">
        <v>265</v>
      </c>
      <c r="B1178" s="13" t="s">
        <v>6</v>
      </c>
      <c r="C1178" s="13">
        <v>215</v>
      </c>
      <c r="D1178" s="14">
        <v>1030185.0000000001</v>
      </c>
    </row>
    <row r="1179" spans="1:4" x14ac:dyDescent="0.2">
      <c r="A1179" s="19" t="s">
        <v>265</v>
      </c>
      <c r="B1179" s="13" t="s">
        <v>6</v>
      </c>
      <c r="C1179" s="13">
        <v>216</v>
      </c>
      <c r="D1179" s="14">
        <v>733824</v>
      </c>
    </row>
    <row r="1180" spans="1:4" x14ac:dyDescent="0.2">
      <c r="A1180" s="19" t="s">
        <v>265</v>
      </c>
      <c r="B1180" s="13" t="s">
        <v>7</v>
      </c>
      <c r="C1180" s="13">
        <v>209</v>
      </c>
      <c r="D1180" s="14">
        <v>1174173.0000000002</v>
      </c>
    </row>
    <row r="1181" spans="1:4" x14ac:dyDescent="0.2">
      <c r="A1181" s="19" t="s">
        <v>265</v>
      </c>
      <c r="B1181" s="13" t="s">
        <v>7</v>
      </c>
      <c r="C1181" s="13">
        <v>217</v>
      </c>
      <c r="D1181" s="14">
        <v>276012</v>
      </c>
    </row>
    <row r="1182" spans="1:4" x14ac:dyDescent="0.2">
      <c r="A1182" s="19" t="s">
        <v>265</v>
      </c>
      <c r="B1182" s="13" t="s">
        <v>7</v>
      </c>
      <c r="C1182" s="13">
        <v>217</v>
      </c>
      <c r="D1182" s="14">
        <v>1293332.2549450549</v>
      </c>
    </row>
    <row r="1183" spans="1:4" x14ac:dyDescent="0.2">
      <c r="A1183" s="19" t="s">
        <v>265</v>
      </c>
      <c r="B1183" s="13" t="s">
        <v>23</v>
      </c>
      <c r="C1183" s="13">
        <v>67</v>
      </c>
      <c r="D1183" s="14">
        <v>632700</v>
      </c>
    </row>
    <row r="1184" spans="1:4" x14ac:dyDescent="0.2">
      <c r="A1184" s="19" t="s">
        <v>265</v>
      </c>
      <c r="B1184" s="13" t="s">
        <v>23</v>
      </c>
      <c r="C1184" s="13">
        <v>67</v>
      </c>
      <c r="D1184" s="14">
        <v>402688</v>
      </c>
    </row>
    <row r="1185" spans="1:4" x14ac:dyDescent="0.2">
      <c r="A1185" s="19" t="s">
        <v>265</v>
      </c>
      <c r="B1185" s="13" t="s">
        <v>24</v>
      </c>
      <c r="C1185" s="13">
        <v>26</v>
      </c>
      <c r="D1185" s="14">
        <v>1629837.5</v>
      </c>
    </row>
    <row r="1186" spans="1:4" x14ac:dyDescent="0.2">
      <c r="A1186" s="19" t="s">
        <v>265</v>
      </c>
      <c r="B1186" s="13" t="s">
        <v>24</v>
      </c>
      <c r="C1186" s="13">
        <v>26</v>
      </c>
      <c r="D1186" s="165">
        <v>6613</v>
      </c>
    </row>
    <row r="1187" spans="1:4" x14ac:dyDescent="0.2">
      <c r="A1187" s="19" t="s">
        <v>265</v>
      </c>
      <c r="B1187" s="13" t="s">
        <v>12</v>
      </c>
      <c r="C1187" s="13">
        <v>86</v>
      </c>
      <c r="D1187" s="14">
        <v>1051830</v>
      </c>
    </row>
    <row r="1188" spans="1:4" x14ac:dyDescent="0.2">
      <c r="A1188" s="19" t="s">
        <v>265</v>
      </c>
      <c r="B1188" s="13" t="s">
        <v>12</v>
      </c>
      <c r="C1188" s="13">
        <v>87</v>
      </c>
      <c r="D1188" s="14">
        <v>257166</v>
      </c>
    </row>
    <row r="1189" spans="1:4" x14ac:dyDescent="0.2">
      <c r="A1189" s="19" t="s">
        <v>265</v>
      </c>
      <c r="B1189" s="13" t="s">
        <v>114</v>
      </c>
      <c r="C1189" s="13">
        <v>187</v>
      </c>
      <c r="D1189" s="14">
        <v>1838160</v>
      </c>
    </row>
    <row r="1190" spans="1:4" x14ac:dyDescent="0.2">
      <c r="A1190" s="19" t="s">
        <v>265</v>
      </c>
      <c r="B1190" s="13" t="s">
        <v>114</v>
      </c>
      <c r="C1190" s="13">
        <v>188</v>
      </c>
      <c r="D1190" s="14">
        <v>1831720</v>
      </c>
    </row>
    <row r="1191" spans="1:4" x14ac:dyDescent="0.2">
      <c r="A1191" s="19" t="s">
        <v>265</v>
      </c>
      <c r="B1191" s="13" t="s">
        <v>114</v>
      </c>
      <c r="C1191" s="13">
        <v>191</v>
      </c>
      <c r="D1191" s="14">
        <v>1500520.0000000002</v>
      </c>
    </row>
    <row r="1192" spans="1:4" x14ac:dyDescent="0.2">
      <c r="A1192" s="19" t="s">
        <v>265</v>
      </c>
      <c r="B1192" s="13" t="s">
        <v>114</v>
      </c>
      <c r="C1192" s="13">
        <v>192</v>
      </c>
      <c r="D1192" s="14">
        <v>2218120</v>
      </c>
    </row>
    <row r="1193" spans="1:4" x14ac:dyDescent="0.2">
      <c r="A1193" s="19" t="s">
        <v>265</v>
      </c>
      <c r="B1193" s="13" t="s">
        <v>114</v>
      </c>
      <c r="C1193" s="13">
        <v>194</v>
      </c>
      <c r="D1193" s="14">
        <v>1814240</v>
      </c>
    </row>
    <row r="1194" spans="1:4" x14ac:dyDescent="0.2">
      <c r="A1194" s="19" t="s">
        <v>265</v>
      </c>
      <c r="B1194" s="13" t="s">
        <v>92</v>
      </c>
      <c r="C1194" s="13">
        <v>150</v>
      </c>
      <c r="D1194" s="14">
        <v>1863720</v>
      </c>
    </row>
    <row r="1195" spans="1:4" x14ac:dyDescent="0.2">
      <c r="A1195" s="19" t="s">
        <v>265</v>
      </c>
      <c r="B1195" s="13" t="s">
        <v>92</v>
      </c>
      <c r="C1195" s="13">
        <v>151</v>
      </c>
      <c r="D1195" s="14">
        <v>1885110</v>
      </c>
    </row>
    <row r="1196" spans="1:4" x14ac:dyDescent="0.2">
      <c r="A1196" s="19" t="s">
        <v>265</v>
      </c>
      <c r="B1196" s="13" t="s">
        <v>92</v>
      </c>
      <c r="C1196" s="13">
        <v>152</v>
      </c>
      <c r="D1196" s="14">
        <v>1857210</v>
      </c>
    </row>
    <row r="1197" spans="1:4" x14ac:dyDescent="0.2">
      <c r="A1197" s="19" t="s">
        <v>265</v>
      </c>
      <c r="B1197" s="13" t="s">
        <v>92</v>
      </c>
      <c r="C1197" s="13">
        <v>154</v>
      </c>
      <c r="D1197" s="14">
        <v>1846980</v>
      </c>
    </row>
    <row r="1198" spans="1:4" x14ac:dyDescent="0.2">
      <c r="A1198" s="19" t="s">
        <v>265</v>
      </c>
      <c r="B1198" s="13" t="s">
        <v>92</v>
      </c>
      <c r="C1198" s="13">
        <v>156</v>
      </c>
      <c r="D1198" s="14">
        <v>1860930.0000000002</v>
      </c>
    </row>
    <row r="1199" spans="1:4" x14ac:dyDescent="0.2">
      <c r="A1199" s="19" t="s">
        <v>265</v>
      </c>
      <c r="B1199" s="13" t="s">
        <v>13</v>
      </c>
      <c r="C1199" s="13">
        <v>32</v>
      </c>
      <c r="D1199" s="14">
        <v>1561917</v>
      </c>
    </row>
    <row r="1200" spans="1:4" x14ac:dyDescent="0.2">
      <c r="A1200" s="19" t="s">
        <v>265</v>
      </c>
      <c r="B1200" s="13" t="s">
        <v>62</v>
      </c>
      <c r="C1200" s="13" t="s">
        <v>266</v>
      </c>
      <c r="D1200" s="14">
        <v>157326.29999999999</v>
      </c>
    </row>
    <row r="1201" spans="1:9" x14ac:dyDescent="0.2">
      <c r="A1201" s="19" t="s">
        <v>265</v>
      </c>
      <c r="B1201" s="13" t="s">
        <v>62</v>
      </c>
      <c r="C1201" s="13" t="s">
        <v>267</v>
      </c>
      <c r="D1201" s="14">
        <v>603771.30000000005</v>
      </c>
    </row>
    <row r="1202" spans="1:9" x14ac:dyDescent="0.2">
      <c r="A1202" s="19" t="s">
        <v>265</v>
      </c>
      <c r="B1202" s="13" t="s">
        <v>62</v>
      </c>
      <c r="C1202" s="13" t="s">
        <v>268</v>
      </c>
      <c r="D1202" s="14">
        <v>865355.4</v>
      </c>
    </row>
    <row r="1203" spans="1:9" x14ac:dyDescent="0.2">
      <c r="A1203" s="19" t="s">
        <v>265</v>
      </c>
      <c r="B1203" s="13" t="s">
        <v>99</v>
      </c>
      <c r="C1203" s="13">
        <v>94</v>
      </c>
      <c r="D1203" s="14">
        <v>1527232</v>
      </c>
    </row>
    <row r="1204" spans="1:9" x14ac:dyDescent="0.2">
      <c r="A1204" s="19" t="s">
        <v>265</v>
      </c>
      <c r="B1204" s="13" t="s">
        <v>42</v>
      </c>
      <c r="C1204" s="13">
        <v>95</v>
      </c>
      <c r="D1204" s="14">
        <v>398881</v>
      </c>
    </row>
    <row r="1205" spans="1:9" x14ac:dyDescent="0.2">
      <c r="A1205" s="19" t="s">
        <v>265</v>
      </c>
      <c r="B1205" s="13" t="s">
        <v>42</v>
      </c>
      <c r="C1205" s="13">
        <v>95</v>
      </c>
      <c r="D1205" s="14">
        <v>749892</v>
      </c>
    </row>
    <row r="1206" spans="1:9" s="31" customFormat="1" x14ac:dyDescent="0.2">
      <c r="A1206" s="44" t="s">
        <v>269</v>
      </c>
      <c r="B1206" s="34" t="s">
        <v>14</v>
      </c>
      <c r="C1206" s="34">
        <v>622</v>
      </c>
      <c r="D1206" s="166">
        <v>1456423.7583385776</v>
      </c>
      <c r="G1206" s="46"/>
      <c r="I1206" s="46"/>
    </row>
    <row r="1207" spans="1:9" s="31" customFormat="1" x14ac:dyDescent="0.2">
      <c r="A1207" s="44" t="s">
        <v>269</v>
      </c>
      <c r="B1207" s="34" t="s">
        <v>14</v>
      </c>
      <c r="C1207" s="34">
        <v>649</v>
      </c>
      <c r="D1207" s="166">
        <v>1828119.7191574725</v>
      </c>
      <c r="G1207" s="46"/>
      <c r="I1207" s="46"/>
    </row>
    <row r="1208" spans="1:9" s="31" customFormat="1" ht="20.25" customHeight="1" x14ac:dyDescent="0.2">
      <c r="A1208" s="44" t="s">
        <v>269</v>
      </c>
      <c r="B1208" s="34" t="s">
        <v>14</v>
      </c>
      <c r="C1208" s="34">
        <v>715</v>
      </c>
      <c r="D1208" s="166">
        <v>1487704.7597042515</v>
      </c>
      <c r="G1208" s="46"/>
      <c r="I1208" s="46"/>
    </row>
    <row r="1209" spans="1:9" ht="24" customHeight="1" x14ac:dyDescent="0.2">
      <c r="A1209" s="19" t="s">
        <v>265</v>
      </c>
      <c r="B1209" s="13" t="s">
        <v>15</v>
      </c>
      <c r="C1209" s="13">
        <v>308</v>
      </c>
      <c r="D1209" s="14">
        <v>740284</v>
      </c>
    </row>
    <row r="1210" spans="1:9" x14ac:dyDescent="0.2">
      <c r="A1210" s="19" t="s">
        <v>265</v>
      </c>
      <c r="B1210" s="13" t="s">
        <v>15</v>
      </c>
      <c r="C1210" s="13">
        <v>308</v>
      </c>
      <c r="D1210" s="14">
        <v>672421.82000000007</v>
      </c>
    </row>
    <row r="1211" spans="1:9" x14ac:dyDescent="0.2">
      <c r="A1211" s="19" t="s">
        <v>265</v>
      </c>
      <c r="B1211" s="13" t="s">
        <v>270</v>
      </c>
      <c r="C1211" s="13">
        <v>9601988386</v>
      </c>
      <c r="D1211" s="14">
        <v>1053213</v>
      </c>
    </row>
    <row r="1212" spans="1:9" x14ac:dyDescent="0.2">
      <c r="A1212" s="19" t="s">
        <v>265</v>
      </c>
      <c r="B1212" s="13" t="s">
        <v>270</v>
      </c>
      <c r="C1212" s="13">
        <v>9601988387</v>
      </c>
      <c r="D1212" s="14">
        <v>1001875</v>
      </c>
    </row>
    <row r="1213" spans="1:9" x14ac:dyDescent="0.2">
      <c r="A1213" s="19" t="s">
        <v>265</v>
      </c>
      <c r="B1213" s="13" t="s">
        <v>270</v>
      </c>
      <c r="C1213" s="13">
        <v>9601988459</v>
      </c>
      <c r="D1213" s="14">
        <v>1029359</v>
      </c>
    </row>
    <row r="1214" spans="1:9" x14ac:dyDescent="0.2">
      <c r="A1214" s="19" t="s">
        <v>265</v>
      </c>
      <c r="B1214" s="13" t="s">
        <v>271</v>
      </c>
      <c r="C1214" s="13">
        <v>1256</v>
      </c>
      <c r="D1214" s="14">
        <v>1561824</v>
      </c>
    </row>
    <row r="1215" spans="1:9" x14ac:dyDescent="0.2">
      <c r="A1215" s="19" t="s">
        <v>265</v>
      </c>
      <c r="B1215" s="13" t="s">
        <v>104</v>
      </c>
      <c r="C1215" s="13">
        <v>276</v>
      </c>
      <c r="D1215" s="14">
        <v>1887254.5069721115</v>
      </c>
    </row>
    <row r="1216" spans="1:9" x14ac:dyDescent="0.2">
      <c r="A1216" s="19" t="s">
        <v>265</v>
      </c>
      <c r="B1216" s="13" t="s">
        <v>104</v>
      </c>
      <c r="C1216" s="13">
        <v>279</v>
      </c>
      <c r="D1216" s="14">
        <v>1927649.7541789575</v>
      </c>
    </row>
    <row r="1217" spans="1:9" x14ac:dyDescent="0.2">
      <c r="A1217" s="19" t="s">
        <v>265</v>
      </c>
      <c r="B1217" s="13" t="s">
        <v>104</v>
      </c>
      <c r="C1217" s="13">
        <v>285</v>
      </c>
      <c r="D1217" s="14">
        <v>1857499.7445068983</v>
      </c>
    </row>
    <row r="1218" spans="1:9" x14ac:dyDescent="0.2">
      <c r="A1218" s="19" t="s">
        <v>265</v>
      </c>
      <c r="B1218" s="167" t="s">
        <v>201</v>
      </c>
      <c r="C1218" s="167">
        <v>40</v>
      </c>
      <c r="D1218" s="168">
        <v>1809500</v>
      </c>
    </row>
    <row r="1219" spans="1:9" x14ac:dyDescent="0.2">
      <c r="A1219" s="16" t="s">
        <v>272</v>
      </c>
      <c r="B1219" s="3" t="s">
        <v>273</v>
      </c>
      <c r="C1219" s="16" t="s">
        <v>274</v>
      </c>
      <c r="D1219" s="49">
        <v>1856000</v>
      </c>
    </row>
    <row r="1220" spans="1:9" x14ac:dyDescent="0.2">
      <c r="A1220" s="16"/>
      <c r="B1220" s="3"/>
      <c r="C1220" s="16"/>
      <c r="D1220" s="3"/>
    </row>
    <row r="1221" spans="1:9" ht="15" x14ac:dyDescent="0.25">
      <c r="A1221" s="16"/>
      <c r="B1221" s="131" t="s">
        <v>275</v>
      </c>
      <c r="C1221" s="83"/>
      <c r="D1221" s="132">
        <f>SUM(D1176:D1219)</f>
        <v>55203099.817803323</v>
      </c>
    </row>
    <row r="1222" spans="1:9" ht="15" x14ac:dyDescent="0.25">
      <c r="A1222" s="16"/>
      <c r="B1222" s="131" t="s">
        <v>276</v>
      </c>
      <c r="C1222" s="83"/>
      <c r="D1222" s="169">
        <v>-53347099.817803301</v>
      </c>
    </row>
    <row r="1223" spans="1:9" s="31" customFormat="1" ht="15" x14ac:dyDescent="0.25">
      <c r="A1223" s="26" t="s">
        <v>272</v>
      </c>
      <c r="B1223" s="170" t="s">
        <v>277</v>
      </c>
      <c r="C1223" s="171"/>
      <c r="D1223" s="118">
        <f>SUBTOTAL(9,D1221:D1222)</f>
        <v>1856000.0000000224</v>
      </c>
      <c r="E1223" s="8"/>
      <c r="F1223" s="8"/>
      <c r="G1223" s="9"/>
      <c r="H1223" s="8"/>
      <c r="I1223" s="46"/>
    </row>
    <row r="1224" spans="1:9" ht="15" thickBot="1" x14ac:dyDescent="0.25"/>
    <row r="1225" spans="1:9" ht="15" x14ac:dyDescent="0.25">
      <c r="A1225" s="172" t="s">
        <v>278</v>
      </c>
      <c r="B1225" s="173" t="s">
        <v>279</v>
      </c>
      <c r="C1225" s="174" t="s">
        <v>184</v>
      </c>
      <c r="D1225" s="175"/>
    </row>
    <row r="1226" spans="1:9" x14ac:dyDescent="0.2">
      <c r="A1226" s="176"/>
      <c r="B1226" s="13" t="s">
        <v>2</v>
      </c>
      <c r="C1226" s="13" t="s">
        <v>3</v>
      </c>
      <c r="D1226" s="177">
        <v>47368974.750852235</v>
      </c>
    </row>
    <row r="1227" spans="1:9" x14ac:dyDescent="0.2">
      <c r="A1227" s="176" t="s">
        <v>280</v>
      </c>
      <c r="B1227" s="3" t="s">
        <v>281</v>
      </c>
      <c r="C1227" s="16" t="s">
        <v>282</v>
      </c>
      <c r="D1227" s="152">
        <v>3644503</v>
      </c>
    </row>
    <row r="1228" spans="1:9" x14ac:dyDescent="0.2">
      <c r="A1228" s="176" t="s">
        <v>280</v>
      </c>
      <c r="B1228" s="13" t="s">
        <v>21</v>
      </c>
      <c r="C1228" s="13">
        <v>9117</v>
      </c>
      <c r="D1228" s="177">
        <v>1605386</v>
      </c>
    </row>
    <row r="1229" spans="1:9" x14ac:dyDescent="0.2">
      <c r="A1229" s="176" t="s">
        <v>283</v>
      </c>
      <c r="B1229" s="13" t="s">
        <v>22</v>
      </c>
      <c r="C1229" s="13">
        <v>163</v>
      </c>
      <c r="D1229" s="177">
        <v>1006304</v>
      </c>
    </row>
    <row r="1230" spans="1:9" x14ac:dyDescent="0.2">
      <c r="A1230" s="176" t="s">
        <v>283</v>
      </c>
      <c r="B1230" s="13" t="s">
        <v>22</v>
      </c>
      <c r="C1230" s="13">
        <v>164</v>
      </c>
      <c r="D1230" s="177">
        <v>989478</v>
      </c>
    </row>
    <row r="1231" spans="1:9" x14ac:dyDescent="0.2">
      <c r="A1231" s="176" t="s">
        <v>283</v>
      </c>
      <c r="B1231" s="13" t="s">
        <v>22</v>
      </c>
      <c r="C1231" s="13">
        <v>177</v>
      </c>
      <c r="D1231" s="177">
        <v>1552408</v>
      </c>
    </row>
    <row r="1232" spans="1:9" x14ac:dyDescent="0.2">
      <c r="A1232" s="176" t="s">
        <v>280</v>
      </c>
      <c r="B1232" s="13" t="s">
        <v>7</v>
      </c>
      <c r="C1232" s="13">
        <v>915</v>
      </c>
      <c r="D1232" s="177">
        <v>1707264</v>
      </c>
    </row>
    <row r="1233" spans="1:4" x14ac:dyDescent="0.2">
      <c r="A1233" s="176" t="s">
        <v>280</v>
      </c>
      <c r="B1233" s="13" t="s">
        <v>7</v>
      </c>
      <c r="C1233" s="13">
        <v>223</v>
      </c>
      <c r="D1233" s="177">
        <v>2123250</v>
      </c>
    </row>
    <row r="1234" spans="1:4" x14ac:dyDescent="0.2">
      <c r="A1234" s="176" t="s">
        <v>280</v>
      </c>
      <c r="B1234" s="13" t="s">
        <v>7</v>
      </c>
      <c r="C1234" s="13">
        <v>223</v>
      </c>
      <c r="D1234" s="177">
        <v>16588</v>
      </c>
    </row>
    <row r="1235" spans="1:4" x14ac:dyDescent="0.2">
      <c r="A1235" s="176" t="s">
        <v>280</v>
      </c>
      <c r="B1235" s="13" t="s">
        <v>231</v>
      </c>
      <c r="C1235" s="13">
        <v>68</v>
      </c>
      <c r="D1235" s="177">
        <v>1655550</v>
      </c>
    </row>
    <row r="1236" spans="1:4" x14ac:dyDescent="0.2">
      <c r="A1236" s="176" t="s">
        <v>280</v>
      </c>
      <c r="B1236" s="13" t="s">
        <v>231</v>
      </c>
      <c r="C1236" s="13">
        <v>69</v>
      </c>
      <c r="D1236" s="177">
        <v>1008539.9999999999</v>
      </c>
    </row>
    <row r="1237" spans="1:4" x14ac:dyDescent="0.2">
      <c r="A1237" s="176" t="s">
        <v>280</v>
      </c>
      <c r="B1237" s="13" t="s">
        <v>231</v>
      </c>
      <c r="C1237" s="13">
        <v>69</v>
      </c>
      <c r="D1237" s="177">
        <v>465360</v>
      </c>
    </row>
    <row r="1238" spans="1:4" x14ac:dyDescent="0.2">
      <c r="A1238" s="176" t="s">
        <v>280</v>
      </c>
      <c r="B1238" s="13" t="s">
        <v>12</v>
      </c>
      <c r="C1238" s="13">
        <v>88</v>
      </c>
      <c r="D1238" s="177">
        <v>1585038</v>
      </c>
    </row>
    <row r="1239" spans="1:4" x14ac:dyDescent="0.2">
      <c r="A1239" s="176" t="s">
        <v>283</v>
      </c>
      <c r="B1239" s="13" t="s">
        <v>13</v>
      </c>
      <c r="C1239" s="13">
        <v>33</v>
      </c>
      <c r="D1239" s="177">
        <v>1653570</v>
      </c>
    </row>
    <row r="1240" spans="1:4" x14ac:dyDescent="0.2">
      <c r="A1240" s="176" t="s">
        <v>232</v>
      </c>
      <c r="B1240" s="13" t="s">
        <v>62</v>
      </c>
      <c r="C1240" s="13" t="s">
        <v>284</v>
      </c>
      <c r="D1240" s="177">
        <v>444699</v>
      </c>
    </row>
    <row r="1241" spans="1:4" x14ac:dyDescent="0.2">
      <c r="A1241" s="176" t="s">
        <v>232</v>
      </c>
      <c r="B1241" s="13" t="s">
        <v>62</v>
      </c>
      <c r="C1241" s="13" t="s">
        <v>285</v>
      </c>
      <c r="D1241" s="177">
        <v>1630588.5</v>
      </c>
    </row>
    <row r="1242" spans="1:4" x14ac:dyDescent="0.2">
      <c r="A1242" s="176" t="s">
        <v>232</v>
      </c>
      <c r="B1242" s="13" t="s">
        <v>62</v>
      </c>
      <c r="C1242" s="13" t="s">
        <v>286</v>
      </c>
      <c r="D1242" s="177">
        <v>487140.3</v>
      </c>
    </row>
    <row r="1243" spans="1:4" x14ac:dyDescent="0.2">
      <c r="A1243" s="176" t="s">
        <v>283</v>
      </c>
      <c r="B1243" s="13" t="s">
        <v>42</v>
      </c>
      <c r="C1243" s="13">
        <v>96</v>
      </c>
      <c r="D1243" s="177">
        <v>1647945</v>
      </c>
    </row>
    <row r="1244" spans="1:4" x14ac:dyDescent="0.2">
      <c r="A1244" s="176" t="s">
        <v>283</v>
      </c>
      <c r="B1244" s="13" t="s">
        <v>42</v>
      </c>
      <c r="C1244" s="13">
        <v>102</v>
      </c>
      <c r="D1244" s="177">
        <v>1104155</v>
      </c>
    </row>
    <row r="1245" spans="1:4" x14ac:dyDescent="0.2">
      <c r="A1245" s="176" t="s">
        <v>283</v>
      </c>
      <c r="B1245" s="13" t="s">
        <v>42</v>
      </c>
      <c r="C1245" s="13">
        <v>92</v>
      </c>
      <c r="D1245" s="177">
        <v>476126</v>
      </c>
    </row>
    <row r="1246" spans="1:4" x14ac:dyDescent="0.2">
      <c r="A1246" s="176" t="s">
        <v>283</v>
      </c>
      <c r="B1246" s="13" t="s">
        <v>42</v>
      </c>
      <c r="C1246" s="13">
        <v>92</v>
      </c>
      <c r="D1246" s="177">
        <v>1065330</v>
      </c>
    </row>
    <row r="1247" spans="1:4" x14ac:dyDescent="0.2">
      <c r="A1247" s="176" t="s">
        <v>283</v>
      </c>
      <c r="B1247" s="13" t="s">
        <v>42</v>
      </c>
      <c r="C1247" s="13">
        <v>120</v>
      </c>
      <c r="D1247" s="177">
        <v>1152000</v>
      </c>
    </row>
    <row r="1248" spans="1:4" x14ac:dyDescent="0.2">
      <c r="A1248" s="176" t="s">
        <v>283</v>
      </c>
      <c r="B1248" s="13" t="s">
        <v>15</v>
      </c>
      <c r="C1248" s="13">
        <v>333</v>
      </c>
      <c r="D1248" s="177">
        <v>1406790</v>
      </c>
    </row>
    <row r="1249" spans="1:9" x14ac:dyDescent="0.2">
      <c r="A1249" s="176" t="s">
        <v>283</v>
      </c>
      <c r="B1249" s="13" t="s">
        <v>15</v>
      </c>
      <c r="C1249" s="13">
        <v>335</v>
      </c>
      <c r="D1249" s="177">
        <v>1413225</v>
      </c>
    </row>
    <row r="1250" spans="1:9" x14ac:dyDescent="0.2">
      <c r="A1250" s="176" t="s">
        <v>283</v>
      </c>
      <c r="B1250" s="13" t="s">
        <v>15</v>
      </c>
      <c r="C1250" s="13">
        <v>337</v>
      </c>
      <c r="D1250" s="177">
        <v>132660</v>
      </c>
    </row>
    <row r="1251" spans="1:9" x14ac:dyDescent="0.2">
      <c r="A1251" s="176" t="s">
        <v>283</v>
      </c>
      <c r="B1251" s="13" t="s">
        <v>15</v>
      </c>
      <c r="C1251" s="13">
        <v>337</v>
      </c>
      <c r="D1251" s="177">
        <v>1286010</v>
      </c>
    </row>
    <row r="1252" spans="1:9" x14ac:dyDescent="0.2">
      <c r="A1252" s="176" t="s">
        <v>283</v>
      </c>
      <c r="B1252" s="13" t="s">
        <v>15</v>
      </c>
      <c r="C1252" s="13">
        <v>344</v>
      </c>
      <c r="D1252" s="177">
        <v>1430550</v>
      </c>
    </row>
    <row r="1253" spans="1:9" x14ac:dyDescent="0.2">
      <c r="A1253" s="176" t="s">
        <v>280</v>
      </c>
      <c r="B1253" s="13" t="s">
        <v>271</v>
      </c>
      <c r="C1253" s="13">
        <v>1262</v>
      </c>
      <c r="D1253" s="177">
        <v>1576755</v>
      </c>
    </row>
    <row r="1254" spans="1:9" x14ac:dyDescent="0.2">
      <c r="A1254" s="176" t="s">
        <v>280</v>
      </c>
      <c r="B1254" s="13" t="s">
        <v>16</v>
      </c>
      <c r="C1254" s="13">
        <v>3200</v>
      </c>
      <c r="D1254" s="177">
        <v>1412984.4981159163</v>
      </c>
    </row>
    <row r="1255" spans="1:9" x14ac:dyDescent="0.2">
      <c r="A1255" s="176" t="s">
        <v>280</v>
      </c>
      <c r="B1255" s="13" t="s">
        <v>16</v>
      </c>
      <c r="C1255" s="13">
        <v>3201</v>
      </c>
      <c r="D1255" s="177">
        <v>1333917</v>
      </c>
    </row>
    <row r="1256" spans="1:9" x14ac:dyDescent="0.2">
      <c r="A1256" s="176" t="s">
        <v>280</v>
      </c>
      <c r="B1256" s="13" t="s">
        <v>16</v>
      </c>
      <c r="C1256" s="13">
        <v>3205</v>
      </c>
      <c r="D1256" s="177">
        <v>1562790</v>
      </c>
      <c r="G1256" s="8"/>
    </row>
    <row r="1257" spans="1:9" x14ac:dyDescent="0.2">
      <c r="A1257" s="176" t="s">
        <v>280</v>
      </c>
      <c r="B1257" s="13" t="s">
        <v>16</v>
      </c>
      <c r="C1257" s="13">
        <v>3190</v>
      </c>
      <c r="D1257" s="177">
        <v>1314068</v>
      </c>
      <c r="G1257" s="8"/>
    </row>
    <row r="1258" spans="1:9" x14ac:dyDescent="0.2">
      <c r="A1258" s="176" t="s">
        <v>280</v>
      </c>
      <c r="B1258" s="13" t="s">
        <v>16</v>
      </c>
      <c r="C1258" s="13">
        <v>3206</v>
      </c>
      <c r="D1258" s="177">
        <v>1019844</v>
      </c>
      <c r="E1258" s="178" t="s">
        <v>287</v>
      </c>
      <c r="F1258" s="178"/>
      <c r="G1258" s="178"/>
      <c r="I1258" s="8"/>
    </row>
    <row r="1259" spans="1:9" x14ac:dyDescent="0.2">
      <c r="A1259" s="176" t="s">
        <v>280</v>
      </c>
      <c r="B1259" s="13" t="s">
        <v>16</v>
      </c>
      <c r="C1259" s="13">
        <v>3206</v>
      </c>
      <c r="D1259" s="177">
        <v>389285</v>
      </c>
      <c r="G1259" s="8"/>
      <c r="I1259" s="8"/>
    </row>
    <row r="1260" spans="1:9" x14ac:dyDescent="0.2">
      <c r="A1260" s="176" t="s">
        <v>280</v>
      </c>
      <c r="B1260" s="13" t="s">
        <v>16</v>
      </c>
      <c r="C1260" s="13">
        <v>3204</v>
      </c>
      <c r="D1260" s="177">
        <v>1599990</v>
      </c>
      <c r="G1260" s="8"/>
      <c r="I1260" s="8"/>
    </row>
    <row r="1261" spans="1:9" x14ac:dyDescent="0.2">
      <c r="A1261" s="176" t="s">
        <v>280</v>
      </c>
      <c r="B1261" s="13" t="s">
        <v>104</v>
      </c>
      <c r="C1261" s="13">
        <v>284</v>
      </c>
      <c r="D1261" s="177">
        <v>1899149.4527363181</v>
      </c>
      <c r="G1261" s="8"/>
      <c r="I1261" s="8"/>
    </row>
    <row r="1262" spans="1:9" x14ac:dyDescent="0.2">
      <c r="A1262" s="176" t="s">
        <v>280</v>
      </c>
      <c r="B1262" s="13" t="s">
        <v>104</v>
      </c>
      <c r="C1262" s="13">
        <v>291</v>
      </c>
      <c r="D1262" s="177">
        <v>1921000</v>
      </c>
      <c r="E1262" s="178" t="s">
        <v>288</v>
      </c>
      <c r="F1262" s="178"/>
      <c r="G1262" s="178"/>
      <c r="I1262" s="8"/>
    </row>
    <row r="1263" spans="1:9" x14ac:dyDescent="0.2">
      <c r="A1263" s="176" t="s">
        <v>283</v>
      </c>
      <c r="B1263" s="13" t="s">
        <v>104</v>
      </c>
      <c r="C1263" s="13">
        <v>295</v>
      </c>
      <c r="D1263" s="177">
        <v>2386000</v>
      </c>
      <c r="E1263" s="178" t="s">
        <v>288</v>
      </c>
      <c r="F1263" s="178"/>
      <c r="G1263" s="178"/>
      <c r="I1263" s="8"/>
    </row>
    <row r="1264" spans="1:9" x14ac:dyDescent="0.2">
      <c r="A1264" s="176" t="s">
        <v>283</v>
      </c>
      <c r="B1264" s="13" t="s">
        <v>289</v>
      </c>
      <c r="C1264" s="13">
        <v>15</v>
      </c>
      <c r="D1264" s="177">
        <v>1907237</v>
      </c>
      <c r="I1264" s="8"/>
    </row>
    <row r="1265" spans="1:9" x14ac:dyDescent="0.2">
      <c r="A1265" s="176"/>
      <c r="B1265" s="3"/>
      <c r="C1265" s="16"/>
      <c r="D1265" s="179">
        <f>SUM(D1258:D1263)</f>
        <v>9215268.4527363181</v>
      </c>
      <c r="I1265" s="8"/>
    </row>
    <row r="1266" spans="1:9" ht="15" thickBot="1" x14ac:dyDescent="0.25">
      <c r="A1266" s="180"/>
      <c r="B1266" s="181"/>
      <c r="C1266" s="182"/>
      <c r="D1266" s="183">
        <f>C1265-D1265</f>
        <v>-9215268.4527363181</v>
      </c>
    </row>
    <row r="1269" spans="1:9" ht="15" x14ac:dyDescent="0.25">
      <c r="A1269" s="16"/>
      <c r="B1269" s="131" t="s">
        <v>290</v>
      </c>
      <c r="C1269" s="83" t="s">
        <v>26</v>
      </c>
    </row>
    <row r="1270" spans="1:9" x14ac:dyDescent="0.2">
      <c r="A1270" s="16"/>
      <c r="B1270" s="3" t="s">
        <v>291</v>
      </c>
      <c r="C1270" s="17">
        <v>15916468.494455654</v>
      </c>
    </row>
    <row r="1271" spans="1:9" x14ac:dyDescent="0.2">
      <c r="A1271" s="16" t="s">
        <v>292</v>
      </c>
      <c r="B1271" s="3" t="s">
        <v>293</v>
      </c>
      <c r="C1271" s="17">
        <v>1856000</v>
      </c>
    </row>
    <row r="1272" spans="1:9" x14ac:dyDescent="0.2">
      <c r="A1272" s="16"/>
      <c r="B1272" s="3"/>
      <c r="C1272" s="17"/>
    </row>
    <row r="1273" spans="1:9" x14ac:dyDescent="0.2">
      <c r="A1273" s="16"/>
      <c r="B1273" s="3"/>
      <c r="C1273" s="17">
        <f>SUM(C1270:C1272)</f>
        <v>17772468.494455654</v>
      </c>
    </row>
    <row r="1274" spans="1:9" x14ac:dyDescent="0.2">
      <c r="A1274" s="16"/>
      <c r="B1274" s="3"/>
      <c r="C1274" s="17">
        <v>-20000000</v>
      </c>
    </row>
    <row r="1275" spans="1:9" x14ac:dyDescent="0.2">
      <c r="A1275" s="16"/>
      <c r="B1275" s="3"/>
      <c r="C1275" s="25">
        <f>SUM(C1273:C1274)</f>
        <v>-2227531.5055443458</v>
      </c>
    </row>
    <row r="1277" spans="1:9" ht="15" x14ac:dyDescent="0.25">
      <c r="B1277" s="96" t="s">
        <v>294</v>
      </c>
      <c r="C1277" s="116" t="s">
        <v>109</v>
      </c>
    </row>
    <row r="1278" spans="1:9" ht="15" x14ac:dyDescent="0.25">
      <c r="B1278" s="96" t="s">
        <v>295</v>
      </c>
      <c r="C1278" s="116" t="s">
        <v>296</v>
      </c>
    </row>
    <row r="1279" spans="1:9" x14ac:dyDescent="0.2">
      <c r="A1279" s="19" t="s">
        <v>297</v>
      </c>
      <c r="B1279" s="13" t="s">
        <v>2</v>
      </c>
      <c r="C1279" s="13" t="s">
        <v>3</v>
      </c>
      <c r="D1279" s="22">
        <v>24229261</v>
      </c>
      <c r="E1279" s="20" t="s">
        <v>298</v>
      </c>
    </row>
    <row r="1280" spans="1:9" x14ac:dyDescent="0.2">
      <c r="A1280" s="19" t="s">
        <v>299</v>
      </c>
      <c r="B1280" s="34" t="s">
        <v>300</v>
      </c>
      <c r="C1280" s="34">
        <v>131</v>
      </c>
      <c r="D1280" s="184">
        <v>1867446</v>
      </c>
      <c r="E1280" s="20" t="s">
        <v>301</v>
      </c>
    </row>
    <row r="1281" spans="1:9" x14ac:dyDescent="0.2">
      <c r="A1281" s="19" t="s">
        <v>302</v>
      </c>
      <c r="B1281" s="13" t="s">
        <v>7</v>
      </c>
      <c r="C1281" s="13">
        <v>916</v>
      </c>
      <c r="D1281" s="22">
        <v>1639008</v>
      </c>
      <c r="E1281" s="20" t="s">
        <v>301</v>
      </c>
    </row>
    <row r="1282" spans="1:9" x14ac:dyDescent="0.2">
      <c r="A1282" s="19" t="s">
        <v>302</v>
      </c>
      <c r="B1282" s="13" t="s">
        <v>7</v>
      </c>
      <c r="C1282" s="13">
        <v>916</v>
      </c>
      <c r="D1282" s="22">
        <v>126280</v>
      </c>
      <c r="E1282" s="20" t="s">
        <v>301</v>
      </c>
    </row>
    <row r="1283" spans="1:9" x14ac:dyDescent="0.2">
      <c r="A1283" s="19" t="s">
        <v>302</v>
      </c>
      <c r="B1283" s="13" t="s">
        <v>7</v>
      </c>
      <c r="C1283" s="13">
        <v>232</v>
      </c>
      <c r="D1283" s="22">
        <v>1140568</v>
      </c>
      <c r="E1283" s="20" t="s">
        <v>301</v>
      </c>
    </row>
    <row r="1284" spans="1:9" x14ac:dyDescent="0.2">
      <c r="A1284" s="19" t="s">
        <v>302</v>
      </c>
      <c r="B1284" s="13" t="s">
        <v>231</v>
      </c>
      <c r="C1284" s="13">
        <v>77</v>
      </c>
      <c r="D1284" s="22">
        <v>1534104</v>
      </c>
      <c r="E1284" s="20" t="s">
        <v>301</v>
      </c>
    </row>
    <row r="1285" spans="1:9" s="31" customFormat="1" x14ac:dyDescent="0.2">
      <c r="A1285" s="19" t="s">
        <v>302</v>
      </c>
      <c r="B1285" s="13" t="s">
        <v>231</v>
      </c>
      <c r="C1285" s="13">
        <v>83</v>
      </c>
      <c r="D1285" s="22">
        <v>911196</v>
      </c>
      <c r="E1285" s="73" t="s">
        <v>303</v>
      </c>
      <c r="G1285" s="46"/>
      <c r="I1285" s="46"/>
    </row>
    <row r="1286" spans="1:9" x14ac:dyDescent="0.2">
      <c r="A1286" s="19" t="s">
        <v>302</v>
      </c>
      <c r="B1286" s="13" t="s">
        <v>231</v>
      </c>
      <c r="C1286" s="13">
        <v>83</v>
      </c>
      <c r="D1286" s="22">
        <v>557820</v>
      </c>
      <c r="E1286" s="20"/>
    </row>
    <row r="1287" spans="1:9" x14ac:dyDescent="0.2">
      <c r="A1287" s="19" t="s">
        <v>232</v>
      </c>
      <c r="B1287" s="13" t="s">
        <v>62</v>
      </c>
      <c r="C1287" s="13" t="s">
        <v>304</v>
      </c>
      <c r="D1287" s="22">
        <v>861917.4</v>
      </c>
      <c r="E1287" s="20"/>
    </row>
    <row r="1288" spans="1:9" x14ac:dyDescent="0.2">
      <c r="A1288" s="19" t="s">
        <v>232</v>
      </c>
      <c r="B1288" s="13" t="s">
        <v>62</v>
      </c>
      <c r="C1288" s="13" t="s">
        <v>305</v>
      </c>
      <c r="D1288" s="22">
        <v>701698.5</v>
      </c>
      <c r="E1288" s="20"/>
    </row>
    <row r="1289" spans="1:9" x14ac:dyDescent="0.2">
      <c r="A1289" s="19" t="s">
        <v>232</v>
      </c>
      <c r="B1289" s="13" t="s">
        <v>62</v>
      </c>
      <c r="C1289" s="13" t="s">
        <v>306</v>
      </c>
      <c r="D1289" s="22">
        <v>191456.1</v>
      </c>
      <c r="E1289" s="20"/>
    </row>
    <row r="1290" spans="1:9" x14ac:dyDescent="0.2">
      <c r="A1290" s="19" t="s">
        <v>232</v>
      </c>
      <c r="B1290" s="13" t="s">
        <v>62</v>
      </c>
      <c r="C1290" s="13" t="s">
        <v>307</v>
      </c>
      <c r="D1290" s="22">
        <v>323228.7</v>
      </c>
      <c r="E1290" s="20"/>
    </row>
    <row r="1291" spans="1:9" x14ac:dyDescent="0.2">
      <c r="A1291" s="19" t="s">
        <v>232</v>
      </c>
      <c r="B1291" s="13" t="s">
        <v>62</v>
      </c>
      <c r="C1291" s="13" t="s">
        <v>308</v>
      </c>
      <c r="D1291" s="22">
        <v>1289589.3</v>
      </c>
      <c r="E1291" s="20"/>
    </row>
    <row r="1292" spans="1:9" x14ac:dyDescent="0.2">
      <c r="A1292" s="19" t="s">
        <v>302</v>
      </c>
      <c r="B1292" s="13" t="s">
        <v>42</v>
      </c>
      <c r="C1292" s="13">
        <v>121</v>
      </c>
      <c r="D1292" s="22">
        <v>980980</v>
      </c>
      <c r="E1292" s="20"/>
    </row>
    <row r="1293" spans="1:9" x14ac:dyDescent="0.2">
      <c r="A1293" s="19" t="s">
        <v>302</v>
      </c>
      <c r="B1293" s="13" t="s">
        <v>42</v>
      </c>
      <c r="C1293" s="13">
        <v>121</v>
      </c>
      <c r="D1293" s="22">
        <v>88800</v>
      </c>
      <c r="E1293" s="20"/>
    </row>
    <row r="1294" spans="1:9" x14ac:dyDescent="0.2">
      <c r="A1294" s="19" t="s">
        <v>302</v>
      </c>
      <c r="B1294" s="13" t="s">
        <v>15</v>
      </c>
      <c r="C1294" s="13">
        <v>356</v>
      </c>
      <c r="D1294" s="22">
        <v>1398375</v>
      </c>
      <c r="E1294" s="20"/>
    </row>
    <row r="1295" spans="1:9" x14ac:dyDescent="0.2">
      <c r="A1295" s="19" t="s">
        <v>302</v>
      </c>
      <c r="B1295" s="13" t="s">
        <v>15</v>
      </c>
      <c r="C1295" s="13">
        <v>362</v>
      </c>
      <c r="D1295" s="22">
        <v>1406790</v>
      </c>
      <c r="E1295" s="20"/>
    </row>
    <row r="1296" spans="1:9" x14ac:dyDescent="0.2">
      <c r="A1296" s="19" t="s">
        <v>302</v>
      </c>
      <c r="B1296" s="13" t="s">
        <v>309</v>
      </c>
      <c r="C1296" s="13">
        <v>9601988882</v>
      </c>
      <c r="D1296" s="22">
        <v>1064475</v>
      </c>
      <c r="E1296" s="20"/>
    </row>
    <row r="1297" spans="1:5" x14ac:dyDescent="0.2">
      <c r="A1297" s="19" t="s">
        <v>302</v>
      </c>
      <c r="B1297" s="13" t="s">
        <v>309</v>
      </c>
      <c r="C1297" s="13">
        <v>9601988883</v>
      </c>
      <c r="D1297" s="22">
        <v>1024697.0000000001</v>
      </c>
      <c r="E1297" s="20"/>
    </row>
    <row r="1298" spans="1:5" x14ac:dyDescent="0.2">
      <c r="A1298" s="19" t="s">
        <v>302</v>
      </c>
      <c r="B1298" s="13" t="s">
        <v>309</v>
      </c>
      <c r="C1298" s="13">
        <v>9601988884</v>
      </c>
      <c r="D1298" s="22">
        <v>1050686</v>
      </c>
      <c r="E1298" s="20"/>
    </row>
    <row r="1299" spans="1:5" x14ac:dyDescent="0.2">
      <c r="A1299" s="19" t="s">
        <v>302</v>
      </c>
      <c r="B1299" s="13" t="s">
        <v>309</v>
      </c>
      <c r="C1299" s="13">
        <v>9601988885</v>
      </c>
      <c r="D1299" s="22">
        <v>1011436.9999999999</v>
      </c>
      <c r="E1299" s="20"/>
    </row>
    <row r="1300" spans="1:5" x14ac:dyDescent="0.2">
      <c r="A1300" s="19" t="s">
        <v>302</v>
      </c>
      <c r="B1300" s="13" t="s">
        <v>309</v>
      </c>
      <c r="C1300" s="13">
        <v>9601988890</v>
      </c>
      <c r="D1300" s="22">
        <v>1062885</v>
      </c>
      <c r="E1300" s="20"/>
    </row>
    <row r="1301" spans="1:5" x14ac:dyDescent="0.2">
      <c r="A1301" s="19" t="s">
        <v>302</v>
      </c>
      <c r="B1301" s="13" t="s">
        <v>309</v>
      </c>
      <c r="C1301" s="13">
        <v>9601988891</v>
      </c>
      <c r="D1301" s="22">
        <v>1059172</v>
      </c>
      <c r="E1301" s="20"/>
    </row>
    <row r="1302" spans="1:5" x14ac:dyDescent="0.2">
      <c r="A1302" s="19" t="s">
        <v>302</v>
      </c>
      <c r="B1302" s="13" t="s">
        <v>16</v>
      </c>
      <c r="C1302" s="13">
        <v>3227</v>
      </c>
      <c r="D1302" s="22">
        <v>1364952</v>
      </c>
      <c r="E1302" s="20"/>
    </row>
    <row r="1303" spans="1:5" x14ac:dyDescent="0.2">
      <c r="A1303" s="19" t="s">
        <v>302</v>
      </c>
      <c r="B1303" s="13" t="s">
        <v>116</v>
      </c>
      <c r="C1303" s="13">
        <v>30</v>
      </c>
      <c r="D1303" s="22">
        <v>1571700</v>
      </c>
      <c r="E1303" s="20"/>
    </row>
    <row r="1304" spans="1:5" x14ac:dyDescent="0.2">
      <c r="A1304" s="185" t="s">
        <v>299</v>
      </c>
      <c r="B1304" s="186" t="s">
        <v>310</v>
      </c>
      <c r="C1304" s="185" t="s">
        <v>311</v>
      </c>
      <c r="D1304" s="187">
        <v>4415683</v>
      </c>
    </row>
    <row r="1305" spans="1:5" x14ac:dyDescent="0.2">
      <c r="A1305" s="185" t="s">
        <v>299</v>
      </c>
      <c r="B1305" s="186" t="s">
        <v>312</v>
      </c>
      <c r="C1305" s="185" t="s">
        <v>311</v>
      </c>
      <c r="D1305" s="187">
        <v>6307875</v>
      </c>
    </row>
    <row r="1308" spans="1:5" ht="15" x14ac:dyDescent="0.25">
      <c r="B1308" s="96" t="s">
        <v>295</v>
      </c>
      <c r="C1308" s="116" t="s">
        <v>313</v>
      </c>
    </row>
    <row r="1310" spans="1:5" ht="15" x14ac:dyDescent="0.25">
      <c r="B1310" s="131" t="s">
        <v>314</v>
      </c>
      <c r="C1310" s="83" t="s">
        <v>315</v>
      </c>
    </row>
    <row r="1311" spans="1:5" x14ac:dyDescent="0.2">
      <c r="A1311" s="19" t="s">
        <v>316</v>
      </c>
      <c r="B1311" s="3" t="s">
        <v>317</v>
      </c>
      <c r="C1311" s="17">
        <v>1673884</v>
      </c>
    </row>
    <row r="1312" spans="1:5" x14ac:dyDescent="0.2">
      <c r="A1312" s="19" t="s">
        <v>316</v>
      </c>
      <c r="B1312" s="3" t="s">
        <v>318</v>
      </c>
      <c r="C1312" s="17">
        <v>1878855</v>
      </c>
    </row>
    <row r="1313" spans="2:3" x14ac:dyDescent="0.2">
      <c r="B1313" s="3"/>
      <c r="C1313" s="17"/>
    </row>
    <row r="1314" spans="2:3" x14ac:dyDescent="0.2">
      <c r="B1314" s="3"/>
      <c r="C1314" s="17">
        <f>SUM(C1311:C1313)</f>
        <v>3552739</v>
      </c>
    </row>
    <row r="1316" spans="2:3" ht="15" x14ac:dyDescent="0.25">
      <c r="B1316" s="131" t="s">
        <v>314</v>
      </c>
      <c r="C1316" s="83" t="s">
        <v>26</v>
      </c>
    </row>
    <row r="1317" spans="2:3" x14ac:dyDescent="0.2">
      <c r="B1317" s="16" t="s">
        <v>21</v>
      </c>
      <c r="C1317" s="17">
        <v>1300983</v>
      </c>
    </row>
    <row r="1318" spans="2:3" x14ac:dyDescent="0.2">
      <c r="B1318" s="16" t="s">
        <v>319</v>
      </c>
      <c r="C1318" s="17">
        <v>1330271.9999999998</v>
      </c>
    </row>
    <row r="1319" spans="2:3" x14ac:dyDescent="0.2">
      <c r="B1319" s="16" t="s">
        <v>319</v>
      </c>
      <c r="C1319" s="17">
        <v>257320</v>
      </c>
    </row>
    <row r="1320" spans="2:3" x14ac:dyDescent="0.2">
      <c r="B1320" s="16" t="s">
        <v>7</v>
      </c>
      <c r="C1320" s="17">
        <v>1429120</v>
      </c>
    </row>
    <row r="1321" spans="2:3" x14ac:dyDescent="0.2">
      <c r="B1321" s="16" t="s">
        <v>7</v>
      </c>
      <c r="C1321" s="17">
        <v>1543360</v>
      </c>
    </row>
    <row r="1322" spans="2:3" x14ac:dyDescent="0.2">
      <c r="B1322" s="16" t="s">
        <v>92</v>
      </c>
      <c r="C1322" s="17">
        <v>1980049.9999999998</v>
      </c>
    </row>
    <row r="1323" spans="2:3" x14ac:dyDescent="0.2">
      <c r="B1323" s="16" t="s">
        <v>99</v>
      </c>
      <c r="C1323" s="17">
        <v>1995967.0254110612</v>
      </c>
    </row>
    <row r="1324" spans="2:3" x14ac:dyDescent="0.2">
      <c r="B1324" s="16" t="s">
        <v>99</v>
      </c>
      <c r="C1324" s="17">
        <v>2002935</v>
      </c>
    </row>
    <row r="1325" spans="2:3" x14ac:dyDescent="0.2">
      <c r="B1325" s="16" t="s">
        <v>42</v>
      </c>
      <c r="C1325" s="17">
        <v>205632</v>
      </c>
    </row>
    <row r="1326" spans="2:3" x14ac:dyDescent="0.2">
      <c r="B1326" s="16" t="s">
        <v>42</v>
      </c>
      <c r="C1326" s="17">
        <v>1343440</v>
      </c>
    </row>
    <row r="1327" spans="2:3" x14ac:dyDescent="0.2">
      <c r="B1327" s="16" t="s">
        <v>320</v>
      </c>
      <c r="C1327" s="17">
        <v>1922219.9910536779</v>
      </c>
    </row>
    <row r="1328" spans="2:3" x14ac:dyDescent="0.2">
      <c r="B1328" s="16" t="s">
        <v>15</v>
      </c>
      <c r="C1328" s="17">
        <v>1416195</v>
      </c>
    </row>
    <row r="1329" spans="1:4" x14ac:dyDescent="0.2">
      <c r="B1329" s="16" t="s">
        <v>15</v>
      </c>
      <c r="C1329" s="17">
        <v>1407280</v>
      </c>
    </row>
    <row r="1330" spans="1:4" x14ac:dyDescent="0.2">
      <c r="B1330" s="16" t="s">
        <v>16</v>
      </c>
      <c r="C1330" s="17">
        <v>567533</v>
      </c>
    </row>
    <row r="1331" spans="1:4" x14ac:dyDescent="0.2">
      <c r="B1331" s="16" t="s">
        <v>16</v>
      </c>
      <c r="C1331" s="17">
        <v>1018485</v>
      </c>
    </row>
    <row r="1332" spans="1:4" x14ac:dyDescent="0.2">
      <c r="B1332" s="16" t="s">
        <v>16</v>
      </c>
      <c r="C1332" s="17">
        <v>1575007</v>
      </c>
    </row>
    <row r="1335" spans="1:4" ht="15" x14ac:dyDescent="0.25">
      <c r="B1335" s="96" t="s">
        <v>321</v>
      </c>
      <c r="C1335" s="116" t="s">
        <v>322</v>
      </c>
    </row>
    <row r="1336" spans="1:4" x14ac:dyDescent="0.2">
      <c r="A1336" s="19" t="s">
        <v>269</v>
      </c>
      <c r="B1336" s="8" t="s">
        <v>323</v>
      </c>
      <c r="C1336" s="19">
        <v>1.71</v>
      </c>
    </row>
    <row r="1338" spans="1:4" ht="15" x14ac:dyDescent="0.25">
      <c r="A1338" s="19" t="s">
        <v>269</v>
      </c>
      <c r="B1338" s="96" t="s">
        <v>324</v>
      </c>
      <c r="C1338" s="116" t="s">
        <v>325</v>
      </c>
    </row>
    <row r="1340" spans="1:4" ht="15" x14ac:dyDescent="0.25">
      <c r="B1340" s="188" t="s">
        <v>326</v>
      </c>
      <c r="C1340" s="19" t="s">
        <v>184</v>
      </c>
    </row>
    <row r="1341" spans="1:4" ht="15" x14ac:dyDescent="0.2">
      <c r="B1341" s="12" t="s">
        <v>2</v>
      </c>
      <c r="C1341" s="12" t="s">
        <v>3</v>
      </c>
      <c r="D1341" s="189">
        <v>40108438</v>
      </c>
    </row>
    <row r="1342" spans="1:4" x14ac:dyDescent="0.2">
      <c r="B1342" s="13" t="s">
        <v>319</v>
      </c>
      <c r="C1342" s="13" t="s">
        <v>327</v>
      </c>
      <c r="D1342" s="89">
        <v>1374336</v>
      </c>
    </row>
    <row r="1343" spans="1:4" x14ac:dyDescent="0.2">
      <c r="B1343" s="13" t="s">
        <v>319</v>
      </c>
      <c r="C1343" s="13">
        <v>88</v>
      </c>
      <c r="D1343" s="89">
        <v>1682252</v>
      </c>
    </row>
    <row r="1344" spans="1:4" x14ac:dyDescent="0.2">
      <c r="B1344" s="13" t="s">
        <v>319</v>
      </c>
      <c r="C1344" s="13">
        <v>237</v>
      </c>
      <c r="D1344" s="89">
        <v>1585360</v>
      </c>
    </row>
    <row r="1345" spans="2:4" x14ac:dyDescent="0.2">
      <c r="B1345" s="13" t="s">
        <v>7</v>
      </c>
      <c r="C1345" s="13">
        <v>935</v>
      </c>
      <c r="D1345" s="89">
        <v>1587600</v>
      </c>
    </row>
    <row r="1346" spans="2:4" x14ac:dyDescent="0.2">
      <c r="B1346" s="13" t="s">
        <v>7</v>
      </c>
      <c r="C1346" s="13">
        <v>937</v>
      </c>
      <c r="D1346" s="89">
        <v>1100565</v>
      </c>
    </row>
    <row r="1347" spans="2:4" x14ac:dyDescent="0.2">
      <c r="B1347" s="13" t="s">
        <v>7</v>
      </c>
      <c r="C1347" s="13">
        <v>254</v>
      </c>
      <c r="D1347" s="89">
        <v>1095951.9999999998</v>
      </c>
    </row>
    <row r="1348" spans="2:4" x14ac:dyDescent="0.2">
      <c r="B1348" s="13" t="s">
        <v>7</v>
      </c>
      <c r="C1348" s="13">
        <v>938</v>
      </c>
      <c r="D1348" s="89">
        <v>1358640</v>
      </c>
    </row>
    <row r="1349" spans="2:4" x14ac:dyDescent="0.2">
      <c r="B1349" s="13" t="s">
        <v>7</v>
      </c>
      <c r="C1349" s="13">
        <v>939</v>
      </c>
      <c r="D1349" s="89">
        <v>1361732</v>
      </c>
    </row>
    <row r="1350" spans="2:4" x14ac:dyDescent="0.2">
      <c r="B1350" s="13" t="s">
        <v>7</v>
      </c>
      <c r="C1350" s="13">
        <v>940</v>
      </c>
      <c r="D1350" s="89">
        <v>1099136</v>
      </c>
    </row>
    <row r="1351" spans="2:4" x14ac:dyDescent="0.2">
      <c r="B1351" s="13" t="s">
        <v>7</v>
      </c>
      <c r="C1351" s="13">
        <v>936</v>
      </c>
      <c r="D1351" s="89">
        <v>826840</v>
      </c>
    </row>
    <row r="1352" spans="2:4" x14ac:dyDescent="0.2">
      <c r="B1352" s="13" t="s">
        <v>7</v>
      </c>
      <c r="C1352" s="13">
        <v>936</v>
      </c>
      <c r="D1352" s="89">
        <v>722333</v>
      </c>
    </row>
    <row r="1353" spans="2:4" x14ac:dyDescent="0.2">
      <c r="B1353" s="13" t="s">
        <v>7</v>
      </c>
      <c r="C1353" s="13">
        <v>941</v>
      </c>
      <c r="D1353" s="89">
        <v>1093042.0000000002</v>
      </c>
    </row>
    <row r="1354" spans="2:4" x14ac:dyDescent="0.2">
      <c r="B1354" s="13" t="s">
        <v>231</v>
      </c>
      <c r="C1354" s="13">
        <v>93</v>
      </c>
      <c r="D1354" s="89">
        <v>1115520</v>
      </c>
    </row>
    <row r="1355" spans="2:4" x14ac:dyDescent="0.2">
      <c r="B1355" s="13" t="s">
        <v>24</v>
      </c>
      <c r="C1355" s="13">
        <v>28</v>
      </c>
      <c r="D1355" s="89">
        <v>1505840</v>
      </c>
    </row>
    <row r="1356" spans="2:4" x14ac:dyDescent="0.2">
      <c r="B1356" s="13" t="s">
        <v>24</v>
      </c>
      <c r="C1356" s="13">
        <v>29</v>
      </c>
      <c r="D1356" s="89">
        <v>1561840</v>
      </c>
    </row>
    <row r="1357" spans="2:4" x14ac:dyDescent="0.2">
      <c r="B1357" s="13" t="s">
        <v>13</v>
      </c>
      <c r="C1357" s="13">
        <v>38</v>
      </c>
      <c r="D1357" s="89">
        <v>1682640</v>
      </c>
    </row>
    <row r="1358" spans="2:4" x14ac:dyDescent="0.2">
      <c r="B1358" s="13" t="s">
        <v>328</v>
      </c>
      <c r="C1358" s="13">
        <v>172</v>
      </c>
      <c r="D1358" s="89">
        <v>1845220</v>
      </c>
    </row>
    <row r="1359" spans="2:4" x14ac:dyDescent="0.2">
      <c r="B1359" s="13" t="s">
        <v>42</v>
      </c>
      <c r="C1359" s="13">
        <v>131</v>
      </c>
      <c r="D1359" s="89">
        <v>1149680</v>
      </c>
    </row>
    <row r="1360" spans="2:4" x14ac:dyDescent="0.2">
      <c r="B1360" s="13" t="s">
        <v>42</v>
      </c>
      <c r="C1360" s="13">
        <v>130</v>
      </c>
      <c r="D1360" s="89">
        <v>1151625</v>
      </c>
    </row>
    <row r="1361" spans="2:4" x14ac:dyDescent="0.2">
      <c r="B1361" s="13" t="s">
        <v>42</v>
      </c>
      <c r="C1361" s="13">
        <v>130</v>
      </c>
      <c r="D1361" s="89">
        <v>390240</v>
      </c>
    </row>
    <row r="1362" spans="2:4" x14ac:dyDescent="0.2">
      <c r="B1362" s="13" t="s">
        <v>42</v>
      </c>
      <c r="C1362" s="13">
        <v>128</v>
      </c>
      <c r="D1362" s="89">
        <v>1516815</v>
      </c>
    </row>
    <row r="1363" spans="2:4" x14ac:dyDescent="0.2">
      <c r="B1363" s="13" t="s">
        <v>42</v>
      </c>
      <c r="C1363" s="13">
        <v>132</v>
      </c>
      <c r="D1363" s="89">
        <v>304640</v>
      </c>
    </row>
    <row r="1364" spans="2:4" x14ac:dyDescent="0.2">
      <c r="B1364" s="13" t="s">
        <v>42</v>
      </c>
      <c r="C1364" s="13">
        <v>132</v>
      </c>
      <c r="D1364" s="89">
        <v>805860</v>
      </c>
    </row>
    <row r="1365" spans="2:4" x14ac:dyDescent="0.2">
      <c r="B1365" s="13" t="s">
        <v>42</v>
      </c>
      <c r="C1365" s="13">
        <v>133</v>
      </c>
      <c r="D1365" s="89">
        <v>854145</v>
      </c>
    </row>
    <row r="1366" spans="2:4" x14ac:dyDescent="0.2">
      <c r="B1366" s="13" t="s">
        <v>42</v>
      </c>
      <c r="C1366" s="13">
        <v>133</v>
      </c>
      <c r="D1366" s="89">
        <v>249854</v>
      </c>
    </row>
    <row r="1367" spans="2:4" x14ac:dyDescent="0.2">
      <c r="B1367" s="13" t="s">
        <v>15</v>
      </c>
      <c r="C1367" s="13">
        <v>389</v>
      </c>
      <c r="D1367" s="89">
        <v>1372490</v>
      </c>
    </row>
    <row r="1368" spans="2:4" x14ac:dyDescent="0.2">
      <c r="B1368" s="13" t="s">
        <v>15</v>
      </c>
      <c r="C1368" s="13">
        <v>395</v>
      </c>
      <c r="D1368" s="89">
        <v>1398950</v>
      </c>
    </row>
    <row r="1369" spans="2:4" x14ac:dyDescent="0.2">
      <c r="B1369" s="13" t="s">
        <v>15</v>
      </c>
      <c r="C1369" s="13">
        <v>402</v>
      </c>
      <c r="D1369" s="89">
        <v>1374940</v>
      </c>
    </row>
    <row r="1370" spans="2:4" x14ac:dyDescent="0.2">
      <c r="B1370" s="13" t="s">
        <v>15</v>
      </c>
      <c r="C1370" s="13">
        <v>416</v>
      </c>
      <c r="D1370" s="89">
        <v>1373960</v>
      </c>
    </row>
    <row r="1371" spans="2:4" x14ac:dyDescent="0.2">
      <c r="B1371" s="13" t="s">
        <v>15</v>
      </c>
      <c r="C1371" s="13">
        <v>410</v>
      </c>
      <c r="D1371" s="89">
        <v>1389640</v>
      </c>
    </row>
    <row r="1372" spans="2:4" x14ac:dyDescent="0.2">
      <c r="B1372" s="13" t="s">
        <v>15</v>
      </c>
      <c r="C1372" s="13">
        <v>420</v>
      </c>
      <c r="D1372" s="89">
        <v>1424920</v>
      </c>
    </row>
    <row r="1373" spans="2:4" x14ac:dyDescent="0.2">
      <c r="B1373" s="13" t="s">
        <v>16</v>
      </c>
      <c r="C1373" s="13">
        <v>3240</v>
      </c>
      <c r="D1373" s="89">
        <v>1403460</v>
      </c>
    </row>
    <row r="1374" spans="2:4" x14ac:dyDescent="0.2">
      <c r="B1374" s="13" t="s">
        <v>16</v>
      </c>
      <c r="C1374" s="13">
        <v>3240</v>
      </c>
      <c r="D1374" s="89">
        <v>138006</v>
      </c>
    </row>
    <row r="1375" spans="2:4" x14ac:dyDescent="0.2">
      <c r="B1375" s="13" t="s">
        <v>16</v>
      </c>
      <c r="C1375" s="13">
        <v>3247</v>
      </c>
      <c r="D1375" s="89">
        <v>1210365</v>
      </c>
    </row>
    <row r="1376" spans="2:4" x14ac:dyDescent="0.2">
      <c r="B1376" s="13" t="s">
        <v>7</v>
      </c>
      <c r="C1376" s="13">
        <v>942</v>
      </c>
      <c r="D1376" s="89">
        <v>1540025</v>
      </c>
    </row>
    <row r="1378" spans="1:9" ht="15" x14ac:dyDescent="0.2">
      <c r="B1378" s="190" t="s">
        <v>329</v>
      </c>
      <c r="C1378" s="19" t="s">
        <v>330</v>
      </c>
    </row>
    <row r="1379" spans="1:9" x14ac:dyDescent="0.2">
      <c r="B1379" s="191" t="s">
        <v>331</v>
      </c>
    </row>
    <row r="1380" spans="1:9" x14ac:dyDescent="0.2">
      <c r="B1380" s="191" t="s">
        <v>332</v>
      </c>
    </row>
    <row r="1381" spans="1:9" ht="15" x14ac:dyDescent="0.2">
      <c r="B1381" s="190" t="s">
        <v>333</v>
      </c>
    </row>
    <row r="1382" spans="1:9" ht="15" x14ac:dyDescent="0.2">
      <c r="B1382" s="13" t="s">
        <v>2</v>
      </c>
      <c r="C1382" s="13" t="s">
        <v>3</v>
      </c>
      <c r="D1382" s="169">
        <f>SUM(D1383:D1418)</f>
        <v>129939826.73959191</v>
      </c>
    </row>
    <row r="1383" spans="1:9" x14ac:dyDescent="0.2">
      <c r="B1383" s="167" t="s">
        <v>334</v>
      </c>
      <c r="C1383" s="167">
        <v>924</v>
      </c>
      <c r="D1383" s="54">
        <v>1596000</v>
      </c>
    </row>
    <row r="1384" spans="1:9" x14ac:dyDescent="0.2">
      <c r="B1384" s="13" t="s">
        <v>334</v>
      </c>
      <c r="C1384" s="13">
        <v>928</v>
      </c>
      <c r="D1384" s="54">
        <v>1621000.0000000002</v>
      </c>
    </row>
    <row r="1385" spans="1:9" x14ac:dyDescent="0.2">
      <c r="B1385" s="13" t="s">
        <v>334</v>
      </c>
      <c r="C1385" s="13">
        <v>923</v>
      </c>
      <c r="D1385" s="54">
        <v>1609000</v>
      </c>
    </row>
    <row r="1386" spans="1:9" x14ac:dyDescent="0.2">
      <c r="B1386" s="13" t="s">
        <v>334</v>
      </c>
      <c r="C1386" s="13">
        <v>926</v>
      </c>
      <c r="D1386" s="54">
        <v>1595999.9999999998</v>
      </c>
    </row>
    <row r="1387" spans="1:9" x14ac:dyDescent="0.2">
      <c r="B1387" s="13" t="s">
        <v>334</v>
      </c>
      <c r="C1387" s="13">
        <v>927</v>
      </c>
      <c r="D1387" s="54">
        <v>2021000.0000000005</v>
      </c>
    </row>
    <row r="1388" spans="1:9" x14ac:dyDescent="0.2">
      <c r="B1388" s="13" t="s">
        <v>334</v>
      </c>
      <c r="C1388" s="13">
        <v>925</v>
      </c>
      <c r="D1388" s="54">
        <v>1602000.0000000002</v>
      </c>
    </row>
    <row r="1389" spans="1:9" x14ac:dyDescent="0.2">
      <c r="B1389" s="13" t="s">
        <v>335</v>
      </c>
      <c r="C1389" s="13">
        <v>184</v>
      </c>
      <c r="D1389" s="54">
        <v>1880519.940641576</v>
      </c>
    </row>
    <row r="1390" spans="1:9" x14ac:dyDescent="0.2">
      <c r="A1390" s="192" t="s">
        <v>336</v>
      </c>
      <c r="B1390" s="34" t="s">
        <v>335</v>
      </c>
      <c r="C1390" s="34">
        <v>183</v>
      </c>
      <c r="D1390" s="55">
        <v>1810605.44</v>
      </c>
      <c r="E1390" s="57"/>
      <c r="F1390" s="57"/>
      <c r="G1390" s="58"/>
      <c r="H1390" s="57"/>
      <c r="I1390" s="58"/>
    </row>
    <row r="1391" spans="1:9" x14ac:dyDescent="0.2">
      <c r="B1391" s="13" t="s">
        <v>335</v>
      </c>
      <c r="C1391" s="13">
        <v>186</v>
      </c>
      <c r="D1391" s="54">
        <v>1934099</v>
      </c>
    </row>
    <row r="1392" spans="1:9" x14ac:dyDescent="0.2">
      <c r="B1392" s="13" t="s">
        <v>335</v>
      </c>
      <c r="C1392" s="13">
        <v>188</v>
      </c>
      <c r="D1392" s="54">
        <v>1900443</v>
      </c>
    </row>
    <row r="1393" spans="1:10" x14ac:dyDescent="0.2">
      <c r="B1393" s="13" t="s">
        <v>335</v>
      </c>
      <c r="C1393" s="13">
        <v>187</v>
      </c>
      <c r="D1393" s="54">
        <v>1896897</v>
      </c>
    </row>
    <row r="1394" spans="1:10" x14ac:dyDescent="0.2">
      <c r="B1394" s="13" t="s">
        <v>335</v>
      </c>
      <c r="C1394" s="13">
        <v>189</v>
      </c>
      <c r="D1394" s="54">
        <v>1904736</v>
      </c>
    </row>
    <row r="1395" spans="1:10" x14ac:dyDescent="0.2">
      <c r="B1395" s="13" t="s">
        <v>99</v>
      </c>
      <c r="C1395" s="13">
        <v>141</v>
      </c>
      <c r="D1395" s="54">
        <v>1891499.9999999998</v>
      </c>
    </row>
    <row r="1396" spans="1:10" x14ac:dyDescent="0.2">
      <c r="B1396" s="13" t="s">
        <v>99</v>
      </c>
      <c r="C1396" s="13">
        <v>144</v>
      </c>
      <c r="D1396" s="54">
        <v>1888575</v>
      </c>
    </row>
    <row r="1397" spans="1:10" x14ac:dyDescent="0.2">
      <c r="B1397" s="13" t="s">
        <v>115</v>
      </c>
      <c r="C1397" s="13">
        <v>87</v>
      </c>
      <c r="D1397" s="54">
        <v>1876002.977892031</v>
      </c>
    </row>
    <row r="1398" spans="1:10" x14ac:dyDescent="0.2">
      <c r="B1398" s="13" t="s">
        <v>337</v>
      </c>
      <c r="C1398" s="13">
        <v>77</v>
      </c>
      <c r="D1398" s="54">
        <v>1950000</v>
      </c>
    </row>
    <row r="1399" spans="1:10" x14ac:dyDescent="0.2">
      <c r="B1399" s="13" t="s">
        <v>337</v>
      </c>
      <c r="C1399" s="13">
        <v>76</v>
      </c>
      <c r="D1399" s="54">
        <v>1899049.9999999998</v>
      </c>
    </row>
    <row r="1400" spans="1:10" x14ac:dyDescent="0.2">
      <c r="B1400" s="13" t="s">
        <v>338</v>
      </c>
      <c r="C1400" s="13">
        <v>65</v>
      </c>
      <c r="D1400" s="54">
        <v>2180690.5829596412</v>
      </c>
    </row>
    <row r="1402" spans="1:10" x14ac:dyDescent="0.2">
      <c r="D1402" s="9"/>
    </row>
    <row r="1403" spans="1:10" ht="15" x14ac:dyDescent="0.2">
      <c r="A1403" s="16"/>
      <c r="B1403" s="193" t="s">
        <v>339</v>
      </c>
      <c r="C1403" s="16" t="s">
        <v>340</v>
      </c>
      <c r="D1403" s="49"/>
    </row>
    <row r="1404" spans="1:10" x14ac:dyDescent="0.2">
      <c r="A1404" s="16"/>
      <c r="B1404" s="148" t="s">
        <v>341</v>
      </c>
      <c r="C1404" s="16"/>
      <c r="D1404" s="49"/>
      <c r="J1404" s="9"/>
    </row>
    <row r="1405" spans="1:10" x14ac:dyDescent="0.2">
      <c r="A1405" s="16" t="s">
        <v>326</v>
      </c>
      <c r="B1405" s="148" t="s">
        <v>342</v>
      </c>
      <c r="C1405" s="16"/>
      <c r="D1405" s="3"/>
    </row>
    <row r="1406" spans="1:10" x14ac:dyDescent="0.2">
      <c r="A1406" s="16" t="s">
        <v>343</v>
      </c>
      <c r="B1406" s="148" t="s">
        <v>344</v>
      </c>
      <c r="C1406" s="16"/>
      <c r="D1406" s="3"/>
    </row>
    <row r="1407" spans="1:10" x14ac:dyDescent="0.2">
      <c r="A1407" s="16" t="s">
        <v>345</v>
      </c>
      <c r="B1407" s="148" t="s">
        <v>346</v>
      </c>
      <c r="C1407" s="16"/>
      <c r="D1407" s="3"/>
    </row>
    <row r="1408" spans="1:10" ht="15" x14ac:dyDescent="0.2">
      <c r="A1408" s="16"/>
      <c r="B1408" s="193" t="s">
        <v>347</v>
      </c>
      <c r="C1408" s="16"/>
      <c r="D1408" s="3"/>
    </row>
    <row r="1409" spans="1:11" ht="15" x14ac:dyDescent="0.2">
      <c r="A1409" s="16"/>
      <c r="B1409" s="193"/>
      <c r="C1409" s="16"/>
      <c r="D1409" s="3"/>
    </row>
    <row r="1410" spans="1:11" ht="15" x14ac:dyDescent="0.2">
      <c r="A1410" s="16"/>
      <c r="B1410" s="193" t="s">
        <v>329</v>
      </c>
      <c r="C1410" s="16"/>
      <c r="D1410" s="3"/>
    </row>
    <row r="1411" spans="1:11" x14ac:dyDescent="0.2">
      <c r="A1411" s="16"/>
      <c r="B1411" s="148" t="s">
        <v>331</v>
      </c>
      <c r="C1411" s="16"/>
      <c r="D1411" s="3"/>
    </row>
    <row r="1412" spans="1:11" x14ac:dyDescent="0.2">
      <c r="A1412" s="16" t="s">
        <v>326</v>
      </c>
      <c r="B1412" s="148" t="s">
        <v>332</v>
      </c>
      <c r="C1412" s="16"/>
      <c r="D1412" s="3"/>
    </row>
    <row r="1413" spans="1:11" ht="15" x14ac:dyDescent="0.2">
      <c r="A1413" s="16"/>
      <c r="B1413" s="193" t="s">
        <v>333</v>
      </c>
      <c r="C1413" s="16"/>
      <c r="D1413" s="3"/>
    </row>
    <row r="1415" spans="1:11" x14ac:dyDescent="0.2">
      <c r="B1415" s="8" t="s">
        <v>348</v>
      </c>
      <c r="C1415" s="120">
        <v>1921059.6</v>
      </c>
    </row>
    <row r="1416" spans="1:11" x14ac:dyDescent="0.2">
      <c r="C1416" s="120"/>
    </row>
    <row r="1417" spans="1:11" ht="15" x14ac:dyDescent="0.25">
      <c r="B1417" s="96" t="s">
        <v>349</v>
      </c>
      <c r="C1417" s="116" t="s">
        <v>350</v>
      </c>
    </row>
    <row r="1418" spans="1:11" ht="15" x14ac:dyDescent="0.2">
      <c r="B1418" s="10" t="s">
        <v>2</v>
      </c>
      <c r="C1418" s="10" t="s">
        <v>3</v>
      </c>
      <c r="D1418" s="43">
        <f>SUM(D1419:D1475)</f>
        <v>96881707.798098668</v>
      </c>
      <c r="E1418" s="3" t="s">
        <v>298</v>
      </c>
      <c r="F1418" s="3"/>
      <c r="G1418" s="3"/>
      <c r="H1418" s="3"/>
      <c r="I1418" s="3" t="s">
        <v>298</v>
      </c>
    </row>
    <row r="1419" spans="1:11" x14ac:dyDescent="0.2">
      <c r="A1419" s="19" t="s">
        <v>351</v>
      </c>
      <c r="B1419" s="16" t="s">
        <v>352</v>
      </c>
      <c r="C1419" s="16">
        <v>708</v>
      </c>
      <c r="D1419" s="194">
        <v>2244688.0237212749</v>
      </c>
      <c r="E1419" s="3" t="s">
        <v>353</v>
      </c>
      <c r="F1419" s="3"/>
      <c r="G1419" s="3"/>
      <c r="H1419" s="3"/>
      <c r="I1419" s="3"/>
      <c r="J1419" s="152">
        <v>2257517.7799999998</v>
      </c>
      <c r="K1419" s="41">
        <f>D1419-J1419</f>
        <v>-12829.756278724875</v>
      </c>
    </row>
    <row r="1420" spans="1:11" x14ac:dyDescent="0.2">
      <c r="A1420" s="19" t="s">
        <v>351</v>
      </c>
      <c r="B1420" s="16" t="s">
        <v>146</v>
      </c>
      <c r="C1420" s="16">
        <v>256</v>
      </c>
      <c r="D1420" s="194">
        <v>2056735.6162732295</v>
      </c>
      <c r="E1420" s="3" t="s">
        <v>353</v>
      </c>
      <c r="F1420" s="3"/>
      <c r="G1420" s="3"/>
      <c r="H1420" s="3"/>
      <c r="I1420" s="3"/>
    </row>
    <row r="1421" spans="1:11" x14ac:dyDescent="0.2">
      <c r="A1421" s="19" t="s">
        <v>351</v>
      </c>
      <c r="B1421" s="39" t="s">
        <v>334</v>
      </c>
      <c r="C1421" s="39">
        <v>959</v>
      </c>
      <c r="D1421" s="40">
        <v>2064120.0000000002</v>
      </c>
      <c r="E1421" s="20" t="s">
        <v>353</v>
      </c>
      <c r="F1421" s="3"/>
      <c r="G1421" s="3"/>
      <c r="H1421" s="3"/>
      <c r="I1421" s="20"/>
    </row>
    <row r="1422" spans="1:11" x14ac:dyDescent="0.2">
      <c r="A1422" s="19" t="s">
        <v>351</v>
      </c>
      <c r="B1422" s="39" t="s">
        <v>334</v>
      </c>
      <c r="C1422" s="39">
        <v>961</v>
      </c>
      <c r="D1422" s="40">
        <v>2069270</v>
      </c>
      <c r="E1422" s="20" t="s">
        <v>353</v>
      </c>
      <c r="F1422" s="3"/>
      <c r="G1422" s="3"/>
      <c r="H1422" s="3"/>
      <c r="I1422" s="20"/>
    </row>
    <row r="1423" spans="1:11" x14ac:dyDescent="0.2">
      <c r="A1423" s="19" t="s">
        <v>354</v>
      </c>
      <c r="B1423" s="39" t="s">
        <v>335</v>
      </c>
      <c r="C1423" s="39">
        <v>190</v>
      </c>
      <c r="D1423" s="40">
        <v>2088168</v>
      </c>
      <c r="E1423" s="20" t="s">
        <v>95</v>
      </c>
      <c r="F1423" s="3"/>
      <c r="G1423" s="3"/>
      <c r="H1423" s="3"/>
      <c r="I1423" s="20" t="s">
        <v>95</v>
      </c>
      <c r="K1423" s="152">
        <v>2060684.84</v>
      </c>
    </row>
    <row r="1424" spans="1:11" x14ac:dyDescent="0.2">
      <c r="A1424" s="19" t="s">
        <v>351</v>
      </c>
      <c r="B1424" s="16" t="s">
        <v>99</v>
      </c>
      <c r="C1424" s="16">
        <v>146</v>
      </c>
      <c r="D1424" s="194">
        <v>1902980</v>
      </c>
      <c r="E1424" s="73" t="s">
        <v>353</v>
      </c>
      <c r="F1424" s="23"/>
      <c r="G1424" s="23"/>
      <c r="H1424" s="23"/>
      <c r="I1424" s="20"/>
      <c r="K1424" s="152">
        <v>-4140</v>
      </c>
    </row>
    <row r="1425" spans="1:11" x14ac:dyDescent="0.2">
      <c r="A1425" s="19" t="s">
        <v>351</v>
      </c>
      <c r="B1425" s="13" t="s">
        <v>99</v>
      </c>
      <c r="C1425" s="13">
        <v>150</v>
      </c>
      <c r="D1425" s="194">
        <v>2003350</v>
      </c>
      <c r="E1425" s="73" t="s">
        <v>353</v>
      </c>
      <c r="F1425" s="23"/>
      <c r="G1425" s="23"/>
      <c r="H1425" s="23"/>
      <c r="I1425" s="20"/>
    </row>
    <row r="1426" spans="1:11" x14ac:dyDescent="0.2">
      <c r="A1426" s="19" t="s">
        <v>351</v>
      </c>
      <c r="B1426" s="16" t="s">
        <v>130</v>
      </c>
      <c r="C1426" s="16">
        <v>249</v>
      </c>
      <c r="D1426" s="194">
        <v>2143288.0316205537</v>
      </c>
      <c r="E1426" s="23" t="s">
        <v>353</v>
      </c>
      <c r="F1426" s="23"/>
      <c r="G1426" s="23"/>
      <c r="H1426" s="3"/>
      <c r="I1426" s="3"/>
      <c r="K1426" s="17"/>
    </row>
    <row r="1427" spans="1:11" x14ac:dyDescent="0.2">
      <c r="A1427" s="19" t="s">
        <v>351</v>
      </c>
      <c r="B1427" s="16" t="s">
        <v>355</v>
      </c>
      <c r="C1427" s="16">
        <v>161</v>
      </c>
      <c r="D1427" s="194">
        <v>1927105.0000000002</v>
      </c>
      <c r="E1427" s="73" t="s">
        <v>95</v>
      </c>
      <c r="F1427" s="23"/>
      <c r="G1427" s="23"/>
      <c r="H1427" s="23"/>
      <c r="I1427" s="20"/>
    </row>
    <row r="1428" spans="1:11" x14ac:dyDescent="0.2">
      <c r="A1428" s="19" t="s">
        <v>351</v>
      </c>
      <c r="B1428" s="16" t="s">
        <v>356</v>
      </c>
      <c r="C1428" s="195" t="s">
        <v>357</v>
      </c>
      <c r="D1428" s="194">
        <v>0</v>
      </c>
      <c r="E1428" s="20" t="s">
        <v>358</v>
      </c>
      <c r="F1428" s="3"/>
      <c r="G1428" s="3"/>
      <c r="H1428" s="3"/>
      <c r="I1428" s="20"/>
    </row>
    <row r="1429" spans="1:11" x14ac:dyDescent="0.2">
      <c r="A1429" s="19" t="s">
        <v>351</v>
      </c>
      <c r="B1429" s="16" t="s">
        <v>356</v>
      </c>
      <c r="C1429" s="195">
        <v>1047</v>
      </c>
      <c r="D1429" s="194">
        <v>2188165.141434263</v>
      </c>
      <c r="E1429" s="20" t="s">
        <v>358</v>
      </c>
      <c r="F1429" s="3"/>
      <c r="G1429" s="3"/>
      <c r="H1429" s="3"/>
      <c r="I1429" s="20"/>
      <c r="J1429" s="152">
        <v>2198007.89</v>
      </c>
      <c r="K1429" s="41">
        <f>D1429-J1429</f>
        <v>-9842.7485657371581</v>
      </c>
    </row>
    <row r="1430" spans="1:11" x14ac:dyDescent="0.2">
      <c r="A1430" s="19" t="s">
        <v>354</v>
      </c>
      <c r="B1430" s="39" t="s">
        <v>359</v>
      </c>
      <c r="C1430" s="10">
        <v>228</v>
      </c>
      <c r="D1430" s="40">
        <v>2047631.0000000002</v>
      </c>
      <c r="E1430" s="23" t="s">
        <v>95</v>
      </c>
      <c r="F1430" s="23"/>
      <c r="G1430" s="23"/>
      <c r="H1430" s="3"/>
      <c r="I1430" s="3"/>
    </row>
    <row r="1431" spans="1:11" x14ac:dyDescent="0.2">
      <c r="A1431" s="19" t="s">
        <v>354</v>
      </c>
      <c r="B1431" s="39" t="s">
        <v>360</v>
      </c>
      <c r="C1431" s="39">
        <v>63</v>
      </c>
      <c r="D1431" s="40">
        <v>2563080</v>
      </c>
      <c r="E1431" s="20" t="s">
        <v>95</v>
      </c>
      <c r="F1431" s="3"/>
      <c r="G1431" s="3"/>
      <c r="H1431" s="3"/>
      <c r="I1431" s="20" t="s">
        <v>95</v>
      </c>
    </row>
    <row r="1432" spans="1:11" x14ac:dyDescent="0.2">
      <c r="A1432" s="19" t="s">
        <v>354</v>
      </c>
      <c r="B1432" s="39" t="s">
        <v>360</v>
      </c>
      <c r="C1432" s="39">
        <v>62</v>
      </c>
      <c r="D1432" s="40">
        <v>1735220</v>
      </c>
      <c r="E1432" s="20" t="s">
        <v>95</v>
      </c>
      <c r="F1432" s="3"/>
      <c r="G1432" s="3"/>
      <c r="H1432" s="3"/>
      <c r="I1432" s="20" t="s">
        <v>95</v>
      </c>
    </row>
    <row r="1433" spans="1:11" x14ac:dyDescent="0.2">
      <c r="A1433" s="19" t="s">
        <v>351</v>
      </c>
      <c r="B1433" s="16" t="s">
        <v>337</v>
      </c>
      <c r="C1433" s="16">
        <v>78</v>
      </c>
      <c r="D1433" s="194">
        <v>1965600</v>
      </c>
      <c r="E1433" s="73" t="s">
        <v>353</v>
      </c>
      <c r="F1433" s="23"/>
      <c r="G1433" s="23"/>
      <c r="H1433" s="23"/>
      <c r="I1433" s="20"/>
      <c r="K1433" s="152">
        <v>2084712</v>
      </c>
    </row>
    <row r="1434" spans="1:11" x14ac:dyDescent="0.2">
      <c r="A1434" s="19" t="s">
        <v>351</v>
      </c>
      <c r="B1434" s="16" t="s">
        <v>337</v>
      </c>
      <c r="C1434" s="16">
        <v>80</v>
      </c>
      <c r="D1434" s="194">
        <v>1904910.0000000002</v>
      </c>
      <c r="E1434" s="73" t="s">
        <v>353</v>
      </c>
      <c r="F1434" s="23"/>
      <c r="G1434" s="23"/>
      <c r="H1434" s="23"/>
      <c r="I1434" s="20"/>
      <c r="K1434" s="152">
        <v>2051753</v>
      </c>
    </row>
    <row r="1435" spans="1:11" x14ac:dyDescent="0.2">
      <c r="A1435" s="19" t="s">
        <v>351</v>
      </c>
      <c r="B1435" s="16" t="s">
        <v>337</v>
      </c>
      <c r="C1435" s="16">
        <v>81</v>
      </c>
      <c r="D1435" s="194">
        <v>2115760</v>
      </c>
      <c r="E1435" s="73" t="s">
        <v>353</v>
      </c>
      <c r="F1435" s="23"/>
      <c r="G1435" s="23"/>
      <c r="H1435" s="23"/>
      <c r="I1435" s="20"/>
      <c r="K1435" s="152">
        <v>2099829.12</v>
      </c>
    </row>
    <row r="1436" spans="1:11" x14ac:dyDescent="0.2">
      <c r="A1436" s="19" t="s">
        <v>351</v>
      </c>
      <c r="B1436" s="16" t="s">
        <v>116</v>
      </c>
      <c r="C1436" s="16">
        <v>36</v>
      </c>
      <c r="D1436" s="194">
        <v>1971562.5</v>
      </c>
      <c r="E1436" s="3"/>
      <c r="F1436" s="3"/>
      <c r="G1436" s="3"/>
      <c r="H1436" s="3"/>
      <c r="I1436" s="3"/>
    </row>
    <row r="1437" spans="1:11" x14ac:dyDescent="0.2">
      <c r="A1437" s="19" t="s">
        <v>351</v>
      </c>
      <c r="B1437" s="16" t="s">
        <v>116</v>
      </c>
      <c r="C1437" s="16">
        <v>37</v>
      </c>
      <c r="D1437" s="194">
        <v>1974377.496443812</v>
      </c>
      <c r="E1437" s="3"/>
      <c r="F1437" s="3"/>
      <c r="G1437" s="3"/>
      <c r="H1437" s="3"/>
      <c r="I1437" s="3"/>
    </row>
    <row r="1440" spans="1:11" ht="15" x14ac:dyDescent="0.25">
      <c r="B1440" s="96"/>
      <c r="C1440" s="116"/>
      <c r="D1440" s="196"/>
    </row>
    <row r="1441" spans="1:9" ht="15" x14ac:dyDescent="0.25">
      <c r="B1441" s="96" t="s">
        <v>361</v>
      </c>
      <c r="C1441" s="116" t="s">
        <v>362</v>
      </c>
      <c r="D1441" s="196" t="s">
        <v>363</v>
      </c>
    </row>
    <row r="1442" spans="1:9" ht="15" x14ac:dyDescent="0.2">
      <c r="B1442" s="12" t="s">
        <v>2</v>
      </c>
      <c r="C1442" s="12" t="s">
        <v>3</v>
      </c>
      <c r="D1442" s="189">
        <v>29957848.494302765</v>
      </c>
    </row>
    <row r="1443" spans="1:9" x14ac:dyDescent="0.2">
      <c r="A1443" s="19" t="s">
        <v>364</v>
      </c>
      <c r="B1443" s="13" t="s">
        <v>365</v>
      </c>
      <c r="C1443" s="13" t="s">
        <v>366</v>
      </c>
      <c r="D1443" s="89">
        <v>391000</v>
      </c>
    </row>
    <row r="1444" spans="1:9" x14ac:dyDescent="0.2">
      <c r="A1444" s="19" t="s">
        <v>367</v>
      </c>
      <c r="B1444" s="13" t="s">
        <v>21</v>
      </c>
      <c r="C1444" s="13">
        <v>9135</v>
      </c>
      <c r="D1444" s="89">
        <v>517221</v>
      </c>
    </row>
    <row r="1445" spans="1:9" x14ac:dyDescent="0.2">
      <c r="A1445" s="19" t="s">
        <v>367</v>
      </c>
      <c r="B1445" s="13" t="s">
        <v>21</v>
      </c>
      <c r="C1445" s="13">
        <v>9136</v>
      </c>
      <c r="D1445" s="89">
        <v>496495.49430276721</v>
      </c>
    </row>
    <row r="1446" spans="1:9" s="31" customFormat="1" x14ac:dyDescent="0.2">
      <c r="A1446" s="44" t="s">
        <v>368</v>
      </c>
      <c r="B1446" s="34" t="s">
        <v>319</v>
      </c>
      <c r="C1446" s="34">
        <v>249</v>
      </c>
      <c r="D1446" s="92">
        <v>1117760</v>
      </c>
      <c r="G1446" s="46"/>
      <c r="I1446" s="46"/>
    </row>
    <row r="1447" spans="1:9" s="31" customFormat="1" x14ac:dyDescent="0.2">
      <c r="A1447" s="44" t="s">
        <v>368</v>
      </c>
      <c r="B1447" s="34" t="s">
        <v>319</v>
      </c>
      <c r="C1447" s="34">
        <v>99</v>
      </c>
      <c r="D1447" s="92">
        <v>1678820</v>
      </c>
      <c r="G1447" s="46"/>
      <c r="I1447" s="46"/>
    </row>
    <row r="1448" spans="1:9" x14ac:dyDescent="0.2">
      <c r="A1448" s="19" t="s">
        <v>367</v>
      </c>
      <c r="B1448" s="13" t="s">
        <v>7</v>
      </c>
      <c r="C1448" s="13">
        <v>943</v>
      </c>
      <c r="D1448" s="89">
        <v>1281280</v>
      </c>
    </row>
    <row r="1449" spans="1:9" x14ac:dyDescent="0.2">
      <c r="A1449" s="19" t="s">
        <v>367</v>
      </c>
      <c r="B1449" s="13" t="s">
        <v>7</v>
      </c>
      <c r="C1449" s="13">
        <v>943</v>
      </c>
      <c r="D1449" s="89">
        <v>274725</v>
      </c>
    </row>
    <row r="1450" spans="1:9" x14ac:dyDescent="0.2">
      <c r="A1450" s="19" t="s">
        <v>367</v>
      </c>
      <c r="B1450" s="13" t="s">
        <v>7</v>
      </c>
      <c r="C1450" s="13">
        <v>944</v>
      </c>
      <c r="D1450" s="89">
        <v>1078365</v>
      </c>
    </row>
    <row r="1451" spans="1:9" x14ac:dyDescent="0.2">
      <c r="A1451" s="19" t="s">
        <v>367</v>
      </c>
      <c r="B1451" s="13" t="s">
        <v>7</v>
      </c>
      <c r="C1451" s="13">
        <v>945</v>
      </c>
      <c r="D1451" s="89">
        <v>219225</v>
      </c>
    </row>
    <row r="1452" spans="1:9" x14ac:dyDescent="0.2">
      <c r="A1452" s="19" t="s">
        <v>367</v>
      </c>
      <c r="B1452" s="13" t="s">
        <v>7</v>
      </c>
      <c r="C1452" s="13">
        <v>945</v>
      </c>
      <c r="D1452" s="89">
        <v>1404840</v>
      </c>
    </row>
    <row r="1453" spans="1:9" x14ac:dyDescent="0.2">
      <c r="A1453" s="19" t="s">
        <v>367</v>
      </c>
      <c r="B1453" s="13" t="s">
        <v>231</v>
      </c>
      <c r="C1453" s="13">
        <v>106</v>
      </c>
      <c r="D1453" s="89">
        <v>942479.99999999977</v>
      </c>
    </row>
    <row r="1454" spans="1:9" x14ac:dyDescent="0.2">
      <c r="A1454" s="19" t="s">
        <v>367</v>
      </c>
      <c r="B1454" s="13" t="s">
        <v>231</v>
      </c>
      <c r="C1454" s="13">
        <v>106</v>
      </c>
      <c r="D1454" s="89">
        <v>610500</v>
      </c>
    </row>
    <row r="1455" spans="1:9" x14ac:dyDescent="0.2">
      <c r="A1455" s="19" t="s">
        <v>367</v>
      </c>
      <c r="B1455" s="13" t="s">
        <v>24</v>
      </c>
      <c r="C1455" s="13">
        <v>30</v>
      </c>
      <c r="D1455" s="89">
        <v>1490160</v>
      </c>
    </row>
    <row r="1456" spans="1:9" x14ac:dyDescent="0.2">
      <c r="A1456" s="19" t="s">
        <v>367</v>
      </c>
      <c r="B1456" s="13" t="s">
        <v>13</v>
      </c>
      <c r="C1456" s="13">
        <v>40</v>
      </c>
      <c r="D1456" s="89">
        <v>1567422</v>
      </c>
    </row>
    <row r="1457" spans="1:9" x14ac:dyDescent="0.2">
      <c r="A1457" s="19" t="s">
        <v>367</v>
      </c>
      <c r="B1457" s="13" t="s">
        <v>328</v>
      </c>
      <c r="C1457" s="13">
        <v>196</v>
      </c>
      <c r="D1457" s="89">
        <v>1941580</v>
      </c>
    </row>
    <row r="1458" spans="1:9" x14ac:dyDescent="0.2">
      <c r="A1458" s="19" t="s">
        <v>367</v>
      </c>
      <c r="B1458" s="13" t="s">
        <v>328</v>
      </c>
      <c r="C1458" s="13">
        <v>197</v>
      </c>
      <c r="D1458" s="89">
        <v>1925175</v>
      </c>
    </row>
    <row r="1459" spans="1:9" x14ac:dyDescent="0.2">
      <c r="A1459" s="19" t="s">
        <v>367</v>
      </c>
      <c r="B1459" s="13" t="s">
        <v>99</v>
      </c>
      <c r="C1459" s="13">
        <v>145</v>
      </c>
      <c r="D1459" s="89">
        <v>2100920</v>
      </c>
    </row>
    <row r="1460" spans="1:9" x14ac:dyDescent="0.2">
      <c r="A1460" s="19" t="s">
        <v>367</v>
      </c>
      <c r="B1460" s="13" t="s">
        <v>42</v>
      </c>
      <c r="C1460" s="13">
        <v>134</v>
      </c>
      <c r="D1460" s="89">
        <v>1083070</v>
      </c>
    </row>
    <row r="1461" spans="1:9" x14ac:dyDescent="0.2">
      <c r="A1461" s="19" t="s">
        <v>367</v>
      </c>
      <c r="B1461" s="13" t="s">
        <v>42</v>
      </c>
      <c r="C1461" s="13">
        <v>135</v>
      </c>
      <c r="D1461" s="89">
        <v>1064234</v>
      </c>
    </row>
    <row r="1462" spans="1:9" x14ac:dyDescent="0.2">
      <c r="A1462" s="19" t="s">
        <v>367</v>
      </c>
      <c r="B1462" s="13" t="s">
        <v>15</v>
      </c>
      <c r="C1462" s="13">
        <v>428</v>
      </c>
      <c r="D1462" s="89">
        <v>1383270</v>
      </c>
    </row>
    <row r="1463" spans="1:9" x14ac:dyDescent="0.2">
      <c r="A1463" s="19" t="s">
        <v>367</v>
      </c>
      <c r="B1463" s="13" t="s">
        <v>15</v>
      </c>
      <c r="C1463" s="13">
        <v>431</v>
      </c>
      <c r="D1463" s="89">
        <v>1368570</v>
      </c>
    </row>
    <row r="1464" spans="1:9" x14ac:dyDescent="0.2">
      <c r="A1464" s="19" t="s">
        <v>367</v>
      </c>
      <c r="B1464" s="13" t="s">
        <v>15</v>
      </c>
      <c r="C1464" s="13">
        <v>434</v>
      </c>
      <c r="D1464" s="89">
        <v>1377390</v>
      </c>
    </row>
    <row r="1465" spans="1:9" x14ac:dyDescent="0.2">
      <c r="A1465" s="19" t="s">
        <v>367</v>
      </c>
      <c r="B1465" s="13" t="s">
        <v>15</v>
      </c>
      <c r="C1465" s="13">
        <v>445</v>
      </c>
      <c r="D1465" s="21">
        <v>1396500</v>
      </c>
    </row>
    <row r="1466" spans="1:9" x14ac:dyDescent="0.2">
      <c r="A1466" s="19" t="s">
        <v>364</v>
      </c>
      <c r="B1466" s="13" t="s">
        <v>16</v>
      </c>
      <c r="C1466" s="13">
        <v>3252</v>
      </c>
      <c r="D1466" s="21">
        <v>1650240</v>
      </c>
    </row>
    <row r="1467" spans="1:9" x14ac:dyDescent="0.2">
      <c r="A1467" s="19" t="s">
        <v>364</v>
      </c>
      <c r="B1467" s="13" t="s">
        <v>16</v>
      </c>
      <c r="C1467" s="13">
        <v>3250</v>
      </c>
      <c r="D1467" s="21">
        <v>1596606</v>
      </c>
    </row>
    <row r="1469" spans="1:9" ht="15" x14ac:dyDescent="0.25">
      <c r="B1469" s="96" t="s">
        <v>349</v>
      </c>
      <c r="C1469" s="116" t="s">
        <v>369</v>
      </c>
      <c r="D1469" s="196" t="s">
        <v>370</v>
      </c>
    </row>
    <row r="1470" spans="1:9" ht="15" x14ac:dyDescent="0.25">
      <c r="A1470" s="19" t="s">
        <v>371</v>
      </c>
      <c r="B1470" s="167" t="s">
        <v>2</v>
      </c>
      <c r="C1470" s="167" t="s">
        <v>3</v>
      </c>
      <c r="D1470" s="90" t="s">
        <v>372</v>
      </c>
      <c r="E1470" s="197">
        <v>49758260.12018948</v>
      </c>
      <c r="I1470" s="197">
        <v>49758260.12018948</v>
      </c>
    </row>
    <row r="1471" spans="1:9" s="31" customFormat="1" x14ac:dyDescent="0.2">
      <c r="A1471" s="19" t="s">
        <v>373</v>
      </c>
      <c r="B1471" s="73" t="s">
        <v>374</v>
      </c>
      <c r="C1471" s="34">
        <v>2307</v>
      </c>
      <c r="D1471" s="73" t="s">
        <v>372</v>
      </c>
      <c r="E1471" s="67">
        <v>2268200</v>
      </c>
      <c r="F1471" s="8"/>
      <c r="G1471" s="9"/>
      <c r="H1471" s="8"/>
      <c r="I1471" s="161">
        <v>2268200</v>
      </c>
    </row>
    <row r="1472" spans="1:9" x14ac:dyDescent="0.2">
      <c r="A1472" s="19" t="s">
        <v>373</v>
      </c>
      <c r="B1472" s="20" t="s">
        <v>335</v>
      </c>
      <c r="C1472" s="13">
        <v>194</v>
      </c>
      <c r="D1472" s="20" t="s">
        <v>372</v>
      </c>
      <c r="E1472" s="67">
        <v>2155337</v>
      </c>
      <c r="I1472" s="67">
        <v>2155337</v>
      </c>
    </row>
    <row r="1473" spans="1:10" s="31" customFormat="1" x14ac:dyDescent="0.2">
      <c r="A1473" s="19" t="s">
        <v>375</v>
      </c>
      <c r="B1473" s="20" t="s">
        <v>99</v>
      </c>
      <c r="C1473" s="13">
        <v>151</v>
      </c>
      <c r="D1473" s="20"/>
      <c r="E1473" s="67">
        <v>2007508.0000000002</v>
      </c>
      <c r="F1473" s="8"/>
      <c r="G1473" s="9"/>
      <c r="H1473" s="8"/>
      <c r="I1473" s="67">
        <v>2007508.0000000002</v>
      </c>
      <c r="J1473" s="8"/>
    </row>
    <row r="1474" spans="1:10" s="31" customFormat="1" x14ac:dyDescent="0.2">
      <c r="A1474" s="19" t="s">
        <v>375</v>
      </c>
      <c r="B1474" s="20" t="s">
        <v>376</v>
      </c>
      <c r="C1474" s="13" t="s">
        <v>377</v>
      </c>
      <c r="D1474" s="20"/>
      <c r="E1474" s="67">
        <v>0</v>
      </c>
      <c r="F1474" s="8"/>
      <c r="G1474" s="9"/>
      <c r="H1474" s="8"/>
      <c r="I1474" s="67">
        <v>0</v>
      </c>
      <c r="J1474" s="8"/>
    </row>
    <row r="1475" spans="1:10" s="31" customFormat="1" x14ac:dyDescent="0.2">
      <c r="A1475" s="19" t="s">
        <v>375</v>
      </c>
      <c r="B1475" s="20" t="s">
        <v>376</v>
      </c>
      <c r="C1475" s="13">
        <v>61</v>
      </c>
      <c r="D1475" s="20" t="s">
        <v>372</v>
      </c>
      <c r="E1475" s="67">
        <v>1703088</v>
      </c>
      <c r="F1475" s="8"/>
      <c r="G1475" s="9"/>
      <c r="H1475" s="8"/>
      <c r="I1475" s="67">
        <v>1703088</v>
      </c>
      <c r="J1475" s="8"/>
    </row>
    <row r="1476" spans="1:10" s="31" customFormat="1" x14ac:dyDescent="0.2">
      <c r="A1476" s="19" t="s">
        <v>375</v>
      </c>
      <c r="B1476" s="20" t="s">
        <v>99</v>
      </c>
      <c r="C1476" s="13">
        <v>149</v>
      </c>
      <c r="D1476" s="20"/>
      <c r="E1476" s="67">
        <v>1822005.9999999998</v>
      </c>
      <c r="F1476" s="8"/>
      <c r="G1476" s="9"/>
      <c r="H1476" s="8"/>
      <c r="I1476" s="67">
        <v>1822005.9999999998</v>
      </c>
      <c r="J1476" s="8"/>
    </row>
    <row r="1477" spans="1:10" s="31" customFormat="1" x14ac:dyDescent="0.2">
      <c r="A1477" s="19" t="s">
        <v>375</v>
      </c>
      <c r="B1477" s="20" t="s">
        <v>359</v>
      </c>
      <c r="C1477" s="13">
        <v>229</v>
      </c>
      <c r="D1477" s="20"/>
      <c r="E1477" s="67">
        <v>2587670</v>
      </c>
      <c r="F1477" s="8"/>
      <c r="G1477" s="9"/>
      <c r="H1477" s="8"/>
      <c r="I1477" s="67">
        <v>2587670</v>
      </c>
      <c r="J1477" s="8"/>
    </row>
    <row r="1478" spans="1:10" ht="18" customHeight="1" x14ac:dyDescent="0.2">
      <c r="A1478" s="19" t="s">
        <v>375</v>
      </c>
      <c r="B1478" s="20" t="s">
        <v>334</v>
      </c>
      <c r="C1478" s="13">
        <v>965</v>
      </c>
      <c r="D1478" s="20"/>
      <c r="E1478" s="67">
        <v>2083689.9999999998</v>
      </c>
      <c r="I1478" s="67">
        <v>2083689.9999999998</v>
      </c>
    </row>
    <row r="1479" spans="1:10" ht="18" customHeight="1" x14ac:dyDescent="0.2">
      <c r="A1479" s="19" t="s">
        <v>375</v>
      </c>
      <c r="B1479" s="20" t="s">
        <v>334</v>
      </c>
      <c r="C1479" s="13">
        <v>971</v>
      </c>
      <c r="D1479" s="20"/>
      <c r="E1479" s="67">
        <v>2546120.9970942298</v>
      </c>
      <c r="I1479" s="67">
        <v>2546120.9970942298</v>
      </c>
    </row>
    <row r="1480" spans="1:10" s="31" customFormat="1" x14ac:dyDescent="0.2">
      <c r="A1480" s="19" t="s">
        <v>375</v>
      </c>
      <c r="B1480" s="20" t="s">
        <v>359</v>
      </c>
      <c r="C1480" s="13">
        <v>230</v>
      </c>
      <c r="D1480" s="20"/>
      <c r="E1480" s="67">
        <v>1654794</v>
      </c>
      <c r="F1480" s="8"/>
      <c r="G1480" s="9"/>
      <c r="H1480" s="8"/>
      <c r="I1480" s="67">
        <v>1654794</v>
      </c>
      <c r="J1480" s="8"/>
    </row>
    <row r="1481" spans="1:10" x14ac:dyDescent="0.2">
      <c r="A1481" s="19" t="s">
        <v>378</v>
      </c>
      <c r="B1481" s="20" t="s">
        <v>146</v>
      </c>
      <c r="C1481" s="13">
        <v>258</v>
      </c>
      <c r="D1481" s="20"/>
      <c r="E1481" s="67">
        <v>1882355.896708861</v>
      </c>
      <c r="I1481" s="67">
        <v>1882355.896708861</v>
      </c>
    </row>
    <row r="1482" spans="1:10" s="31" customFormat="1" x14ac:dyDescent="0.2">
      <c r="A1482" s="19" t="s">
        <v>373</v>
      </c>
      <c r="B1482" s="73" t="s">
        <v>379</v>
      </c>
      <c r="C1482" s="34">
        <v>73</v>
      </c>
      <c r="D1482" s="73"/>
      <c r="E1482" s="67">
        <v>2019458.7507017097</v>
      </c>
      <c r="F1482" s="8"/>
      <c r="G1482" s="9"/>
      <c r="H1482" s="8"/>
      <c r="I1482" s="161">
        <v>2019458.7507017097</v>
      </c>
    </row>
    <row r="1483" spans="1:10" s="31" customFormat="1" x14ac:dyDescent="0.2">
      <c r="A1483" s="19" t="s">
        <v>375</v>
      </c>
      <c r="B1483" s="20" t="s">
        <v>99</v>
      </c>
      <c r="C1483" s="13" t="s">
        <v>380</v>
      </c>
      <c r="D1483" s="20" t="s">
        <v>372</v>
      </c>
      <c r="E1483" s="67">
        <v>0</v>
      </c>
      <c r="F1483" s="8"/>
      <c r="G1483" s="9"/>
      <c r="H1483" s="8"/>
      <c r="I1483" s="67">
        <v>0</v>
      </c>
      <c r="J1483" s="8"/>
    </row>
    <row r="1484" spans="1:10" s="31" customFormat="1" x14ac:dyDescent="0.2">
      <c r="A1484" s="19" t="s">
        <v>375</v>
      </c>
      <c r="B1484" s="20" t="s">
        <v>99</v>
      </c>
      <c r="C1484" s="13">
        <v>153</v>
      </c>
      <c r="D1484" s="20"/>
      <c r="E1484" s="67">
        <v>2192084</v>
      </c>
      <c r="F1484" s="8"/>
      <c r="G1484" s="9"/>
      <c r="H1484" s="8"/>
      <c r="I1484" s="67">
        <v>2192084</v>
      </c>
      <c r="J1484" s="8"/>
    </row>
    <row r="1485" spans="1:10" x14ac:dyDescent="0.2">
      <c r="A1485" s="19" t="s">
        <v>375</v>
      </c>
      <c r="B1485" s="20" t="s">
        <v>334</v>
      </c>
      <c r="C1485" s="13">
        <v>974</v>
      </c>
      <c r="D1485" s="20"/>
      <c r="E1485" s="67">
        <v>1719320.998768473</v>
      </c>
      <c r="I1485" s="67">
        <v>1719320.998768473</v>
      </c>
    </row>
    <row r="1486" spans="1:10" x14ac:dyDescent="0.2">
      <c r="A1486" s="19" t="s">
        <v>375</v>
      </c>
      <c r="B1486" s="20" t="s">
        <v>334</v>
      </c>
      <c r="C1486" s="13">
        <v>964</v>
      </c>
      <c r="D1486" s="20"/>
      <c r="E1486" s="67">
        <v>2095020</v>
      </c>
      <c r="I1486" s="67">
        <v>2095020</v>
      </c>
    </row>
    <row r="1487" spans="1:10" s="31" customFormat="1" x14ac:dyDescent="0.2">
      <c r="A1487" s="19" t="s">
        <v>375</v>
      </c>
      <c r="B1487" s="20" t="s">
        <v>376</v>
      </c>
      <c r="C1487" s="13">
        <v>64</v>
      </c>
      <c r="D1487" s="20"/>
      <c r="E1487" s="67">
        <v>2159989.109286814</v>
      </c>
      <c r="F1487" s="8"/>
      <c r="G1487" s="9"/>
      <c r="H1487" s="8"/>
      <c r="I1487" s="67">
        <v>2159989.109286814</v>
      </c>
      <c r="J1487" s="8"/>
    </row>
    <row r="1488" spans="1:10" x14ac:dyDescent="0.2">
      <c r="A1488" s="19" t="s">
        <v>378</v>
      </c>
      <c r="B1488" s="20" t="s">
        <v>146</v>
      </c>
      <c r="C1488" s="13">
        <v>260</v>
      </c>
      <c r="D1488" s="20"/>
      <c r="E1488" s="67">
        <v>2073296.8084788029</v>
      </c>
      <c r="I1488" s="67">
        <v>2073296.8084788029</v>
      </c>
    </row>
    <row r="1489" spans="1:10" x14ac:dyDescent="0.2">
      <c r="A1489" s="19" t="s">
        <v>375</v>
      </c>
      <c r="B1489" s="20" t="s">
        <v>115</v>
      </c>
      <c r="C1489" s="13">
        <v>90</v>
      </c>
      <c r="D1489" s="20"/>
      <c r="E1489" s="67">
        <v>1636663.0175768989</v>
      </c>
      <c r="I1489" s="67">
        <v>1636663.0175768989</v>
      </c>
    </row>
    <row r="1490" spans="1:10" x14ac:dyDescent="0.2">
      <c r="A1490" s="19" t="s">
        <v>375</v>
      </c>
      <c r="B1490" s="20" t="s">
        <v>337</v>
      </c>
      <c r="C1490" s="13">
        <v>82</v>
      </c>
      <c r="D1490" s="20"/>
      <c r="E1490" s="67">
        <v>2094560.0000000002</v>
      </c>
      <c r="I1490" s="67">
        <v>2094560.0000000002</v>
      </c>
    </row>
    <row r="1491" spans="1:10" s="31" customFormat="1" x14ac:dyDescent="0.2">
      <c r="A1491" s="19" t="s">
        <v>375</v>
      </c>
      <c r="B1491" s="20" t="s">
        <v>359</v>
      </c>
      <c r="C1491" s="13">
        <v>231</v>
      </c>
      <c r="D1491" s="20"/>
      <c r="E1491" s="67">
        <v>2064315.7070254108</v>
      </c>
      <c r="F1491" s="8"/>
      <c r="G1491" s="9"/>
      <c r="H1491" s="8"/>
      <c r="I1491" s="67">
        <v>2064315.7070254108</v>
      </c>
      <c r="J1491" s="8"/>
    </row>
    <row r="1492" spans="1:10" x14ac:dyDescent="0.2">
      <c r="A1492" s="19" t="s">
        <v>375</v>
      </c>
      <c r="B1492" s="20" t="s">
        <v>381</v>
      </c>
      <c r="C1492" s="13">
        <v>177</v>
      </c>
      <c r="D1492" s="20"/>
      <c r="E1492" s="67">
        <v>2084989.0314880651</v>
      </c>
      <c r="I1492" s="67">
        <v>2084989.0314880651</v>
      </c>
    </row>
    <row r="1493" spans="1:10" s="31" customFormat="1" x14ac:dyDescent="0.2">
      <c r="A1493" s="19" t="s">
        <v>373</v>
      </c>
      <c r="B1493" s="73" t="s">
        <v>379</v>
      </c>
      <c r="C1493" s="34">
        <v>74</v>
      </c>
      <c r="D1493" s="73"/>
      <c r="E1493" s="67">
        <v>2040128.9999999998</v>
      </c>
      <c r="F1493" s="8"/>
      <c r="G1493" s="9"/>
      <c r="H1493" s="8"/>
      <c r="I1493" s="161">
        <v>2040128.9999999998</v>
      </c>
    </row>
    <row r="1494" spans="1:10" s="31" customFormat="1" x14ac:dyDescent="0.2">
      <c r="A1494" s="19" t="s">
        <v>375</v>
      </c>
      <c r="B1494" s="20" t="s">
        <v>359</v>
      </c>
      <c r="C1494" s="13">
        <v>232</v>
      </c>
      <c r="D1494" s="20"/>
      <c r="E1494" s="67">
        <v>2245662.8030602168</v>
      </c>
      <c r="F1494" s="8"/>
      <c r="G1494" s="9"/>
      <c r="H1494" s="8"/>
      <c r="I1494" s="67">
        <v>2245662.8030602168</v>
      </c>
      <c r="J1494" s="8"/>
    </row>
    <row r="1495" spans="1:10" x14ac:dyDescent="0.2">
      <c r="A1495" s="19" t="s">
        <v>375</v>
      </c>
      <c r="B1495" s="20" t="s">
        <v>381</v>
      </c>
      <c r="C1495" s="13" t="s">
        <v>382</v>
      </c>
      <c r="D1495" s="20"/>
      <c r="E1495" s="67">
        <v>0</v>
      </c>
      <c r="I1495" s="67">
        <v>0</v>
      </c>
    </row>
    <row r="1496" spans="1:10" x14ac:dyDescent="0.2">
      <c r="A1496" s="19" t="s">
        <v>375</v>
      </c>
      <c r="B1496" s="20" t="s">
        <v>381</v>
      </c>
      <c r="C1496" s="13">
        <v>175</v>
      </c>
      <c r="D1496" s="20"/>
      <c r="E1496" s="67">
        <v>2027879</v>
      </c>
      <c r="I1496" s="67">
        <v>2027879</v>
      </c>
    </row>
    <row r="1497" spans="1:10" s="31" customFormat="1" x14ac:dyDescent="0.2">
      <c r="A1497" s="19" t="s">
        <v>375</v>
      </c>
      <c r="B1497" s="20" t="s">
        <v>376</v>
      </c>
      <c r="C1497" s="13" t="s">
        <v>383</v>
      </c>
      <c r="D1497" s="20"/>
      <c r="E1497" s="67">
        <v>0</v>
      </c>
      <c r="F1497" s="8"/>
      <c r="G1497" s="9"/>
      <c r="H1497" s="8"/>
      <c r="I1497" s="67">
        <v>0</v>
      </c>
      <c r="J1497" s="8"/>
    </row>
    <row r="1498" spans="1:10" s="31" customFormat="1" x14ac:dyDescent="0.2">
      <c r="A1498" s="19" t="s">
        <v>375</v>
      </c>
      <c r="B1498" s="20" t="s">
        <v>376</v>
      </c>
      <c r="C1498" s="13">
        <v>62</v>
      </c>
      <c r="D1498" s="20"/>
      <c r="E1498" s="67">
        <v>2594122</v>
      </c>
      <c r="F1498" s="8"/>
      <c r="G1498" s="9"/>
      <c r="H1498" s="8"/>
      <c r="I1498" s="67">
        <v>2594122</v>
      </c>
      <c r="J1498" s="8"/>
    </row>
    <row r="1499" spans="1:10" x14ac:dyDescent="0.2">
      <c r="I1499" s="3"/>
    </row>
    <row r="1500" spans="1:10" ht="15" x14ac:dyDescent="0.25">
      <c r="D1500" s="8" t="s">
        <v>17</v>
      </c>
      <c r="I1500" s="59"/>
    </row>
    <row r="1501" spans="1:10" x14ac:dyDescent="0.2">
      <c r="I1501" s="41">
        <f>I1473+I1476+I1484</f>
        <v>6021598</v>
      </c>
    </row>
    <row r="1502" spans="1:10" x14ac:dyDescent="0.2">
      <c r="I1502" s="41"/>
    </row>
    <row r="1503" spans="1:10" x14ac:dyDescent="0.2">
      <c r="I1503" s="152"/>
      <c r="J1503" s="41"/>
    </row>
    <row r="1504" spans="1:10" x14ac:dyDescent="0.2">
      <c r="I1504" s="41"/>
    </row>
    <row r="1505" spans="1:11" x14ac:dyDescent="0.2">
      <c r="I1505" s="152"/>
      <c r="J1505" s="41"/>
    </row>
    <row r="1506" spans="1:11" x14ac:dyDescent="0.2">
      <c r="A1506" s="19" t="s">
        <v>384</v>
      </c>
      <c r="B1506" s="8" t="s">
        <v>373</v>
      </c>
      <c r="C1506" s="19" t="s">
        <v>385</v>
      </c>
      <c r="I1506" s="8"/>
    </row>
    <row r="1507" spans="1:11" ht="15" x14ac:dyDescent="0.25">
      <c r="B1507" s="198" t="s">
        <v>2</v>
      </c>
      <c r="C1507" s="167" t="s">
        <v>3</v>
      </c>
      <c r="D1507" s="199">
        <f>SUM(D1508:D1544)</f>
        <v>111979027.24743119</v>
      </c>
      <c r="I1507" s="8"/>
    </row>
    <row r="1508" spans="1:11" x14ac:dyDescent="0.2">
      <c r="A1508" s="200" t="s">
        <v>386</v>
      </c>
      <c r="B1508" s="20" t="s">
        <v>335</v>
      </c>
      <c r="C1508" s="13">
        <v>203</v>
      </c>
      <c r="D1508" s="22">
        <v>2347370.9461165047</v>
      </c>
      <c r="I1508" s="8"/>
    </row>
    <row r="1509" spans="1:11" x14ac:dyDescent="0.2">
      <c r="A1509" s="19" t="s">
        <v>386</v>
      </c>
      <c r="B1509" s="20" t="s">
        <v>116</v>
      </c>
      <c r="C1509" s="13">
        <v>38</v>
      </c>
      <c r="D1509" s="22">
        <v>1647189.9943214084</v>
      </c>
      <c r="I1509" s="8"/>
    </row>
    <row r="1510" spans="1:11" x14ac:dyDescent="0.2">
      <c r="A1510" s="200" t="s">
        <v>386</v>
      </c>
      <c r="B1510" s="20" t="s">
        <v>337</v>
      </c>
      <c r="C1510" s="13">
        <v>109</v>
      </c>
      <c r="D1510" s="22">
        <f>2187810+2197800</f>
        <v>4385610</v>
      </c>
      <c r="I1510" s="8"/>
    </row>
    <row r="1511" spans="1:11" x14ac:dyDescent="0.2">
      <c r="A1511" s="19" t="s">
        <v>386</v>
      </c>
      <c r="B1511" s="20" t="s">
        <v>115</v>
      </c>
      <c r="C1511" s="13">
        <v>98</v>
      </c>
      <c r="D1511" s="22">
        <v>2464780</v>
      </c>
      <c r="I1511" s="8"/>
    </row>
    <row r="1512" spans="1:11" x14ac:dyDescent="0.2">
      <c r="A1512" s="19" t="s">
        <v>386</v>
      </c>
      <c r="B1512" s="20" t="s">
        <v>334</v>
      </c>
      <c r="C1512" s="13">
        <v>1003</v>
      </c>
      <c r="D1512" s="22">
        <v>2116800.9984717271</v>
      </c>
      <c r="I1512" s="8"/>
      <c r="J1512" s="152"/>
      <c r="K1512" s="41"/>
    </row>
    <row r="1513" spans="1:11" x14ac:dyDescent="0.2">
      <c r="A1513" s="19" t="s">
        <v>386</v>
      </c>
      <c r="B1513" s="20" t="s">
        <v>334</v>
      </c>
      <c r="C1513" s="13">
        <v>1009</v>
      </c>
      <c r="D1513" s="22">
        <v>2222219.001994018</v>
      </c>
      <c r="I1513" s="8"/>
      <c r="J1513" s="152"/>
      <c r="K1513" s="41"/>
    </row>
    <row r="1514" spans="1:11" x14ac:dyDescent="0.2">
      <c r="A1514" s="19" t="s">
        <v>386</v>
      </c>
      <c r="B1514" s="20" t="s">
        <v>334</v>
      </c>
      <c r="C1514" s="13">
        <v>1006</v>
      </c>
      <c r="D1514" s="22">
        <v>2148120.9964929861</v>
      </c>
      <c r="I1514" s="8"/>
      <c r="J1514" s="152"/>
      <c r="K1514" s="41"/>
    </row>
    <row r="1515" spans="1:11" x14ac:dyDescent="0.2">
      <c r="A1515" s="19" t="s">
        <v>386</v>
      </c>
      <c r="B1515" s="20" t="s">
        <v>334</v>
      </c>
      <c r="C1515" s="13">
        <v>1007</v>
      </c>
      <c r="D1515" s="22">
        <v>2205569.0020090407</v>
      </c>
      <c r="I1515" s="8"/>
      <c r="J1515" s="152"/>
      <c r="K1515" s="41"/>
    </row>
    <row r="1516" spans="1:11" x14ac:dyDescent="0.2">
      <c r="A1516" s="19" t="s">
        <v>386</v>
      </c>
      <c r="B1516" s="20" t="s">
        <v>334</v>
      </c>
      <c r="C1516" s="13">
        <v>1011</v>
      </c>
      <c r="D1516" s="22">
        <v>2212229.0039980006</v>
      </c>
      <c r="J1516" s="152"/>
      <c r="K1516" s="41"/>
    </row>
    <row r="1517" spans="1:11" x14ac:dyDescent="0.2">
      <c r="A1517" s="19" t="s">
        <v>386</v>
      </c>
      <c r="B1517" s="20" t="s">
        <v>129</v>
      </c>
      <c r="C1517" s="13">
        <v>5907</v>
      </c>
      <c r="D1517" s="22">
        <v>2002923.4991217062</v>
      </c>
      <c r="J1517" s="152"/>
    </row>
    <row r="1519" spans="1:11" x14ac:dyDescent="0.2">
      <c r="D1519" s="41">
        <f>D1512+D1513+D1514+D1515+D1516</f>
        <v>10904939.002965771</v>
      </c>
      <c r="J1519" s="152"/>
    </row>
    <row r="1520" spans="1:11" x14ac:dyDescent="0.2">
      <c r="D1520" s="152">
        <v>-25320</v>
      </c>
    </row>
    <row r="1521" spans="1:9" x14ac:dyDescent="0.2">
      <c r="D1521" s="41">
        <f>SUM(D1519:D1520)</f>
        <v>10879619.002965771</v>
      </c>
    </row>
    <row r="1523" spans="1:9" ht="15" x14ac:dyDescent="0.25">
      <c r="B1523" s="96" t="s">
        <v>387</v>
      </c>
      <c r="C1523" s="116" t="s">
        <v>388</v>
      </c>
      <c r="D1523" s="96"/>
    </row>
    <row r="1524" spans="1:9" ht="15" x14ac:dyDescent="0.2">
      <c r="A1524" s="16"/>
      <c r="B1524" s="12" t="s">
        <v>2</v>
      </c>
      <c r="C1524" s="12" t="s">
        <v>3</v>
      </c>
      <c r="D1524" s="201">
        <v>42386210.798974246</v>
      </c>
    </row>
    <row r="1525" spans="1:9" x14ac:dyDescent="0.2">
      <c r="A1525" s="16" t="s">
        <v>389</v>
      </c>
      <c r="B1525" s="13" t="s">
        <v>319</v>
      </c>
      <c r="C1525" s="13">
        <v>257</v>
      </c>
      <c r="D1525" s="33">
        <v>1318240</v>
      </c>
    </row>
    <row r="1526" spans="1:9" x14ac:dyDescent="0.2">
      <c r="A1526" s="16" t="s">
        <v>389</v>
      </c>
      <c r="B1526" s="13" t="s">
        <v>319</v>
      </c>
      <c r="C1526" s="13">
        <v>266</v>
      </c>
      <c r="D1526" s="33">
        <v>1694970</v>
      </c>
    </row>
    <row r="1527" spans="1:9" x14ac:dyDescent="0.2">
      <c r="A1527" s="16" t="s">
        <v>389</v>
      </c>
      <c r="B1527" s="13" t="s">
        <v>319</v>
      </c>
      <c r="C1527" s="13">
        <v>270</v>
      </c>
      <c r="D1527" s="33">
        <v>1895234</v>
      </c>
    </row>
    <row r="1528" spans="1:9" x14ac:dyDescent="0.2">
      <c r="A1528" s="16" t="s">
        <v>389</v>
      </c>
      <c r="B1528" s="13" t="s">
        <v>319</v>
      </c>
      <c r="C1528" s="13">
        <v>261</v>
      </c>
      <c r="D1528" s="33">
        <v>1104879.9999999998</v>
      </c>
    </row>
    <row r="1529" spans="1:9" x14ac:dyDescent="0.2">
      <c r="A1529" s="16" t="s">
        <v>389</v>
      </c>
      <c r="B1529" s="13" t="s">
        <v>319</v>
      </c>
      <c r="C1529" s="13">
        <v>267</v>
      </c>
      <c r="D1529" s="33">
        <v>1327560</v>
      </c>
    </row>
    <row r="1530" spans="1:9" x14ac:dyDescent="0.2">
      <c r="A1530" s="16" t="s">
        <v>232</v>
      </c>
      <c r="B1530" s="13" t="s">
        <v>390</v>
      </c>
      <c r="C1530" s="13">
        <v>28</v>
      </c>
      <c r="D1530" s="33">
        <v>21899</v>
      </c>
    </row>
    <row r="1531" spans="1:9" x14ac:dyDescent="0.2">
      <c r="A1531" s="16" t="s">
        <v>386</v>
      </c>
      <c r="B1531" s="13" t="s">
        <v>7</v>
      </c>
      <c r="C1531" s="13">
        <v>267</v>
      </c>
      <c r="D1531" s="33">
        <v>1125696.0000000002</v>
      </c>
      <c r="I1531" s="202"/>
    </row>
    <row r="1532" spans="1:9" x14ac:dyDescent="0.2">
      <c r="A1532" s="26" t="s">
        <v>391</v>
      </c>
      <c r="B1532" s="34" t="s">
        <v>7</v>
      </c>
      <c r="C1532" s="34">
        <v>946</v>
      </c>
      <c r="D1532" s="35">
        <v>1593072</v>
      </c>
    </row>
    <row r="1533" spans="1:9" x14ac:dyDescent="0.2">
      <c r="A1533" s="16" t="s">
        <v>389</v>
      </c>
      <c r="B1533" s="13" t="s">
        <v>231</v>
      </c>
      <c r="C1533" s="13">
        <v>111</v>
      </c>
      <c r="D1533" s="33">
        <v>891329.99999999977</v>
      </c>
    </row>
    <row r="1534" spans="1:9" x14ac:dyDescent="0.2">
      <c r="A1534" s="16" t="s">
        <v>389</v>
      </c>
      <c r="B1534" s="13" t="s">
        <v>231</v>
      </c>
      <c r="C1534" s="13">
        <v>111</v>
      </c>
      <c r="D1534" s="33">
        <v>653720</v>
      </c>
    </row>
    <row r="1535" spans="1:9" x14ac:dyDescent="0.2">
      <c r="A1535" s="16" t="s">
        <v>389</v>
      </c>
      <c r="B1535" s="13" t="s">
        <v>231</v>
      </c>
      <c r="C1535" s="13">
        <v>113</v>
      </c>
      <c r="D1535" s="33">
        <v>1125728.0000000002</v>
      </c>
    </row>
    <row r="1536" spans="1:9" x14ac:dyDescent="0.2">
      <c r="A1536" s="16" t="s">
        <v>389</v>
      </c>
      <c r="B1536" s="13" t="s">
        <v>231</v>
      </c>
      <c r="C1536" s="13">
        <v>112</v>
      </c>
      <c r="D1536" s="33">
        <v>1254810</v>
      </c>
    </row>
    <row r="1537" spans="1:4" x14ac:dyDescent="0.2">
      <c r="A1537" s="16" t="s">
        <v>389</v>
      </c>
      <c r="B1537" s="13" t="s">
        <v>231</v>
      </c>
      <c r="C1537" s="13">
        <v>114</v>
      </c>
      <c r="D1537" s="33">
        <v>17728</v>
      </c>
    </row>
    <row r="1538" spans="1:4" x14ac:dyDescent="0.2">
      <c r="A1538" s="16" t="s">
        <v>389</v>
      </c>
      <c r="B1538" s="13" t="s">
        <v>231</v>
      </c>
      <c r="C1538" s="13">
        <v>114</v>
      </c>
      <c r="D1538" s="33">
        <v>1104000</v>
      </c>
    </row>
    <row r="1539" spans="1:4" x14ac:dyDescent="0.2">
      <c r="A1539" s="16" t="s">
        <v>386</v>
      </c>
      <c r="B1539" s="13" t="s">
        <v>8</v>
      </c>
      <c r="C1539" s="13">
        <v>66</v>
      </c>
      <c r="D1539" s="33">
        <v>1369055</v>
      </c>
    </row>
    <row r="1540" spans="1:4" x14ac:dyDescent="0.2">
      <c r="A1540" s="16" t="s">
        <v>386</v>
      </c>
      <c r="B1540" s="13" t="s">
        <v>13</v>
      </c>
      <c r="C1540" s="13">
        <v>36</v>
      </c>
      <c r="D1540" s="33">
        <v>1013504</v>
      </c>
    </row>
    <row r="1541" spans="1:4" x14ac:dyDescent="0.2">
      <c r="A1541" s="16" t="s">
        <v>386</v>
      </c>
      <c r="B1541" s="13" t="s">
        <v>13</v>
      </c>
      <c r="C1541" s="13">
        <v>37</v>
      </c>
      <c r="D1541" s="33">
        <v>550200</v>
      </c>
    </row>
    <row r="1542" spans="1:4" x14ac:dyDescent="0.2">
      <c r="A1542" s="16" t="s">
        <v>386</v>
      </c>
      <c r="B1542" s="13" t="s">
        <v>62</v>
      </c>
      <c r="C1542" s="13">
        <v>222</v>
      </c>
      <c r="D1542" s="33">
        <v>1761091</v>
      </c>
    </row>
    <row r="1543" spans="1:4" x14ac:dyDescent="0.2">
      <c r="A1543" s="16" t="s">
        <v>386</v>
      </c>
      <c r="B1543" s="13" t="s">
        <v>335</v>
      </c>
      <c r="C1543" s="13">
        <v>195</v>
      </c>
      <c r="D1543" s="33">
        <v>2075648</v>
      </c>
    </row>
    <row r="1544" spans="1:4" x14ac:dyDescent="0.2">
      <c r="A1544" s="16" t="s">
        <v>386</v>
      </c>
      <c r="B1544" s="13" t="s">
        <v>99</v>
      </c>
      <c r="C1544" s="13">
        <v>161</v>
      </c>
      <c r="D1544" s="33">
        <v>2182399.9999999995</v>
      </c>
    </row>
    <row r="1545" spans="1:4" x14ac:dyDescent="0.2">
      <c r="A1545" s="16" t="s">
        <v>389</v>
      </c>
      <c r="B1545" s="13" t="s">
        <v>42</v>
      </c>
      <c r="C1545" s="13">
        <v>151</v>
      </c>
      <c r="D1545" s="33">
        <v>661476</v>
      </c>
    </row>
    <row r="1546" spans="1:4" x14ac:dyDescent="0.2">
      <c r="A1546" s="16" t="s">
        <v>389</v>
      </c>
      <c r="B1546" s="13" t="s">
        <v>42</v>
      </c>
      <c r="C1546" s="13">
        <v>151</v>
      </c>
      <c r="D1546" s="33">
        <v>831390</v>
      </c>
    </row>
    <row r="1547" spans="1:4" x14ac:dyDescent="0.2">
      <c r="A1547" s="16" t="s">
        <v>389</v>
      </c>
      <c r="B1547" s="13" t="s">
        <v>42</v>
      </c>
      <c r="C1547" s="13">
        <v>152</v>
      </c>
      <c r="D1547" s="33">
        <v>1516815</v>
      </c>
    </row>
    <row r="1548" spans="1:4" x14ac:dyDescent="0.2">
      <c r="A1548" s="16" t="s">
        <v>389</v>
      </c>
      <c r="B1548" s="13" t="s">
        <v>42</v>
      </c>
      <c r="C1548" s="13">
        <v>156</v>
      </c>
      <c r="D1548" s="33">
        <v>1764000</v>
      </c>
    </row>
    <row r="1549" spans="1:4" x14ac:dyDescent="0.2">
      <c r="A1549" s="16" t="s">
        <v>389</v>
      </c>
      <c r="B1549" s="13" t="s">
        <v>42</v>
      </c>
      <c r="C1549" s="13">
        <v>155</v>
      </c>
      <c r="D1549" s="33">
        <v>1761984</v>
      </c>
    </row>
    <row r="1550" spans="1:4" x14ac:dyDescent="0.2">
      <c r="A1550" s="16" t="s">
        <v>389</v>
      </c>
      <c r="B1550" s="13" t="s">
        <v>42</v>
      </c>
      <c r="C1550" s="13">
        <v>154</v>
      </c>
      <c r="D1550" s="33">
        <v>709845</v>
      </c>
    </row>
    <row r="1551" spans="1:4" x14ac:dyDescent="0.2">
      <c r="A1551" s="16" t="s">
        <v>389</v>
      </c>
      <c r="B1551" s="13" t="s">
        <v>42</v>
      </c>
      <c r="C1551" s="13">
        <v>154</v>
      </c>
      <c r="D1551" s="33">
        <v>276000</v>
      </c>
    </row>
    <row r="1552" spans="1:4" x14ac:dyDescent="0.2">
      <c r="A1552" s="16" t="s">
        <v>389</v>
      </c>
      <c r="B1552" s="13" t="s">
        <v>15</v>
      </c>
      <c r="C1552" s="13">
        <v>448</v>
      </c>
      <c r="D1552" s="33">
        <v>1385720</v>
      </c>
    </row>
    <row r="1553" spans="1:4" x14ac:dyDescent="0.2">
      <c r="A1553" s="16" t="s">
        <v>389</v>
      </c>
      <c r="B1553" s="13" t="s">
        <v>15</v>
      </c>
      <c r="C1553" s="13">
        <v>454</v>
      </c>
      <c r="D1553" s="33">
        <v>1396500</v>
      </c>
    </row>
    <row r="1554" spans="1:4" x14ac:dyDescent="0.2">
      <c r="A1554" s="16" t="s">
        <v>389</v>
      </c>
      <c r="B1554" s="13" t="s">
        <v>15</v>
      </c>
      <c r="C1554" s="13">
        <v>462</v>
      </c>
      <c r="D1554" s="33">
        <v>1399930</v>
      </c>
    </row>
    <row r="1555" spans="1:4" x14ac:dyDescent="0.2">
      <c r="A1555" s="16" t="s">
        <v>389</v>
      </c>
      <c r="B1555" s="13" t="s">
        <v>16</v>
      </c>
      <c r="C1555" s="13">
        <v>3257</v>
      </c>
      <c r="D1555" s="33">
        <v>1280565.4989742422</v>
      </c>
    </row>
    <row r="1556" spans="1:4" x14ac:dyDescent="0.2">
      <c r="A1556" s="16" t="s">
        <v>389</v>
      </c>
      <c r="B1556" s="13" t="s">
        <v>16</v>
      </c>
      <c r="C1556" s="13">
        <v>3257</v>
      </c>
      <c r="D1556" s="33">
        <v>388500</v>
      </c>
    </row>
    <row r="1557" spans="1:4" x14ac:dyDescent="0.2">
      <c r="A1557" s="16" t="s">
        <v>389</v>
      </c>
      <c r="B1557" s="13" t="s">
        <v>16</v>
      </c>
      <c r="C1557" s="13">
        <v>3258</v>
      </c>
      <c r="D1557" s="33">
        <v>1699776</v>
      </c>
    </row>
    <row r="1558" spans="1:4" x14ac:dyDescent="0.2">
      <c r="A1558" s="16" t="s">
        <v>389</v>
      </c>
      <c r="B1558" s="13" t="s">
        <v>16</v>
      </c>
      <c r="C1558" s="13">
        <v>3262</v>
      </c>
      <c r="D1558" s="33">
        <v>1548450</v>
      </c>
    </row>
    <row r="1559" spans="1:4" x14ac:dyDescent="0.2">
      <c r="A1559" s="16" t="s">
        <v>389</v>
      </c>
      <c r="B1559" s="13" t="s">
        <v>16</v>
      </c>
      <c r="C1559" s="13">
        <v>3269</v>
      </c>
      <c r="D1559" s="33">
        <v>1544565</v>
      </c>
    </row>
    <row r="1560" spans="1:4" x14ac:dyDescent="0.2">
      <c r="A1560" s="16" t="s">
        <v>303</v>
      </c>
      <c r="B1560" s="13" t="s">
        <v>392</v>
      </c>
      <c r="C1560" s="13">
        <v>2</v>
      </c>
      <c r="D1560" s="33">
        <v>83952.9</v>
      </c>
    </row>
    <row r="1561" spans="1:4" x14ac:dyDescent="0.2">
      <c r="A1561" s="16" t="s">
        <v>303</v>
      </c>
      <c r="B1561" s="13" t="s">
        <v>392</v>
      </c>
      <c r="C1561" s="13">
        <v>3</v>
      </c>
      <c r="D1561" s="33">
        <v>41619.599999999999</v>
      </c>
    </row>
    <row r="1562" spans="1:4" x14ac:dyDescent="0.2">
      <c r="A1562" s="16" t="s">
        <v>303</v>
      </c>
      <c r="B1562" s="13" t="s">
        <v>392</v>
      </c>
      <c r="C1562" s="13">
        <v>5</v>
      </c>
      <c r="D1562" s="33">
        <v>14356.8</v>
      </c>
    </row>
    <row r="1563" spans="1:4" x14ac:dyDescent="0.2">
      <c r="B1563" s="6"/>
      <c r="C1563" s="6"/>
      <c r="D1563" s="6"/>
    </row>
    <row r="1564" spans="1:4" x14ac:dyDescent="0.2">
      <c r="B1564" s="6"/>
      <c r="C1564" s="6"/>
      <c r="D1564" s="6"/>
    </row>
    <row r="1565" spans="1:4" ht="15" x14ac:dyDescent="0.2">
      <c r="B1565" s="203" t="s">
        <v>393</v>
      </c>
      <c r="C1565" s="203" t="s">
        <v>394</v>
      </c>
      <c r="D1565" s="6"/>
    </row>
    <row r="1566" spans="1:4" x14ac:dyDescent="0.2">
      <c r="B1566" s="5" t="s">
        <v>395</v>
      </c>
      <c r="C1566" s="6"/>
      <c r="D1566" s="6"/>
    </row>
    <row r="1567" spans="1:4" x14ac:dyDescent="0.2">
      <c r="A1567" s="19" t="s">
        <v>396</v>
      </c>
      <c r="B1567" s="5" t="s">
        <v>397</v>
      </c>
      <c r="C1567" s="6">
        <v>47.59</v>
      </c>
      <c r="D1567" s="6"/>
    </row>
    <row r="1568" spans="1:4" x14ac:dyDescent="0.2">
      <c r="A1568" s="19" t="s">
        <v>396</v>
      </c>
      <c r="B1568" s="8" t="s">
        <v>398</v>
      </c>
      <c r="C1568" s="19">
        <v>19.23</v>
      </c>
    </row>
    <row r="1569" spans="1:4" x14ac:dyDescent="0.2">
      <c r="B1569" s="8" t="s">
        <v>396</v>
      </c>
      <c r="C1569" s="19" t="s">
        <v>399</v>
      </c>
    </row>
    <row r="1570" spans="1:4" ht="15" x14ac:dyDescent="0.25">
      <c r="B1570" s="12" t="s">
        <v>2</v>
      </c>
      <c r="C1570" s="12" t="s">
        <v>3</v>
      </c>
      <c r="D1570" s="204">
        <v>12841784</v>
      </c>
    </row>
    <row r="1571" spans="1:4" x14ac:dyDescent="0.2">
      <c r="A1571" s="19" t="s">
        <v>396</v>
      </c>
      <c r="B1571" s="20" t="s">
        <v>319</v>
      </c>
      <c r="C1571" s="13">
        <v>289</v>
      </c>
      <c r="D1571" s="22">
        <v>1243104</v>
      </c>
    </row>
    <row r="1572" spans="1:4" x14ac:dyDescent="0.2">
      <c r="A1572" s="19" t="s">
        <v>396</v>
      </c>
      <c r="B1572" s="20" t="s">
        <v>319</v>
      </c>
      <c r="C1572" s="13">
        <v>290</v>
      </c>
      <c r="D1572" s="22">
        <v>248640.00000000003</v>
      </c>
    </row>
    <row r="1573" spans="1:4" x14ac:dyDescent="0.2">
      <c r="A1573" s="19" t="s">
        <v>396</v>
      </c>
      <c r="B1573" s="20" t="s">
        <v>319</v>
      </c>
      <c r="C1573" s="13">
        <v>284</v>
      </c>
      <c r="D1573" s="22">
        <v>531690</v>
      </c>
    </row>
    <row r="1574" spans="1:4" x14ac:dyDescent="0.2">
      <c r="A1574" s="19" t="s">
        <v>396</v>
      </c>
      <c r="B1574" s="20" t="s">
        <v>319</v>
      </c>
      <c r="C1574" s="13">
        <v>285</v>
      </c>
      <c r="D1574" s="22">
        <v>722568</v>
      </c>
    </row>
    <row r="1575" spans="1:4" x14ac:dyDescent="0.2">
      <c r="A1575" s="19" t="s">
        <v>396</v>
      </c>
      <c r="B1575" s="20" t="s">
        <v>319</v>
      </c>
      <c r="C1575" s="13">
        <v>286</v>
      </c>
      <c r="D1575" s="22">
        <v>1261872</v>
      </c>
    </row>
    <row r="1576" spans="1:4" x14ac:dyDescent="0.2">
      <c r="A1576" s="19" t="s">
        <v>396</v>
      </c>
      <c r="B1576" s="20" t="s">
        <v>319</v>
      </c>
      <c r="C1576" s="13">
        <v>103</v>
      </c>
      <c r="D1576" s="22">
        <v>1164020</v>
      </c>
    </row>
    <row r="1577" spans="1:4" x14ac:dyDescent="0.2">
      <c r="A1577" s="19" t="s">
        <v>396</v>
      </c>
      <c r="B1577" s="20" t="s">
        <v>7</v>
      </c>
      <c r="C1577" s="13">
        <v>266</v>
      </c>
      <c r="D1577" s="22">
        <v>1308690</v>
      </c>
    </row>
    <row r="1578" spans="1:4" x14ac:dyDescent="0.2">
      <c r="A1578" s="19" t="s">
        <v>400</v>
      </c>
      <c r="B1578" s="20" t="s">
        <v>24</v>
      </c>
      <c r="C1578" s="13">
        <v>31</v>
      </c>
      <c r="D1578" s="22">
        <v>1369200</v>
      </c>
    </row>
    <row r="1579" spans="1:4" x14ac:dyDescent="0.2">
      <c r="A1579" s="19" t="s">
        <v>396</v>
      </c>
      <c r="B1579" s="20" t="s">
        <v>99</v>
      </c>
      <c r="C1579" s="13">
        <v>169</v>
      </c>
      <c r="D1579" s="22">
        <v>2182354</v>
      </c>
    </row>
    <row r="1580" spans="1:4" x14ac:dyDescent="0.2">
      <c r="A1580" s="19" t="s">
        <v>396</v>
      </c>
      <c r="B1580" s="20" t="s">
        <v>42</v>
      </c>
      <c r="C1580" s="13">
        <v>165</v>
      </c>
      <c r="D1580" s="22">
        <v>1174099.9999999998</v>
      </c>
    </row>
    <row r="1581" spans="1:4" x14ac:dyDescent="0.2">
      <c r="A1581" s="19" t="s">
        <v>396</v>
      </c>
      <c r="B1581" s="20" t="s">
        <v>16</v>
      </c>
      <c r="C1581" s="13">
        <v>3282</v>
      </c>
      <c r="D1581" s="22">
        <v>1642752</v>
      </c>
    </row>
    <row r="1584" spans="1:4" ht="15" x14ac:dyDescent="0.25">
      <c r="B1584" s="96" t="s">
        <v>401</v>
      </c>
      <c r="C1584" s="116" t="s">
        <v>402</v>
      </c>
    </row>
    <row r="1586" spans="1:4" ht="15" x14ac:dyDescent="0.25">
      <c r="A1586" s="19" t="s">
        <v>403</v>
      </c>
      <c r="B1586" s="96" t="s">
        <v>404</v>
      </c>
      <c r="C1586" s="205" t="s">
        <v>405</v>
      </c>
    </row>
    <row r="1589" spans="1:4" ht="15" x14ac:dyDescent="0.25">
      <c r="B1589" s="206" t="s">
        <v>406</v>
      </c>
      <c r="C1589" s="51" t="s">
        <v>407</v>
      </c>
      <c r="D1589" s="207">
        <v>4351280</v>
      </c>
    </row>
    <row r="1590" spans="1:4" x14ac:dyDescent="0.2">
      <c r="A1590" s="16" t="s">
        <v>403</v>
      </c>
      <c r="B1590" s="208" t="s">
        <v>408</v>
      </c>
      <c r="C1590" s="16">
        <v>119</v>
      </c>
      <c r="D1590" s="209">
        <v>2181090</v>
      </c>
    </row>
    <row r="1591" spans="1:4" x14ac:dyDescent="0.2">
      <c r="A1591" s="16" t="s">
        <v>403</v>
      </c>
      <c r="B1591" s="208" t="s">
        <v>408</v>
      </c>
      <c r="C1591" s="16">
        <v>124</v>
      </c>
      <c r="D1591" s="209">
        <v>2170190</v>
      </c>
    </row>
    <row r="1594" spans="1:4" x14ac:dyDescent="0.2">
      <c r="A1594" s="16"/>
      <c r="B1594" s="3" t="s">
        <v>401</v>
      </c>
      <c r="C1594" s="16" t="s">
        <v>402</v>
      </c>
    </row>
    <row r="1595" spans="1:4" x14ac:dyDescent="0.2">
      <c r="A1595" s="16" t="s">
        <v>403</v>
      </c>
      <c r="B1595" s="3" t="s">
        <v>409</v>
      </c>
      <c r="C1595" s="16">
        <v>10.16</v>
      </c>
    </row>
    <row r="1596" spans="1:4" x14ac:dyDescent="0.2">
      <c r="A1596" s="16" t="s">
        <v>403</v>
      </c>
      <c r="B1596" s="3" t="s">
        <v>409</v>
      </c>
      <c r="C1596" s="16">
        <v>35.58</v>
      </c>
    </row>
    <row r="1597" spans="1:4" x14ac:dyDescent="0.2">
      <c r="A1597" s="16" t="s">
        <v>410</v>
      </c>
      <c r="B1597" s="3" t="s">
        <v>409</v>
      </c>
      <c r="C1597" s="16">
        <v>20.329999999999998</v>
      </c>
    </row>
    <row r="1598" spans="1:4" x14ac:dyDescent="0.2">
      <c r="A1598" s="16" t="s">
        <v>411</v>
      </c>
      <c r="B1598" s="3" t="s">
        <v>409</v>
      </c>
      <c r="C1598" s="16">
        <v>10</v>
      </c>
    </row>
    <row r="1599" spans="1:4" x14ac:dyDescent="0.2">
      <c r="A1599" s="16" t="s">
        <v>412</v>
      </c>
      <c r="B1599" s="3" t="s">
        <v>409</v>
      </c>
      <c r="C1599" s="16">
        <v>10</v>
      </c>
    </row>
    <row r="1600" spans="1:4" x14ac:dyDescent="0.2">
      <c r="A1600" s="16" t="s">
        <v>413</v>
      </c>
      <c r="B1600" s="3" t="s">
        <v>409</v>
      </c>
      <c r="C1600" s="16">
        <v>7.78</v>
      </c>
    </row>
    <row r="1601" spans="1:9" x14ac:dyDescent="0.2">
      <c r="A1601" s="16" t="s">
        <v>413</v>
      </c>
      <c r="B1601" s="3" t="s">
        <v>414</v>
      </c>
      <c r="C1601" s="16"/>
    </row>
    <row r="1602" spans="1:9" x14ac:dyDescent="0.2">
      <c r="A1602" s="16"/>
      <c r="B1602" s="3"/>
      <c r="C1602" s="16"/>
    </row>
    <row r="1603" spans="1:9" x14ac:dyDescent="0.2">
      <c r="A1603" s="16"/>
      <c r="B1603" s="3"/>
      <c r="C1603" s="16"/>
    </row>
    <row r="1604" spans="1:9" x14ac:dyDescent="0.2">
      <c r="A1604" s="16"/>
      <c r="B1604" s="3"/>
      <c r="C1604" s="16">
        <f>SUM(C1595:C1603)</f>
        <v>93.85</v>
      </c>
    </row>
    <row r="1606" spans="1:9" x14ac:dyDescent="0.2">
      <c r="B1606" s="8" t="s">
        <v>415</v>
      </c>
      <c r="C1606" s="19" t="s">
        <v>416</v>
      </c>
    </row>
    <row r="1607" spans="1:9" x14ac:dyDescent="0.2">
      <c r="A1607" s="19" t="s">
        <v>297</v>
      </c>
      <c r="B1607" s="198" t="s">
        <v>2</v>
      </c>
      <c r="C1607" s="167" t="s">
        <v>3</v>
      </c>
      <c r="D1607" s="210">
        <v>40708619.574479342</v>
      </c>
    </row>
    <row r="1608" spans="1:9" x14ac:dyDescent="0.2">
      <c r="A1608" s="19" t="s">
        <v>415</v>
      </c>
      <c r="B1608" s="3" t="s">
        <v>379</v>
      </c>
      <c r="C1608" s="16">
        <v>78</v>
      </c>
      <c r="D1608" s="49">
        <v>2265538</v>
      </c>
    </row>
    <row r="1609" spans="1:9" x14ac:dyDescent="0.2">
      <c r="A1609" s="19" t="s">
        <v>415</v>
      </c>
      <c r="B1609" s="3" t="s">
        <v>352</v>
      </c>
      <c r="C1609" s="16">
        <v>716</v>
      </c>
      <c r="D1609" s="49">
        <v>1878213.8005818566</v>
      </c>
    </row>
    <row r="1610" spans="1:9" s="57" customFormat="1" x14ac:dyDescent="0.2">
      <c r="A1610" s="66" t="s">
        <v>415</v>
      </c>
      <c r="B1610" s="20" t="s">
        <v>352</v>
      </c>
      <c r="C1610" s="13">
        <v>719</v>
      </c>
      <c r="D1610" s="22">
        <v>1858922</v>
      </c>
      <c r="G1610" s="58"/>
      <c r="I1610" s="58"/>
    </row>
    <row r="1611" spans="1:9" x14ac:dyDescent="0.2">
      <c r="A1611" s="19" t="s">
        <v>415</v>
      </c>
      <c r="B1611" s="3" t="s">
        <v>129</v>
      </c>
      <c r="C1611" s="16">
        <v>5910</v>
      </c>
      <c r="D1611" s="49">
        <v>2126084.4998767562</v>
      </c>
    </row>
    <row r="1612" spans="1:9" x14ac:dyDescent="0.2">
      <c r="A1612" s="19" t="s">
        <v>415</v>
      </c>
      <c r="B1612" s="3" t="s">
        <v>417</v>
      </c>
      <c r="C1612" s="16">
        <v>25</v>
      </c>
      <c r="D1612" s="49">
        <v>2097360</v>
      </c>
    </row>
    <row r="1613" spans="1:9" x14ac:dyDescent="0.2">
      <c r="A1613" s="19" t="s">
        <v>415</v>
      </c>
      <c r="B1613" s="3" t="s">
        <v>185</v>
      </c>
      <c r="C1613" s="16">
        <v>277</v>
      </c>
      <c r="D1613" s="49">
        <v>2220900</v>
      </c>
    </row>
    <row r="1614" spans="1:9" s="57" customFormat="1" x14ac:dyDescent="0.2">
      <c r="A1614" s="66" t="s">
        <v>415</v>
      </c>
      <c r="B1614" s="20" t="s">
        <v>146</v>
      </c>
      <c r="C1614" s="13">
        <v>317</v>
      </c>
      <c r="D1614" s="22">
        <v>1498910</v>
      </c>
      <c r="G1614" s="58"/>
      <c r="I1614" s="58"/>
    </row>
    <row r="1615" spans="1:9" s="57" customFormat="1" x14ac:dyDescent="0.2">
      <c r="A1615" s="66" t="s">
        <v>415</v>
      </c>
      <c r="B1615" s="20" t="s">
        <v>146</v>
      </c>
      <c r="C1615" s="13">
        <v>318</v>
      </c>
      <c r="D1615" s="22">
        <v>1492184.3202572346</v>
      </c>
      <c r="G1615" s="58"/>
      <c r="I1615" s="58"/>
    </row>
    <row r="1616" spans="1:9" s="31" customFormat="1" x14ac:dyDescent="0.2">
      <c r="A1616" s="44" t="s">
        <v>410</v>
      </c>
      <c r="B1616" s="23" t="s">
        <v>418</v>
      </c>
      <c r="C1616" s="26">
        <v>35</v>
      </c>
      <c r="D1616" s="52">
        <v>2198780.2994011976</v>
      </c>
      <c r="E1616" s="8"/>
      <c r="F1616" s="8"/>
      <c r="G1616" s="9"/>
      <c r="H1616" s="8"/>
      <c r="I1616" s="46"/>
    </row>
    <row r="1617" spans="1:9" s="31" customFormat="1" x14ac:dyDescent="0.2">
      <c r="A1617" s="44" t="s">
        <v>410</v>
      </c>
      <c r="B1617" s="23" t="s">
        <v>418</v>
      </c>
      <c r="C1617" s="26">
        <v>36</v>
      </c>
      <c r="D1617" s="52">
        <v>2216500</v>
      </c>
      <c r="E1617" s="8"/>
      <c r="F1617" s="8"/>
      <c r="G1617" s="9"/>
      <c r="H1617" s="8"/>
      <c r="I1617" s="46"/>
    </row>
    <row r="1618" spans="1:9" s="31" customFormat="1" x14ac:dyDescent="0.2">
      <c r="A1618" s="44" t="s">
        <v>419</v>
      </c>
      <c r="B1618" s="23" t="s">
        <v>115</v>
      </c>
      <c r="C1618" s="78" t="s">
        <v>420</v>
      </c>
      <c r="D1618" s="52">
        <v>0</v>
      </c>
      <c r="E1618" s="8"/>
      <c r="F1618" s="8"/>
      <c r="G1618" s="9"/>
      <c r="H1618" s="8"/>
      <c r="I1618" s="46"/>
    </row>
    <row r="1619" spans="1:9" s="31" customFormat="1" x14ac:dyDescent="0.2">
      <c r="A1619" s="44" t="s">
        <v>419</v>
      </c>
      <c r="B1619" s="23" t="s">
        <v>115</v>
      </c>
      <c r="C1619" s="78">
        <v>102</v>
      </c>
      <c r="D1619" s="211">
        <v>2024254.7426356587</v>
      </c>
      <c r="E1619" s="8"/>
      <c r="F1619" s="8"/>
      <c r="G1619" s="9"/>
      <c r="H1619" s="8"/>
      <c r="I1619" s="46"/>
    </row>
    <row r="1620" spans="1:9" s="31" customFormat="1" x14ac:dyDescent="0.2">
      <c r="A1620" s="44" t="s">
        <v>419</v>
      </c>
      <c r="B1620" s="23" t="s">
        <v>115</v>
      </c>
      <c r="C1620" s="26">
        <v>108</v>
      </c>
      <c r="D1620" s="211">
        <v>2194600.6036308622</v>
      </c>
      <c r="E1620" s="8"/>
      <c r="F1620" s="8"/>
      <c r="G1620" s="9"/>
      <c r="H1620" s="8"/>
      <c r="I1620" s="46"/>
    </row>
    <row r="1621" spans="1:9" s="31" customFormat="1" x14ac:dyDescent="0.2">
      <c r="A1621" s="44" t="s">
        <v>419</v>
      </c>
      <c r="B1621" s="23" t="s">
        <v>115</v>
      </c>
      <c r="C1621" s="26">
        <v>112</v>
      </c>
      <c r="D1621" s="211">
        <v>1667318.9341317366</v>
      </c>
      <c r="E1621" s="8"/>
      <c r="F1621" s="8"/>
      <c r="G1621" s="9"/>
      <c r="H1621" s="8"/>
      <c r="I1621" s="46"/>
    </row>
    <row r="1622" spans="1:9" s="31" customFormat="1" x14ac:dyDescent="0.2">
      <c r="A1622" s="44" t="s">
        <v>419</v>
      </c>
      <c r="B1622" s="23" t="s">
        <v>115</v>
      </c>
      <c r="C1622" s="26">
        <v>113</v>
      </c>
      <c r="D1622" s="211">
        <v>1649558</v>
      </c>
      <c r="E1622" s="8"/>
      <c r="F1622" s="8"/>
      <c r="G1622" s="9"/>
      <c r="H1622" s="8"/>
      <c r="I1622" s="46"/>
    </row>
    <row r="1623" spans="1:9" x14ac:dyDescent="0.2">
      <c r="A1623" s="19" t="s">
        <v>415</v>
      </c>
      <c r="B1623" s="3" t="s">
        <v>356</v>
      </c>
      <c r="C1623" s="16">
        <v>1264</v>
      </c>
      <c r="D1623" s="49">
        <v>2242589.7939156038</v>
      </c>
    </row>
    <row r="1624" spans="1:9" x14ac:dyDescent="0.2">
      <c r="A1624" s="19" t="s">
        <v>415</v>
      </c>
      <c r="B1624" s="3" t="s">
        <v>359</v>
      </c>
      <c r="C1624" s="16">
        <v>260</v>
      </c>
      <c r="D1624" s="49">
        <v>2192439.9297893681</v>
      </c>
    </row>
    <row r="1625" spans="1:9" x14ac:dyDescent="0.2">
      <c r="A1625" s="19" t="s">
        <v>415</v>
      </c>
      <c r="B1625" s="3" t="s">
        <v>359</v>
      </c>
      <c r="C1625" s="16">
        <v>261</v>
      </c>
      <c r="D1625" s="49">
        <v>2117634.6502590673</v>
      </c>
    </row>
    <row r="1626" spans="1:9" x14ac:dyDescent="0.2">
      <c r="A1626" s="19" t="s">
        <v>415</v>
      </c>
      <c r="B1626" s="3" t="s">
        <v>421</v>
      </c>
      <c r="C1626" s="16">
        <v>1314</v>
      </c>
      <c r="D1626" s="49">
        <v>2262260</v>
      </c>
    </row>
    <row r="1627" spans="1:9" x14ac:dyDescent="0.2">
      <c r="A1627" s="19" t="s">
        <v>415</v>
      </c>
      <c r="B1627" s="3" t="s">
        <v>421</v>
      </c>
      <c r="C1627" s="16">
        <v>1315</v>
      </c>
      <c r="D1627" s="49">
        <v>2265650</v>
      </c>
    </row>
    <row r="1628" spans="1:9" x14ac:dyDescent="0.2">
      <c r="A1628" s="19" t="s">
        <v>415</v>
      </c>
      <c r="B1628" s="3" t="s">
        <v>337</v>
      </c>
      <c r="C1628" s="16">
        <v>136</v>
      </c>
      <c r="D1628" s="49">
        <v>2238919.9999999995</v>
      </c>
    </row>
    <row r="1629" spans="1:9" x14ac:dyDescent="0.2">
      <c r="D1629" s="212"/>
    </row>
    <row r="1630" spans="1:9" x14ac:dyDescent="0.2">
      <c r="D1630" s="212"/>
    </row>
    <row r="1631" spans="1:9" x14ac:dyDescent="0.2">
      <c r="D1631" s="212">
        <f>SUBTOTAL(9,D1619:D1630)</f>
        <v>20855226.654362299</v>
      </c>
    </row>
    <row r="1633" spans="1:10" ht="15" x14ac:dyDescent="0.25">
      <c r="A1633" s="16" t="s">
        <v>422</v>
      </c>
      <c r="B1633" s="131" t="s">
        <v>423</v>
      </c>
      <c r="C1633" s="83" t="s">
        <v>424</v>
      </c>
      <c r="D1633" s="3"/>
    </row>
    <row r="1634" spans="1:10" x14ac:dyDescent="0.2">
      <c r="A1634" s="16" t="s">
        <v>410</v>
      </c>
      <c r="B1634" s="49" t="s">
        <v>425</v>
      </c>
      <c r="C1634" s="21"/>
      <c r="D1634" s="49">
        <v>9941354.6500000004</v>
      </c>
      <c r="J1634" s="8">
        <v>20.2</v>
      </c>
    </row>
    <row r="1635" spans="1:10" ht="15" thickBot="1" x14ac:dyDescent="0.25">
      <c r="A1635" s="16" t="s">
        <v>426</v>
      </c>
      <c r="B1635" s="4" t="s">
        <v>13</v>
      </c>
      <c r="C1635" s="213">
        <v>42</v>
      </c>
      <c r="D1635" s="214">
        <v>657780</v>
      </c>
      <c r="J1635" s="152">
        <v>122794.12</v>
      </c>
    </row>
    <row r="1636" spans="1:10" ht="15" thickBot="1" x14ac:dyDescent="0.25">
      <c r="A1636" s="16" t="s">
        <v>426</v>
      </c>
      <c r="B1636" s="4" t="s">
        <v>13</v>
      </c>
      <c r="C1636" s="213">
        <v>43</v>
      </c>
      <c r="D1636" s="214">
        <v>845626</v>
      </c>
      <c r="J1636" s="9">
        <f>J1635*J1634</f>
        <v>2480441.2239999999</v>
      </c>
    </row>
    <row r="1637" spans="1:10" ht="15" thickBot="1" x14ac:dyDescent="0.25">
      <c r="A1637" s="16" t="s">
        <v>419</v>
      </c>
      <c r="B1637" s="4" t="s">
        <v>319</v>
      </c>
      <c r="C1637" s="213">
        <v>292</v>
      </c>
      <c r="D1637" s="214">
        <v>1543920</v>
      </c>
      <c r="J1637" s="9">
        <f>J1636*2%</f>
        <v>49608.824480000003</v>
      </c>
    </row>
    <row r="1638" spans="1:10" ht="15" thickBot="1" x14ac:dyDescent="0.25">
      <c r="A1638" s="16" t="s">
        <v>419</v>
      </c>
      <c r="B1638" s="4" t="s">
        <v>319</v>
      </c>
      <c r="C1638" s="213">
        <v>293</v>
      </c>
      <c r="D1638" s="214">
        <v>1601600</v>
      </c>
      <c r="J1638" s="9">
        <f>SUBTOTAL(9,J1636:J1637)</f>
        <v>2530050.0484799999</v>
      </c>
    </row>
    <row r="1639" spans="1:10" ht="15" thickBot="1" x14ac:dyDescent="0.25">
      <c r="A1639" s="16" t="s">
        <v>426</v>
      </c>
      <c r="B1639" s="4" t="s">
        <v>42</v>
      </c>
      <c r="C1639" s="213">
        <v>166</v>
      </c>
      <c r="D1639" s="214">
        <v>1144600</v>
      </c>
      <c r="J1639" s="214"/>
    </row>
    <row r="1640" spans="1:10" ht="15" thickBot="1" x14ac:dyDescent="0.25">
      <c r="A1640" s="16" t="s">
        <v>426</v>
      </c>
      <c r="B1640" s="4" t="s">
        <v>15</v>
      </c>
      <c r="C1640" s="213">
        <v>557</v>
      </c>
      <c r="D1640" s="214">
        <v>1527760</v>
      </c>
    </row>
    <row r="1641" spans="1:10" ht="15" thickBot="1" x14ac:dyDescent="0.25">
      <c r="A1641" s="16" t="s">
        <v>426</v>
      </c>
      <c r="B1641" s="4" t="s">
        <v>7</v>
      </c>
      <c r="C1641" s="213">
        <v>288</v>
      </c>
      <c r="D1641" s="214">
        <v>1094460</v>
      </c>
    </row>
    <row r="1642" spans="1:10" ht="15" thickBot="1" x14ac:dyDescent="0.25">
      <c r="A1642" s="16" t="s">
        <v>426</v>
      </c>
      <c r="B1642" s="4" t="s">
        <v>427</v>
      </c>
      <c r="C1642" s="213">
        <v>59</v>
      </c>
      <c r="D1642" s="214">
        <v>2530171.7599999998</v>
      </c>
    </row>
    <row r="1643" spans="1:10" ht="15" thickBot="1" x14ac:dyDescent="0.25">
      <c r="A1643" s="16" t="s">
        <v>426</v>
      </c>
      <c r="B1643" s="4" t="s">
        <v>22</v>
      </c>
      <c r="C1643" s="213">
        <v>268</v>
      </c>
      <c r="D1643" s="214">
        <v>1400000</v>
      </c>
    </row>
    <row r="1644" spans="1:10" ht="15" thickBot="1" x14ac:dyDescent="0.25">
      <c r="A1644" s="16" t="s">
        <v>426</v>
      </c>
      <c r="B1644" s="4" t="s">
        <v>22</v>
      </c>
      <c r="C1644" s="213">
        <v>268</v>
      </c>
      <c r="D1644" s="214">
        <v>215040</v>
      </c>
    </row>
    <row r="1645" spans="1:10" ht="15" thickBot="1" x14ac:dyDescent="0.25">
      <c r="A1645" s="16" t="s">
        <v>426</v>
      </c>
      <c r="B1645" s="4" t="s">
        <v>428</v>
      </c>
      <c r="C1645" s="213">
        <v>8</v>
      </c>
      <c r="D1645" s="214">
        <v>2352782.7400000002</v>
      </c>
    </row>
    <row r="1649" spans="1:9" x14ac:dyDescent="0.2">
      <c r="A1649" s="19">
        <v>1</v>
      </c>
      <c r="B1649" s="20" t="s">
        <v>429</v>
      </c>
      <c r="C1649" s="215" t="s">
        <v>430</v>
      </c>
      <c r="D1649" s="20"/>
    </row>
    <row r="1650" spans="1:9" s="31" customFormat="1" x14ac:dyDescent="0.2">
      <c r="A1650" s="19" t="s">
        <v>413</v>
      </c>
      <c r="B1650" s="13" t="s">
        <v>379</v>
      </c>
      <c r="C1650" s="13">
        <v>79</v>
      </c>
      <c r="D1650" s="21">
        <v>2180366.9999999995</v>
      </c>
      <c r="G1650" s="46"/>
      <c r="I1650" s="46"/>
    </row>
    <row r="1651" spans="1:9" s="31" customFormat="1" x14ac:dyDescent="0.2">
      <c r="A1651" s="19" t="s">
        <v>413</v>
      </c>
      <c r="B1651" s="13" t="s">
        <v>379</v>
      </c>
      <c r="C1651" s="13">
        <v>80</v>
      </c>
      <c r="D1651" s="21">
        <v>2160333.498843485</v>
      </c>
      <c r="G1651" s="46"/>
      <c r="I1651" s="46"/>
    </row>
    <row r="1652" spans="1:9" s="31" customFormat="1" x14ac:dyDescent="0.2">
      <c r="A1652" s="19" t="s">
        <v>413</v>
      </c>
      <c r="B1652" s="13" t="s">
        <v>352</v>
      </c>
      <c r="C1652" s="13">
        <v>722</v>
      </c>
      <c r="D1652" s="21">
        <v>2005403.3005464482</v>
      </c>
      <c r="G1652" s="46"/>
      <c r="I1652" s="46"/>
    </row>
    <row r="1653" spans="1:9" s="57" customFormat="1" x14ac:dyDescent="0.2">
      <c r="A1653" s="19" t="s">
        <v>411</v>
      </c>
      <c r="B1653" s="13" t="s">
        <v>129</v>
      </c>
      <c r="C1653" s="13">
        <v>5921</v>
      </c>
      <c r="D1653" s="21">
        <v>2243808</v>
      </c>
      <c r="E1653" s="216"/>
      <c r="F1653" s="216"/>
      <c r="G1653" s="217"/>
      <c r="H1653" s="216"/>
      <c r="I1653" s="58"/>
    </row>
    <row r="1654" spans="1:9" s="57" customFormat="1" x14ac:dyDescent="0.2">
      <c r="A1654" s="19" t="s">
        <v>411</v>
      </c>
      <c r="B1654" s="13" t="s">
        <v>129</v>
      </c>
      <c r="C1654" s="13">
        <v>5922</v>
      </c>
      <c r="D1654" s="21">
        <v>2079974.4000000001</v>
      </c>
      <c r="E1654" s="216"/>
      <c r="F1654" s="216"/>
      <c r="G1654" s="217"/>
      <c r="H1654" s="216"/>
      <c r="I1654" s="58"/>
    </row>
    <row r="1655" spans="1:9" s="57" customFormat="1" x14ac:dyDescent="0.2">
      <c r="A1655" s="19" t="s">
        <v>411</v>
      </c>
      <c r="B1655" s="13" t="s">
        <v>129</v>
      </c>
      <c r="C1655" s="13">
        <v>5924</v>
      </c>
      <c r="D1655" s="21">
        <v>1982380.4992279978</v>
      </c>
      <c r="E1655" s="216"/>
      <c r="F1655" s="216"/>
      <c r="G1655" s="217"/>
      <c r="H1655" s="216"/>
      <c r="I1655" s="58"/>
    </row>
    <row r="1656" spans="1:9" s="57" customFormat="1" x14ac:dyDescent="0.2">
      <c r="A1656" s="19" t="s">
        <v>411</v>
      </c>
      <c r="B1656" s="13" t="s">
        <v>129</v>
      </c>
      <c r="C1656" s="13">
        <v>5925</v>
      </c>
      <c r="D1656" s="21">
        <v>2026365</v>
      </c>
      <c r="E1656" s="216"/>
      <c r="F1656" s="216"/>
      <c r="G1656" s="217"/>
      <c r="H1656" s="216"/>
      <c r="I1656" s="58"/>
    </row>
    <row r="1657" spans="1:9" x14ac:dyDescent="0.2">
      <c r="A1657" s="19" t="s">
        <v>411</v>
      </c>
      <c r="B1657" s="13" t="s">
        <v>376</v>
      </c>
      <c r="C1657" s="13">
        <v>76</v>
      </c>
      <c r="D1657" s="21">
        <v>2174636.1936459909</v>
      </c>
    </row>
    <row r="1658" spans="1:9" x14ac:dyDescent="0.2">
      <c r="A1658" s="19" t="s">
        <v>411</v>
      </c>
      <c r="B1658" s="13" t="s">
        <v>376</v>
      </c>
      <c r="C1658" s="13">
        <v>75</v>
      </c>
      <c r="D1658" s="21">
        <v>2173536.0970186968</v>
      </c>
    </row>
    <row r="1659" spans="1:9" x14ac:dyDescent="0.2">
      <c r="A1659" s="19" t="s">
        <v>411</v>
      </c>
      <c r="B1659" s="13" t="s">
        <v>376</v>
      </c>
      <c r="C1659" s="13">
        <v>80</v>
      </c>
      <c r="D1659" s="21">
        <v>2153736.0979092298</v>
      </c>
    </row>
    <row r="1660" spans="1:9" x14ac:dyDescent="0.2">
      <c r="A1660" s="19" t="s">
        <v>413</v>
      </c>
      <c r="B1660" s="13" t="s">
        <v>185</v>
      </c>
      <c r="C1660" s="13">
        <v>278</v>
      </c>
      <c r="D1660" s="21">
        <v>2216500</v>
      </c>
    </row>
    <row r="1661" spans="1:9" s="216" customFormat="1" x14ac:dyDescent="0.2">
      <c r="A1661" s="19" t="s">
        <v>411</v>
      </c>
      <c r="B1661" s="13" t="s">
        <v>92</v>
      </c>
      <c r="C1661" s="13">
        <v>241</v>
      </c>
      <c r="D1661" s="21">
        <v>2246200</v>
      </c>
      <c r="G1661" s="217"/>
      <c r="I1661" s="217"/>
    </row>
    <row r="1662" spans="1:9" s="57" customFormat="1" x14ac:dyDescent="0.2">
      <c r="A1662" s="19" t="s">
        <v>411</v>
      </c>
      <c r="B1662" s="13" t="s">
        <v>146</v>
      </c>
      <c r="C1662" s="13">
        <v>324</v>
      </c>
      <c r="D1662" s="21">
        <v>2413629.320604614</v>
      </c>
      <c r="E1662" s="216"/>
      <c r="F1662" s="216"/>
      <c r="G1662" s="217"/>
      <c r="H1662" s="216"/>
      <c r="I1662" s="58"/>
    </row>
    <row r="1663" spans="1:9" s="57" customFormat="1" x14ac:dyDescent="0.2">
      <c r="A1663" s="19" t="s">
        <v>411</v>
      </c>
      <c r="B1663" s="13" t="s">
        <v>146</v>
      </c>
      <c r="C1663" s="13">
        <v>320</v>
      </c>
      <c r="D1663" s="21">
        <v>1722407.4201787994</v>
      </c>
      <c r="E1663" s="216"/>
      <c r="F1663" s="216"/>
      <c r="G1663" s="217"/>
      <c r="H1663" s="216"/>
      <c r="I1663" s="58"/>
    </row>
    <row r="1664" spans="1:9" s="57" customFormat="1" x14ac:dyDescent="0.2">
      <c r="A1664" s="19" t="s">
        <v>411</v>
      </c>
      <c r="B1664" s="13" t="s">
        <v>146</v>
      </c>
      <c r="C1664" s="13">
        <v>321</v>
      </c>
      <c r="D1664" s="21">
        <v>1740017.0996216899</v>
      </c>
      <c r="E1664" s="216"/>
      <c r="F1664" s="216"/>
      <c r="G1664" s="217"/>
      <c r="H1664" s="216"/>
      <c r="I1664" s="58"/>
    </row>
    <row r="1665" spans="1:9" s="57" customFormat="1" x14ac:dyDescent="0.2">
      <c r="A1665" s="19" t="s">
        <v>411</v>
      </c>
      <c r="B1665" s="13" t="s">
        <v>146</v>
      </c>
      <c r="C1665" s="13">
        <v>322</v>
      </c>
      <c r="D1665" s="21">
        <v>1732312.8401015229</v>
      </c>
      <c r="E1665" s="216"/>
      <c r="F1665" s="216"/>
      <c r="G1665" s="217"/>
      <c r="H1665" s="216"/>
      <c r="I1665" s="58"/>
    </row>
    <row r="1666" spans="1:9" x14ac:dyDescent="0.2">
      <c r="A1666" s="19" t="s">
        <v>411</v>
      </c>
      <c r="B1666" s="13" t="s">
        <v>99</v>
      </c>
      <c r="C1666" s="13">
        <v>173</v>
      </c>
      <c r="D1666" s="21">
        <v>2193400</v>
      </c>
    </row>
    <row r="1667" spans="1:9" x14ac:dyDescent="0.2">
      <c r="A1667" s="19" t="s">
        <v>411</v>
      </c>
      <c r="B1667" s="13" t="s">
        <v>99</v>
      </c>
      <c r="C1667" s="13">
        <v>174</v>
      </c>
      <c r="D1667" s="21">
        <v>2192300</v>
      </c>
    </row>
    <row r="1668" spans="1:9" x14ac:dyDescent="0.2">
      <c r="A1668" s="19" t="s">
        <v>411</v>
      </c>
      <c r="B1668" s="13" t="s">
        <v>99</v>
      </c>
      <c r="C1668" s="13">
        <v>178</v>
      </c>
      <c r="D1668" s="21">
        <v>2194170</v>
      </c>
    </row>
    <row r="1669" spans="1:9" x14ac:dyDescent="0.2">
      <c r="A1669" s="19" t="s">
        <v>411</v>
      </c>
      <c r="B1669" s="13" t="s">
        <v>115</v>
      </c>
      <c r="C1669" s="13">
        <v>115</v>
      </c>
      <c r="D1669" s="21">
        <v>1707281.7354085604</v>
      </c>
    </row>
    <row r="1670" spans="1:9" x14ac:dyDescent="0.2">
      <c r="A1670" s="19" t="s">
        <v>411</v>
      </c>
      <c r="B1670" s="13" t="s">
        <v>115</v>
      </c>
      <c r="C1670" s="13">
        <v>116</v>
      </c>
      <c r="D1670" s="21">
        <v>1817178.6680876978</v>
      </c>
    </row>
    <row r="1671" spans="1:9" x14ac:dyDescent="0.2">
      <c r="A1671" s="19" t="s">
        <v>411</v>
      </c>
      <c r="B1671" s="13" t="s">
        <v>431</v>
      </c>
      <c r="C1671" s="13">
        <v>345</v>
      </c>
      <c r="D1671" s="21">
        <v>2119700.0000000005</v>
      </c>
    </row>
    <row r="1672" spans="1:9" x14ac:dyDescent="0.2">
      <c r="A1672" s="19" t="s">
        <v>411</v>
      </c>
      <c r="B1672" s="13" t="s">
        <v>432</v>
      </c>
      <c r="C1672" s="13">
        <v>255</v>
      </c>
      <c r="D1672" s="21">
        <v>2474666.7841853439</v>
      </c>
    </row>
    <row r="1675" spans="1:9" x14ac:dyDescent="0.2">
      <c r="B1675" s="3" t="s">
        <v>411</v>
      </c>
      <c r="C1675" s="16" t="s">
        <v>433</v>
      </c>
      <c r="D1675" s="3"/>
    </row>
    <row r="1676" spans="1:9" ht="15" thickBot="1" x14ac:dyDescent="0.25">
      <c r="A1676" s="19" t="s">
        <v>412</v>
      </c>
      <c r="B1676" s="148" t="s">
        <v>434</v>
      </c>
      <c r="C1676" s="16">
        <v>7723</v>
      </c>
      <c r="D1676" s="218"/>
      <c r="E1676" s="115" t="s">
        <v>215</v>
      </c>
      <c r="F1676" s="219">
        <v>20.12</v>
      </c>
      <c r="G1676" s="220">
        <v>42767</v>
      </c>
      <c r="H1676" s="221" t="s">
        <v>435</v>
      </c>
    </row>
    <row r="1677" spans="1:9" ht="15" thickBot="1" x14ac:dyDescent="0.25">
      <c r="A1677" s="19" t="s">
        <v>412</v>
      </c>
      <c r="B1677" s="148" t="s">
        <v>434</v>
      </c>
      <c r="C1677" s="16">
        <v>7724</v>
      </c>
      <c r="D1677" s="218"/>
      <c r="E1677" s="115" t="s">
        <v>215</v>
      </c>
      <c r="F1677" s="219">
        <v>20.28</v>
      </c>
      <c r="G1677" s="220">
        <v>42767</v>
      </c>
      <c r="H1677" s="221" t="s">
        <v>436</v>
      </c>
    </row>
    <row r="1678" spans="1:9" ht="15" thickBot="1" x14ac:dyDescent="0.25">
      <c r="A1678" s="19" t="s">
        <v>412</v>
      </c>
      <c r="B1678" s="148" t="s">
        <v>434</v>
      </c>
      <c r="C1678" s="16">
        <v>7725</v>
      </c>
      <c r="D1678" s="218"/>
      <c r="E1678" s="115" t="s">
        <v>215</v>
      </c>
      <c r="F1678" s="219">
        <v>19.47</v>
      </c>
      <c r="G1678" s="220">
        <v>42767</v>
      </c>
      <c r="H1678" s="221" t="s">
        <v>437</v>
      </c>
    </row>
    <row r="1681" spans="1:4" x14ac:dyDescent="0.2">
      <c r="B1681" s="8" t="s">
        <v>438</v>
      </c>
      <c r="C1681" s="19" t="s">
        <v>47</v>
      </c>
      <c r="D1681" s="9"/>
    </row>
    <row r="1682" spans="1:4" x14ac:dyDescent="0.2">
      <c r="A1682" s="19" t="s">
        <v>413</v>
      </c>
      <c r="B1682" s="8" t="s">
        <v>439</v>
      </c>
      <c r="C1682" s="19" t="s">
        <v>311</v>
      </c>
      <c r="D1682" s="8">
        <v>57.35</v>
      </c>
    </row>
    <row r="1683" spans="1:4" x14ac:dyDescent="0.2">
      <c r="B1683" s="5" t="s">
        <v>440</v>
      </c>
      <c r="D1683" s="9"/>
    </row>
    <row r="1684" spans="1:4" ht="15" x14ac:dyDescent="0.25">
      <c r="B1684" s="222" t="s">
        <v>441</v>
      </c>
      <c r="C1684" s="116"/>
      <c r="D1684" s="196"/>
    </row>
    <row r="1685" spans="1:4" x14ac:dyDescent="0.2">
      <c r="B1685" s="5" t="s">
        <v>442</v>
      </c>
    </row>
    <row r="1686" spans="1:4" ht="15" x14ac:dyDescent="0.2">
      <c r="B1686" s="15" t="s">
        <v>2</v>
      </c>
      <c r="C1686" s="15" t="s">
        <v>3</v>
      </c>
      <c r="D1686" s="163">
        <v>14643874.689012863</v>
      </c>
    </row>
    <row r="1687" spans="1:4" x14ac:dyDescent="0.2">
      <c r="A1687" s="19" t="s">
        <v>443</v>
      </c>
      <c r="B1687" s="10" t="s">
        <v>427</v>
      </c>
      <c r="C1687" s="10">
        <v>60</v>
      </c>
      <c r="D1687" s="33">
        <v>2531427.1915103653</v>
      </c>
    </row>
    <row r="1688" spans="1:4" x14ac:dyDescent="0.2">
      <c r="A1688" s="19" t="s">
        <v>443</v>
      </c>
      <c r="B1688" s="10" t="s">
        <v>319</v>
      </c>
      <c r="C1688" s="10">
        <v>268</v>
      </c>
      <c r="D1688" s="33">
        <v>162060</v>
      </c>
    </row>
    <row r="1689" spans="1:4" x14ac:dyDescent="0.2">
      <c r="A1689" s="19" t="s">
        <v>443</v>
      </c>
      <c r="B1689" s="10" t="s">
        <v>319</v>
      </c>
      <c r="C1689" s="10">
        <v>269</v>
      </c>
      <c r="D1689" s="33">
        <v>944016</v>
      </c>
    </row>
    <row r="1690" spans="1:4" x14ac:dyDescent="0.2">
      <c r="A1690" s="19" t="s">
        <v>443</v>
      </c>
      <c r="B1690" s="10" t="s">
        <v>319</v>
      </c>
      <c r="C1690" s="10">
        <v>122</v>
      </c>
      <c r="D1690" s="33">
        <v>324324</v>
      </c>
    </row>
    <row r="1691" spans="1:4" x14ac:dyDescent="0.2">
      <c r="A1691" s="19" t="s">
        <v>443</v>
      </c>
      <c r="B1691" s="10" t="s">
        <v>319</v>
      </c>
      <c r="C1691" s="10">
        <v>123</v>
      </c>
      <c r="D1691" s="33">
        <v>1143300</v>
      </c>
    </row>
    <row r="1692" spans="1:4" x14ac:dyDescent="0.2">
      <c r="A1692" s="19" t="s">
        <v>443</v>
      </c>
      <c r="B1692" s="10" t="s">
        <v>24</v>
      </c>
      <c r="C1692" s="10">
        <v>32</v>
      </c>
      <c r="D1692" s="33">
        <v>1374800</v>
      </c>
    </row>
    <row r="1693" spans="1:4" x14ac:dyDescent="0.2">
      <c r="A1693" s="19" t="s">
        <v>443</v>
      </c>
      <c r="B1693" s="10" t="s">
        <v>376</v>
      </c>
      <c r="C1693" s="10">
        <v>71</v>
      </c>
      <c r="D1693" s="33">
        <v>2181423</v>
      </c>
    </row>
    <row r="1694" spans="1:4" x14ac:dyDescent="0.2">
      <c r="A1694" s="19" t="s">
        <v>443</v>
      </c>
      <c r="B1694" s="10" t="s">
        <v>434</v>
      </c>
      <c r="C1694" s="10">
        <v>7798</v>
      </c>
      <c r="D1694" s="33">
        <v>1056028</v>
      </c>
    </row>
    <row r="1695" spans="1:4" x14ac:dyDescent="0.2">
      <c r="A1695" s="19" t="s">
        <v>443</v>
      </c>
      <c r="B1695" s="10" t="s">
        <v>434</v>
      </c>
      <c r="C1695" s="10">
        <v>7764</v>
      </c>
      <c r="D1695" s="33">
        <v>1065559</v>
      </c>
    </row>
    <row r="1696" spans="1:4" x14ac:dyDescent="0.2">
      <c r="A1696" s="19" t="s">
        <v>443</v>
      </c>
      <c r="B1696" s="10" t="s">
        <v>15</v>
      </c>
      <c r="C1696" s="10">
        <v>584</v>
      </c>
      <c r="D1696" s="33">
        <v>1514760</v>
      </c>
    </row>
    <row r="1697" spans="1:11" x14ac:dyDescent="0.2">
      <c r="A1697" s="19" t="s">
        <v>443</v>
      </c>
      <c r="B1697" s="10" t="s">
        <v>201</v>
      </c>
      <c r="C1697" s="10">
        <v>94</v>
      </c>
      <c r="D1697" s="33">
        <v>2346177.4975024979</v>
      </c>
    </row>
    <row r="1700" spans="1:11" ht="15" x14ac:dyDescent="0.25">
      <c r="A1700" s="19" t="s">
        <v>443</v>
      </c>
      <c r="B1700" s="96" t="s">
        <v>438</v>
      </c>
      <c r="C1700" s="116" t="s">
        <v>444</v>
      </c>
    </row>
    <row r="1702" spans="1:11" ht="15" x14ac:dyDescent="0.25">
      <c r="B1702" s="96" t="s">
        <v>445</v>
      </c>
      <c r="C1702" s="116">
        <v>1.97</v>
      </c>
    </row>
    <row r="1703" spans="1:11" x14ac:dyDescent="0.2">
      <c r="A1703" s="19" t="s">
        <v>446</v>
      </c>
      <c r="B1703" s="223" t="s">
        <v>379</v>
      </c>
      <c r="C1703" s="142">
        <v>82</v>
      </c>
      <c r="D1703" s="224">
        <v>2259962.4</v>
      </c>
    </row>
    <row r="1704" spans="1:11" x14ac:dyDescent="0.2">
      <c r="A1704" s="19" t="s">
        <v>446</v>
      </c>
      <c r="B1704" s="223" t="s">
        <v>379</v>
      </c>
      <c r="C1704" s="26" t="s">
        <v>447</v>
      </c>
      <c r="D1704" s="224">
        <v>2239165.6</v>
      </c>
      <c r="K1704" s="9"/>
    </row>
    <row r="1705" spans="1:11" ht="28.5" x14ac:dyDescent="0.2">
      <c r="A1705" s="19" t="s">
        <v>446</v>
      </c>
      <c r="B1705" s="223" t="s">
        <v>376</v>
      </c>
      <c r="C1705" s="142">
        <v>84</v>
      </c>
      <c r="D1705" s="224">
        <v>2372850.13</v>
      </c>
      <c r="K1705" s="9"/>
    </row>
    <row r="1706" spans="1:11" x14ac:dyDescent="0.2">
      <c r="A1706" s="19" t="s">
        <v>446</v>
      </c>
      <c r="B1706" s="223" t="s">
        <v>99</v>
      </c>
      <c r="C1706" s="225" t="s">
        <v>448</v>
      </c>
      <c r="D1706" s="223" t="s">
        <v>449</v>
      </c>
      <c r="K1706" s="9"/>
    </row>
    <row r="1707" spans="1:11" x14ac:dyDescent="0.2">
      <c r="A1707" s="19" t="s">
        <v>446</v>
      </c>
      <c r="B1707" s="223" t="s">
        <v>99</v>
      </c>
      <c r="C1707" s="225">
        <v>179</v>
      </c>
      <c r="D1707" s="224">
        <v>2370110</v>
      </c>
      <c r="K1707" s="9"/>
    </row>
    <row r="1708" spans="1:11" ht="28.5" x14ac:dyDescent="0.2">
      <c r="A1708" s="19" t="s">
        <v>446</v>
      </c>
      <c r="B1708" s="223" t="s">
        <v>376</v>
      </c>
      <c r="C1708" s="225" t="s">
        <v>450</v>
      </c>
      <c r="D1708" s="223" t="s">
        <v>449</v>
      </c>
      <c r="K1708" s="9"/>
    </row>
    <row r="1709" spans="1:11" ht="28.5" x14ac:dyDescent="0.2">
      <c r="A1709" s="19" t="s">
        <v>446</v>
      </c>
      <c r="B1709" s="223" t="s">
        <v>376</v>
      </c>
      <c r="C1709" s="225">
        <v>85</v>
      </c>
      <c r="D1709" s="224">
        <v>2086306.19</v>
      </c>
    </row>
    <row r="1710" spans="1:11" x14ac:dyDescent="0.2">
      <c r="A1710" s="19" t="s">
        <v>446</v>
      </c>
      <c r="B1710" s="223" t="s">
        <v>379</v>
      </c>
      <c r="C1710" s="142">
        <v>81</v>
      </c>
      <c r="D1710" s="224">
        <v>2298186</v>
      </c>
    </row>
    <row r="1711" spans="1:11" ht="28.5" x14ac:dyDescent="0.2">
      <c r="A1711" s="19" t="s">
        <v>446</v>
      </c>
      <c r="B1711" s="223" t="s">
        <v>451</v>
      </c>
      <c r="C1711" s="142">
        <v>727</v>
      </c>
      <c r="D1711" s="224">
        <v>1929497.55</v>
      </c>
    </row>
    <row r="1712" spans="1:11" ht="28.5" x14ac:dyDescent="0.2">
      <c r="A1712" s="19" t="s">
        <v>446</v>
      </c>
      <c r="B1712" s="223" t="s">
        <v>376</v>
      </c>
      <c r="C1712" s="142">
        <v>88</v>
      </c>
      <c r="D1712" s="224">
        <v>2120188</v>
      </c>
    </row>
    <row r="1713" spans="1:4" ht="28.5" x14ac:dyDescent="0.2">
      <c r="A1713" s="19" t="s">
        <v>446</v>
      </c>
      <c r="B1713" s="223" t="s">
        <v>451</v>
      </c>
      <c r="C1713" s="26" t="s">
        <v>452</v>
      </c>
      <c r="D1713" s="224">
        <v>1971260.35</v>
      </c>
    </row>
    <row r="1715" spans="1:4" ht="15" x14ac:dyDescent="0.2">
      <c r="B1715" s="8" t="s">
        <v>453</v>
      </c>
      <c r="C1715" s="226" t="s">
        <v>454</v>
      </c>
    </row>
    <row r="1716" spans="1:4" ht="15" x14ac:dyDescent="0.2">
      <c r="A1716" s="19" t="s">
        <v>453</v>
      </c>
      <c r="B1716" s="8" t="s">
        <v>455</v>
      </c>
      <c r="C1716" s="226" t="s">
        <v>454</v>
      </c>
    </row>
    <row r="1720" spans="1:4" ht="15" x14ac:dyDescent="0.25">
      <c r="B1720" s="96" t="s">
        <v>453</v>
      </c>
      <c r="C1720" s="116" t="s">
        <v>456</v>
      </c>
    </row>
    <row r="1721" spans="1:4" x14ac:dyDescent="0.2">
      <c r="B1721" s="5" t="s">
        <v>457</v>
      </c>
    </row>
    <row r="1722" spans="1:4" x14ac:dyDescent="0.2">
      <c r="A1722" s="19" t="s">
        <v>458</v>
      </c>
      <c r="B1722" s="5" t="s">
        <v>459</v>
      </c>
    </row>
    <row r="1723" spans="1:4" x14ac:dyDescent="0.2">
      <c r="A1723" s="19" t="s">
        <v>453</v>
      </c>
      <c r="B1723" s="5" t="s">
        <v>460</v>
      </c>
    </row>
    <row r="1724" spans="1:4" x14ac:dyDescent="0.2">
      <c r="A1724" s="19" t="s">
        <v>461</v>
      </c>
      <c r="B1724" s="5" t="s">
        <v>462</v>
      </c>
    </row>
    <row r="1725" spans="1:4" x14ac:dyDescent="0.2">
      <c r="A1725" s="19" t="s">
        <v>453</v>
      </c>
      <c r="B1725" s="5" t="s">
        <v>463</v>
      </c>
    </row>
    <row r="1726" spans="1:4" x14ac:dyDescent="0.2">
      <c r="B1726" s="5"/>
    </row>
    <row r="1727" spans="1:4" ht="15" x14ac:dyDescent="0.2">
      <c r="B1727" s="222" t="s">
        <v>464</v>
      </c>
    </row>
    <row r="1728" spans="1:4" x14ac:dyDescent="0.2">
      <c r="B1728" s="5" t="s">
        <v>465</v>
      </c>
    </row>
    <row r="1729" spans="1:4" x14ac:dyDescent="0.2">
      <c r="B1729" s="5"/>
    </row>
    <row r="1730" spans="1:4" ht="15" x14ac:dyDescent="0.25">
      <c r="A1730" s="19" t="s">
        <v>453</v>
      </c>
      <c r="B1730" s="227" t="s">
        <v>2</v>
      </c>
      <c r="C1730" s="15" t="s">
        <v>3</v>
      </c>
      <c r="D1730" s="228">
        <f>SUM(D1731:D1756)</f>
        <v>35115821.560735174</v>
      </c>
    </row>
    <row r="1731" spans="1:4" x14ac:dyDescent="0.2">
      <c r="A1731" s="19" t="s">
        <v>453</v>
      </c>
      <c r="B1731" s="3" t="s">
        <v>319</v>
      </c>
      <c r="C1731" s="16">
        <v>294</v>
      </c>
      <c r="D1731" s="49">
        <v>1050000</v>
      </c>
    </row>
    <row r="1732" spans="1:4" x14ac:dyDescent="0.2">
      <c r="A1732" s="19" t="s">
        <v>453</v>
      </c>
      <c r="B1732" s="3" t="s">
        <v>319</v>
      </c>
      <c r="C1732" s="16">
        <v>190</v>
      </c>
      <c r="D1732" s="49">
        <v>1087405.2506303582</v>
      </c>
    </row>
    <row r="1733" spans="1:4" x14ac:dyDescent="0.2">
      <c r="A1733" s="19" t="s">
        <v>453</v>
      </c>
      <c r="B1733" s="3" t="s">
        <v>319</v>
      </c>
      <c r="C1733" s="16">
        <v>188</v>
      </c>
      <c r="D1733" s="49">
        <v>1114343.7482792526</v>
      </c>
    </row>
    <row r="1734" spans="1:4" x14ac:dyDescent="0.2">
      <c r="A1734" s="19" t="s">
        <v>453</v>
      </c>
      <c r="B1734" s="3" t="s">
        <v>319</v>
      </c>
      <c r="C1734" s="16">
        <v>189</v>
      </c>
      <c r="D1734" s="49">
        <v>1138532.7483156882</v>
      </c>
    </row>
    <row r="1735" spans="1:4" x14ac:dyDescent="0.2">
      <c r="A1735" s="19" t="s">
        <v>453</v>
      </c>
      <c r="B1735" s="3" t="s">
        <v>319</v>
      </c>
      <c r="C1735" s="16">
        <v>191</v>
      </c>
      <c r="D1735" s="49">
        <v>1104447.75</v>
      </c>
    </row>
    <row r="1736" spans="1:4" x14ac:dyDescent="0.2">
      <c r="A1736" s="19" t="s">
        <v>453</v>
      </c>
      <c r="B1736" s="3" t="s">
        <v>319</v>
      </c>
      <c r="C1736" s="16">
        <v>187</v>
      </c>
      <c r="D1736" s="49">
        <v>1119291.4985308519</v>
      </c>
    </row>
    <row r="1737" spans="1:4" x14ac:dyDescent="0.2">
      <c r="A1737" s="19" t="s">
        <v>453</v>
      </c>
      <c r="B1737" s="3" t="s">
        <v>466</v>
      </c>
      <c r="C1737" s="16">
        <v>26271</v>
      </c>
      <c r="D1737" s="49">
        <v>383669</v>
      </c>
    </row>
    <row r="1738" spans="1:4" x14ac:dyDescent="0.2">
      <c r="A1738" s="19" t="s">
        <v>453</v>
      </c>
      <c r="B1738" s="3" t="s">
        <v>466</v>
      </c>
      <c r="C1738" s="16">
        <v>26270</v>
      </c>
      <c r="D1738" s="49">
        <v>383985</v>
      </c>
    </row>
    <row r="1739" spans="1:4" x14ac:dyDescent="0.2">
      <c r="A1739" s="19" t="s">
        <v>453</v>
      </c>
      <c r="B1739" s="3" t="s">
        <v>466</v>
      </c>
      <c r="C1739" s="16">
        <v>26269</v>
      </c>
      <c r="D1739" s="49">
        <v>500850</v>
      </c>
    </row>
    <row r="1740" spans="1:4" x14ac:dyDescent="0.2">
      <c r="A1740" s="19" t="s">
        <v>453</v>
      </c>
      <c r="B1740" s="3" t="s">
        <v>7</v>
      </c>
      <c r="C1740" s="16">
        <v>964</v>
      </c>
      <c r="D1740" s="49">
        <v>1740500</v>
      </c>
    </row>
    <row r="1741" spans="1:4" x14ac:dyDescent="0.2">
      <c r="A1741" s="19" t="s">
        <v>453</v>
      </c>
      <c r="B1741" s="3" t="s">
        <v>23</v>
      </c>
      <c r="C1741" s="16">
        <v>124</v>
      </c>
      <c r="D1741" s="49">
        <v>1435840</v>
      </c>
    </row>
    <row r="1742" spans="1:4" x14ac:dyDescent="0.2">
      <c r="A1742" s="19" t="s">
        <v>453</v>
      </c>
      <c r="B1742" s="3" t="s">
        <v>334</v>
      </c>
      <c r="C1742" s="16">
        <v>1113</v>
      </c>
      <c r="D1742" s="49">
        <v>1888000</v>
      </c>
    </row>
    <row r="1743" spans="1:4" x14ac:dyDescent="0.2">
      <c r="A1743" s="19" t="s">
        <v>453</v>
      </c>
      <c r="B1743" s="3" t="s">
        <v>334</v>
      </c>
      <c r="C1743" s="16">
        <v>1114</v>
      </c>
      <c r="D1743" s="49">
        <v>1872660</v>
      </c>
    </row>
    <row r="1744" spans="1:4" x14ac:dyDescent="0.2">
      <c r="A1744" s="19" t="s">
        <v>453</v>
      </c>
      <c r="B1744" s="3" t="s">
        <v>334</v>
      </c>
      <c r="C1744" s="16">
        <v>1111</v>
      </c>
      <c r="D1744" s="49">
        <v>1929300.0000000002</v>
      </c>
    </row>
    <row r="1745" spans="1:4" x14ac:dyDescent="0.2">
      <c r="A1745" s="19" t="s">
        <v>453</v>
      </c>
      <c r="B1745" s="3" t="s">
        <v>467</v>
      </c>
      <c r="C1745" s="16">
        <v>343</v>
      </c>
      <c r="D1745" s="49">
        <v>1184161.2505789716</v>
      </c>
    </row>
    <row r="1746" spans="1:4" x14ac:dyDescent="0.2">
      <c r="A1746" s="19" t="s">
        <v>453</v>
      </c>
      <c r="B1746" s="3" t="s">
        <v>467</v>
      </c>
      <c r="C1746" s="16">
        <v>344</v>
      </c>
      <c r="D1746" s="49">
        <v>1187460.2494226329</v>
      </c>
    </row>
    <row r="1747" spans="1:4" x14ac:dyDescent="0.2">
      <c r="A1747" s="19" t="s">
        <v>453</v>
      </c>
      <c r="B1747" s="3" t="s">
        <v>467</v>
      </c>
      <c r="C1747" s="16">
        <v>335</v>
      </c>
      <c r="D1747" s="49">
        <v>1087405.5</v>
      </c>
    </row>
    <row r="1748" spans="1:4" x14ac:dyDescent="0.2">
      <c r="A1748" s="19" t="s">
        <v>453</v>
      </c>
      <c r="B1748" s="3" t="s">
        <v>467</v>
      </c>
      <c r="C1748" s="16">
        <v>336</v>
      </c>
      <c r="D1748" s="49">
        <v>1125338.7492682927</v>
      </c>
    </row>
    <row r="1749" spans="1:4" x14ac:dyDescent="0.2">
      <c r="A1749" s="19" t="s">
        <v>453</v>
      </c>
      <c r="B1749" s="3" t="s">
        <v>467</v>
      </c>
      <c r="C1749" s="16">
        <v>338</v>
      </c>
      <c r="D1749" s="49">
        <v>1112694.4995064165</v>
      </c>
    </row>
    <row r="1750" spans="1:4" x14ac:dyDescent="0.2">
      <c r="A1750" s="19" t="s">
        <v>453</v>
      </c>
      <c r="B1750" s="3" t="s">
        <v>467</v>
      </c>
      <c r="C1750" s="16">
        <v>337</v>
      </c>
      <c r="D1750" s="49">
        <v>1114343.0004923684</v>
      </c>
    </row>
    <row r="1751" spans="1:4" x14ac:dyDescent="0.2">
      <c r="A1751" s="19" t="s">
        <v>453</v>
      </c>
      <c r="B1751" s="3" t="s">
        <v>467</v>
      </c>
      <c r="C1751" s="16">
        <v>339</v>
      </c>
      <c r="D1751" s="49">
        <v>1160522.0004728131</v>
      </c>
    </row>
    <row r="1752" spans="1:4" x14ac:dyDescent="0.2">
      <c r="A1752" s="19" t="s">
        <v>453</v>
      </c>
      <c r="B1752" s="3" t="s">
        <v>99</v>
      </c>
      <c r="C1752" s="16">
        <v>185</v>
      </c>
      <c r="D1752" s="49">
        <v>2344660</v>
      </c>
    </row>
    <row r="1753" spans="1:4" x14ac:dyDescent="0.2">
      <c r="A1753" s="19" t="s">
        <v>453</v>
      </c>
      <c r="B1753" s="20" t="s">
        <v>15</v>
      </c>
      <c r="C1753" s="13">
        <v>620</v>
      </c>
      <c r="D1753" s="49">
        <v>1562600</v>
      </c>
    </row>
    <row r="1754" spans="1:4" x14ac:dyDescent="0.2">
      <c r="A1754" s="19" t="s">
        <v>453</v>
      </c>
      <c r="B1754" s="3" t="s">
        <v>115</v>
      </c>
      <c r="C1754" s="16">
        <v>121</v>
      </c>
      <c r="D1754" s="49">
        <v>2272752.9621172813</v>
      </c>
    </row>
    <row r="1755" spans="1:4" x14ac:dyDescent="0.2">
      <c r="A1755" s="19" t="s">
        <v>453</v>
      </c>
      <c r="B1755" s="20" t="s">
        <v>468</v>
      </c>
      <c r="C1755" s="13">
        <v>598</v>
      </c>
      <c r="D1755" s="49">
        <v>1909264.0000000002</v>
      </c>
    </row>
    <row r="1756" spans="1:4" x14ac:dyDescent="0.2">
      <c r="A1756" s="19" t="s">
        <v>453</v>
      </c>
      <c r="B1756" s="3" t="s">
        <v>338</v>
      </c>
      <c r="C1756" s="16">
        <v>86</v>
      </c>
      <c r="D1756" s="49">
        <v>2305794.3531202432</v>
      </c>
    </row>
    <row r="1758" spans="1:4" x14ac:dyDescent="0.2">
      <c r="B1758" s="8" t="s">
        <v>458</v>
      </c>
      <c r="C1758" s="19" t="s">
        <v>469</v>
      </c>
    </row>
    <row r="1759" spans="1:4" x14ac:dyDescent="0.2">
      <c r="A1759" s="19" t="s">
        <v>470</v>
      </c>
      <c r="B1759" s="8" t="s">
        <v>471</v>
      </c>
      <c r="C1759" s="19" t="s">
        <v>274</v>
      </c>
      <c r="D1759" s="8">
        <v>27.46</v>
      </c>
    </row>
    <row r="1761" spans="1:5" x14ac:dyDescent="0.2">
      <c r="B1761" s="8" t="s">
        <v>472</v>
      </c>
      <c r="C1761" s="19" t="s">
        <v>473</v>
      </c>
    </row>
    <row r="1762" spans="1:5" x14ac:dyDescent="0.2">
      <c r="B1762" s="8" t="s">
        <v>474</v>
      </c>
      <c r="C1762" s="19" t="s">
        <v>475</v>
      </c>
    </row>
    <row r="1763" spans="1:5" x14ac:dyDescent="0.2">
      <c r="A1763" s="16"/>
      <c r="B1763" s="117" t="s">
        <v>2</v>
      </c>
      <c r="C1763" s="13" t="s">
        <v>3</v>
      </c>
      <c r="D1763" s="67">
        <v>20844168.249449085</v>
      </c>
    </row>
    <row r="1764" spans="1:5" x14ac:dyDescent="0.2">
      <c r="A1764" s="16" t="s">
        <v>476</v>
      </c>
      <c r="B1764" s="20" t="s">
        <v>319</v>
      </c>
      <c r="C1764" s="13">
        <v>295</v>
      </c>
      <c r="D1764" s="229">
        <v>992970</v>
      </c>
    </row>
    <row r="1765" spans="1:5" x14ac:dyDescent="0.2">
      <c r="A1765" s="16" t="s">
        <v>476</v>
      </c>
      <c r="B1765" s="20" t="s">
        <v>319</v>
      </c>
      <c r="C1765" s="13">
        <v>201</v>
      </c>
      <c r="D1765" s="229">
        <v>1138215.2496307238</v>
      </c>
    </row>
    <row r="1766" spans="1:5" x14ac:dyDescent="0.2">
      <c r="A1766" s="16" t="s">
        <v>476</v>
      </c>
      <c r="B1766" s="20" t="s">
        <v>319</v>
      </c>
      <c r="C1766" s="13">
        <v>202</v>
      </c>
      <c r="D1766" s="229">
        <v>1157858.5002421308</v>
      </c>
    </row>
    <row r="1767" spans="1:5" x14ac:dyDescent="0.2">
      <c r="A1767" s="16" t="s">
        <v>477</v>
      </c>
      <c r="B1767" s="20" t="s">
        <v>319</v>
      </c>
      <c r="C1767" s="13">
        <v>203</v>
      </c>
      <c r="D1767" s="229">
        <v>1161787.5</v>
      </c>
      <c r="E1767" s="8" t="s">
        <v>477</v>
      </c>
    </row>
    <row r="1768" spans="1:5" x14ac:dyDescent="0.2">
      <c r="A1768" s="16" t="s">
        <v>476</v>
      </c>
      <c r="B1768" s="20" t="s">
        <v>7</v>
      </c>
      <c r="C1768" s="13">
        <v>963</v>
      </c>
      <c r="D1768" s="229">
        <v>1758014</v>
      </c>
    </row>
    <row r="1769" spans="1:5" x14ac:dyDescent="0.2">
      <c r="A1769" s="16" t="s">
        <v>476</v>
      </c>
      <c r="B1769" s="20" t="s">
        <v>13</v>
      </c>
      <c r="C1769" s="13">
        <v>44</v>
      </c>
      <c r="D1769" s="229">
        <v>1613558</v>
      </c>
    </row>
    <row r="1770" spans="1:5" x14ac:dyDescent="0.2">
      <c r="A1770" s="16" t="s">
        <v>476</v>
      </c>
      <c r="B1770" s="20" t="s">
        <v>467</v>
      </c>
      <c r="C1770" s="13">
        <v>340</v>
      </c>
      <c r="D1770" s="229">
        <v>1129186.4999999998</v>
      </c>
    </row>
    <row r="1771" spans="1:5" x14ac:dyDescent="0.2">
      <c r="A1771" s="16" t="s">
        <v>476</v>
      </c>
      <c r="B1771" s="20" t="s">
        <v>467</v>
      </c>
      <c r="C1771" s="13">
        <v>345</v>
      </c>
      <c r="D1771" s="229">
        <v>1100049.75</v>
      </c>
    </row>
    <row r="1772" spans="1:5" x14ac:dyDescent="0.2">
      <c r="A1772" s="16" t="s">
        <v>476</v>
      </c>
      <c r="B1772" s="20" t="s">
        <v>467</v>
      </c>
      <c r="C1772" s="13">
        <v>350</v>
      </c>
      <c r="D1772" s="229">
        <v>927428.00059136609</v>
      </c>
    </row>
    <row r="1773" spans="1:5" x14ac:dyDescent="0.2">
      <c r="A1773" s="16" t="s">
        <v>476</v>
      </c>
      <c r="B1773" s="20" t="s">
        <v>467</v>
      </c>
      <c r="C1773" s="13">
        <v>351</v>
      </c>
      <c r="D1773" s="229">
        <v>1483225.7489848651</v>
      </c>
    </row>
    <row r="1774" spans="1:5" x14ac:dyDescent="0.2">
      <c r="A1774" s="16" t="s">
        <v>476</v>
      </c>
      <c r="B1774" s="20" t="s">
        <v>42</v>
      </c>
      <c r="C1774" s="13">
        <v>170</v>
      </c>
      <c r="D1774" s="229">
        <v>1265926</v>
      </c>
    </row>
    <row r="1775" spans="1:5" x14ac:dyDescent="0.2">
      <c r="A1775" s="16" t="s">
        <v>476</v>
      </c>
      <c r="B1775" s="20" t="s">
        <v>15</v>
      </c>
      <c r="C1775" s="13">
        <v>617</v>
      </c>
      <c r="D1775" s="229">
        <v>1475240</v>
      </c>
    </row>
    <row r="1776" spans="1:5" x14ac:dyDescent="0.2">
      <c r="A1776" s="16" t="s">
        <v>476</v>
      </c>
      <c r="B1776" s="20" t="s">
        <v>72</v>
      </c>
      <c r="C1776" s="13">
        <v>9600531601</v>
      </c>
      <c r="D1776" s="229">
        <v>1113917</v>
      </c>
    </row>
    <row r="1777" spans="1:10" x14ac:dyDescent="0.2">
      <c r="A1777" s="16" t="s">
        <v>476</v>
      </c>
      <c r="B1777" s="20" t="s">
        <v>72</v>
      </c>
      <c r="C1777" s="13">
        <v>9600531602</v>
      </c>
      <c r="D1777" s="229">
        <v>1130550</v>
      </c>
    </row>
    <row r="1778" spans="1:10" x14ac:dyDescent="0.2">
      <c r="A1778" s="16" t="s">
        <v>476</v>
      </c>
      <c r="B1778" s="20" t="s">
        <v>72</v>
      </c>
      <c r="C1778" s="13">
        <v>9600531598</v>
      </c>
      <c r="D1778" s="229">
        <v>1320410</v>
      </c>
    </row>
    <row r="1779" spans="1:10" x14ac:dyDescent="0.2">
      <c r="A1779" s="16" t="s">
        <v>476</v>
      </c>
      <c r="B1779" s="20" t="s">
        <v>72</v>
      </c>
      <c r="C1779" s="13">
        <v>9600531599</v>
      </c>
      <c r="D1779" s="229">
        <v>929794</v>
      </c>
    </row>
    <row r="1780" spans="1:10" x14ac:dyDescent="0.2">
      <c r="A1780" s="16" t="s">
        <v>476</v>
      </c>
      <c r="B1780" s="20" t="s">
        <v>72</v>
      </c>
      <c r="C1780" s="13">
        <v>9600531605</v>
      </c>
      <c r="D1780" s="229">
        <v>1146038</v>
      </c>
      <c r="J1780" s="230"/>
    </row>
    <row r="1781" spans="1:10" x14ac:dyDescent="0.2">
      <c r="A1781" s="16" t="s">
        <v>478</v>
      </c>
      <c r="B1781" s="3" t="s">
        <v>479</v>
      </c>
      <c r="C1781" s="16"/>
      <c r="D1781" s="3">
        <v>0.28999999999999998</v>
      </c>
      <c r="J1781" s="230"/>
    </row>
    <row r="1782" spans="1:10" x14ac:dyDescent="0.2">
      <c r="J1782" s="230"/>
    </row>
    <row r="1783" spans="1:10" x14ac:dyDescent="0.2">
      <c r="J1783" s="230"/>
    </row>
    <row r="1784" spans="1:10" ht="15" x14ac:dyDescent="0.25">
      <c r="B1784" s="96" t="s">
        <v>480</v>
      </c>
      <c r="C1784" s="116" t="s">
        <v>481</v>
      </c>
      <c r="D1784" s="96"/>
      <c r="J1784" s="231"/>
    </row>
    <row r="1785" spans="1:10" x14ac:dyDescent="0.2">
      <c r="A1785" s="19" t="s">
        <v>482</v>
      </c>
      <c r="B1785" s="8" t="s">
        <v>455</v>
      </c>
      <c r="C1785" s="19" t="s">
        <v>311</v>
      </c>
      <c r="D1785" s="8">
        <v>0.56999999999999995</v>
      </c>
    </row>
    <row r="1786" spans="1:10" x14ac:dyDescent="0.2">
      <c r="A1786" s="19" t="s">
        <v>483</v>
      </c>
      <c r="B1786" s="8" t="s">
        <v>455</v>
      </c>
      <c r="C1786" s="19" t="s">
        <v>311</v>
      </c>
      <c r="D1786" s="8">
        <v>0.91</v>
      </c>
    </row>
    <row r="1787" spans="1:10" x14ac:dyDescent="0.2">
      <c r="A1787" s="19" t="s">
        <v>483</v>
      </c>
      <c r="B1787" s="8" t="s">
        <v>455</v>
      </c>
      <c r="C1787" s="19" t="s">
        <v>311</v>
      </c>
      <c r="D1787" s="8">
        <v>2.46</v>
      </c>
    </row>
    <row r="1788" spans="1:10" x14ac:dyDescent="0.2">
      <c r="A1788" s="19" t="s">
        <v>484</v>
      </c>
      <c r="B1788" s="8" t="s">
        <v>455</v>
      </c>
      <c r="C1788" s="19" t="s">
        <v>311</v>
      </c>
      <c r="D1788" s="8">
        <v>0.41</v>
      </c>
    </row>
    <row r="1789" spans="1:10" x14ac:dyDescent="0.2">
      <c r="A1789" s="19" t="s">
        <v>484</v>
      </c>
      <c r="B1789" s="8" t="s">
        <v>455</v>
      </c>
      <c r="C1789" s="19" t="s">
        <v>311</v>
      </c>
      <c r="D1789" s="8">
        <v>1.1399999999999999</v>
      </c>
    </row>
    <row r="1790" spans="1:10" x14ac:dyDescent="0.2">
      <c r="A1790" s="19" t="s">
        <v>485</v>
      </c>
      <c r="B1790" s="8" t="s">
        <v>455</v>
      </c>
      <c r="C1790" s="19" t="s">
        <v>311</v>
      </c>
      <c r="D1790" s="8">
        <v>0.64</v>
      </c>
    </row>
    <row r="1794" spans="1:9" x14ac:dyDescent="0.2">
      <c r="D1794" s="8">
        <f>SUM(D1785:D1791)</f>
        <v>6.129999999999999</v>
      </c>
      <c r="I1794" s="9">
        <f>6.2-D1794</f>
        <v>7.0000000000001172E-2</v>
      </c>
    </row>
    <row r="1796" spans="1:9" ht="15" thickBot="1" x14ac:dyDescent="0.25">
      <c r="B1796" s="8" t="s">
        <v>486</v>
      </c>
      <c r="C1796" s="19" t="s">
        <v>487</v>
      </c>
    </row>
    <row r="1797" spans="1:9" ht="15" thickBot="1" x14ac:dyDescent="0.25">
      <c r="A1797" s="16"/>
      <c r="B1797" s="146" t="s">
        <v>2</v>
      </c>
      <c r="C1797" s="142" t="s">
        <v>3</v>
      </c>
      <c r="D1797" s="146"/>
      <c r="E1797" s="232" t="s">
        <v>488</v>
      </c>
      <c r="I1797" s="8"/>
    </row>
    <row r="1798" spans="1:9" ht="15" thickBot="1" x14ac:dyDescent="0.25">
      <c r="A1798" s="16" t="s">
        <v>485</v>
      </c>
      <c r="B1798" s="148" t="s">
        <v>451</v>
      </c>
      <c r="C1798" s="142">
        <v>742</v>
      </c>
      <c r="D1798" s="233">
        <v>2036790</v>
      </c>
      <c r="E1798" s="234" t="s">
        <v>489</v>
      </c>
      <c r="I1798" s="8"/>
    </row>
    <row r="1799" spans="1:9" ht="15" thickBot="1" x14ac:dyDescent="0.25">
      <c r="A1799" s="16" t="s">
        <v>485</v>
      </c>
      <c r="B1799" s="143" t="s">
        <v>25</v>
      </c>
      <c r="C1799" s="142">
        <v>1819</v>
      </c>
      <c r="D1799" s="233">
        <v>1880032.92</v>
      </c>
      <c r="E1799" s="115" t="s">
        <v>490</v>
      </c>
      <c r="I1799" s="8"/>
    </row>
    <row r="1800" spans="1:9" ht="15" thickBot="1" x14ac:dyDescent="0.25">
      <c r="A1800" s="16" t="s">
        <v>485</v>
      </c>
      <c r="B1800" s="143" t="s">
        <v>418</v>
      </c>
      <c r="C1800" s="142">
        <v>43</v>
      </c>
      <c r="D1800" s="233">
        <v>2651880</v>
      </c>
      <c r="E1800" s="115" t="s">
        <v>491</v>
      </c>
      <c r="I1800" s="8"/>
    </row>
    <row r="1801" spans="1:9" ht="15" thickBot="1" x14ac:dyDescent="0.25">
      <c r="A1801" s="16" t="s">
        <v>492</v>
      </c>
      <c r="B1801" s="143" t="s">
        <v>432</v>
      </c>
      <c r="C1801" s="142">
        <v>267</v>
      </c>
      <c r="D1801" s="233">
        <v>2597759</v>
      </c>
      <c r="E1801" s="115" t="s">
        <v>493</v>
      </c>
      <c r="I1801" s="8"/>
    </row>
    <row r="1802" spans="1:9" ht="15" thickBot="1" x14ac:dyDescent="0.25">
      <c r="A1802" s="16" t="s">
        <v>485</v>
      </c>
      <c r="B1802" s="143" t="s">
        <v>355</v>
      </c>
      <c r="C1802" s="142">
        <v>169</v>
      </c>
      <c r="D1802" s="233">
        <v>1847040</v>
      </c>
      <c r="E1802" s="115" t="s">
        <v>494</v>
      </c>
      <c r="I1802" s="8"/>
    </row>
    <row r="1803" spans="1:9" x14ac:dyDescent="0.2">
      <c r="A1803" s="16" t="s">
        <v>485</v>
      </c>
      <c r="B1803" s="3" t="s">
        <v>455</v>
      </c>
      <c r="C1803" s="16" t="s">
        <v>311</v>
      </c>
      <c r="D1803" s="233">
        <v>6553026</v>
      </c>
      <c r="I1803" s="8"/>
    </row>
    <row r="1804" spans="1:9" x14ac:dyDescent="0.2">
      <c r="A1804" s="16"/>
      <c r="B1804" s="3"/>
      <c r="C1804" s="16"/>
      <c r="D1804" s="233"/>
      <c r="I1804" s="8"/>
    </row>
    <row r="1805" spans="1:9" x14ac:dyDescent="0.2">
      <c r="A1805" s="16"/>
      <c r="B1805" s="3"/>
      <c r="C1805" s="16"/>
      <c r="D1805" s="233">
        <f>SUM(D1798:D1804)</f>
        <v>17566527.920000002</v>
      </c>
      <c r="I1805" s="8"/>
    </row>
    <row r="1806" spans="1:9" x14ac:dyDescent="0.2">
      <c r="D1806" s="235"/>
      <c r="I1806" s="8"/>
    </row>
    <row r="1808" spans="1:9" x14ac:dyDescent="0.2">
      <c r="B1808" s="3" t="s">
        <v>495</v>
      </c>
      <c r="C1808" s="16" t="s">
        <v>496</v>
      </c>
      <c r="D1808" s="3" t="s">
        <v>497</v>
      </c>
    </row>
    <row r="1809" spans="1:11" x14ac:dyDescent="0.2">
      <c r="A1809" s="19" t="s">
        <v>498</v>
      </c>
      <c r="B1809" s="3" t="s">
        <v>499</v>
      </c>
      <c r="C1809" s="16">
        <v>321</v>
      </c>
      <c r="D1809" s="29">
        <v>1129254.5</v>
      </c>
    </row>
    <row r="1810" spans="1:11" x14ac:dyDescent="0.2">
      <c r="A1810" s="19" t="s">
        <v>498</v>
      </c>
      <c r="B1810" s="3" t="s">
        <v>319</v>
      </c>
      <c r="C1810" s="16">
        <v>318</v>
      </c>
      <c r="D1810" s="29">
        <v>1111389.92</v>
      </c>
    </row>
    <row r="1811" spans="1:11" x14ac:dyDescent="0.2">
      <c r="A1811" s="19" t="s">
        <v>498</v>
      </c>
      <c r="B1811" s="3" t="s">
        <v>319</v>
      </c>
      <c r="C1811" s="16">
        <v>314</v>
      </c>
      <c r="D1811" s="29">
        <v>1403115.25</v>
      </c>
    </row>
    <row r="1812" spans="1:11" x14ac:dyDescent="0.2">
      <c r="A1812" s="19" t="s">
        <v>498</v>
      </c>
      <c r="B1812" s="3" t="s">
        <v>319</v>
      </c>
      <c r="C1812" s="16">
        <v>205</v>
      </c>
      <c r="D1812" s="29">
        <v>1165155</v>
      </c>
    </row>
    <row r="1813" spans="1:11" x14ac:dyDescent="0.2">
      <c r="A1813" s="19" t="s">
        <v>498</v>
      </c>
      <c r="B1813" s="3" t="s">
        <v>319</v>
      </c>
      <c r="C1813" s="16">
        <v>204</v>
      </c>
      <c r="D1813" s="29">
        <v>1164033</v>
      </c>
    </row>
    <row r="1814" spans="1:11" x14ac:dyDescent="0.2">
      <c r="A1814" s="19" t="s">
        <v>498</v>
      </c>
      <c r="B1814" s="3" t="s">
        <v>319</v>
      </c>
      <c r="C1814" s="16">
        <v>319</v>
      </c>
      <c r="D1814" s="29">
        <v>1607160</v>
      </c>
    </row>
    <row r="1815" spans="1:11" x14ac:dyDescent="0.2">
      <c r="A1815" s="19" t="s">
        <v>500</v>
      </c>
      <c r="B1815" s="3" t="s">
        <v>501</v>
      </c>
      <c r="C1815" s="16" t="s">
        <v>502</v>
      </c>
      <c r="D1815" s="29">
        <v>1987744</v>
      </c>
      <c r="J1815" s="29">
        <v>524975</v>
      </c>
      <c r="K1815" s="9">
        <v>1710215</v>
      </c>
    </row>
    <row r="1816" spans="1:11" x14ac:dyDescent="0.2">
      <c r="A1816" s="19" t="s">
        <v>498</v>
      </c>
      <c r="B1816" s="3" t="s">
        <v>503</v>
      </c>
      <c r="C1816" s="16">
        <v>970</v>
      </c>
      <c r="D1816" s="29">
        <v>524975</v>
      </c>
      <c r="J1816" s="29">
        <v>1185240</v>
      </c>
      <c r="K1816" s="9">
        <v>3425440</v>
      </c>
    </row>
    <row r="1817" spans="1:11" x14ac:dyDescent="0.2">
      <c r="A1817" s="19" t="s">
        <v>498</v>
      </c>
      <c r="B1817" s="3" t="s">
        <v>503</v>
      </c>
      <c r="C1817" s="16">
        <v>970</v>
      </c>
      <c r="D1817" s="29">
        <v>1185240</v>
      </c>
      <c r="J1817" s="29">
        <v>1715225.5</v>
      </c>
      <c r="K1817" s="9">
        <v>1585689</v>
      </c>
    </row>
    <row r="1818" spans="1:11" x14ac:dyDescent="0.2">
      <c r="A1818" s="19" t="s">
        <v>498</v>
      </c>
      <c r="B1818" s="3" t="s">
        <v>504</v>
      </c>
      <c r="C1818" s="16">
        <v>969</v>
      </c>
      <c r="D1818" s="29">
        <v>1715225.5</v>
      </c>
      <c r="J1818" s="29">
        <v>1585688.75</v>
      </c>
      <c r="K1818" s="9"/>
    </row>
    <row r="1819" spans="1:11" x14ac:dyDescent="0.2">
      <c r="A1819" s="19" t="s">
        <v>498</v>
      </c>
      <c r="B1819" s="3" t="s">
        <v>505</v>
      </c>
      <c r="C1819" s="16">
        <v>327</v>
      </c>
      <c r="D1819" s="29">
        <v>1585688.75</v>
      </c>
      <c r="K1819" s="9"/>
    </row>
    <row r="1820" spans="1:11" x14ac:dyDescent="0.2">
      <c r="A1820" s="19" t="s">
        <v>498</v>
      </c>
      <c r="B1820" s="3" t="s">
        <v>376</v>
      </c>
      <c r="C1820" s="16">
        <v>91</v>
      </c>
      <c r="D1820" s="29">
        <v>2464394</v>
      </c>
      <c r="J1820" s="152">
        <f>SUM(J1815:J1819)</f>
        <v>5011129.25</v>
      </c>
      <c r="K1820" s="9">
        <f>SUM(K1815:K1819)</f>
        <v>6721344</v>
      </c>
    </row>
    <row r="1821" spans="1:11" x14ac:dyDescent="0.2">
      <c r="A1821" s="19" t="s">
        <v>498</v>
      </c>
      <c r="B1821" s="3" t="s">
        <v>146</v>
      </c>
      <c r="C1821" s="16">
        <v>329</v>
      </c>
      <c r="D1821" s="29">
        <v>1806509.25</v>
      </c>
    </row>
    <row r="1822" spans="1:11" x14ac:dyDescent="0.2">
      <c r="A1822" s="19" t="s">
        <v>498</v>
      </c>
      <c r="B1822" s="3" t="s">
        <v>334</v>
      </c>
      <c r="C1822" s="16">
        <v>1115</v>
      </c>
      <c r="D1822" s="29">
        <v>1889180</v>
      </c>
    </row>
    <row r="1823" spans="1:11" x14ac:dyDescent="0.2">
      <c r="A1823" s="19" t="s">
        <v>498</v>
      </c>
      <c r="B1823" s="3" t="s">
        <v>334</v>
      </c>
      <c r="C1823" s="16">
        <v>1124</v>
      </c>
      <c r="D1823" s="29">
        <v>2326961</v>
      </c>
    </row>
    <row r="1824" spans="1:11" x14ac:dyDescent="0.2">
      <c r="A1824" s="19" t="s">
        <v>498</v>
      </c>
      <c r="B1824" s="3" t="s">
        <v>434</v>
      </c>
      <c r="C1824" s="16" t="s">
        <v>506</v>
      </c>
      <c r="D1824" s="29">
        <v>1069761</v>
      </c>
    </row>
    <row r="1825" spans="1:4" x14ac:dyDescent="0.2">
      <c r="A1825" s="19" t="s">
        <v>498</v>
      </c>
      <c r="B1825" s="3" t="s">
        <v>434</v>
      </c>
      <c r="C1825" s="16" t="s">
        <v>507</v>
      </c>
      <c r="D1825" s="29">
        <v>1099426</v>
      </c>
    </row>
    <row r="1826" spans="1:4" x14ac:dyDescent="0.2">
      <c r="A1826" s="19" t="s">
        <v>498</v>
      </c>
      <c r="B1826" s="3" t="s">
        <v>434</v>
      </c>
      <c r="C1826" s="16" t="s">
        <v>508</v>
      </c>
      <c r="D1826" s="29">
        <v>1087220</v>
      </c>
    </row>
    <row r="1827" spans="1:4" x14ac:dyDescent="0.2">
      <c r="A1827" s="19" t="s">
        <v>498</v>
      </c>
      <c r="B1827" s="3" t="s">
        <v>434</v>
      </c>
      <c r="C1827" s="16" t="s">
        <v>509</v>
      </c>
      <c r="D1827" s="29">
        <v>1098356</v>
      </c>
    </row>
    <row r="1828" spans="1:4" x14ac:dyDescent="0.2">
      <c r="A1828" s="19" t="s">
        <v>498</v>
      </c>
      <c r="B1828" s="3" t="s">
        <v>434</v>
      </c>
      <c r="C1828" s="16" t="s">
        <v>510</v>
      </c>
      <c r="D1828" s="29">
        <v>1102766</v>
      </c>
    </row>
    <row r="1829" spans="1:4" x14ac:dyDescent="0.2">
      <c r="A1829" s="19" t="s">
        <v>498</v>
      </c>
      <c r="B1829" s="3" t="s">
        <v>467</v>
      </c>
      <c r="C1829" s="16">
        <v>316</v>
      </c>
      <c r="D1829" s="29">
        <v>1264425</v>
      </c>
    </row>
    <row r="1830" spans="1:4" x14ac:dyDescent="0.2">
      <c r="A1830" s="19" t="s">
        <v>498</v>
      </c>
      <c r="B1830" s="3" t="s">
        <v>467</v>
      </c>
      <c r="C1830" s="16">
        <v>354</v>
      </c>
      <c r="D1830" s="29">
        <v>1312253</v>
      </c>
    </row>
    <row r="1831" spans="1:4" x14ac:dyDescent="0.2">
      <c r="A1831" s="19" t="s">
        <v>498</v>
      </c>
      <c r="B1831" s="3" t="s">
        <v>99</v>
      </c>
      <c r="C1831" s="16">
        <v>188</v>
      </c>
      <c r="D1831" s="29">
        <v>2488500</v>
      </c>
    </row>
    <row r="1832" spans="1:4" x14ac:dyDescent="0.2">
      <c r="A1832" s="19" t="s">
        <v>498</v>
      </c>
      <c r="B1832" s="3" t="s">
        <v>42</v>
      </c>
      <c r="C1832" s="16">
        <v>171</v>
      </c>
      <c r="D1832" s="29">
        <v>1527510</v>
      </c>
    </row>
    <row r="1833" spans="1:4" x14ac:dyDescent="0.2">
      <c r="A1833" s="19" t="s">
        <v>498</v>
      </c>
      <c r="B1833" s="3" t="s">
        <v>42</v>
      </c>
      <c r="C1833" s="16">
        <v>191</v>
      </c>
      <c r="D1833" s="29">
        <v>1610070</v>
      </c>
    </row>
    <row r="1834" spans="1:4" x14ac:dyDescent="0.2">
      <c r="A1834" s="19" t="s">
        <v>498</v>
      </c>
      <c r="B1834" s="3" t="s">
        <v>42</v>
      </c>
      <c r="C1834" s="16">
        <v>190</v>
      </c>
      <c r="D1834" s="29">
        <v>66125</v>
      </c>
    </row>
    <row r="1835" spans="1:4" x14ac:dyDescent="0.2">
      <c r="A1835" s="19" t="s">
        <v>498</v>
      </c>
      <c r="B1835" s="3" t="s">
        <v>42</v>
      </c>
      <c r="C1835" s="16">
        <v>190</v>
      </c>
      <c r="D1835" s="29">
        <v>1068025</v>
      </c>
    </row>
    <row r="1836" spans="1:4" x14ac:dyDescent="0.2">
      <c r="A1836" s="19" t="s">
        <v>498</v>
      </c>
      <c r="B1836" s="3" t="s">
        <v>15</v>
      </c>
      <c r="C1836" s="16">
        <v>650</v>
      </c>
      <c r="D1836" s="29">
        <v>1453920</v>
      </c>
    </row>
    <row r="1837" spans="1:4" x14ac:dyDescent="0.2">
      <c r="A1837" s="19" t="s">
        <v>498</v>
      </c>
      <c r="B1837" s="3" t="s">
        <v>15</v>
      </c>
      <c r="C1837" s="16">
        <v>678</v>
      </c>
      <c r="D1837" s="29">
        <v>1372475</v>
      </c>
    </row>
    <row r="1838" spans="1:4" x14ac:dyDescent="0.2">
      <c r="A1838" s="19" t="s">
        <v>498</v>
      </c>
      <c r="B1838" s="3" t="s">
        <v>15</v>
      </c>
      <c r="C1838" s="16">
        <v>690</v>
      </c>
      <c r="D1838" s="29">
        <v>1502770</v>
      </c>
    </row>
    <row r="1839" spans="1:4" x14ac:dyDescent="0.2">
      <c r="A1839" s="19" t="s">
        <v>498</v>
      </c>
      <c r="B1839" s="3" t="s">
        <v>115</v>
      </c>
      <c r="C1839" s="16">
        <v>125</v>
      </c>
      <c r="D1839" s="29">
        <v>2361255.96</v>
      </c>
    </row>
    <row r="1840" spans="1:4" x14ac:dyDescent="0.2">
      <c r="A1840" s="19" t="s">
        <v>498</v>
      </c>
      <c r="B1840" s="3" t="s">
        <v>511</v>
      </c>
      <c r="C1840" s="16">
        <v>3314</v>
      </c>
      <c r="D1840" s="29">
        <v>1102230</v>
      </c>
    </row>
    <row r="1841" spans="1:4" x14ac:dyDescent="0.2">
      <c r="A1841" s="19" t="s">
        <v>498</v>
      </c>
      <c r="B1841" s="3" t="s">
        <v>511</v>
      </c>
      <c r="C1841" s="16">
        <v>3331</v>
      </c>
      <c r="D1841" s="29">
        <v>1558480</v>
      </c>
    </row>
    <row r="1842" spans="1:4" x14ac:dyDescent="0.2">
      <c r="A1842" s="19" t="s">
        <v>498</v>
      </c>
      <c r="B1842" s="3" t="s">
        <v>511</v>
      </c>
      <c r="C1842" s="16">
        <v>3332</v>
      </c>
      <c r="D1842" s="29">
        <v>51337.5</v>
      </c>
    </row>
    <row r="1843" spans="1:4" x14ac:dyDescent="0.2">
      <c r="A1843" s="19" t="s">
        <v>498</v>
      </c>
      <c r="B1843" s="3" t="s">
        <v>511</v>
      </c>
      <c r="C1843" s="16">
        <v>3332</v>
      </c>
      <c r="D1843" s="29">
        <v>1491780</v>
      </c>
    </row>
    <row r="1844" spans="1:4" x14ac:dyDescent="0.2">
      <c r="A1844" s="19" t="s">
        <v>498</v>
      </c>
      <c r="B1844" s="3" t="s">
        <v>512</v>
      </c>
      <c r="C1844" s="16">
        <v>277</v>
      </c>
      <c r="D1844" s="29">
        <v>2271770</v>
      </c>
    </row>
    <row r="1846" spans="1:4" ht="15" thickBot="1" x14ac:dyDescent="0.25"/>
    <row r="1847" spans="1:4" ht="15" x14ac:dyDescent="0.25">
      <c r="A1847" s="172"/>
      <c r="B1847" s="173" t="s">
        <v>513</v>
      </c>
      <c r="C1847" s="174" t="s">
        <v>199</v>
      </c>
      <c r="D1847" s="175"/>
    </row>
    <row r="1848" spans="1:4" ht="15" x14ac:dyDescent="0.25">
      <c r="A1848" s="176"/>
      <c r="B1848" s="227" t="s">
        <v>2</v>
      </c>
      <c r="C1848" s="227" t="s">
        <v>3</v>
      </c>
      <c r="D1848" s="126"/>
    </row>
    <row r="1849" spans="1:4" x14ac:dyDescent="0.2">
      <c r="A1849" s="176" t="s">
        <v>514</v>
      </c>
      <c r="B1849" s="20" t="s">
        <v>21</v>
      </c>
      <c r="C1849" s="20">
        <v>9138</v>
      </c>
      <c r="D1849" s="126">
        <v>1592220.4986025712</v>
      </c>
    </row>
    <row r="1850" spans="1:4" x14ac:dyDescent="0.2">
      <c r="A1850" s="176" t="s">
        <v>514</v>
      </c>
      <c r="B1850" s="20" t="s">
        <v>515</v>
      </c>
      <c r="C1850" s="20">
        <v>235</v>
      </c>
      <c r="D1850" s="126">
        <v>2597400</v>
      </c>
    </row>
    <row r="1851" spans="1:4" x14ac:dyDescent="0.2">
      <c r="A1851" s="176" t="s">
        <v>514</v>
      </c>
      <c r="B1851" s="20" t="s">
        <v>319</v>
      </c>
      <c r="C1851" s="20">
        <v>211</v>
      </c>
      <c r="D1851" s="126">
        <v>1180313.0004648999</v>
      </c>
    </row>
    <row r="1852" spans="1:4" x14ac:dyDescent="0.2">
      <c r="A1852" s="176" t="s">
        <v>514</v>
      </c>
      <c r="B1852" s="20" t="s">
        <v>319</v>
      </c>
      <c r="C1852" s="20">
        <v>320</v>
      </c>
      <c r="D1852" s="126">
        <v>918630</v>
      </c>
    </row>
    <row r="1853" spans="1:4" x14ac:dyDescent="0.2">
      <c r="A1853" s="176" t="s">
        <v>514</v>
      </c>
      <c r="B1853" s="20" t="s">
        <v>319</v>
      </c>
      <c r="C1853" s="20">
        <v>321</v>
      </c>
      <c r="D1853" s="126">
        <v>474375</v>
      </c>
    </row>
    <row r="1854" spans="1:4" x14ac:dyDescent="0.2">
      <c r="A1854" s="176" t="s">
        <v>514</v>
      </c>
      <c r="B1854" s="20" t="s">
        <v>319</v>
      </c>
      <c r="C1854" s="20">
        <v>324</v>
      </c>
      <c r="D1854" s="126">
        <v>1549625</v>
      </c>
    </row>
    <row r="1855" spans="1:4" x14ac:dyDescent="0.2">
      <c r="A1855" s="176" t="s">
        <v>514</v>
      </c>
      <c r="B1855" s="20" t="s">
        <v>129</v>
      </c>
      <c r="C1855" s="20">
        <v>5955</v>
      </c>
      <c r="D1855" s="126">
        <v>2685785.9999999995</v>
      </c>
    </row>
    <row r="1856" spans="1:4" x14ac:dyDescent="0.2">
      <c r="A1856" s="176" t="s">
        <v>514</v>
      </c>
      <c r="B1856" s="20" t="s">
        <v>503</v>
      </c>
      <c r="C1856" s="20">
        <v>972</v>
      </c>
      <c r="D1856" s="126">
        <v>1178100</v>
      </c>
    </row>
    <row r="1857" spans="1:4" x14ac:dyDescent="0.2">
      <c r="A1857" s="176" t="s">
        <v>514</v>
      </c>
      <c r="B1857" s="20" t="s">
        <v>503</v>
      </c>
      <c r="C1857" s="20">
        <v>971</v>
      </c>
      <c r="D1857" s="126">
        <v>1187025</v>
      </c>
    </row>
    <row r="1858" spans="1:4" x14ac:dyDescent="0.2">
      <c r="A1858" s="176" t="s">
        <v>514</v>
      </c>
      <c r="B1858" s="20" t="s">
        <v>376</v>
      </c>
      <c r="C1858" s="20">
        <v>99</v>
      </c>
      <c r="D1858" s="126">
        <v>2538784</v>
      </c>
    </row>
    <row r="1859" spans="1:4" x14ac:dyDescent="0.2">
      <c r="A1859" s="176" t="s">
        <v>514</v>
      </c>
      <c r="B1859" s="20" t="s">
        <v>92</v>
      </c>
      <c r="C1859" s="20">
        <v>250</v>
      </c>
      <c r="D1859" s="126">
        <v>2551500</v>
      </c>
    </row>
    <row r="1860" spans="1:4" x14ac:dyDescent="0.2">
      <c r="A1860" s="176" t="s">
        <v>514</v>
      </c>
      <c r="B1860" s="20" t="s">
        <v>13</v>
      </c>
      <c r="C1860" s="20">
        <v>47</v>
      </c>
      <c r="D1860" s="126">
        <v>1517985</v>
      </c>
    </row>
    <row r="1861" spans="1:4" x14ac:dyDescent="0.2">
      <c r="A1861" s="176" t="s">
        <v>514</v>
      </c>
      <c r="B1861" s="20" t="s">
        <v>13</v>
      </c>
      <c r="C1861" s="20">
        <v>48</v>
      </c>
      <c r="D1861" s="126">
        <v>1556499</v>
      </c>
    </row>
    <row r="1862" spans="1:4" x14ac:dyDescent="0.2">
      <c r="A1862" s="176" t="s">
        <v>514</v>
      </c>
      <c r="B1862" s="20" t="s">
        <v>146</v>
      </c>
      <c r="C1862" s="20">
        <v>331</v>
      </c>
      <c r="D1862" s="126">
        <v>3060200</v>
      </c>
    </row>
    <row r="1863" spans="1:4" x14ac:dyDescent="0.2">
      <c r="A1863" s="176" t="s">
        <v>514</v>
      </c>
      <c r="B1863" s="20" t="s">
        <v>334</v>
      </c>
      <c r="C1863" s="20">
        <v>1125</v>
      </c>
      <c r="D1863" s="126">
        <v>2348200.9969939878</v>
      </c>
    </row>
    <row r="1864" spans="1:4" x14ac:dyDescent="0.2">
      <c r="A1864" s="176" t="s">
        <v>514</v>
      </c>
      <c r="B1864" s="20" t="s">
        <v>334</v>
      </c>
      <c r="C1864" s="20">
        <v>1128</v>
      </c>
      <c r="D1864" s="126">
        <v>2380060.9975272012</v>
      </c>
    </row>
    <row r="1865" spans="1:4" x14ac:dyDescent="0.2">
      <c r="A1865" s="176" t="s">
        <v>514</v>
      </c>
      <c r="B1865" s="20" t="s">
        <v>334</v>
      </c>
      <c r="C1865" s="20">
        <v>1126</v>
      </c>
      <c r="D1865" s="126">
        <v>2430800.9980620155</v>
      </c>
    </row>
    <row r="1866" spans="1:4" x14ac:dyDescent="0.2">
      <c r="A1866" s="176" t="s">
        <v>514</v>
      </c>
      <c r="B1866" s="20" t="s">
        <v>99</v>
      </c>
      <c r="C1866" s="20">
        <v>187</v>
      </c>
      <c r="D1866" s="126">
        <v>2485286</v>
      </c>
    </row>
    <row r="1867" spans="1:4" x14ac:dyDescent="0.2">
      <c r="A1867" s="176" t="s">
        <v>514</v>
      </c>
      <c r="B1867" s="20" t="s">
        <v>516</v>
      </c>
      <c r="C1867" s="20">
        <v>242</v>
      </c>
      <c r="D1867" s="126">
        <v>2462960.9878419451</v>
      </c>
    </row>
    <row r="1868" spans="1:4" x14ac:dyDescent="0.2">
      <c r="A1868" s="176" t="s">
        <v>514</v>
      </c>
      <c r="B1868" s="20" t="s">
        <v>517</v>
      </c>
      <c r="C1868" s="20">
        <v>141</v>
      </c>
      <c r="D1868" s="126">
        <v>2345840</v>
      </c>
    </row>
    <row r="1869" spans="1:4" x14ac:dyDescent="0.2">
      <c r="A1869" s="176" t="s">
        <v>514</v>
      </c>
      <c r="B1869" s="20" t="s">
        <v>42</v>
      </c>
      <c r="C1869" s="20">
        <v>195</v>
      </c>
      <c r="D1869" s="126">
        <v>1824248.4978180055</v>
      </c>
    </row>
    <row r="1870" spans="1:4" x14ac:dyDescent="0.2">
      <c r="A1870" s="176" t="s">
        <v>514</v>
      </c>
      <c r="B1870" s="20" t="s">
        <v>42</v>
      </c>
      <c r="C1870" s="20">
        <v>196</v>
      </c>
      <c r="D1870" s="126">
        <v>951759.49431643635</v>
      </c>
    </row>
    <row r="1871" spans="1:4" x14ac:dyDescent="0.2">
      <c r="A1871" s="176" t="s">
        <v>514</v>
      </c>
      <c r="B1871" s="20" t="s">
        <v>42</v>
      </c>
      <c r="C1871" s="20">
        <v>196</v>
      </c>
      <c r="D1871" s="126">
        <v>877500</v>
      </c>
    </row>
    <row r="1872" spans="1:4" x14ac:dyDescent="0.2">
      <c r="A1872" s="176" t="s">
        <v>514</v>
      </c>
      <c r="B1872" s="20" t="s">
        <v>518</v>
      </c>
      <c r="C1872" s="20">
        <v>1182</v>
      </c>
      <c r="D1872" s="126">
        <v>2250569.0544496491</v>
      </c>
    </row>
    <row r="1873" spans="1:9" x14ac:dyDescent="0.2">
      <c r="A1873" s="176" t="s">
        <v>514</v>
      </c>
      <c r="B1873" s="20" t="s">
        <v>15</v>
      </c>
      <c r="C1873" s="20">
        <v>693</v>
      </c>
      <c r="D1873" s="126">
        <v>1564055</v>
      </c>
    </row>
    <row r="1874" spans="1:9" x14ac:dyDescent="0.2">
      <c r="A1874" s="176" t="s">
        <v>514</v>
      </c>
      <c r="B1874" s="20" t="s">
        <v>15</v>
      </c>
      <c r="C1874" s="20">
        <v>691</v>
      </c>
      <c r="D1874" s="126">
        <v>1546030</v>
      </c>
    </row>
    <row r="1875" spans="1:9" x14ac:dyDescent="0.2">
      <c r="A1875" s="176" t="s">
        <v>514</v>
      </c>
      <c r="B1875" s="20" t="s">
        <v>15</v>
      </c>
      <c r="C1875" s="20">
        <v>701</v>
      </c>
      <c r="D1875" s="126">
        <v>1479595</v>
      </c>
    </row>
    <row r="1876" spans="1:9" x14ac:dyDescent="0.2">
      <c r="A1876" s="176" t="s">
        <v>514</v>
      </c>
      <c r="B1876" s="20" t="s">
        <v>15</v>
      </c>
      <c r="C1876" s="20">
        <v>707</v>
      </c>
      <c r="D1876" s="126">
        <v>1456935</v>
      </c>
    </row>
    <row r="1877" spans="1:9" x14ac:dyDescent="0.2">
      <c r="A1877" s="176" t="s">
        <v>514</v>
      </c>
      <c r="B1877" s="20" t="s">
        <v>115</v>
      </c>
      <c r="C1877" s="20">
        <v>130</v>
      </c>
      <c r="D1877" s="126">
        <v>2657329.3270658087</v>
      </c>
    </row>
    <row r="1878" spans="1:9" s="31" customFormat="1" x14ac:dyDescent="0.2">
      <c r="A1878" s="236" t="s">
        <v>514</v>
      </c>
      <c r="B1878" s="73" t="s">
        <v>519</v>
      </c>
      <c r="C1878" s="73">
        <v>382</v>
      </c>
      <c r="D1878" s="237">
        <v>2879760.29</v>
      </c>
      <c r="G1878" s="46"/>
      <c r="I1878" s="46"/>
    </row>
    <row r="1879" spans="1:9" x14ac:dyDescent="0.2">
      <c r="A1879" s="176" t="s">
        <v>514</v>
      </c>
      <c r="B1879" s="20" t="s">
        <v>511</v>
      </c>
      <c r="C1879" s="20">
        <v>3355</v>
      </c>
      <c r="D1879" s="126">
        <v>1605905</v>
      </c>
    </row>
    <row r="1880" spans="1:9" x14ac:dyDescent="0.2">
      <c r="A1880" s="176" t="s">
        <v>514</v>
      </c>
      <c r="B1880" s="20" t="s">
        <v>511</v>
      </c>
      <c r="C1880" s="20">
        <v>3351</v>
      </c>
      <c r="D1880" s="126">
        <v>1635196</v>
      </c>
    </row>
    <row r="1881" spans="1:9" x14ac:dyDescent="0.2">
      <c r="A1881" s="176" t="s">
        <v>514</v>
      </c>
      <c r="B1881" s="20" t="s">
        <v>511</v>
      </c>
      <c r="C1881" s="20">
        <v>3353</v>
      </c>
      <c r="D1881" s="126">
        <v>1114305</v>
      </c>
    </row>
    <row r="1882" spans="1:9" x14ac:dyDescent="0.2">
      <c r="A1882" s="176" t="s">
        <v>514</v>
      </c>
      <c r="B1882" s="20" t="s">
        <v>511</v>
      </c>
      <c r="C1882" s="20">
        <v>3353</v>
      </c>
      <c r="D1882" s="126">
        <v>420080</v>
      </c>
    </row>
    <row r="1883" spans="1:9" x14ac:dyDescent="0.2">
      <c r="A1883" s="176" t="s">
        <v>514</v>
      </c>
      <c r="B1883" s="20" t="s">
        <v>359</v>
      </c>
      <c r="C1883" s="20">
        <v>285</v>
      </c>
      <c r="D1883" s="126">
        <v>1944889.9999999998</v>
      </c>
    </row>
    <row r="1884" spans="1:9" x14ac:dyDescent="0.2">
      <c r="A1884" s="176" t="s">
        <v>514</v>
      </c>
      <c r="B1884" s="20" t="s">
        <v>421</v>
      </c>
      <c r="C1884" s="20">
        <v>1351</v>
      </c>
      <c r="D1884" s="126">
        <v>2665320</v>
      </c>
    </row>
    <row r="1885" spans="1:9" x14ac:dyDescent="0.2">
      <c r="A1885" s="176" t="s">
        <v>514</v>
      </c>
      <c r="B1885" s="3" t="s">
        <v>520</v>
      </c>
      <c r="C1885" s="16" t="s">
        <v>274</v>
      </c>
      <c r="D1885" s="238">
        <v>5565375</v>
      </c>
    </row>
    <row r="1886" spans="1:9" x14ac:dyDescent="0.2">
      <c r="A1886" s="176" t="s">
        <v>521</v>
      </c>
      <c r="B1886" s="3" t="s">
        <v>522</v>
      </c>
      <c r="C1886" s="16">
        <v>628</v>
      </c>
      <c r="D1886" s="238">
        <v>2024817</v>
      </c>
    </row>
    <row r="1887" spans="1:9" x14ac:dyDescent="0.2">
      <c r="A1887" s="176" t="s">
        <v>523</v>
      </c>
      <c r="B1887" s="20" t="s">
        <v>319</v>
      </c>
      <c r="C1887" s="20">
        <v>217</v>
      </c>
      <c r="D1887" s="126">
        <v>1103897.7503729488</v>
      </c>
    </row>
    <row r="1888" spans="1:9" x14ac:dyDescent="0.2">
      <c r="A1888" s="176" t="s">
        <v>523</v>
      </c>
      <c r="B1888" s="20" t="s">
        <v>319</v>
      </c>
      <c r="C1888" s="20">
        <v>218</v>
      </c>
      <c r="D1888" s="126">
        <v>1095651.75</v>
      </c>
    </row>
    <row r="1889" spans="1:4" x14ac:dyDescent="0.2">
      <c r="A1889" s="176" t="s">
        <v>523</v>
      </c>
      <c r="B1889" s="20" t="s">
        <v>92</v>
      </c>
      <c r="C1889" s="20">
        <v>251</v>
      </c>
      <c r="D1889" s="126">
        <v>2514256</v>
      </c>
    </row>
    <row r="1890" spans="1:4" x14ac:dyDescent="0.2">
      <c r="A1890" s="176" t="s">
        <v>523</v>
      </c>
      <c r="B1890" s="20" t="s">
        <v>334</v>
      </c>
      <c r="C1890" s="20">
        <v>1127</v>
      </c>
      <c r="D1890" s="126">
        <v>2409560.9975574017</v>
      </c>
    </row>
    <row r="1891" spans="1:4" x14ac:dyDescent="0.2">
      <c r="A1891" s="176" t="s">
        <v>523</v>
      </c>
      <c r="B1891" s="20" t="s">
        <v>334</v>
      </c>
      <c r="C1891" s="20">
        <v>1129</v>
      </c>
      <c r="D1891" s="126">
        <v>2351740.9974974976</v>
      </c>
    </row>
    <row r="1892" spans="1:4" x14ac:dyDescent="0.2">
      <c r="A1892" s="176" t="s">
        <v>523</v>
      </c>
      <c r="B1892" s="20" t="s">
        <v>99</v>
      </c>
      <c r="C1892" s="20">
        <v>193</v>
      </c>
      <c r="D1892" s="126">
        <v>2559086</v>
      </c>
    </row>
    <row r="1893" spans="1:4" x14ac:dyDescent="0.2">
      <c r="A1893" s="176" t="s">
        <v>523</v>
      </c>
      <c r="B1893" s="20" t="s">
        <v>99</v>
      </c>
      <c r="C1893" s="20">
        <v>194</v>
      </c>
      <c r="D1893" s="126">
        <v>2550848</v>
      </c>
    </row>
    <row r="1894" spans="1:4" x14ac:dyDescent="0.2">
      <c r="A1894" s="176" t="s">
        <v>523</v>
      </c>
      <c r="B1894" s="20" t="s">
        <v>99</v>
      </c>
      <c r="C1894" s="20">
        <v>192</v>
      </c>
      <c r="D1894" s="126">
        <v>2555061</v>
      </c>
    </row>
    <row r="1895" spans="1:4" x14ac:dyDescent="0.2">
      <c r="A1895" s="176" t="s">
        <v>523</v>
      </c>
      <c r="B1895" s="13" t="s">
        <v>21</v>
      </c>
      <c r="C1895" s="13">
        <v>9142</v>
      </c>
      <c r="D1895" s="21">
        <v>1170000</v>
      </c>
    </row>
    <row r="1896" spans="1:4" x14ac:dyDescent="0.2">
      <c r="A1896" s="176" t="s">
        <v>523</v>
      </c>
      <c r="B1896" s="13" t="s">
        <v>42</v>
      </c>
      <c r="C1896" s="13">
        <v>205</v>
      </c>
      <c r="D1896" s="21">
        <v>1462500</v>
      </c>
    </row>
    <row r="1897" spans="1:4" x14ac:dyDescent="0.2">
      <c r="A1897" s="176" t="s">
        <v>523</v>
      </c>
      <c r="B1897" s="13" t="s">
        <v>15</v>
      </c>
      <c r="C1897" s="13">
        <v>713</v>
      </c>
      <c r="D1897" s="21">
        <v>1501950</v>
      </c>
    </row>
    <row r="1898" spans="1:4" x14ac:dyDescent="0.2">
      <c r="A1898" s="176" t="s">
        <v>523</v>
      </c>
      <c r="B1898" s="13" t="s">
        <v>15</v>
      </c>
      <c r="C1898" s="13">
        <v>722</v>
      </c>
      <c r="D1898" s="21">
        <v>1500930</v>
      </c>
    </row>
    <row r="1899" spans="1:4" x14ac:dyDescent="0.2">
      <c r="A1899" s="176" t="s">
        <v>523</v>
      </c>
      <c r="B1899" s="13" t="s">
        <v>15</v>
      </c>
      <c r="C1899" s="13">
        <v>723</v>
      </c>
      <c r="D1899" s="21">
        <v>1425960</v>
      </c>
    </row>
    <row r="1900" spans="1:4" x14ac:dyDescent="0.2">
      <c r="A1900" s="176" t="s">
        <v>523</v>
      </c>
      <c r="B1900" s="13" t="s">
        <v>511</v>
      </c>
      <c r="C1900" s="13">
        <v>3358</v>
      </c>
      <c r="D1900" s="21">
        <v>1621035</v>
      </c>
    </row>
    <row r="1901" spans="1:4" x14ac:dyDescent="0.2">
      <c r="A1901" s="176" t="s">
        <v>523</v>
      </c>
      <c r="B1901" s="13" t="s">
        <v>511</v>
      </c>
      <c r="C1901" s="13">
        <v>3354</v>
      </c>
      <c r="D1901" s="21">
        <v>1467621</v>
      </c>
    </row>
    <row r="1902" spans="1:4" x14ac:dyDescent="0.2">
      <c r="A1902" s="176" t="s">
        <v>523</v>
      </c>
      <c r="B1902" s="13" t="s">
        <v>511</v>
      </c>
      <c r="C1902" s="13">
        <v>3354</v>
      </c>
      <c r="D1902" s="21">
        <v>136305</v>
      </c>
    </row>
    <row r="1903" spans="1:4" x14ac:dyDescent="0.2">
      <c r="A1903" s="176" t="s">
        <v>523</v>
      </c>
      <c r="B1903" s="13" t="s">
        <v>511</v>
      </c>
      <c r="C1903" s="13">
        <v>3357</v>
      </c>
      <c r="D1903" s="21">
        <v>1614307</v>
      </c>
    </row>
    <row r="1904" spans="1:4" x14ac:dyDescent="0.2">
      <c r="A1904" s="176"/>
      <c r="B1904" s="20"/>
      <c r="C1904" s="20"/>
      <c r="D1904" s="126"/>
    </row>
    <row r="1905" spans="1:12" x14ac:dyDescent="0.2">
      <c r="A1905" s="176"/>
      <c r="B1905" s="20"/>
      <c r="C1905" s="20"/>
      <c r="D1905" s="126"/>
    </row>
    <row r="1906" spans="1:12" x14ac:dyDescent="0.2">
      <c r="A1906" s="176"/>
      <c r="B1906" s="20"/>
      <c r="C1906" s="20"/>
      <c r="D1906" s="126"/>
    </row>
    <row r="1907" spans="1:12" x14ac:dyDescent="0.2">
      <c r="A1907" s="176"/>
      <c r="B1907" s="20"/>
      <c r="C1907" s="20"/>
      <c r="D1907" s="126"/>
    </row>
    <row r="1908" spans="1:12" x14ac:dyDescent="0.2">
      <c r="A1908" s="176"/>
      <c r="B1908" s="20"/>
      <c r="C1908" s="20"/>
      <c r="D1908" s="126">
        <f>SUM(D1849:D1907)</f>
        <v>102545972.63857037</v>
      </c>
    </row>
    <row r="1909" spans="1:12" x14ac:dyDescent="0.2">
      <c r="A1909" s="8"/>
      <c r="C1909" s="8"/>
    </row>
    <row r="1910" spans="1:12" x14ac:dyDescent="0.2">
      <c r="A1910" s="8"/>
      <c r="C1910" s="8"/>
    </row>
    <row r="1911" spans="1:12" x14ac:dyDescent="0.2">
      <c r="A1911" s="8"/>
      <c r="C1911" s="8"/>
    </row>
    <row r="1912" spans="1:12" x14ac:dyDescent="0.2">
      <c r="B1912" s="1"/>
      <c r="C1912" s="1"/>
      <c r="D1912" s="2"/>
    </row>
    <row r="1913" spans="1:12" x14ac:dyDescent="0.2">
      <c r="B1913" s="3" t="s">
        <v>524</v>
      </c>
      <c r="C1913" s="16" t="s">
        <v>525</v>
      </c>
      <c r="D1913" s="3" t="s">
        <v>526</v>
      </c>
    </row>
    <row r="1914" spans="1:12" ht="15" x14ac:dyDescent="0.2">
      <c r="B1914" s="239" t="s">
        <v>2</v>
      </c>
      <c r="C1914" s="239" t="s">
        <v>3</v>
      </c>
      <c r="D1914" s="239" t="s">
        <v>488</v>
      </c>
      <c r="I1914" s="239"/>
    </row>
    <row r="1915" spans="1:12" ht="15" x14ac:dyDescent="0.2">
      <c r="A1915" s="19" t="s">
        <v>523</v>
      </c>
      <c r="B1915" s="240" t="s">
        <v>352</v>
      </c>
      <c r="C1915" s="241">
        <v>749</v>
      </c>
      <c r="D1915" s="9">
        <v>2414786</v>
      </c>
      <c r="I1915" s="240"/>
    </row>
    <row r="1916" spans="1:12" x14ac:dyDescent="0.2">
      <c r="A1916" s="19" t="s">
        <v>523</v>
      </c>
      <c r="B1916" s="242" t="s">
        <v>527</v>
      </c>
      <c r="C1916" s="242" t="s">
        <v>528</v>
      </c>
      <c r="D1916" s="9">
        <v>1554432</v>
      </c>
      <c r="I1916" s="242"/>
      <c r="J1916" s="9"/>
      <c r="K1916" s="243"/>
      <c r="L1916" s="244"/>
    </row>
    <row r="1917" spans="1:12" x14ac:dyDescent="0.2">
      <c r="A1917" s="19" t="s">
        <v>523</v>
      </c>
      <c r="B1917" s="242" t="s">
        <v>527</v>
      </c>
      <c r="C1917" s="242" t="s">
        <v>529</v>
      </c>
      <c r="D1917" s="9">
        <v>1524480</v>
      </c>
      <c r="I1917" s="242"/>
      <c r="J1917" s="9"/>
      <c r="K1917" s="243"/>
      <c r="L1917" s="244"/>
    </row>
    <row r="1918" spans="1:12" x14ac:dyDescent="0.2">
      <c r="A1918" s="19" t="s">
        <v>523</v>
      </c>
      <c r="B1918" s="242" t="s">
        <v>527</v>
      </c>
      <c r="C1918" s="242" t="s">
        <v>530</v>
      </c>
      <c r="D1918" s="9">
        <v>1521408</v>
      </c>
      <c r="I1918" s="242"/>
      <c r="J1918" s="9"/>
      <c r="K1918" s="243"/>
      <c r="L1918" s="244"/>
    </row>
    <row r="1919" spans="1:12" x14ac:dyDescent="0.2">
      <c r="A1919" s="19" t="s">
        <v>523</v>
      </c>
      <c r="B1919" s="242" t="s">
        <v>527</v>
      </c>
      <c r="C1919" s="242" t="s">
        <v>531</v>
      </c>
      <c r="D1919" s="9">
        <v>1544448</v>
      </c>
      <c r="I1919" s="242"/>
      <c r="J1919" s="9"/>
      <c r="K1919" s="243"/>
      <c r="L1919" s="244"/>
    </row>
    <row r="1920" spans="1:12" x14ac:dyDescent="0.2">
      <c r="A1920" s="19" t="s">
        <v>523</v>
      </c>
      <c r="B1920" s="242" t="s">
        <v>527</v>
      </c>
      <c r="C1920" s="242" t="s">
        <v>532</v>
      </c>
      <c r="D1920" s="9">
        <v>1547520</v>
      </c>
      <c r="I1920" s="242"/>
      <c r="J1920" s="9"/>
      <c r="K1920" s="243"/>
      <c r="L1920" s="244"/>
    </row>
    <row r="1921" spans="1:12" x14ac:dyDescent="0.2">
      <c r="A1921" s="19" t="s">
        <v>523</v>
      </c>
      <c r="B1921" s="245" t="s">
        <v>527</v>
      </c>
      <c r="C1921" s="245" t="s">
        <v>533</v>
      </c>
      <c r="D1921" s="9">
        <v>1541376</v>
      </c>
      <c r="I1921" s="245"/>
      <c r="J1921" s="9"/>
      <c r="K1921" s="243"/>
      <c r="L1921" s="244"/>
    </row>
    <row r="1922" spans="1:12" x14ac:dyDescent="0.2">
      <c r="A1922" s="19" t="s">
        <v>523</v>
      </c>
      <c r="B1922" s="245" t="s">
        <v>527</v>
      </c>
      <c r="C1922" s="245" t="s">
        <v>534</v>
      </c>
      <c r="D1922" s="9">
        <v>1619712</v>
      </c>
      <c r="I1922" s="245"/>
      <c r="J1922" s="9"/>
      <c r="K1922" s="243"/>
      <c r="L1922" s="244"/>
    </row>
    <row r="1923" spans="1:12" x14ac:dyDescent="0.2">
      <c r="A1923" s="19" t="s">
        <v>523</v>
      </c>
      <c r="B1923" s="245" t="s">
        <v>527</v>
      </c>
      <c r="C1923" s="245" t="s">
        <v>535</v>
      </c>
      <c r="D1923" s="9">
        <v>1603584</v>
      </c>
      <c r="I1923" s="245"/>
      <c r="J1923" s="9"/>
      <c r="K1923" s="243"/>
      <c r="L1923" s="244"/>
    </row>
    <row r="1924" spans="1:12" x14ac:dyDescent="0.2">
      <c r="A1924" s="19" t="s">
        <v>523</v>
      </c>
      <c r="B1924" s="245" t="s">
        <v>527</v>
      </c>
      <c r="C1924" s="245" t="s">
        <v>536</v>
      </c>
      <c r="D1924" s="9">
        <v>1981440</v>
      </c>
      <c r="I1924" s="245"/>
      <c r="J1924" s="9"/>
      <c r="K1924" s="243"/>
      <c r="L1924" s="244"/>
    </row>
    <row r="1925" spans="1:12" x14ac:dyDescent="0.2">
      <c r="A1925" s="19" t="s">
        <v>523</v>
      </c>
      <c r="B1925" s="245" t="s">
        <v>527</v>
      </c>
      <c r="C1925" s="245" t="s">
        <v>537</v>
      </c>
      <c r="D1925" s="9">
        <v>1572864</v>
      </c>
      <c r="I1925" s="245"/>
      <c r="J1925" s="9"/>
      <c r="K1925" s="243"/>
      <c r="L1925" s="244"/>
    </row>
    <row r="1926" spans="1:12" x14ac:dyDescent="0.2">
      <c r="A1926" s="19" t="s">
        <v>523</v>
      </c>
      <c r="B1926" s="245" t="s">
        <v>527</v>
      </c>
      <c r="C1926" s="245" t="s">
        <v>538</v>
      </c>
      <c r="D1926" s="9">
        <v>1570560</v>
      </c>
      <c r="I1926" s="245"/>
      <c r="J1926" s="9"/>
      <c r="K1926" s="243"/>
      <c r="L1926" s="244"/>
    </row>
    <row r="1927" spans="1:12" x14ac:dyDescent="0.2">
      <c r="A1927" s="19" t="s">
        <v>523</v>
      </c>
      <c r="B1927" s="245" t="s">
        <v>527</v>
      </c>
      <c r="C1927" s="245" t="s">
        <v>539</v>
      </c>
      <c r="D1927" s="9">
        <v>1542144</v>
      </c>
      <c r="I1927" s="245"/>
      <c r="J1927" s="9"/>
      <c r="K1927" s="243"/>
      <c r="L1927" s="244"/>
    </row>
    <row r="1928" spans="1:12" x14ac:dyDescent="0.2">
      <c r="A1928" s="19" t="s">
        <v>523</v>
      </c>
      <c r="B1928" s="245" t="s">
        <v>527</v>
      </c>
      <c r="C1928" s="245" t="s">
        <v>540</v>
      </c>
      <c r="D1928" s="9">
        <v>1532160</v>
      </c>
      <c r="I1928" s="245"/>
      <c r="J1928" s="9"/>
      <c r="K1928" s="243"/>
      <c r="L1928" s="244"/>
    </row>
    <row r="1929" spans="1:12" x14ac:dyDescent="0.2">
      <c r="A1929" s="19" t="s">
        <v>523</v>
      </c>
      <c r="B1929" s="245" t="s">
        <v>527</v>
      </c>
      <c r="C1929" s="245" t="s">
        <v>541</v>
      </c>
      <c r="D1929" s="9">
        <v>1551360</v>
      </c>
      <c r="I1929" s="245"/>
      <c r="J1929" s="9"/>
      <c r="K1929" s="243"/>
      <c r="L1929" s="244"/>
    </row>
    <row r="1930" spans="1:12" x14ac:dyDescent="0.2">
      <c r="A1930" s="19" t="s">
        <v>523</v>
      </c>
      <c r="B1930" s="245" t="s">
        <v>527</v>
      </c>
      <c r="C1930" s="245" t="s">
        <v>542</v>
      </c>
      <c r="D1930" s="9">
        <v>1545984</v>
      </c>
      <c r="I1930" s="245"/>
      <c r="J1930" s="9"/>
      <c r="K1930" s="243"/>
      <c r="L1930" s="244"/>
    </row>
    <row r="1931" spans="1:12" x14ac:dyDescent="0.2">
      <c r="A1931" s="19" t="s">
        <v>523</v>
      </c>
      <c r="B1931" s="245" t="s">
        <v>527</v>
      </c>
      <c r="C1931" s="245" t="s">
        <v>543</v>
      </c>
      <c r="D1931" s="9">
        <v>1544448</v>
      </c>
      <c r="I1931" s="245"/>
      <c r="J1931" s="9"/>
      <c r="K1931" s="243"/>
      <c r="L1931" s="244"/>
    </row>
    <row r="1932" spans="1:12" x14ac:dyDescent="0.2">
      <c r="A1932" s="19" t="s">
        <v>523</v>
      </c>
      <c r="B1932" s="245" t="s">
        <v>527</v>
      </c>
      <c r="C1932" s="245" t="s">
        <v>544</v>
      </c>
      <c r="D1932" s="9">
        <v>1528320</v>
      </c>
      <c r="I1932" s="245"/>
      <c r="J1932" s="9"/>
      <c r="K1932" s="243"/>
      <c r="L1932" s="244"/>
    </row>
    <row r="1933" spans="1:12" x14ac:dyDescent="0.2">
      <c r="A1933" s="19" t="s">
        <v>523</v>
      </c>
      <c r="B1933" s="245" t="s">
        <v>527</v>
      </c>
      <c r="C1933" s="245" t="s">
        <v>545</v>
      </c>
      <c r="D1933" s="9">
        <v>1567488</v>
      </c>
      <c r="I1933" s="245"/>
      <c r="J1933" s="9"/>
      <c r="K1933" s="243"/>
      <c r="L1933" s="244"/>
    </row>
    <row r="1939" spans="1:7" x14ac:dyDescent="0.2">
      <c r="B1939" s="3" t="s">
        <v>546</v>
      </c>
      <c r="C1939" s="16" t="s">
        <v>547</v>
      </c>
      <c r="D1939" s="4" t="s">
        <v>548</v>
      </c>
    </row>
    <row r="1940" spans="1:7" x14ac:dyDescent="0.2">
      <c r="B1940" s="3" t="s">
        <v>549</v>
      </c>
      <c r="C1940" s="16" t="s">
        <v>550</v>
      </c>
      <c r="D1940" s="4">
        <v>43146</v>
      </c>
    </row>
    <row r="1942" spans="1:7" x14ac:dyDescent="0.2">
      <c r="A1942" s="5"/>
      <c r="C1942" s="8"/>
      <c r="G1942" s="8"/>
    </row>
    <row r="1943" spans="1:7" ht="15" x14ac:dyDescent="0.2">
      <c r="A1943" s="246" t="s">
        <v>616</v>
      </c>
      <c r="C1943" s="8"/>
      <c r="G1943" s="8"/>
    </row>
    <row r="1944" spans="1:7" ht="15" x14ac:dyDescent="0.2">
      <c r="A1944" s="246" t="s">
        <v>617</v>
      </c>
      <c r="C1944" s="8"/>
      <c r="G1944" s="8"/>
    </row>
    <row r="1945" spans="1:7" ht="15" x14ac:dyDescent="0.2">
      <c r="A1945" s="246" t="s">
        <v>618</v>
      </c>
      <c r="C1945" s="8"/>
      <c r="G1945" s="8"/>
    </row>
    <row r="1946" spans="1:7" ht="15" x14ac:dyDescent="0.2">
      <c r="A1946" s="246" t="s">
        <v>619</v>
      </c>
      <c r="C1946" s="8"/>
      <c r="G1946" s="8"/>
    </row>
    <row r="1947" spans="1:7" ht="15" x14ac:dyDescent="0.2">
      <c r="A1947" s="246" t="s">
        <v>620</v>
      </c>
      <c r="C1947" s="8"/>
      <c r="G1947" s="8"/>
    </row>
    <row r="1948" spans="1:7" x14ac:dyDescent="0.2">
      <c r="A1948" s="247"/>
      <c r="C1948" s="8"/>
      <c r="G1948" s="8"/>
    </row>
    <row r="1949" spans="1:7" x14ac:dyDescent="0.2">
      <c r="A1949" s="5" t="s">
        <v>551</v>
      </c>
      <c r="C1949" s="8"/>
      <c r="G1949" s="8"/>
    </row>
    <row r="1950" spans="1:7" x14ac:dyDescent="0.2">
      <c r="A1950" s="5"/>
      <c r="C1950" s="8"/>
      <c r="G1950" s="8"/>
    </row>
    <row r="1951" spans="1:7" ht="15" x14ac:dyDescent="0.2">
      <c r="A1951" s="248" t="s">
        <v>552</v>
      </c>
      <c r="C1951" s="8"/>
      <c r="G1951" s="8"/>
    </row>
    <row r="1952" spans="1:7" x14ac:dyDescent="0.2">
      <c r="A1952" s="249" t="s">
        <v>553</v>
      </c>
      <c r="C1952" s="8"/>
      <c r="G1952" s="8"/>
    </row>
    <row r="1953" spans="1:7" x14ac:dyDescent="0.2">
      <c r="A1953" s="5"/>
      <c r="C1953" s="8"/>
      <c r="G1953" s="8"/>
    </row>
    <row r="1954" spans="1:7" x14ac:dyDescent="0.2">
      <c r="A1954" s="5" t="s">
        <v>554</v>
      </c>
      <c r="C1954" s="8"/>
      <c r="G1954" s="8"/>
    </row>
    <row r="1955" spans="1:7" x14ac:dyDescent="0.2">
      <c r="A1955" s="5" t="s">
        <v>555</v>
      </c>
      <c r="C1955" s="8"/>
      <c r="G1955" s="8"/>
    </row>
    <row r="1956" spans="1:7" x14ac:dyDescent="0.2">
      <c r="A1956" s="8"/>
      <c r="C1956" s="8"/>
      <c r="G1956" s="8"/>
    </row>
    <row r="1957" spans="1:7" x14ac:dyDescent="0.2">
      <c r="A1957" s="5" t="s">
        <v>556</v>
      </c>
      <c r="C1957" s="8"/>
      <c r="G1957" s="8"/>
    </row>
    <row r="1958" spans="1:7" x14ac:dyDescent="0.2">
      <c r="A1958" s="8"/>
      <c r="C1958" s="8"/>
      <c r="G1958" s="8"/>
    </row>
    <row r="1959" spans="1:7" x14ac:dyDescent="0.2">
      <c r="A1959" s="5"/>
      <c r="C1959" s="8"/>
      <c r="G1959" s="8"/>
    </row>
    <row r="1960" spans="1:7" ht="15" x14ac:dyDescent="0.2">
      <c r="A1960" s="246" t="s">
        <v>621</v>
      </c>
      <c r="C1960" s="8"/>
      <c r="G1960" s="8"/>
    </row>
    <row r="1961" spans="1:7" ht="15" x14ac:dyDescent="0.2">
      <c r="A1961" s="246" t="s">
        <v>622</v>
      </c>
      <c r="C1961" s="8"/>
      <c r="G1961" s="8"/>
    </row>
    <row r="1962" spans="1:7" ht="15" x14ac:dyDescent="0.2">
      <c r="A1962" s="246" t="s">
        <v>623</v>
      </c>
      <c r="C1962" s="8"/>
      <c r="G1962" s="8"/>
    </row>
    <row r="1963" spans="1:7" ht="15" x14ac:dyDescent="0.2">
      <c r="A1963" s="246" t="s">
        <v>619</v>
      </c>
      <c r="C1963" s="8"/>
      <c r="G1963" s="8"/>
    </row>
    <row r="1964" spans="1:7" ht="15" x14ac:dyDescent="0.2">
      <c r="A1964" s="246" t="s">
        <v>624</v>
      </c>
      <c r="C1964" s="8"/>
      <c r="G1964" s="8"/>
    </row>
    <row r="1965" spans="1:7" x14ac:dyDescent="0.2">
      <c r="A1965" s="247"/>
      <c r="C1965" s="8"/>
      <c r="G1965" s="8"/>
    </row>
    <row r="1966" spans="1:7" x14ac:dyDescent="0.2">
      <c r="A1966" s="247" t="s">
        <v>557</v>
      </c>
      <c r="C1966" s="8"/>
      <c r="G1966" s="8"/>
    </row>
    <row r="1967" spans="1:7" x14ac:dyDescent="0.2">
      <c r="A1967" s="247"/>
      <c r="C1967" s="8"/>
      <c r="G1967" s="8"/>
    </row>
    <row r="1968" spans="1:7" ht="15" x14ac:dyDescent="0.2">
      <c r="A1968" s="247" t="s">
        <v>625</v>
      </c>
      <c r="C1968" s="8"/>
      <c r="G1968" s="8"/>
    </row>
    <row r="1969" spans="1:8" x14ac:dyDescent="0.2">
      <c r="A1969" s="247"/>
      <c r="C1969" s="8"/>
      <c r="G1969" s="8"/>
    </row>
    <row r="1970" spans="1:8" ht="15" x14ac:dyDescent="0.2">
      <c r="A1970" s="247" t="s">
        <v>626</v>
      </c>
      <c r="C1970" s="8"/>
      <c r="G1970" s="8"/>
    </row>
    <row r="1971" spans="1:8" x14ac:dyDescent="0.2">
      <c r="A1971" s="247"/>
      <c r="C1971" s="8"/>
      <c r="G1971" s="8"/>
    </row>
    <row r="1972" spans="1:8" ht="15.75" thickBot="1" x14ac:dyDescent="0.3">
      <c r="A1972" s="222" t="s">
        <v>558</v>
      </c>
      <c r="B1972" s="96"/>
      <c r="C1972" s="8"/>
      <c r="G1972" s="8"/>
    </row>
    <row r="1973" spans="1:8" ht="15.75" thickBot="1" x14ac:dyDescent="0.25">
      <c r="A1973" s="250" t="s">
        <v>559</v>
      </c>
      <c r="B1973" s="251" t="s">
        <v>2</v>
      </c>
      <c r="C1973" s="251" t="s">
        <v>3</v>
      </c>
      <c r="D1973" s="251" t="s">
        <v>560</v>
      </c>
      <c r="E1973" s="251" t="s">
        <v>209</v>
      </c>
      <c r="F1973" s="251" t="s">
        <v>210</v>
      </c>
      <c r="G1973" s="251" t="s">
        <v>561</v>
      </c>
      <c r="H1973" s="251" t="s">
        <v>562</v>
      </c>
    </row>
    <row r="1974" spans="1:8" ht="15" thickBot="1" x14ac:dyDescent="0.25">
      <c r="A1974" s="252">
        <v>3000039564</v>
      </c>
      <c r="B1974" s="234" t="s">
        <v>527</v>
      </c>
      <c r="C1974" s="234" t="s">
        <v>563</v>
      </c>
      <c r="D1974" s="234" t="s">
        <v>564</v>
      </c>
      <c r="E1974" s="253">
        <v>19.600000000000001</v>
      </c>
      <c r="F1974" s="254">
        <v>42821</v>
      </c>
      <c r="G1974" s="234" t="s">
        <v>565</v>
      </c>
      <c r="H1974" s="234" t="s">
        <v>566</v>
      </c>
    </row>
    <row r="1975" spans="1:8" ht="15" thickBot="1" x14ac:dyDescent="0.25">
      <c r="A1975" s="255">
        <v>3000039564</v>
      </c>
      <c r="B1975" s="115" t="s">
        <v>527</v>
      </c>
      <c r="C1975" s="115" t="s">
        <v>567</v>
      </c>
      <c r="D1975" s="115" t="s">
        <v>568</v>
      </c>
      <c r="E1975" s="219">
        <v>20.32</v>
      </c>
      <c r="F1975" s="256">
        <v>42822</v>
      </c>
      <c r="G1975" s="115" t="s">
        <v>569</v>
      </c>
      <c r="H1975" s="115" t="s">
        <v>570</v>
      </c>
    </row>
    <row r="1976" spans="1:8" ht="15" thickBot="1" x14ac:dyDescent="0.25">
      <c r="A1976" s="255">
        <v>3000039564</v>
      </c>
      <c r="B1976" s="115" t="s">
        <v>527</v>
      </c>
      <c r="C1976" s="115" t="s">
        <v>571</v>
      </c>
      <c r="D1976" s="115" t="s">
        <v>572</v>
      </c>
      <c r="E1976" s="219">
        <v>24.86</v>
      </c>
      <c r="F1976" s="256">
        <v>42823</v>
      </c>
      <c r="G1976" s="115" t="s">
        <v>573</v>
      </c>
      <c r="H1976" s="115" t="s">
        <v>574</v>
      </c>
    </row>
    <row r="1977" spans="1:8" ht="15" thickBot="1" x14ac:dyDescent="0.25">
      <c r="A1977" s="255">
        <v>3000039564</v>
      </c>
      <c r="B1977" s="115" t="s">
        <v>527</v>
      </c>
      <c r="C1977" s="115" t="s">
        <v>575</v>
      </c>
      <c r="D1977" s="115" t="s">
        <v>576</v>
      </c>
      <c r="E1977" s="219">
        <v>19.98</v>
      </c>
      <c r="F1977" s="256">
        <v>42824</v>
      </c>
      <c r="G1977" s="115" t="s">
        <v>577</v>
      </c>
      <c r="H1977" s="115" t="s">
        <v>578</v>
      </c>
    </row>
    <row r="1978" spans="1:8" ht="15.75" thickBot="1" x14ac:dyDescent="0.25">
      <c r="A1978" s="257"/>
      <c r="B1978" s="115"/>
      <c r="C1978" s="115"/>
      <c r="D1978" s="115"/>
      <c r="E1978" s="115"/>
      <c r="F1978" s="115"/>
      <c r="G1978" s="258" t="s">
        <v>579</v>
      </c>
      <c r="H1978" s="258" t="s">
        <v>580</v>
      </c>
    </row>
    <row r="1979" spans="1:8" x14ac:dyDescent="0.2">
      <c r="A1979" s="5"/>
      <c r="C1979" s="8"/>
      <c r="G1979" s="8"/>
    </row>
    <row r="1980" spans="1:8" x14ac:dyDescent="0.2">
      <c r="A1980" s="5"/>
      <c r="C1980" s="8"/>
      <c r="G1980" s="8"/>
    </row>
    <row r="1981" spans="1:8" x14ac:dyDescent="0.2">
      <c r="A1981" s="5"/>
      <c r="C1981" s="8"/>
      <c r="G1981" s="8"/>
    </row>
    <row r="1982" spans="1:8" ht="15" x14ac:dyDescent="0.2">
      <c r="A1982" s="248" t="s">
        <v>581</v>
      </c>
      <c r="C1982" s="8"/>
      <c r="G1982" s="8"/>
    </row>
    <row r="1983" spans="1:8" ht="15" x14ac:dyDescent="0.25">
      <c r="A1983" s="259" t="s">
        <v>582</v>
      </c>
      <c r="C1983" s="8"/>
      <c r="G1983" s="8"/>
    </row>
    <row r="1987" spans="1:4" ht="15" x14ac:dyDescent="0.25">
      <c r="B1987" s="96" t="s">
        <v>583</v>
      </c>
      <c r="C1987" s="96" t="s">
        <v>584</v>
      </c>
      <c r="D1987" s="8" t="s">
        <v>585</v>
      </c>
    </row>
    <row r="1988" spans="1:4" x14ac:dyDescent="0.2">
      <c r="B1988" s="10" t="s">
        <v>2</v>
      </c>
      <c r="C1988" s="10" t="s">
        <v>3</v>
      </c>
      <c r="D1988" s="260">
        <f>SUM(D1989:D2243)</f>
        <v>183629179.1367175</v>
      </c>
    </row>
    <row r="1989" spans="1:4" x14ac:dyDescent="0.2">
      <c r="A1989" s="19">
        <v>30.03</v>
      </c>
      <c r="B1989" s="10" t="s">
        <v>21</v>
      </c>
      <c r="C1989" s="10">
        <v>9143</v>
      </c>
      <c r="D1989" s="260">
        <v>635460</v>
      </c>
    </row>
    <row r="1990" spans="1:4" x14ac:dyDescent="0.2">
      <c r="A1990" s="19">
        <v>30.03</v>
      </c>
      <c r="B1990" s="10" t="s">
        <v>499</v>
      </c>
      <c r="C1990" s="10">
        <v>320</v>
      </c>
      <c r="D1990" s="33">
        <v>881582</v>
      </c>
    </row>
    <row r="1991" spans="1:4" x14ac:dyDescent="0.2">
      <c r="A1991" s="19">
        <v>30.03</v>
      </c>
      <c r="B1991" s="10" t="s">
        <v>499</v>
      </c>
      <c r="C1991" s="10">
        <v>320</v>
      </c>
      <c r="D1991" s="33">
        <v>185955</v>
      </c>
    </row>
    <row r="1992" spans="1:4" x14ac:dyDescent="0.2">
      <c r="A1992" s="19">
        <v>30.03</v>
      </c>
      <c r="B1992" s="10" t="s">
        <v>515</v>
      </c>
      <c r="C1992" s="10">
        <v>237</v>
      </c>
      <c r="D1992" s="33">
        <v>2596100</v>
      </c>
    </row>
    <row r="1993" spans="1:4" x14ac:dyDescent="0.2">
      <c r="A1993" s="19">
        <v>30.03</v>
      </c>
      <c r="B1993" s="10" t="s">
        <v>319</v>
      </c>
      <c r="C1993" s="10">
        <v>219</v>
      </c>
      <c r="D1993" s="33">
        <v>1103898.2498755599</v>
      </c>
    </row>
    <row r="1994" spans="1:4" x14ac:dyDescent="0.2">
      <c r="A1994" s="19">
        <v>30.03</v>
      </c>
      <c r="B1994" s="10" t="s">
        <v>319</v>
      </c>
      <c r="C1994" s="10">
        <v>331</v>
      </c>
      <c r="D1994" s="33">
        <v>737685</v>
      </c>
    </row>
    <row r="1995" spans="1:4" x14ac:dyDescent="0.2">
      <c r="A1995" s="19">
        <v>30.03</v>
      </c>
      <c r="B1995" s="10" t="s">
        <v>319</v>
      </c>
      <c r="C1995" s="10">
        <v>332</v>
      </c>
      <c r="D1995" s="33">
        <v>937755</v>
      </c>
    </row>
    <row r="1996" spans="1:4" x14ac:dyDescent="0.2">
      <c r="A1996" s="19">
        <v>30.03</v>
      </c>
      <c r="B1996" s="10" t="s">
        <v>319</v>
      </c>
      <c r="C1996" s="10">
        <v>333</v>
      </c>
      <c r="D1996" s="33">
        <v>1668420</v>
      </c>
    </row>
    <row r="1997" spans="1:4" x14ac:dyDescent="0.2">
      <c r="A1997" s="19">
        <v>30.03</v>
      </c>
      <c r="B1997" s="10" t="s">
        <v>129</v>
      </c>
      <c r="C1997" s="10">
        <v>5956</v>
      </c>
      <c r="D1997" s="33">
        <v>2731238.4</v>
      </c>
    </row>
    <row r="1998" spans="1:4" x14ac:dyDescent="0.2">
      <c r="A1998" s="19">
        <v>30.03</v>
      </c>
      <c r="B1998" s="10" t="s">
        <v>129</v>
      </c>
      <c r="C1998" s="10">
        <v>5959</v>
      </c>
      <c r="D1998" s="33">
        <v>2729881.7998510054</v>
      </c>
    </row>
    <row r="1999" spans="1:4" x14ac:dyDescent="0.2">
      <c r="A1999" s="19">
        <v>30.03</v>
      </c>
      <c r="B1999" s="10" t="s">
        <v>503</v>
      </c>
      <c r="C1999" s="10">
        <v>983</v>
      </c>
      <c r="D1999" s="33">
        <v>1594125</v>
      </c>
    </row>
    <row r="2000" spans="1:4" x14ac:dyDescent="0.2">
      <c r="A2000" s="19">
        <v>30.03</v>
      </c>
      <c r="B2000" s="10" t="s">
        <v>503</v>
      </c>
      <c r="C2000" s="10">
        <v>984</v>
      </c>
      <c r="D2000" s="33">
        <v>1594710</v>
      </c>
    </row>
    <row r="2001" spans="1:4" x14ac:dyDescent="0.2">
      <c r="A2001" s="19">
        <v>30.03</v>
      </c>
      <c r="B2001" s="10" t="s">
        <v>503</v>
      </c>
      <c r="C2001" s="10">
        <v>148</v>
      </c>
      <c r="D2001" s="33">
        <v>1148758.728057554</v>
      </c>
    </row>
    <row r="2002" spans="1:4" x14ac:dyDescent="0.2">
      <c r="A2002" s="19">
        <v>30.03</v>
      </c>
      <c r="B2002" s="10" t="s">
        <v>503</v>
      </c>
      <c r="C2002" s="10">
        <v>157</v>
      </c>
      <c r="D2002" s="33">
        <v>1482442.5</v>
      </c>
    </row>
    <row r="2003" spans="1:4" x14ac:dyDescent="0.2">
      <c r="B2003" s="10" t="s">
        <v>92</v>
      </c>
      <c r="C2003" s="10" t="s">
        <v>586</v>
      </c>
      <c r="D2003" s="33">
        <v>282852</v>
      </c>
    </row>
    <row r="2004" spans="1:4" x14ac:dyDescent="0.2">
      <c r="B2004" s="10" t="s">
        <v>92</v>
      </c>
      <c r="C2004" s="10" t="s">
        <v>587</v>
      </c>
      <c r="D2004" s="33">
        <v>65985.3</v>
      </c>
    </row>
    <row r="2005" spans="1:4" x14ac:dyDescent="0.2">
      <c r="B2005" s="10" t="s">
        <v>92</v>
      </c>
      <c r="C2005" s="10" t="s">
        <v>588</v>
      </c>
      <c r="D2005" s="33">
        <v>77715.899999999994</v>
      </c>
    </row>
    <row r="2006" spans="1:4" x14ac:dyDescent="0.2">
      <c r="A2006" s="19">
        <v>30.03</v>
      </c>
      <c r="B2006" s="10" t="s">
        <v>13</v>
      </c>
      <c r="C2006" s="10">
        <v>49</v>
      </c>
      <c r="D2006" s="33">
        <v>1099917</v>
      </c>
    </row>
    <row r="2007" spans="1:4" x14ac:dyDescent="0.2">
      <c r="A2007" s="19">
        <v>30.03</v>
      </c>
      <c r="B2007" s="10" t="s">
        <v>13</v>
      </c>
      <c r="C2007" s="10">
        <v>50</v>
      </c>
      <c r="D2007" s="33">
        <v>444080</v>
      </c>
    </row>
    <row r="2008" spans="1:4" x14ac:dyDescent="0.2">
      <c r="A2008" s="19">
        <v>30.03</v>
      </c>
      <c r="B2008" s="10" t="s">
        <v>146</v>
      </c>
      <c r="C2008" s="10">
        <v>353</v>
      </c>
      <c r="D2008" s="33">
        <v>2636113.0004928536</v>
      </c>
    </row>
    <row r="2009" spans="1:4" x14ac:dyDescent="0.2">
      <c r="A2009" s="19">
        <v>30.03</v>
      </c>
      <c r="B2009" s="10" t="s">
        <v>146</v>
      </c>
      <c r="C2009" s="10">
        <v>333</v>
      </c>
      <c r="D2009" s="33">
        <v>2038186</v>
      </c>
    </row>
    <row r="2010" spans="1:4" x14ac:dyDescent="0.2">
      <c r="A2010" s="19">
        <v>30.03</v>
      </c>
      <c r="B2010" s="10" t="s">
        <v>334</v>
      </c>
      <c r="C2010" s="10">
        <v>1196</v>
      </c>
      <c r="D2010" s="33">
        <v>2721180.9956204379</v>
      </c>
    </row>
    <row r="2011" spans="1:4" x14ac:dyDescent="0.2">
      <c r="A2011" s="19">
        <v>30.03</v>
      </c>
      <c r="B2011" s="10" t="s">
        <v>334</v>
      </c>
      <c r="C2011" s="10">
        <v>1198</v>
      </c>
      <c r="D2011" s="33">
        <v>2666650.9990034876</v>
      </c>
    </row>
    <row r="2012" spans="1:4" x14ac:dyDescent="0.2">
      <c r="A2012" s="19">
        <v>30.03</v>
      </c>
      <c r="B2012" s="10" t="s">
        <v>517</v>
      </c>
      <c r="C2012" s="10">
        <v>151</v>
      </c>
      <c r="D2012" s="33">
        <v>2345839.9999999995</v>
      </c>
    </row>
    <row r="2013" spans="1:4" x14ac:dyDescent="0.2">
      <c r="A2013" s="19" t="s">
        <v>589</v>
      </c>
      <c r="B2013" s="10" t="s">
        <v>42</v>
      </c>
      <c r="C2013" s="10">
        <v>207</v>
      </c>
      <c r="D2013" s="33">
        <v>1592175</v>
      </c>
    </row>
    <row r="2014" spans="1:4" x14ac:dyDescent="0.2">
      <c r="A2014" s="19" t="s">
        <v>589</v>
      </c>
      <c r="B2014" s="10" t="s">
        <v>42</v>
      </c>
      <c r="C2014" s="10">
        <v>209</v>
      </c>
      <c r="D2014" s="33">
        <v>1203930</v>
      </c>
    </row>
    <row r="2015" spans="1:4" x14ac:dyDescent="0.2">
      <c r="A2015" s="19">
        <v>30.03</v>
      </c>
      <c r="B2015" s="10" t="s">
        <v>518</v>
      </c>
      <c r="C2015" s="10">
        <v>1190</v>
      </c>
      <c r="D2015" s="33">
        <v>2177970</v>
      </c>
    </row>
    <row r="2016" spans="1:4" x14ac:dyDescent="0.2">
      <c r="A2016" s="19">
        <v>30.03</v>
      </c>
      <c r="B2016" s="10" t="s">
        <v>518</v>
      </c>
      <c r="C2016" s="10">
        <v>1191</v>
      </c>
      <c r="D2016" s="33">
        <v>2177970</v>
      </c>
    </row>
    <row r="2017" spans="1:4" x14ac:dyDescent="0.2">
      <c r="A2017" s="19" t="s">
        <v>589</v>
      </c>
      <c r="B2017" s="10" t="s">
        <v>15</v>
      </c>
      <c r="C2017" s="10">
        <v>739</v>
      </c>
      <c r="D2017" s="33">
        <v>1448910</v>
      </c>
    </row>
    <row r="2018" spans="1:4" x14ac:dyDescent="0.2">
      <c r="A2018" s="19" t="s">
        <v>589</v>
      </c>
      <c r="B2018" s="10" t="s">
        <v>15</v>
      </c>
      <c r="C2018" s="10">
        <v>740</v>
      </c>
      <c r="D2018" s="33">
        <v>1532040</v>
      </c>
    </row>
    <row r="2019" spans="1:4" x14ac:dyDescent="0.2">
      <c r="A2019" s="19" t="s">
        <v>589</v>
      </c>
      <c r="B2019" s="10" t="s">
        <v>15</v>
      </c>
      <c r="C2019" s="10">
        <v>757</v>
      </c>
      <c r="D2019" s="33">
        <v>1541220</v>
      </c>
    </row>
    <row r="2020" spans="1:4" x14ac:dyDescent="0.2">
      <c r="A2020" s="19" t="s">
        <v>589</v>
      </c>
      <c r="B2020" s="10" t="s">
        <v>15</v>
      </c>
      <c r="C2020" s="10">
        <v>746</v>
      </c>
      <c r="D2020" s="33">
        <v>1630980.0000000002</v>
      </c>
    </row>
    <row r="2021" spans="1:4" x14ac:dyDescent="0.2">
      <c r="A2021" s="19" t="s">
        <v>589</v>
      </c>
      <c r="B2021" s="10" t="s">
        <v>15</v>
      </c>
      <c r="C2021" s="10">
        <v>741</v>
      </c>
      <c r="D2021" s="33">
        <v>1447380</v>
      </c>
    </row>
    <row r="2022" spans="1:4" x14ac:dyDescent="0.2">
      <c r="A2022" s="19" t="s">
        <v>589</v>
      </c>
      <c r="B2022" s="10" t="s">
        <v>15</v>
      </c>
      <c r="C2022" s="10">
        <v>762</v>
      </c>
      <c r="D2022" s="33">
        <v>1462170</v>
      </c>
    </row>
    <row r="2023" spans="1:4" x14ac:dyDescent="0.2">
      <c r="A2023" s="19" t="s">
        <v>589</v>
      </c>
      <c r="B2023" s="10" t="s">
        <v>511</v>
      </c>
      <c r="C2023" s="10">
        <v>3356</v>
      </c>
      <c r="D2023" s="33">
        <v>1539440</v>
      </c>
    </row>
    <row r="2024" spans="1:4" x14ac:dyDescent="0.2">
      <c r="A2024" s="19" t="s">
        <v>589</v>
      </c>
      <c r="B2024" s="10" t="s">
        <v>511</v>
      </c>
      <c r="C2024" s="10">
        <v>3364</v>
      </c>
      <c r="D2024" s="33">
        <v>130163</v>
      </c>
    </row>
    <row r="2025" spans="1:4" x14ac:dyDescent="0.2">
      <c r="A2025" s="19" t="s">
        <v>589</v>
      </c>
      <c r="B2025" s="10" t="s">
        <v>511</v>
      </c>
      <c r="C2025" s="10">
        <v>3364</v>
      </c>
      <c r="D2025" s="33">
        <v>335282.5</v>
      </c>
    </row>
    <row r="2026" spans="1:4" x14ac:dyDescent="0.2">
      <c r="A2026" s="19" t="s">
        <v>589</v>
      </c>
      <c r="B2026" s="10" t="s">
        <v>511</v>
      </c>
      <c r="C2026" s="10">
        <v>3364</v>
      </c>
      <c r="D2026" s="33">
        <v>1170000</v>
      </c>
    </row>
    <row r="2027" spans="1:4" x14ac:dyDescent="0.2">
      <c r="A2027" s="19">
        <v>30.03</v>
      </c>
      <c r="B2027" s="10" t="s">
        <v>421</v>
      </c>
      <c r="C2027" s="10">
        <v>1352</v>
      </c>
      <c r="D2027" s="33">
        <v>2649360</v>
      </c>
    </row>
    <row r="2028" spans="1:4" x14ac:dyDescent="0.2">
      <c r="A2028" s="19">
        <v>30.03</v>
      </c>
      <c r="B2028" s="10" t="s">
        <v>337</v>
      </c>
      <c r="C2028" s="10">
        <v>177</v>
      </c>
      <c r="D2028" s="33">
        <v>2609640</v>
      </c>
    </row>
    <row r="2030" spans="1:4" ht="15" thickBot="1" x14ac:dyDescent="0.25"/>
    <row r="2031" spans="1:4" ht="15" x14ac:dyDescent="0.25">
      <c r="A2031" s="261"/>
      <c r="B2031" s="262" t="s">
        <v>590</v>
      </c>
      <c r="C2031" s="263" t="s">
        <v>591</v>
      </c>
      <c r="D2031" s="106"/>
    </row>
    <row r="2032" spans="1:4" x14ac:dyDescent="0.2">
      <c r="A2032" s="264" t="s">
        <v>592</v>
      </c>
      <c r="B2032" s="111" t="s">
        <v>527</v>
      </c>
      <c r="C2032" s="111" t="s">
        <v>593</v>
      </c>
      <c r="D2032" s="109" t="s">
        <v>594</v>
      </c>
    </row>
    <row r="2033" spans="1:4" ht="15" thickBot="1" x14ac:dyDescent="0.25">
      <c r="A2033" s="265">
        <v>4.04</v>
      </c>
      <c r="B2033" s="266" t="s">
        <v>25</v>
      </c>
      <c r="C2033" s="267">
        <v>1944</v>
      </c>
      <c r="D2033" s="115" t="s">
        <v>595</v>
      </c>
    </row>
    <row r="2036" spans="1:4" ht="15" x14ac:dyDescent="0.25">
      <c r="B2036" s="96" t="s">
        <v>596</v>
      </c>
      <c r="C2036" s="116" t="s">
        <v>26</v>
      </c>
    </row>
    <row r="2037" spans="1:4" x14ac:dyDescent="0.2">
      <c r="B2037" s="5" t="s">
        <v>597</v>
      </c>
    </row>
    <row r="2038" spans="1:4" x14ac:dyDescent="0.2">
      <c r="B2038" s="5" t="s">
        <v>598</v>
      </c>
    </row>
    <row r="2039" spans="1:4" x14ac:dyDescent="0.2">
      <c r="B2039" s="5" t="s">
        <v>599</v>
      </c>
    </row>
    <row r="2040" spans="1:4" x14ac:dyDescent="0.2">
      <c r="B2040" s="268" t="s">
        <v>2</v>
      </c>
      <c r="C2040" s="268" t="s">
        <v>3</v>
      </c>
      <c r="D2040" s="269">
        <v>19860001</v>
      </c>
    </row>
    <row r="2041" spans="1:4" x14ac:dyDescent="0.2">
      <c r="A2041" s="19" t="s">
        <v>600</v>
      </c>
      <c r="B2041" s="90" t="s">
        <v>21</v>
      </c>
      <c r="C2041" s="90">
        <v>9148</v>
      </c>
      <c r="D2041" s="149">
        <v>1317925</v>
      </c>
    </row>
    <row r="2042" spans="1:4" x14ac:dyDescent="0.2">
      <c r="A2042" s="19" t="s">
        <v>600</v>
      </c>
      <c r="B2042" s="90" t="s">
        <v>21</v>
      </c>
      <c r="C2042" s="90">
        <v>9149</v>
      </c>
      <c r="D2042" s="149">
        <v>327015</v>
      </c>
    </row>
    <row r="2043" spans="1:4" x14ac:dyDescent="0.2">
      <c r="A2043" s="19" t="s">
        <v>600</v>
      </c>
      <c r="B2043" s="90" t="s">
        <v>499</v>
      </c>
      <c r="C2043" s="90">
        <v>335</v>
      </c>
      <c r="D2043" s="149">
        <v>1112349</v>
      </c>
    </row>
    <row r="2044" spans="1:4" x14ac:dyDescent="0.2">
      <c r="A2044" s="19" t="s">
        <v>600</v>
      </c>
      <c r="B2044" s="90" t="s">
        <v>319</v>
      </c>
      <c r="C2044" s="90">
        <v>334</v>
      </c>
      <c r="D2044" s="149">
        <v>317069.99999999994</v>
      </c>
    </row>
    <row r="2045" spans="1:4" x14ac:dyDescent="0.2">
      <c r="A2045" s="19" t="s">
        <v>600</v>
      </c>
      <c r="B2045" s="90" t="s">
        <v>319</v>
      </c>
      <c r="C2045" s="90">
        <v>335</v>
      </c>
      <c r="D2045" s="149">
        <v>1382832</v>
      </c>
    </row>
    <row r="2046" spans="1:4" x14ac:dyDescent="0.2">
      <c r="A2046" s="19" t="s">
        <v>600</v>
      </c>
      <c r="B2046" s="90" t="s">
        <v>319</v>
      </c>
      <c r="C2046" s="90">
        <v>340</v>
      </c>
      <c r="D2046" s="149">
        <v>1527168</v>
      </c>
    </row>
    <row r="2047" spans="1:4" x14ac:dyDescent="0.2">
      <c r="A2047" s="19" t="s">
        <v>600</v>
      </c>
      <c r="B2047" s="90" t="s">
        <v>319</v>
      </c>
      <c r="C2047" s="90">
        <v>341</v>
      </c>
      <c r="D2047" s="149">
        <v>75140</v>
      </c>
    </row>
    <row r="2048" spans="1:4" x14ac:dyDescent="0.2">
      <c r="A2048" s="19" t="s">
        <v>600</v>
      </c>
      <c r="B2048" s="90" t="s">
        <v>601</v>
      </c>
      <c r="C2048" s="90">
        <v>62867348</v>
      </c>
      <c r="D2048" s="149">
        <v>1090943</v>
      </c>
    </row>
    <row r="2049" spans="1:4" x14ac:dyDescent="0.2">
      <c r="A2049" s="19" t="s">
        <v>600</v>
      </c>
      <c r="B2049" s="90" t="s">
        <v>601</v>
      </c>
      <c r="C2049" s="90">
        <v>62867413</v>
      </c>
      <c r="D2049" s="149">
        <v>1104823</v>
      </c>
    </row>
    <row r="2050" spans="1:4" x14ac:dyDescent="0.2">
      <c r="A2050" s="19" t="s">
        <v>600</v>
      </c>
      <c r="B2050" s="90" t="s">
        <v>601</v>
      </c>
      <c r="C2050" s="90">
        <v>62867417</v>
      </c>
      <c r="D2050" s="149">
        <v>1095385</v>
      </c>
    </row>
    <row r="2051" spans="1:4" x14ac:dyDescent="0.2">
      <c r="A2051" s="19" t="s">
        <v>600</v>
      </c>
      <c r="B2051" s="90" t="s">
        <v>601</v>
      </c>
      <c r="C2051" s="90">
        <v>62867567</v>
      </c>
      <c r="D2051" s="149">
        <v>951941.00000000012</v>
      </c>
    </row>
    <row r="2052" spans="1:4" x14ac:dyDescent="0.2">
      <c r="A2052" s="19" t="s">
        <v>600</v>
      </c>
      <c r="B2052" s="90" t="s">
        <v>503</v>
      </c>
      <c r="C2052" s="90">
        <v>987</v>
      </c>
      <c r="D2052" s="149">
        <v>1658118</v>
      </c>
    </row>
    <row r="2053" spans="1:4" x14ac:dyDescent="0.2">
      <c r="A2053" s="19" t="s">
        <v>600</v>
      </c>
      <c r="B2053" s="90" t="s">
        <v>503</v>
      </c>
      <c r="C2053" s="90">
        <v>986</v>
      </c>
      <c r="D2053" s="149">
        <v>1182870</v>
      </c>
    </row>
    <row r="2054" spans="1:4" x14ac:dyDescent="0.2">
      <c r="A2054" s="19" t="s">
        <v>600</v>
      </c>
      <c r="B2054" s="90" t="s">
        <v>42</v>
      </c>
      <c r="C2054" s="90">
        <v>211</v>
      </c>
      <c r="D2054" s="149">
        <v>614835</v>
      </c>
    </row>
    <row r="2055" spans="1:4" x14ac:dyDescent="0.2">
      <c r="A2055" s="19" t="s">
        <v>600</v>
      </c>
      <c r="B2055" s="90" t="s">
        <v>42</v>
      </c>
      <c r="C2055" s="90">
        <v>211</v>
      </c>
      <c r="D2055" s="149">
        <v>974610</v>
      </c>
    </row>
    <row r="2056" spans="1:4" x14ac:dyDescent="0.2">
      <c r="A2056" s="19" t="s">
        <v>600</v>
      </c>
      <c r="B2056" s="90" t="s">
        <v>42</v>
      </c>
      <c r="C2056" s="90">
        <v>210</v>
      </c>
      <c r="D2056" s="149">
        <v>865725</v>
      </c>
    </row>
    <row r="2057" spans="1:4" x14ac:dyDescent="0.2">
      <c r="A2057" s="19" t="s">
        <v>600</v>
      </c>
      <c r="B2057" s="90" t="s">
        <v>42</v>
      </c>
      <c r="C2057" s="90">
        <v>210</v>
      </c>
      <c r="D2057" s="149">
        <v>757435</v>
      </c>
    </row>
    <row r="2058" spans="1:4" x14ac:dyDescent="0.2">
      <c r="A2058" s="19" t="s">
        <v>600</v>
      </c>
      <c r="B2058" s="90" t="s">
        <v>15</v>
      </c>
      <c r="C2058" s="90">
        <v>763</v>
      </c>
      <c r="D2058" s="149">
        <v>1479000</v>
      </c>
    </row>
    <row r="2059" spans="1:4" x14ac:dyDescent="0.2">
      <c r="A2059" s="19" t="s">
        <v>602</v>
      </c>
      <c r="B2059" s="90" t="s">
        <v>166</v>
      </c>
      <c r="C2059" s="90">
        <v>628</v>
      </c>
      <c r="D2059" s="149">
        <v>2024817</v>
      </c>
    </row>
    <row r="2061" spans="1:4" ht="15" x14ac:dyDescent="0.25">
      <c r="A2061" s="16"/>
      <c r="B2061" s="131" t="s">
        <v>603</v>
      </c>
      <c r="C2061" s="83" t="s">
        <v>604</v>
      </c>
    </row>
    <row r="2062" spans="1:4" x14ac:dyDescent="0.2">
      <c r="A2062" s="16" t="s">
        <v>605</v>
      </c>
      <c r="B2062" s="3" t="s">
        <v>606</v>
      </c>
      <c r="C2062" s="16">
        <v>1.03</v>
      </c>
    </row>
    <row r="2065" spans="1:4" ht="15" x14ac:dyDescent="0.25">
      <c r="B2065" s="96" t="s">
        <v>607</v>
      </c>
      <c r="C2065" s="116" t="s">
        <v>350</v>
      </c>
    </row>
    <row r="2066" spans="1:4" x14ac:dyDescent="0.2">
      <c r="B2066" s="5" t="s">
        <v>608</v>
      </c>
    </row>
    <row r="2067" spans="1:4" x14ac:dyDescent="0.2">
      <c r="B2067" s="5" t="s">
        <v>609</v>
      </c>
    </row>
    <row r="2068" spans="1:4" x14ac:dyDescent="0.2">
      <c r="B2068" s="5" t="s">
        <v>610</v>
      </c>
    </row>
    <row r="2069" spans="1:4" x14ac:dyDescent="0.2">
      <c r="B2069" s="13" t="s">
        <v>2</v>
      </c>
      <c r="C2069" s="117" t="s">
        <v>3</v>
      </c>
      <c r="D2069" s="67">
        <v>42427006.88190829</v>
      </c>
    </row>
    <row r="2070" spans="1:4" x14ac:dyDescent="0.2">
      <c r="A2070" s="19">
        <v>10.039999999999999</v>
      </c>
      <c r="B2070" s="20" t="s">
        <v>515</v>
      </c>
      <c r="C2070" s="20">
        <v>238</v>
      </c>
      <c r="D2070" s="229">
        <v>2670640</v>
      </c>
    </row>
    <row r="2071" spans="1:4" x14ac:dyDescent="0.2">
      <c r="A2071" s="19">
        <v>10.039999999999999</v>
      </c>
      <c r="B2071" s="20" t="s">
        <v>180</v>
      </c>
      <c r="C2071" s="20">
        <v>91</v>
      </c>
      <c r="D2071" s="229">
        <v>2400284.8008320336</v>
      </c>
    </row>
    <row r="2072" spans="1:4" x14ac:dyDescent="0.2">
      <c r="A2072" s="19">
        <v>10.039999999999999</v>
      </c>
      <c r="B2072" s="20" t="s">
        <v>319</v>
      </c>
      <c r="C2072" s="20">
        <v>231</v>
      </c>
      <c r="D2072" s="229">
        <v>1085687</v>
      </c>
    </row>
    <row r="2073" spans="1:4" x14ac:dyDescent="0.2">
      <c r="A2073" s="19">
        <v>10.039999999999999</v>
      </c>
      <c r="B2073" s="20" t="s">
        <v>319</v>
      </c>
      <c r="C2073" s="20">
        <v>232</v>
      </c>
      <c r="D2073" s="229">
        <v>1089095.625</v>
      </c>
    </row>
    <row r="2074" spans="1:4" x14ac:dyDescent="0.2">
      <c r="A2074" s="19">
        <v>10.039999999999999</v>
      </c>
      <c r="B2074" s="20" t="s">
        <v>319</v>
      </c>
      <c r="C2074" s="20">
        <v>329</v>
      </c>
      <c r="D2074" s="229">
        <v>995720</v>
      </c>
    </row>
    <row r="2075" spans="1:4" x14ac:dyDescent="0.2">
      <c r="A2075" s="19">
        <v>10.039999999999999</v>
      </c>
      <c r="B2075" s="20" t="s">
        <v>319</v>
      </c>
      <c r="C2075" s="20">
        <v>328</v>
      </c>
      <c r="D2075" s="229">
        <v>276000</v>
      </c>
    </row>
    <row r="2076" spans="1:4" x14ac:dyDescent="0.2">
      <c r="A2076" s="19">
        <v>10.039999999999999</v>
      </c>
      <c r="B2076" s="20" t="s">
        <v>129</v>
      </c>
      <c r="C2076" s="20">
        <v>5960</v>
      </c>
      <c r="D2076" s="229">
        <v>2779426.0000000005</v>
      </c>
    </row>
    <row r="2077" spans="1:4" x14ac:dyDescent="0.2">
      <c r="A2077" s="19">
        <v>10.039999999999999</v>
      </c>
      <c r="B2077" s="20" t="s">
        <v>601</v>
      </c>
      <c r="C2077" s="20">
        <v>62867642</v>
      </c>
      <c r="D2077" s="229">
        <v>1101492</v>
      </c>
    </row>
    <row r="2078" spans="1:4" x14ac:dyDescent="0.2">
      <c r="A2078" s="19">
        <v>10.039999999999999</v>
      </c>
      <c r="B2078" s="20" t="s">
        <v>503</v>
      </c>
      <c r="C2078" s="20">
        <v>989</v>
      </c>
      <c r="D2078" s="229">
        <v>78975.000000000015</v>
      </c>
    </row>
    <row r="2079" spans="1:4" x14ac:dyDescent="0.2">
      <c r="A2079" s="19">
        <v>10.039999999999999</v>
      </c>
      <c r="B2079" s="20" t="s">
        <v>503</v>
      </c>
      <c r="C2079" s="20">
        <v>989</v>
      </c>
      <c r="D2079" s="229">
        <v>1572160</v>
      </c>
    </row>
    <row r="2080" spans="1:4" x14ac:dyDescent="0.2">
      <c r="A2080" s="19">
        <v>10.039999999999999</v>
      </c>
      <c r="B2080" s="20" t="s">
        <v>503</v>
      </c>
      <c r="C2080" s="20">
        <v>149</v>
      </c>
      <c r="D2080" s="22">
        <v>1405540.1875613106</v>
      </c>
    </row>
    <row r="2081" spans="1:4" x14ac:dyDescent="0.2">
      <c r="A2081" s="44" t="s">
        <v>611</v>
      </c>
      <c r="B2081" s="73" t="s">
        <v>503</v>
      </c>
      <c r="C2081" s="73">
        <v>150</v>
      </c>
      <c r="D2081" s="184">
        <v>1194034.7496450546</v>
      </c>
    </row>
    <row r="2082" spans="1:4" x14ac:dyDescent="0.2">
      <c r="A2082" s="19">
        <v>10.039999999999999</v>
      </c>
      <c r="B2082" s="20" t="s">
        <v>146</v>
      </c>
      <c r="C2082" s="20">
        <v>352</v>
      </c>
      <c r="D2082" s="229">
        <v>2643916</v>
      </c>
    </row>
    <row r="2083" spans="1:4" x14ac:dyDescent="0.2">
      <c r="A2083" s="19">
        <v>10.039999999999999</v>
      </c>
      <c r="B2083" s="20" t="s">
        <v>334</v>
      </c>
      <c r="C2083" s="20">
        <v>1199</v>
      </c>
      <c r="D2083" s="229">
        <v>2690590.9980266406</v>
      </c>
    </row>
    <row r="2084" spans="1:4" x14ac:dyDescent="0.2">
      <c r="A2084" s="19">
        <v>10.039999999999999</v>
      </c>
      <c r="B2084" s="20" t="s">
        <v>434</v>
      </c>
      <c r="C2084" s="20" t="s">
        <v>612</v>
      </c>
      <c r="D2084" s="229">
        <v>951004</v>
      </c>
    </row>
    <row r="2085" spans="1:4" x14ac:dyDescent="0.2">
      <c r="A2085" s="19">
        <v>10.039999999999999</v>
      </c>
      <c r="B2085" s="20" t="s">
        <v>434</v>
      </c>
      <c r="C2085" s="20" t="s">
        <v>613</v>
      </c>
      <c r="D2085" s="229">
        <v>969197.99999999988</v>
      </c>
    </row>
    <row r="2086" spans="1:4" x14ac:dyDescent="0.2">
      <c r="A2086" s="19">
        <v>10.039999999999999</v>
      </c>
      <c r="B2086" s="20" t="s">
        <v>99</v>
      </c>
      <c r="C2086" s="20">
        <v>197</v>
      </c>
      <c r="D2086" s="229">
        <v>2667600</v>
      </c>
    </row>
    <row r="2087" spans="1:4" x14ac:dyDescent="0.2">
      <c r="A2087" s="19">
        <v>10.039999999999999</v>
      </c>
      <c r="B2087" s="20" t="s">
        <v>516</v>
      </c>
      <c r="C2087" s="20">
        <v>250</v>
      </c>
      <c r="D2087" s="229">
        <v>2665276.0219451371</v>
      </c>
    </row>
    <row r="2088" spans="1:4" x14ac:dyDescent="0.2">
      <c r="A2088" s="19">
        <v>10.039999999999999</v>
      </c>
      <c r="B2088" s="20" t="s">
        <v>517</v>
      </c>
      <c r="C2088" s="20">
        <v>154</v>
      </c>
      <c r="D2088" s="229">
        <v>2374160</v>
      </c>
    </row>
    <row r="2089" spans="1:4" x14ac:dyDescent="0.2">
      <c r="A2089" s="19">
        <v>10.039999999999999</v>
      </c>
      <c r="B2089" s="20" t="s">
        <v>42</v>
      </c>
      <c r="C2089" s="20">
        <v>213</v>
      </c>
      <c r="D2089" s="229">
        <v>1721655.4988981183</v>
      </c>
    </row>
    <row r="2090" spans="1:4" x14ac:dyDescent="0.2">
      <c r="A2090" s="19">
        <v>10.039999999999999</v>
      </c>
      <c r="B2090" s="20" t="s">
        <v>42</v>
      </c>
      <c r="C2090" s="20">
        <v>208</v>
      </c>
      <c r="D2090" s="229">
        <v>26450</v>
      </c>
    </row>
    <row r="2091" spans="1:4" x14ac:dyDescent="0.2">
      <c r="A2091" s="19">
        <v>10.039999999999999</v>
      </c>
      <c r="B2091" s="20" t="s">
        <v>42</v>
      </c>
      <c r="C2091" s="20">
        <v>208</v>
      </c>
      <c r="D2091" s="229">
        <v>1097460</v>
      </c>
    </row>
    <row r="2092" spans="1:4" x14ac:dyDescent="0.2">
      <c r="A2092" s="19">
        <v>10.039999999999999</v>
      </c>
      <c r="B2092" s="20" t="s">
        <v>518</v>
      </c>
      <c r="C2092" s="20">
        <v>1193</v>
      </c>
      <c r="D2092" s="229">
        <v>2146291</v>
      </c>
    </row>
    <row r="2093" spans="1:4" x14ac:dyDescent="0.2">
      <c r="A2093" s="19">
        <v>10.039999999999999</v>
      </c>
      <c r="B2093" s="20" t="s">
        <v>15</v>
      </c>
      <c r="C2093" s="20">
        <v>775</v>
      </c>
      <c r="D2093" s="229">
        <v>1499400</v>
      </c>
    </row>
    <row r="2094" spans="1:4" x14ac:dyDescent="0.2">
      <c r="A2094" s="19">
        <v>10.039999999999999</v>
      </c>
      <c r="B2094" s="20" t="s">
        <v>511</v>
      </c>
      <c r="C2094" s="20">
        <v>3371</v>
      </c>
      <c r="D2094" s="229">
        <v>1688910</v>
      </c>
    </row>
    <row r="2095" spans="1:4" x14ac:dyDescent="0.2">
      <c r="A2095" s="19">
        <v>10.039999999999999</v>
      </c>
      <c r="B2095" s="20" t="s">
        <v>337</v>
      </c>
      <c r="C2095" s="20">
        <v>178</v>
      </c>
      <c r="D2095" s="229">
        <v>2636040</v>
      </c>
    </row>
    <row r="2098" spans="2:3" ht="15" x14ac:dyDescent="0.25">
      <c r="B2098" s="96" t="s">
        <v>614</v>
      </c>
      <c r="C2098" s="116" t="s">
        <v>615</v>
      </c>
    </row>
    <row r="65435" spans="1:1" x14ac:dyDescent="0.2">
      <c r="A65435" s="16"/>
    </row>
  </sheetData>
  <mergeCells count="3">
    <mergeCell ref="E1258:G1258"/>
    <mergeCell ref="E1262:G1262"/>
    <mergeCell ref="E1263:G1263"/>
  </mergeCells>
  <conditionalFormatting sqref="C331:C343 C322:C327">
    <cfRule type="cellIs" dxfId="5" priority="3" operator="lessThan">
      <formula>#REF!</formula>
    </cfRule>
  </conditionalFormatting>
  <conditionalFormatting sqref="C328:C330">
    <cfRule type="cellIs" dxfId="3" priority="2" operator="lessThan">
      <formula>#REF!</formula>
    </cfRule>
  </conditionalFormatting>
  <conditionalFormatting sqref="D747">
    <cfRule type="cellIs" dxfId="1" priority="1" operator="lessThan">
      <formula>#REF!</formula>
    </cfRule>
  </conditionalFormatting>
  <hyperlinks>
    <hyperlink ref="A1952" r:id="rId1" display="http://www.vvfltd.com/"/>
  </hyperlinks>
  <pageMargins left="0.7" right="0.7" top="0.75" bottom="0.75" header="0.3" footer="0.3"/>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Geeta  Karande</dc:creator>
  <cp:lastModifiedBy>Geeta  Karande</cp:lastModifiedBy>
  <dcterms:created xsi:type="dcterms:W3CDTF">2017-04-10T12:05:35Z</dcterms:created>
  <dcterms:modified xsi:type="dcterms:W3CDTF">2017-04-10T12:06:07Z</dcterms:modified>
</cp:coreProperties>
</file>