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290" windowWidth="16260" windowHeight="4050" tabRatio="749" activeTab="5"/>
  </bookViews>
  <sheets>
    <sheet name="SAFETY" sheetId="11" r:id="rId1"/>
    <sheet name="MSP" sheetId="2" r:id="rId2"/>
    <sheet name="TLP" sheetId="3" r:id="rId3"/>
    <sheet name="DFA" sheetId="4" r:id="rId4"/>
    <sheet name="NOODLE" sheetId="6" r:id="rId5"/>
    <sheet name="OTIF" sheetId="1" r:id="rId6"/>
    <sheet name="QL" sheetId="5" r:id="rId7"/>
    <sheet name="AUDITS" sheetId="7" r:id="rId8"/>
    <sheet name="Born Out complaint" sheetId="12" r:id="rId9"/>
  </sheets>
  <definedNames>
    <definedName name="_xlnm._FilterDatabase" localSheetId="8" hidden="1">'Born Out complaint'!$A$2:$H$15</definedName>
  </definedNames>
  <calcPr calcId="145621"/>
</workbook>
</file>

<file path=xl/calcChain.xml><?xml version="1.0" encoding="utf-8"?>
<calcChain xmlns="http://schemas.openxmlformats.org/spreadsheetml/2006/main">
  <c r="D13" i="6" l="1"/>
  <c r="D14" i="6"/>
  <c r="C64" i="4" l="1"/>
  <c r="C58" i="4"/>
  <c r="C53" i="4"/>
  <c r="C48" i="4"/>
  <c r="D46" i="3" l="1"/>
  <c r="D45" i="3"/>
  <c r="D61" i="3"/>
  <c r="D60" i="3"/>
  <c r="D31" i="3"/>
  <c r="D30" i="3"/>
  <c r="D16" i="3" l="1"/>
  <c r="D15" i="3"/>
  <c r="D13" i="2" l="1"/>
  <c r="D14" i="2"/>
  <c r="C15" i="5" l="1"/>
  <c r="D15" i="5"/>
  <c r="B15" i="5"/>
  <c r="D59" i="3" l="1"/>
  <c r="D44" i="3"/>
  <c r="D29" i="3"/>
  <c r="D14" i="3"/>
  <c r="D12" i="2"/>
  <c r="D12" i="6" l="1"/>
  <c r="D9" i="6" l="1"/>
  <c r="D10" i="6"/>
  <c r="D11" i="6"/>
  <c r="C11" i="6"/>
  <c r="D58" i="3" l="1"/>
  <c r="D43" i="3"/>
  <c r="D11" i="2"/>
  <c r="D57" i="3" l="1"/>
  <c r="D42" i="3"/>
  <c r="D12" i="3"/>
  <c r="C43" i="4" l="1"/>
  <c r="C38" i="4"/>
  <c r="D10" i="2"/>
  <c r="D8" i="6" l="1"/>
  <c r="D56" i="3"/>
  <c r="D41" i="3"/>
  <c r="D11" i="3"/>
  <c r="D9" i="2"/>
  <c r="C33" i="4" l="1"/>
  <c r="D55" i="3"/>
  <c r="D54" i="3"/>
  <c r="D52" i="3"/>
  <c r="D51" i="3"/>
  <c r="D50" i="3"/>
  <c r="D40" i="3"/>
  <c r="D10" i="3"/>
  <c r="D8" i="2"/>
  <c r="P12" i="11" l="1"/>
  <c r="N13" i="11"/>
  <c r="O13" i="11"/>
  <c r="D7" i="6" l="1"/>
  <c r="D6" i="6"/>
  <c r="C28" i="4" l="1"/>
  <c r="C23" i="4"/>
  <c r="C18" i="4"/>
  <c r="C13" i="4"/>
  <c r="D6" i="2" l="1"/>
  <c r="D7" i="2"/>
  <c r="D39" i="3" l="1"/>
  <c r="D9" i="3"/>
  <c r="D8" i="3"/>
  <c r="D5" i="6" l="1"/>
  <c r="D4" i="6"/>
  <c r="D3" i="6"/>
  <c r="C13" i="11" l="1"/>
  <c r="D13" i="11"/>
  <c r="E13" i="11"/>
  <c r="H13" i="11"/>
  <c r="I13" i="11"/>
  <c r="J13" i="11"/>
  <c r="K13" i="11"/>
  <c r="L13" i="11"/>
  <c r="M13" i="11"/>
  <c r="B13" i="11"/>
  <c r="P11" i="11" l="1"/>
  <c r="P10" i="11"/>
  <c r="P9" i="11"/>
  <c r="P8" i="11"/>
  <c r="P7" i="11"/>
  <c r="P6" i="11"/>
  <c r="P5" i="11"/>
  <c r="P4" i="11"/>
  <c r="P3" i="11"/>
  <c r="P13" i="11" l="1"/>
  <c r="D36" i="3"/>
  <c r="D37" i="3"/>
  <c r="D6" i="3"/>
  <c r="D7" i="3"/>
  <c r="D4" i="2"/>
  <c r="D5" i="2"/>
  <c r="D35" i="3" l="1"/>
  <c r="D5" i="3"/>
  <c r="D3" i="2" l="1"/>
  <c r="C8" i="4"/>
</calcChain>
</file>

<file path=xl/sharedStrings.xml><?xml version="1.0" encoding="utf-8"?>
<sst xmlns="http://schemas.openxmlformats.org/spreadsheetml/2006/main" count="638" uniqueCount="317">
  <si>
    <t>MAY</t>
  </si>
  <si>
    <t>JUL</t>
  </si>
  <si>
    <t>AUG</t>
  </si>
  <si>
    <t>SEP</t>
  </si>
  <si>
    <t>OCT</t>
  </si>
  <si>
    <t>APR</t>
  </si>
  <si>
    <t>TARGET %</t>
  </si>
  <si>
    <t>ACHIEVED %</t>
  </si>
  <si>
    <t>TARGET (MT)</t>
  </si>
  <si>
    <t>ACHIEVED (MT)</t>
  </si>
  <si>
    <t>PLANT</t>
  </si>
  <si>
    <t>PRODUCTION (MT)</t>
  </si>
  <si>
    <t>Distillation</t>
  </si>
  <si>
    <t>Splitting</t>
  </si>
  <si>
    <t>Gly Bleaching</t>
  </si>
  <si>
    <t>Hydrogenation</t>
  </si>
  <si>
    <t>TOTAL</t>
  </si>
  <si>
    <t>JUN</t>
  </si>
  <si>
    <t>TLP</t>
  </si>
  <si>
    <t>MSP</t>
  </si>
  <si>
    <t>OVERALL</t>
  </si>
  <si>
    <t>Sr. No</t>
  </si>
  <si>
    <t>JBP MONTH WISE PRODUCTION (TARGET Vs ACHIEVED)</t>
  </si>
  <si>
    <t>STS MONTH WISE PRODUCTION (TARGET Vs ACHIEVED)</t>
  </si>
  <si>
    <t>Date/Month of Complaint receival</t>
  </si>
  <si>
    <t>VVF Complaint No.</t>
  </si>
  <si>
    <t>Complaint Ref No.</t>
  </si>
  <si>
    <t>Batch Code</t>
  </si>
  <si>
    <t>Verbatim</t>
  </si>
  <si>
    <t>Item/UPC Long Desc.</t>
  </si>
  <si>
    <t>CORRECTIVE ACTION TAKEN</t>
  </si>
  <si>
    <t>PREVENTIVE ACTION TAKEN</t>
  </si>
  <si>
    <t>ORGANZATION</t>
  </si>
  <si>
    <t>PURPOSE</t>
  </si>
  <si>
    <t>REPRESENTATIVE</t>
  </si>
  <si>
    <t>DATED</t>
  </si>
  <si>
    <t>NOV</t>
  </si>
  <si>
    <t>% COMPLETION</t>
  </si>
  <si>
    <t>DEC</t>
  </si>
  <si>
    <t>JAN</t>
  </si>
  <si>
    <t>NIVEA MONTH WISE PRODUCTION (TARGET Vs ACHIEVED)</t>
  </si>
  <si>
    <t>FEB</t>
  </si>
  <si>
    <t>MAR</t>
  </si>
  <si>
    <t>`</t>
  </si>
  <si>
    <t>MSP MONTH WISE PRODUCTION (TARGET Vs ACHIEVED) 2016-17 YTD</t>
  </si>
  <si>
    <t xml:space="preserve">POWDER PLANT MONTH WISE PRODUCTION 2016-17 </t>
  </si>
  <si>
    <t>DFA PLANT MONTH WISE PRODUCTION 2016-17 YTD</t>
  </si>
  <si>
    <t>NOODLE PLANT MONTH WISE PRODUCTION (TARGET Vs ACHIEVED) 2016-17 YTD</t>
  </si>
  <si>
    <t>MONTH WISE OTIF (TARGET Vs ACHIEVED) 2016-17 YTD</t>
  </si>
  <si>
    <t xml:space="preserve"> MONTH WISE QUALITY LEVEL 2016-17 YTD</t>
  </si>
  <si>
    <t>VISIT/AUDIT 2016-2017 YTD</t>
  </si>
  <si>
    <t>Oriflame</t>
  </si>
  <si>
    <t>Visit</t>
  </si>
  <si>
    <t>13th April 2016</t>
  </si>
  <si>
    <t>Nivea</t>
  </si>
  <si>
    <t>Mr. Naresh Kumar</t>
  </si>
  <si>
    <t>18th April 2016</t>
  </si>
  <si>
    <t>NA</t>
  </si>
  <si>
    <t>DFA</t>
  </si>
  <si>
    <t>Noodle</t>
  </si>
  <si>
    <t>Nivia CSD Manager</t>
  </si>
  <si>
    <t>Mr.  Sandeep &amp; Naresh Bhardwaj</t>
  </si>
  <si>
    <t>7th May to 11th May 2016</t>
  </si>
  <si>
    <t>Mr.Manoj &amp; Priyanka Agarwal</t>
  </si>
  <si>
    <t>20th to 21th May 2016</t>
  </si>
  <si>
    <t>J&amp;J</t>
  </si>
  <si>
    <t>Mr. Kiran Chaudhary</t>
  </si>
  <si>
    <t>24th to 26th May 2016</t>
  </si>
  <si>
    <t>Ms. Atul Godbole</t>
  </si>
  <si>
    <t>25th May 2016</t>
  </si>
  <si>
    <t>Jim McFadden (Senior Director , APAC  EM Make and Consumer OTC SC) &amp; Sunil Singh</t>
  </si>
  <si>
    <t>28th May.2016</t>
  </si>
  <si>
    <t>VVF Daman</t>
  </si>
  <si>
    <r>
      <t>Dinesh Kabra ( General Manager-VVF Daman Operation)</t>
    </r>
    <r>
      <rPr>
        <b/>
        <sz val="11"/>
        <color theme="1"/>
        <rFont val="Calibri"/>
        <family val="2"/>
        <scheme val="minor"/>
      </rPr>
      <t xml:space="preserve"> </t>
    </r>
  </si>
  <si>
    <t xml:space="preserve"> 27th &amp;28th May.2016</t>
  </si>
  <si>
    <t xml:space="preserve">Stamatis - Regional VP for Make </t>
  </si>
  <si>
    <t>Nivia</t>
  </si>
  <si>
    <t>Mr. Naresh Bhardwaj</t>
  </si>
  <si>
    <t>11th June2016</t>
  </si>
  <si>
    <t>VVF</t>
  </si>
  <si>
    <t xml:space="preserve"> Mr. Sunil Singh </t>
  </si>
  <si>
    <t>20th to 24th June 2016</t>
  </si>
  <si>
    <t xml:space="preserve"> Mr. Mandar of J&amp;J</t>
  </si>
  <si>
    <t>21st to 23th June 2016</t>
  </si>
  <si>
    <t>J&amp;J&amp; VVF</t>
  </si>
  <si>
    <t xml:space="preserve"> Mr. Atul Godbole ,Dr. Franziskus Kath, Dr. Upendra Kulkarni and Aitor of JnJ &amp; Pratyaya Chakarvarti of VVF</t>
  </si>
  <si>
    <t>23th June 2016</t>
  </si>
  <si>
    <t>Amway</t>
  </si>
  <si>
    <t>Mr. Rahul Gupta –Supply Chain Head of M/s AMWAY</t>
  </si>
  <si>
    <t>25th June 2016</t>
  </si>
  <si>
    <t>Mr. Amarjeet Mishra</t>
  </si>
  <si>
    <t>05th July 2016</t>
  </si>
  <si>
    <t>Audit</t>
  </si>
  <si>
    <t xml:space="preserve">Patrick O’Byrne,Ms. Kamalpreet Dhillon </t>
  </si>
  <si>
    <t xml:space="preserve">Nivia CSD Personnel </t>
  </si>
  <si>
    <t>Mr. G.S. Chopra</t>
  </si>
  <si>
    <t>10th May 2016</t>
  </si>
  <si>
    <r>
      <t>1</t>
    </r>
    <r>
      <rPr>
        <vertAlign val="superscript"/>
        <sz val="11"/>
        <color theme="1"/>
        <rFont val="Calibri"/>
        <family val="2"/>
        <scheme val="minor"/>
      </rPr>
      <t xml:space="preserve">st </t>
    </r>
    <r>
      <rPr>
        <sz val="11"/>
        <color theme="1"/>
        <rFont val="Calibri"/>
        <family val="2"/>
        <scheme val="minor"/>
      </rPr>
      <t>June 2016</t>
    </r>
  </si>
  <si>
    <t>05.05.2016</t>
  </si>
  <si>
    <t>VVF(B)COM 6113</t>
  </si>
  <si>
    <t>Jo Lime 125gm</t>
  </si>
  <si>
    <t>3 plus 1 offer( 125 gms) had only 3 soaps instead of 4</t>
  </si>
  <si>
    <t xml:space="preserve">• Training imparted to all packing personnel for segregation of less soap in bundles.
Responsibility- Shift In charge/IPQA Chemist-Ongoing
• Look into feasibility for providing movable slit in the conveyor which will allow the soap with changed orientation to fall down in a box and not pass on to the bundling m/c.Trials to be run to check  probability of detection &amp; rejection.
               Responsibility- Raphel/Uttam
• Basis Successful implementation of the above lines on one line , same to be replicated on other lines.
</t>
  </si>
  <si>
    <t>VVF(B)COM 6115</t>
  </si>
  <si>
    <t xml:space="preserve">          CPD-03/APRIL/2016 VVF</t>
  </si>
  <si>
    <t>BS Ultra (Fresh) (60gm SKU)</t>
  </si>
  <si>
    <t>B00660552 &amp;  01/16</t>
  </si>
  <si>
    <t>No stiffeners (found in 2 cases)</t>
  </si>
  <si>
    <t>VVF(B)COM 6130</t>
  </si>
  <si>
    <t>CPD-08/MAY/2016</t>
  </si>
  <si>
    <t>Jo Herbal (55gm X 3 +2)</t>
  </si>
  <si>
    <t>B00860100</t>
  </si>
  <si>
    <t>Bundle has 4 soaps instead of 5 (1 soap missing)</t>
  </si>
  <si>
    <t>14.06.2016</t>
  </si>
  <si>
    <t>VVF(B)COM 6169A</t>
  </si>
  <si>
    <t>Doy amber Soap 125g</t>
  </si>
  <si>
    <t>B0316,01/16</t>
  </si>
  <si>
    <t xml:space="preserve">1. We have discussed this complaint to all operator/workers/supervisors &amp; IPQA Chemists and instruct to be more vigilant during billet cutting &amp; stamping process. Action – Ashok Dogra / IPQA Chemist
2. Refresher Training given to all operators and workers regarding the nature of complaint for following . 
• How to identify damaged or improper shaped soap
• Improper shape cut and stamped billet to be removed from line during polishing.– 
Action – Gagan / Dilesh
3. It is also instruction given to operator not to cut the billet till the end of the bar. Instead they should keep this small 2-3 billet length bar for reprocessing to avoid the cross billet production.   – 
Action – Naresh Patel / Neeraj
</t>
  </si>
  <si>
    <t>28.06.2016</t>
  </si>
  <si>
    <t>VVF(B)COM 6191</t>
  </si>
  <si>
    <t>CPD-11/ JUNE/2016</t>
  </si>
  <si>
    <t xml:space="preserve">Jo Lime
Pack of 24
Pack of 5 (5 x 100g)
</t>
  </si>
  <si>
    <t>.  Batch No B14460817</t>
  </si>
  <si>
    <t>6 soaps missing in bundle pack of 24 soaps</t>
  </si>
  <si>
    <t xml:space="preserve">1. On receiving the complaint , lines were stopped and the complaint was discussed with all operators / workers/ supervisors engaged in online packing activities. All  were trained by IPQA on following 
• Provided training to them(casual worker) on proper packing configuration of 30 gms bundles along with instruction of segregation of bundle with less soaps as they were defects and will lead to complaints if go to consumer.
• Provided training to all operators to  reset the machine if during trouble shooting he or somebody take out this layer of soap from machine. As this will if he does not press the reset button again and directly press the start button than one layer of the soap will be missing and less quantity of soap will be packed in final bundle
2. Matter has been discussed with all contractors and list of packers for MSP have been finalized. Control of their scheduling will be with Production shift incharge and their training will be with IPQA and Production shift incharge 
3. Mr. Raphel will provide the exhausted training to the operators of this line.
5. Additionally, look into the feasibility of installation of vision camera system on these packing machines to eliminate less soap going in the bundle from the machine.  
</t>
  </si>
  <si>
    <t>April</t>
  </si>
  <si>
    <t>May</t>
  </si>
  <si>
    <t>June</t>
  </si>
  <si>
    <t>July</t>
  </si>
  <si>
    <t>August</t>
  </si>
  <si>
    <t>September</t>
  </si>
  <si>
    <t>October</t>
  </si>
  <si>
    <t>November</t>
  </si>
  <si>
    <t>Fire incidents</t>
  </si>
  <si>
    <t>FAC</t>
  </si>
  <si>
    <t>TOTAL INCIDENTS</t>
  </si>
  <si>
    <t xml:space="preserve">Engineering </t>
  </si>
  <si>
    <t>Quality</t>
  </si>
  <si>
    <t>Stores</t>
  </si>
  <si>
    <t>ETP</t>
  </si>
  <si>
    <t>Boiler</t>
  </si>
  <si>
    <t xml:space="preserve">Total </t>
  </si>
  <si>
    <t>Department/Plant</t>
  </si>
  <si>
    <t>December</t>
  </si>
  <si>
    <t>January</t>
  </si>
  <si>
    <t>February</t>
  </si>
  <si>
    <t>March</t>
  </si>
  <si>
    <t>INCIDENT REPORT FOY FY 2016-17 YTD</t>
  </si>
  <si>
    <t>MONTHLY DISPATCHED NOODLE FIGURES  2016-17 YTD</t>
  </si>
  <si>
    <t>MONTH</t>
  </si>
  <si>
    <t>PARTY NAME</t>
  </si>
  <si>
    <t>NOODLE DISPATCHED(MT)</t>
  </si>
  <si>
    <t>RBI</t>
  </si>
  <si>
    <t>NOODLE TYPE</t>
  </si>
  <si>
    <t>VIT FFA</t>
  </si>
  <si>
    <t>VIT AL</t>
  </si>
  <si>
    <t>TRANSLUCENT</t>
  </si>
  <si>
    <t>MONTH'16</t>
  </si>
  <si>
    <t>JUNE</t>
  </si>
  <si>
    <t>Right Herbal Private Ltd.</t>
  </si>
  <si>
    <r>
      <t>1+</t>
    </r>
    <r>
      <rPr>
        <sz val="12"/>
        <color theme="9" tint="-0.249977111117893"/>
        <rFont val="Calibri"/>
        <family val="2"/>
      </rPr>
      <t>1</t>
    </r>
  </si>
  <si>
    <t>Bankers</t>
  </si>
  <si>
    <t>Mr.Premesh Dave (VVF HO) ,Mr. Debasish Parija,Mr. Jayesh Gharat,Mr. Shashi Singh,Mr. Satish Chandra</t>
  </si>
  <si>
    <t>22th July</t>
  </si>
  <si>
    <t xml:space="preserve">Adesh Puri &amp; Jagjeet Singh </t>
  </si>
  <si>
    <t>27th July</t>
  </si>
  <si>
    <t xml:space="preserve">VVF </t>
  </si>
  <si>
    <t>Mr. Pratatya Chakorvati, Mr. Mohit Sharma</t>
  </si>
  <si>
    <t>06th &amp; 07th Aug.2016</t>
  </si>
  <si>
    <t>Mr. Sunil Singh</t>
  </si>
  <si>
    <t xml:space="preserve">Kiran Chaudhari and Ashish Monga </t>
  </si>
  <si>
    <t>31st August to 2nd September</t>
  </si>
  <si>
    <t xml:space="preserve">Dr. Vidwans, Jayprakash </t>
  </si>
  <si>
    <t>31stAugust</t>
  </si>
  <si>
    <t xml:space="preserve">Mahadevudu VT, Govind Pandey and . Amitabh Kumar </t>
  </si>
  <si>
    <t>16th &amp; 17th Aug.2016</t>
  </si>
  <si>
    <t>12th to14th Aug.2016</t>
  </si>
  <si>
    <t>21.07.2016</t>
  </si>
  <si>
    <t>VVF(B)COM 6222</t>
  </si>
  <si>
    <t>CPD-2/ JULY/2016</t>
  </si>
  <si>
    <t>JO- Almond &amp; cream 100gmx 8</t>
  </si>
  <si>
    <t>Batch No B32550854</t>
  </si>
  <si>
    <t>Damage in shrink wrap &amp; foul Odour coming from pack</t>
  </si>
  <si>
    <t xml:space="preserve">1. As per discussions with packaging development team , for improving the strength of the shrink sleeve &amp; trial are planned with 40 micron sleeve against the current in use sleeve of 35 microns followed by transit trails. Basis successful trials , same will be implemented.
Prior to that feedback from CPD marketing is requested on the extent of damage for the defect of open sleeves. 
 Responsibility – Vishal Pathak   Target – August End
2. It is also recommended to change the orientation of the dressing of the sleeve so that the bulls eye now lies on the sides of the paper sleeve with base of the MTO pack fully covered with sleeve.
 Responsibility – Vishal Pathak / Jaijee  
</t>
  </si>
  <si>
    <t>FIRMENICH AROMATICS INDIA PVT LTD</t>
  </si>
  <si>
    <t>Vitavon M</t>
  </si>
  <si>
    <t>Not Applicable</t>
  </si>
  <si>
    <t>Admin</t>
  </si>
  <si>
    <t>ORIFLAME MONTH WISE PRODUCTION (TARGET Vs ACHIEVED)</t>
  </si>
  <si>
    <t>Commercial run started from September</t>
  </si>
  <si>
    <t>12th Sep.</t>
  </si>
  <si>
    <t>VVF HO</t>
  </si>
  <si>
    <r>
      <t>Mohit Sharma, Raghuvirsingh Rathore and Sudhakar D</t>
    </r>
    <r>
      <rPr>
        <sz val="11"/>
        <color theme="1"/>
        <rFont val="Calibri"/>
        <family val="2"/>
        <scheme val="minor"/>
      </rPr>
      <t xml:space="preserve"> ,Anant Pednekar ,Matish Thakkar </t>
    </r>
  </si>
  <si>
    <t>19th Sep. to 21st Sep.</t>
  </si>
  <si>
    <t>Kiran Chaudhari and Atul Godbole</t>
  </si>
  <si>
    <t>26th Sep. 2016</t>
  </si>
  <si>
    <t>JJRC</t>
  </si>
  <si>
    <t xml:space="preserve">27th September to 29th September.
</t>
  </si>
  <si>
    <t>Mr. Subba Raju and Mr.  Mandar Dhakras</t>
  </si>
  <si>
    <r>
      <rPr>
        <sz val="7"/>
        <color theme="1"/>
        <rFont val="Times New Roman"/>
        <family val="1"/>
      </rPr>
      <t xml:space="preserve">    </t>
    </r>
    <r>
      <rPr>
        <sz val="11"/>
        <color theme="1"/>
        <rFont val="Calibri"/>
        <family val="2"/>
        <scheme val="minor"/>
      </rPr>
      <t>Mr. Mahadev,Mr. Amitabh, Mr. Patrick, Mr. Tony, Ms. Kamal</t>
    </r>
  </si>
  <si>
    <t>ITC</t>
  </si>
  <si>
    <t>Mr. Amit,Mr. Pradeep Chaudhary,Mr. Vishwanath Ranjan</t>
  </si>
  <si>
    <t>24th,25th &amp; 26thOct.2016</t>
  </si>
  <si>
    <t>Piramal Enterprises Limited</t>
  </si>
  <si>
    <t>Mr. Deepak</t>
  </si>
  <si>
    <t>26th &amp;27th Oct.2016</t>
  </si>
  <si>
    <t>28.07.2016</t>
  </si>
  <si>
    <t>VVF(B)COM 6223</t>
  </si>
  <si>
    <t>CPD-3/ JULY/2016</t>
  </si>
  <si>
    <t>Jo Almond &amp; Cream 55gm,</t>
  </si>
  <si>
    <t>Batch No VHB12561720 , 05/16</t>
  </si>
  <si>
    <t>Metal piece embedded in soap</t>
  </si>
  <si>
    <t xml:space="preserve">• Redesign the metal detection rejection bin of line H2 so that rejected soap is not easily  approachable  to Operator/Worker from the mouth of rejection bin. Responsibility-Raphel      Target Date: --  completed
• Modifications in (complete welding &amp; grinding)/ replacement of required hoppers of simplex/ sigma and covering plates for lines H1 to H5 Responsibility-Raphel      Target Date: --  15.11.2016
• Corrective action taken for Speckles Mfg., handling and storage related practices through implemented BMR, dedicated yellow Coloured bags with proper identification, dedicated table provided to spread the speckles in Trays during drying, dedicated neat &amp; clean place to store the speckles and maintain the stock. Responsibility-Production     Target Date:- completed.
• The Current Metal detectors (MR make) replaced with more efficient CEIA metal detector in Line H2-       Responsibility-Avinash              Target Date:- Completed.
</t>
  </si>
  <si>
    <t xml:space="preserve">• Metal detector of Make MR on Line H3 to be replaced  with more efficient Metal detector of Make CEIA  Responsibility-Avinash  Target Date: --  30-10-16- (replaced for H3-A)
• Planned to redesign the metal detection rejection bin for rest of the lines(1 to 5) so that rejected soap is not easily  approachable  to Operator/Worker from the mouth of rejection bin. Responsibility-Raphel      Target Date: --  15.11.2016
• Look into feasibility of installing Level sensor in each of the rejection bin with interlocking so that in case of overflowing of the rejection bin , all conveyors including wrapping to be stopped. Responsibility- Avinash / Raphel      Target Date: --  31.12.2016
</t>
  </si>
  <si>
    <t>Symrise Pvt ltd-Chennai</t>
  </si>
  <si>
    <t>Sunil Singh, Mr. Sudhakar</t>
  </si>
  <si>
    <t>02nd Nov.2016</t>
  </si>
  <si>
    <t>Mr. Pratatya Chakorvati</t>
  </si>
  <si>
    <t>03rd Nov.2016</t>
  </si>
  <si>
    <t>Mr. Pradeep, &amp; MR.Kumar</t>
  </si>
  <si>
    <t>03rd ,04th Nov.2016</t>
  </si>
  <si>
    <t>Chetan Shahi - Regional VP for APAC Supply Chain</t>
  </si>
  <si>
    <t>04th Nov.2016</t>
  </si>
  <si>
    <t>Ganesh Bangalore ( Vice President Marketing )</t>
  </si>
  <si>
    <t>30th Nov.2016</t>
  </si>
  <si>
    <t>Mr. Ashish</t>
  </si>
  <si>
    <t>28th November to 29th November</t>
  </si>
  <si>
    <t xml:space="preserve">ITC </t>
  </si>
  <si>
    <t>ITC noodle 85:15</t>
  </si>
  <si>
    <t>Vitavon M/99</t>
  </si>
  <si>
    <t>22nd Dec 2016</t>
  </si>
  <si>
    <t>Mr. Govind Pandey</t>
  </si>
  <si>
    <t>6th &amp; 7th December, 2016</t>
  </si>
  <si>
    <t>Naresh, Sandeep Mahakal,</t>
  </si>
  <si>
    <r>
      <t>Sudipta (Product Development) and</t>
    </r>
    <r>
      <rPr>
        <sz val="7"/>
        <color rgb="FF000000"/>
        <rFont val="Times New Roman"/>
        <family val="1"/>
      </rPr>
      <t> </t>
    </r>
    <r>
      <rPr>
        <sz val="11"/>
        <color rgb="FF000000"/>
        <rFont val="Calibri"/>
        <family val="2"/>
        <scheme val="minor"/>
      </rPr>
      <t>Shrawan (Packaging Development)  along with Pramod Patil</t>
    </r>
  </si>
  <si>
    <r>
      <t>9</t>
    </r>
    <r>
      <rPr>
        <vertAlign val="superscript"/>
        <sz val="11"/>
        <color rgb="FF000000"/>
        <rFont val="Calibri"/>
        <family val="2"/>
        <scheme val="minor"/>
      </rPr>
      <t>th</t>
    </r>
    <r>
      <rPr>
        <sz val="11"/>
        <color rgb="FF000000"/>
        <rFont val="Calibri"/>
        <family val="2"/>
        <scheme val="minor"/>
      </rPr>
      <t xml:space="preserve"> &amp; 10</t>
    </r>
    <r>
      <rPr>
        <vertAlign val="superscript"/>
        <sz val="11"/>
        <color rgb="FF000000"/>
        <rFont val="Calibri"/>
        <family val="2"/>
        <scheme val="minor"/>
      </rPr>
      <t>th</t>
    </r>
    <r>
      <rPr>
        <sz val="11"/>
        <color rgb="FF000000"/>
        <rFont val="Calibri"/>
        <family val="2"/>
        <scheme val="minor"/>
      </rPr>
      <t xml:space="preserve"> Dec,2016 </t>
    </r>
  </si>
  <si>
    <t xml:space="preserve">Mr Sugato Das </t>
  </si>
  <si>
    <t>22th December 2016</t>
  </si>
  <si>
    <t>22.12.2016</t>
  </si>
  <si>
    <t>VVF (B) COM6343</t>
  </si>
  <si>
    <t>Glenmark</t>
  </si>
  <si>
    <t>Candid Soap 50g</t>
  </si>
  <si>
    <t>Batch No. CDV6007, Mfg. Date 10/16, Expiry Date 09/18</t>
  </si>
  <si>
    <t>NIVEA</t>
  </si>
  <si>
    <t>Abhishek Badodekar (Distribution Planning Manag</t>
  </si>
  <si>
    <t>10th Jan.2017</t>
  </si>
  <si>
    <t>Chris Merchant, Senior Director, Global Brand Protection ,Pankaj Monga ( Brand Protection Director,Pankaj Aseri (  Brand Protection specialist) .to understand soap and talc process  and to understand the Brand protection procedures at VVF Baddi .</t>
  </si>
  <si>
    <t>19th Jan.2016</t>
  </si>
  <si>
    <t>Abhishek Mishra –Procurement Manager of ORIFLAME   along with Deepti- FG Procurement Manager, Shavya- RM Procurement Manager and Irene – Sustainability Manager will be visiting our plant  tomorrow on 20th January, 2017, main agenda as below:</t>
  </si>
  <si>
    <t>• Factory tour &amp; company presentation – both talc and soap.</t>
  </si>
  <si>
    <t>• Quality NC closure status.</t>
  </si>
  <si>
    <t>• Discussion on NPD’s</t>
  </si>
  <si>
    <t>• AOB ( Any other Business )</t>
  </si>
  <si>
    <t>20th Jan.2017</t>
  </si>
  <si>
    <t>VVF (HO)</t>
  </si>
  <si>
    <t>Mr. raghuvir Singh Rathore &amp; mr. Sudhakar</t>
  </si>
  <si>
    <t>23th Jan.2017 to 25th jan.2017</t>
  </si>
  <si>
    <t xml:space="preserve">Mr. Pijush Adhikari, Head Contract Manufacturing, Amway </t>
  </si>
  <si>
    <t>24th Jan.2017</t>
  </si>
  <si>
    <t>Audit-talc&amp; Visit -Soap , DFA &amp; Noodles</t>
  </si>
  <si>
    <t xml:space="preserve">  MN Trinath and      Iqbal Ansari  of ITC </t>
  </si>
  <si>
    <t xml:space="preserve"> 20th January, 2017 </t>
  </si>
  <si>
    <t>Abhishek Mishra –Procurement Manager of ORIFLAME   along with Deepti- FG Procurement Manager, Shavya- RM Procurement Manager and Irene – Sustainability Manager.</t>
  </si>
  <si>
    <t>10.01.2017</t>
  </si>
  <si>
    <t>Piramal</t>
  </si>
  <si>
    <t>Batch Coding Missing on Monocarton of NEKO 75g soap.</t>
  </si>
  <si>
    <t>Average</t>
  </si>
  <si>
    <t xml:space="preserve">Govind Panday  – Supplier Quality Manager  and Irene Arredondo  – Sustainability Manager  </t>
  </si>
  <si>
    <t>09th to 10th  Mar.2017</t>
  </si>
  <si>
    <t xml:space="preserve">Ms. Katalin Gerendassy – Global Quality Director of ORIFLAME   along with Ms. Alice Devine – Global Sustainability Director and Govind Panday  – Supplier Quality Manager  will be visiting our plant   on 13th February, 2017 ( Next Monday) , main agenda as below:
1. Opening meeting:
a. Introduction of VVF &amp; Oriflame Team
b. VVF presentation on Sustainability/ SMETA / Social compliance audits, certification and activities carried out for Baddi site.
c. Quality audits, certification, activities and statistical tools used at VVF, Baddi.
2. Visit of plant facility
3. Discussion on recent quality issues related to Oriflame talc. 
4. Closing meeting &amp; discussions.
</t>
  </si>
  <si>
    <t>13th Feb.2017</t>
  </si>
  <si>
    <t>VVF(HO)</t>
  </si>
  <si>
    <t>Mr. Sudhakar,Mr. Sunil Singh, Mr. Amit Shukla</t>
  </si>
  <si>
    <t>12th-18th Feb.2017</t>
  </si>
  <si>
    <t>8th Mar.2017</t>
  </si>
  <si>
    <r>
      <t xml:space="preserve">Vikas Srivastava, Managing Director  of JnJ </t>
    </r>
    <r>
      <rPr>
        <sz val="11"/>
        <color theme="1"/>
        <rFont val="Calibri"/>
        <family val="2"/>
        <scheme val="minor"/>
      </rPr>
      <t> along with Virendra Singh, Senior Director (IPO) and H.Kumar  </t>
    </r>
  </si>
  <si>
    <t>22nd Mar.2017</t>
  </si>
  <si>
    <t>28.01.2017</t>
  </si>
  <si>
    <t>VVF(B) COM7022</t>
  </si>
  <si>
    <t xml:space="preserve">Tetmosol Soap 100g </t>
  </si>
  <si>
    <t>TTF6053 &amp; TTF7001</t>
  </si>
  <si>
    <t xml:space="preserve">• Shippers coding details smudged;
• Batch Number half stamped;
• Expiry date not readable
• Manufacturing date overwritten
</t>
  </si>
  <si>
    <t xml:space="preserve">Corrective Action:  
1. Refresher training to be given to all the online stamping personnel’s engaged  for online stamping of the shippers.
Responsibility:- Ashok Dogra                                  Target Date:- Done
2.  Awareness training provided to personnel who are engaged in online weighing of shippers. Personnel’s to be checked the legibility of the batch coding during the weight of shipper.
Responsibility:- Ashok Dogra                                   Target Date:- Done
Preventative action:  
• We will arrange the new stereos for batch coding effective from batch No. TTF7008.
Responsibility:- Naresh Patel
</t>
  </si>
  <si>
    <t>25.02.2017</t>
  </si>
  <si>
    <t>VVF(B) COM7052</t>
  </si>
  <si>
    <t>TTF6034,09/16</t>
  </si>
  <si>
    <t>136 out of 192 soaps were found without MRP &amp; Batch Details from intact shippers</t>
  </si>
  <si>
    <t xml:space="preserve">Preventative Actions: Instrumentation and Packaging team are requested to explore the possibility Automation like Vision camera system so that any such without coding soap can be deducted and rejected on the line itself.
Responsibility:-
1. Pkg. Team Piramal ( to revise the artwork to support the Camera Vision System)
2. Pkg. Team VVF ( to coordinate the Pkg. development Piramal)- Vishal Pathak/Laxmidhar Barik
3. Instrument team ( to explore the Camera Vision System)
4. Siddharth Parikh ( To provide the Capex)
</t>
  </si>
  <si>
    <t>Hydrogenation (Bleached Solvent CNO)</t>
  </si>
  <si>
    <t>VIT M-99</t>
  </si>
  <si>
    <t>FACTORY BORNE OUT COMPLAINTS OF SOAP 2016-17</t>
  </si>
  <si>
    <t xml:space="preserve">• Verified the dancing roller / braking mechanism of all the wrapping machines and completed preventive maintenance for them- one extra roller added for stiffener to remain in non-loose state. 
Responsibility-Neeraj Sharma
• Instructions &amp; training to all operators for 
o Material packed during Jog mode not to be packed in shipper for commercial packing
o No Bypassing of the sensors to be done
Responsibility-Naresh Patel / Shift incharges / Ashok Dogra / IPQA chemist
• Modifications need to be done in the Log book of the ACMA wrapping machine operators for inclusion of following
o Periodic Verification of the Safety &amp; Quality interlocking functioning 
o Periodic Machine setting verification – In Run mode only  for commercial packing- 
Responsibility-Neeraj Sharma
• Stiffener sensors location to be changed from above stiffener to below stiffener for continuous sensing for H2&amp;H3 line. 
Responsibility-Avinash/Raphel
• Guide plate to be provided for stiffeners on line H2&amp;H3 in same way as H4&amp;H5.
• Bypass switch  to bypass the  stiffener sensor to be removed for line H2&amp;H3.
</t>
  </si>
  <si>
    <t>transparent Amber soaps which have the quality issue. They are not formed properly and they are damaged.</t>
  </si>
  <si>
    <t>VVF(B)COM 6221</t>
  </si>
  <si>
    <t>CPD-1/ JULY/2016</t>
  </si>
  <si>
    <t>JO- Sandel &amp; Turmeric 100gmx 5,</t>
  </si>
  <si>
    <t>Batch No. B02961206</t>
  </si>
  <si>
    <t>Damage in Soap,Black Spots Observed.</t>
  </si>
  <si>
    <t xml:space="preserve">• Training imparted to all Operators for segregation of soaps from the side , bottom folder &amp; pusher of the wrapping machine in case of oil overflows. 
• Training has also been imparted to operators to remove all naked and wrapped soaps from the wrapping machine at the time of cleaning of the wrapping machine
Responsibility- Shift In charge /IPQA
• Operators have been instructed not to allow any lubricating oil overflows from any lubrication point in wrapping machine.
Responsibility- Operator
• Activity of verification of any lube oil/ grease coming in contact with soap has been included as a periodic check point for the operator (hourly basis) and same has been included in the operator log book.
• Action taken in case of lube oil/grease comes in contact with soap has also been included in the Operator log book. Log books have been given for printing and will be implemented wef 1st Sept 2016. Responsibility – Vijay Dhiman / Kanav Sood
• Visual display will be put near ACMA for 
- Segregation of soaps from the side, bottom folder &amp; pusher of the wrapping machine in case of oil overflow
- to remove all naked and wrapped soaps from the wrapping machine at the time of cleaning of the wrapping machine
Responsibility - Ashok Dogra    By 31-08-16
</t>
  </si>
  <si>
    <t xml:space="preserve">The nature of complains are 
1) MRP Missing 
2) Improper MRP 
3) Mixing of sales and sample 
</t>
  </si>
  <si>
    <r>
      <rPr>
        <b/>
        <sz val="11"/>
        <color theme="1"/>
        <rFont val="Calibri"/>
        <family val="2"/>
        <scheme val="minor"/>
      </rPr>
      <t xml:space="preserve">Corrective Action:  </t>
    </r>
    <r>
      <rPr>
        <sz val="11"/>
        <color theme="1"/>
        <rFont val="Calibri"/>
        <family val="2"/>
        <scheme val="minor"/>
      </rPr>
      <t xml:space="preserve">
1. Refresher training to be given to all the online as well as of line personals of production &amp; IPQA Team.
2. It is decided that Sale pack &amp; Physician sample not to be manufactured in same batch. Both will be produced in different batch for better clarity during on line as well as off line.
3. Cleaning inkjet printer gun to be done on the interval of twice in day and it to be maintained &amp; record. 
</t>
    </r>
  </si>
  <si>
    <r>
      <rPr>
        <b/>
        <sz val="11"/>
        <color theme="1"/>
        <rFont val="Calibri"/>
        <family val="2"/>
        <scheme val="minor"/>
      </rPr>
      <t xml:space="preserve">Preventative action:  </t>
    </r>
    <r>
      <rPr>
        <sz val="11"/>
        <color theme="1"/>
        <rFont val="Calibri"/>
        <family val="2"/>
        <scheme val="minor"/>
      </rPr>
      <t xml:space="preserve">
1. Replace printer 2489 with 2481 which is having in built capability to with stand vibration to avoid the misprint &amp; improper print on carton.
Responsibility: Mohit Gogia    Target Date: Done
2. A new printer conveyor will arrange to maintain the minimum gap between the cartons for avoid without coding Cartons
Responsibility: 
Raphel Manjali   
Target Date:   Done
3. Explore the possibility of different size or/and colour of the shipper for sale pack &amp; physician sample to avoid the mix up. 
Responsibility: Glen mark / Pkg. Dev.  Target Date: KAM to revert back
4. Explore the possibility of different some visual difference in between the carton of sale pack &amp; physician sample to avoid the mix up.
It is suggested that ‘Physician sample, not for sale’ to be written under the brand name of the product in front side instead of back side of the carton to identify the visual difference.
Responsibility: Glen mark     Target Date: KAM to revert back
</t>
    </r>
  </si>
  <si>
    <t>VVF (B) COM 7012</t>
  </si>
  <si>
    <t xml:space="preserve">Neko Soap 75g  </t>
  </si>
  <si>
    <t>B.N-NKV6002</t>
  </si>
  <si>
    <r>
      <rPr>
        <b/>
        <sz val="11"/>
        <color theme="1"/>
        <rFont val="Calibri"/>
        <family val="2"/>
        <scheme val="minor"/>
      </rPr>
      <t xml:space="preserve">Corrective Action:  </t>
    </r>
    <r>
      <rPr>
        <sz val="11"/>
        <color theme="1"/>
        <rFont val="Calibri"/>
        <family val="2"/>
        <scheme val="minor"/>
      </rPr>
      <t xml:space="preserve">
1. Refresher training to be given to all the online personals of production &amp; IPQA Team.
Preventative action:  
1. Replace printer 2489 with 2481 which is having in built capability to with stand vibration to avoid the misprint &amp; improper print on carton.
Responsibility: Mohit Gogia    Target Date: Done
2. A new printer conveyor will arrange to maintain the minimum gap between the cartons for avoid without coding Cartons
Responsibility: 
Raphel Manjali   
Target Date:   Done
</t>
    </r>
  </si>
  <si>
    <r>
      <rPr>
        <b/>
        <sz val="11"/>
        <color theme="1"/>
        <rFont val="Calibri"/>
        <family val="2"/>
        <scheme val="minor"/>
      </rPr>
      <t>Corrective Action</t>
    </r>
    <r>
      <rPr>
        <sz val="11"/>
        <color theme="1"/>
        <rFont val="Calibri"/>
        <family val="2"/>
        <scheme val="minor"/>
      </rPr>
      <t xml:space="preserve">:  
1. Refresher training to be given to all the online personals of production &amp; IPQA Team.
Preventative action:  
1. Replace printer 2489 with 2481 which is having in built capability to with stand vibration to avoid the misprint &amp; improper print on carton.
Responsibility: Mohit Gogia    Target Date: Done
2. A new printer conveyor will arrange to maintain the minimum gap between the cartons for avoid without coding Cartons
Responsibility: 
Raphel Manjali   
Target Date:   Done
</t>
    </r>
  </si>
  <si>
    <t>11.02.2017</t>
  </si>
  <si>
    <t>VVF(B) COM7038</t>
  </si>
  <si>
    <t>Jo soap 100gX4 + 2 (MTO) pack A&amp;C</t>
  </si>
  <si>
    <t>VHB35161205 dated 12/16</t>
  </si>
  <si>
    <t>Wrapper colour white deviated from the cream colour required in A&amp;C. Not as per approved shade card.  Sample provided to QA</t>
  </si>
  <si>
    <r>
      <rPr>
        <b/>
        <sz val="11"/>
        <color theme="1"/>
        <rFont val="Calibri"/>
        <family val="2"/>
        <scheme val="minor"/>
      </rPr>
      <t xml:space="preserve">Corrective Action:  </t>
    </r>
    <r>
      <rPr>
        <sz val="11"/>
        <color theme="1"/>
        <rFont val="Calibri"/>
        <family val="2"/>
        <scheme val="minor"/>
      </rPr>
      <t xml:space="preserve">
• As a corrective action without availability of  documents we would never release any  packing material 
• If we would release any material basis on any communication then we would keep a record of that, either mail communication or written record of that in deviation form.
• We already have communicated the same to all the stake holders that no any material would be released without all requisites pertaining the material. 
</t>
    </r>
    <r>
      <rPr>
        <b/>
        <sz val="11"/>
        <color theme="1"/>
        <rFont val="Calibri"/>
        <family val="2"/>
        <scheme val="minor"/>
      </rPr>
      <t xml:space="preserve">Preventative action:  </t>
    </r>
    <r>
      <rPr>
        <sz val="11"/>
        <color theme="1"/>
        <rFont val="Calibri"/>
        <family val="2"/>
        <scheme val="minor"/>
      </rPr>
      <t xml:space="preserve">
• The Packaging Development/Marketing deptt. has to ensure the availability of shade card well in advance so that plant can take a decision on the basis of Shade card.
</t>
    </r>
  </si>
  <si>
    <t xml:space="preserve">Corrective Actions:  
1. Interlocking of printer with wrapping  machine had been done so that in case of any issue with printing machine, the wrapping machine will be stopped.
2. Grouting of the printer with ground has been done so as to avoid any of the disturbances.
3. Instrument supervisor instructed to be more vigilant to ensure the smooth working of ink jet printers by providing the regular cleaning, preventive maintenance and check-ups of this inkjet printer.
4. IPQA team and operators on line instructed to be more vigilant to check such type of problems and do the verification for proper working of inkjet printers.
5. All shop floor workers , Operators ,Instrument Supervisor  &amp; IPQA team provide awareness training for Good Manufacturing and Good Documentation Practices-Done
</t>
  </si>
  <si>
    <t>Year 2016-2017</t>
  </si>
  <si>
    <t>CPD-Complaints-09</t>
  </si>
  <si>
    <t>CMB Complaints-04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</si>
</sst>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0.000"/>
    <numFmt numFmtId="166" formatCode="0.0"/>
  </numFmts>
  <fonts count="47"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26"/>
      <color theme="1"/>
      <name val="Sylfaen"/>
      <family val="1"/>
    </font>
    <font>
      <sz val="11"/>
      <color theme="1"/>
      <name val="Sylfaen"/>
      <family val="1"/>
    </font>
    <font>
      <sz val="11"/>
      <color theme="1"/>
      <name val="Calibri"/>
      <family val="2"/>
      <scheme val="minor"/>
    </font>
    <font>
      <sz val="10"/>
      <name val="Arial"/>
      <family val="2"/>
    </font>
    <font>
      <sz val="11"/>
      <color indexed="8"/>
      <name val="Calibri"/>
      <family val="2"/>
    </font>
    <font>
      <b/>
      <sz val="11"/>
      <color rgb="FF000000"/>
      <name val="Calibri"/>
      <family val="2"/>
    </font>
    <font>
      <b/>
      <sz val="22"/>
      <color theme="1"/>
      <name val="Calibri"/>
      <family val="2"/>
      <scheme val="minor"/>
    </font>
    <font>
      <b/>
      <sz val="12"/>
      <color theme="1"/>
      <name val="Calibri"/>
      <family val="2"/>
      <scheme val="minor"/>
    </font>
    <font>
      <sz val="11"/>
      <color rgb="FF000000"/>
      <name val="Calibri"/>
      <family val="2"/>
    </font>
    <font>
      <vertAlign val="superscript"/>
      <sz val="11"/>
      <color theme="1"/>
      <name val="Calibri"/>
      <family val="2"/>
      <scheme val="minor"/>
    </font>
    <font>
      <b/>
      <sz val="9"/>
      <name val="Times New Roman"/>
      <family val="1"/>
    </font>
    <font>
      <b/>
      <sz val="14"/>
      <color rgb="FFFF0000"/>
      <name val="Calibri"/>
      <family val="2"/>
    </font>
    <font>
      <sz val="11"/>
      <color rgb="FF1F497D"/>
      <name val="Calibri"/>
      <family val="2"/>
    </font>
    <font>
      <sz val="12"/>
      <color rgb="FF1F497D"/>
      <name val="Calibri"/>
      <family val="2"/>
    </font>
    <font>
      <b/>
      <sz val="14"/>
      <color theme="1"/>
      <name val="Calibri"/>
      <family val="2"/>
    </font>
    <font>
      <b/>
      <sz val="11"/>
      <color theme="1"/>
      <name val="Calibri"/>
      <family val="2"/>
    </font>
    <font>
      <b/>
      <sz val="14"/>
      <color theme="9" tint="-0.499984740745262"/>
      <name val="Calibri"/>
      <family val="2"/>
    </font>
    <font>
      <sz val="11"/>
      <color theme="9" tint="-0.499984740745262"/>
      <name val="Calibri"/>
      <family val="2"/>
    </font>
    <font>
      <b/>
      <sz val="14"/>
      <color rgb="FF00B050"/>
      <name val="Calibri"/>
      <family val="2"/>
    </font>
    <font>
      <b/>
      <sz val="14"/>
      <color theme="8"/>
      <name val="Calibri"/>
      <family val="2"/>
    </font>
    <font>
      <sz val="11"/>
      <color rgb="FF7030A0"/>
      <name val="Calibri"/>
      <family val="2"/>
    </font>
    <font>
      <sz val="12"/>
      <color theme="9" tint="-0.249977111117893"/>
      <name val="Calibri"/>
      <family val="2"/>
    </font>
    <font>
      <sz val="11"/>
      <color rgb="FF000000"/>
      <name val="Sylfaen"/>
      <family val="1"/>
    </font>
    <font>
      <sz val="12"/>
      <color rgb="FF000000"/>
      <name val="Times New Roman"/>
      <family val="1"/>
    </font>
    <font>
      <sz val="12"/>
      <color theme="1"/>
      <name val="Times New Roman"/>
      <family val="1"/>
    </font>
    <font>
      <b/>
      <sz val="11"/>
      <color theme="1"/>
      <name val="Sylfaen"/>
      <family val="1"/>
    </font>
    <font>
      <sz val="7"/>
      <color theme="1"/>
      <name val="Times New Roman"/>
      <family val="1"/>
    </font>
    <font>
      <sz val="11"/>
      <color rgb="FF000000"/>
      <name val="Times New Roman"/>
      <family val="1"/>
    </font>
    <font>
      <b/>
      <sz val="11"/>
      <color rgb="FF000000"/>
      <name val="Sylfaen"/>
      <family val="1"/>
    </font>
    <font>
      <b/>
      <sz val="12"/>
      <color rgb="FF0F243E"/>
      <name val="Times New Roman"/>
      <family val="1"/>
    </font>
    <font>
      <sz val="7"/>
      <color rgb="FF000000"/>
      <name val="Times New Roman"/>
      <family val="1"/>
    </font>
    <font>
      <sz val="11"/>
      <color rgb="FF000000"/>
      <name val="Calibri"/>
      <family val="2"/>
      <scheme val="minor"/>
    </font>
    <font>
      <vertAlign val="superscript"/>
      <sz val="11"/>
      <color rgb="FF000000"/>
      <name val="Calibri"/>
      <family val="2"/>
      <scheme val="minor"/>
    </font>
    <font>
      <sz val="11"/>
      <color theme="1"/>
      <name val="Calibri"/>
      <family val="2"/>
    </font>
    <font>
      <sz val="11"/>
      <color rgb="FF0D0D0D"/>
      <name val="Calibri"/>
      <family val="2"/>
    </font>
    <font>
      <b/>
      <sz val="10"/>
      <color rgb="FF000000"/>
      <name val="Sylfaen"/>
      <family val="1"/>
    </font>
    <font>
      <b/>
      <sz val="11"/>
      <color theme="1"/>
      <name val="Times"/>
      <family val="1"/>
    </font>
    <font>
      <b/>
      <sz val="10"/>
      <color theme="1"/>
      <name val="Times"/>
      <family val="1"/>
    </font>
    <font>
      <sz val="11"/>
      <color rgb="FF0D0D0D"/>
      <name val="Calibri"/>
      <family val="2"/>
      <scheme val="minor"/>
    </font>
    <font>
      <b/>
      <sz val="12"/>
      <color theme="1"/>
      <name val="Times New Roman"/>
      <family val="1"/>
    </font>
    <font>
      <sz val="11"/>
      <color theme="1"/>
      <name val="Times"/>
      <family val="1"/>
    </font>
    <font>
      <b/>
      <sz val="20"/>
      <color theme="1"/>
      <name val="Calibri"/>
      <family val="2"/>
      <scheme val="minor"/>
    </font>
    <font>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00B0F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medium">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top/>
      <bottom/>
      <diagonal/>
    </border>
  </borders>
  <cellStyleXfs count="9">
    <xf numFmtId="0" fontId="0" fillId="0" borderId="0"/>
    <xf numFmtId="164" fontId="8" fillId="0" borderId="0" applyFont="0" applyFill="0" applyBorder="0" applyAlignment="0" applyProtection="0"/>
    <xf numFmtId="0" fontId="7" fillId="0" borderId="0"/>
    <xf numFmtId="0" fontId="6" fillId="0" borderId="0" applyNumberFormat="0" applyFill="0" applyBorder="0" applyAlignment="0" applyProtection="0"/>
    <xf numFmtId="0" fontId="6" fillId="0" borderId="0" applyNumberFormat="0" applyFill="0" applyBorder="0" applyAlignment="0" applyProtection="0"/>
    <xf numFmtId="164" fontId="8"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243">
    <xf numFmtId="0" fontId="0" fillId="0" borderId="0" xfId="0"/>
    <xf numFmtId="16" fontId="0" fillId="0" borderId="1" xfId="0" applyNumberFormat="1" applyBorder="1"/>
    <xf numFmtId="0" fontId="0" fillId="0" borderId="1" xfId="0"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5" borderId="1" xfId="0" applyFill="1" applyBorder="1" applyAlignment="1">
      <alignment horizontal="left" vertical="center"/>
    </xf>
    <xf numFmtId="165" fontId="1" fillId="5" borderId="1" xfId="0" applyNumberFormat="1" applyFont="1" applyFill="1" applyBorder="1" applyAlignment="1">
      <alignment horizontal="center"/>
    </xf>
    <xf numFmtId="0" fontId="5" fillId="0" borderId="0" xfId="0" applyFont="1"/>
    <xf numFmtId="0" fontId="5" fillId="0" borderId="1" xfId="0" applyFont="1" applyBorder="1" applyAlignment="1">
      <alignment horizontal="center"/>
    </xf>
    <xf numFmtId="165" fontId="1" fillId="0" borderId="1" xfId="0" applyNumberFormat="1"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165" fontId="1" fillId="0" borderId="1" xfId="0" applyNumberFormat="1" applyFont="1" applyBorder="1" applyAlignment="1">
      <alignment horizontal="center"/>
    </xf>
    <xf numFmtId="0" fontId="1" fillId="3" borderId="5" xfId="0" applyFont="1" applyFill="1" applyBorder="1" applyAlignment="1">
      <alignment horizontal="center"/>
    </xf>
    <xf numFmtId="0" fontId="0" fillId="0" borderId="1" xfId="0" applyFill="1" applyBorder="1"/>
    <xf numFmtId="165" fontId="1" fillId="0" borderId="3" xfId="0" applyNumberFormat="1" applyFont="1" applyFill="1" applyBorder="1" applyAlignment="1">
      <alignment horizontal="center"/>
    </xf>
    <xf numFmtId="16" fontId="0" fillId="0" borderId="1" xfId="0" applyNumberFormat="1" applyFont="1" applyBorder="1"/>
    <xf numFmtId="0" fontId="0" fillId="0" borderId="1" xfId="0" applyFont="1" applyBorder="1"/>
    <xf numFmtId="0" fontId="0" fillId="0" borderId="2" xfId="0" applyFont="1" applyBorder="1"/>
    <xf numFmtId="0" fontId="0" fillId="0" borderId="1" xfId="0" applyFont="1" applyFill="1" applyBorder="1"/>
    <xf numFmtId="0" fontId="1" fillId="3" borderId="1" xfId="0" applyFont="1" applyFill="1" applyBorder="1" applyAlignment="1"/>
    <xf numFmtId="0" fontId="11" fillId="0" borderId="0" xfId="0" applyFont="1" applyFill="1" applyBorder="1" applyAlignment="1">
      <alignment horizontal="center"/>
    </xf>
    <xf numFmtId="0" fontId="1" fillId="0" borderId="0" xfId="0" applyFont="1" applyFill="1" applyBorder="1" applyAlignment="1"/>
    <xf numFmtId="2" fontId="9" fillId="0" borderId="1" xfId="0" applyNumberFormat="1" applyFont="1" applyBorder="1" applyAlignment="1">
      <alignment horizontal="center" vertical="center"/>
    </xf>
    <xf numFmtId="2" fontId="9" fillId="0" borderId="2" xfId="0" applyNumberFormat="1" applyFont="1" applyBorder="1" applyAlignment="1">
      <alignment horizontal="center" vertical="center"/>
    </xf>
    <xf numFmtId="2" fontId="1" fillId="0" borderId="1" xfId="0" applyNumberFormat="1" applyFont="1" applyBorder="1" applyAlignment="1">
      <alignment horizontal="center"/>
    </xf>
    <xf numFmtId="0" fontId="0" fillId="0" borderId="2" xfId="0" applyBorder="1" applyAlignment="1">
      <alignment horizontal="left" vertical="center"/>
    </xf>
    <xf numFmtId="0" fontId="0" fillId="0" borderId="0" xfId="0" applyBorder="1"/>
    <xf numFmtId="165" fontId="9" fillId="0" borderId="13" xfId="0" applyNumberFormat="1" applyFont="1" applyBorder="1" applyAlignment="1">
      <alignment horizontal="center" vertical="center"/>
    </xf>
    <xf numFmtId="165" fontId="9" fillId="0" borderId="1" xfId="0" applyNumberFormat="1" applyFont="1" applyBorder="1" applyAlignment="1">
      <alignment horizontal="center" vertical="center"/>
    </xf>
    <xf numFmtId="165" fontId="9" fillId="0" borderId="0" xfId="0" applyNumberFormat="1" applyFont="1" applyBorder="1" applyAlignment="1">
      <alignment horizontal="center" vertical="center"/>
    </xf>
    <xf numFmtId="165" fontId="9" fillId="0" borderId="2" xfId="0" applyNumberFormat="1" applyFont="1" applyBorder="1" applyAlignment="1">
      <alignment horizontal="center" vertical="center"/>
    </xf>
    <xf numFmtId="0" fontId="1" fillId="0" borderId="12" xfId="0" applyFont="1" applyFill="1" applyBorder="1" applyAlignment="1">
      <alignment horizontal="center"/>
    </xf>
    <xf numFmtId="0" fontId="0" fillId="0" borderId="10" xfId="0" applyFill="1" applyBorder="1"/>
    <xf numFmtId="0" fontId="1" fillId="0" borderId="15" xfId="0" applyFont="1" applyBorder="1"/>
    <xf numFmtId="0" fontId="1" fillId="0" borderId="6" xfId="0" applyFont="1" applyFill="1" applyBorder="1" applyAlignment="1">
      <alignment horizontal="center"/>
    </xf>
    <xf numFmtId="17" fontId="0" fillId="0" borderId="1" xfId="0" applyNumberFormat="1" applyFont="1" applyBorder="1" applyAlignment="1">
      <alignment vertical="center"/>
    </xf>
    <xf numFmtId="17" fontId="0" fillId="0" borderId="3" xfId="0" applyNumberFormat="1" applyFont="1" applyBorder="1" applyAlignment="1">
      <alignment horizontal="center" vertical="center"/>
    </xf>
    <xf numFmtId="0" fontId="0" fillId="0" borderId="1" xfId="0" applyBorder="1" applyAlignment="1">
      <alignment horizontal="center"/>
    </xf>
    <xf numFmtId="0" fontId="1" fillId="3" borderId="2" xfId="0" applyFont="1" applyFill="1" applyBorder="1" applyAlignment="1">
      <alignment horizontal="center"/>
    </xf>
    <xf numFmtId="0" fontId="2" fillId="0" borderId="0" xfId="0" applyFont="1" applyFill="1" applyBorder="1" applyAlignment="1"/>
    <xf numFmtId="166" fontId="0" fillId="0" borderId="1" xfId="0" applyNumberFormat="1" applyBorder="1" applyAlignment="1">
      <alignment horizontal="center"/>
    </xf>
    <xf numFmtId="16" fontId="0" fillId="0" borderId="0" xfId="0" applyNumberFormat="1"/>
    <xf numFmtId="0" fontId="5" fillId="0" borderId="1" xfId="0" applyFont="1" applyBorder="1" applyAlignment="1">
      <alignment horizontal="left" vertical="center"/>
    </xf>
    <xf numFmtId="0" fontId="0" fillId="0" borderId="1" xfId="0" applyFont="1" applyBorder="1" applyAlignment="1">
      <alignment horizontal="left" vertical="center" wrapText="1"/>
    </xf>
    <xf numFmtId="0" fontId="5" fillId="0" borderId="1" xfId="0" applyFont="1" applyFill="1" applyBorder="1" applyAlignment="1">
      <alignment horizontal="center"/>
    </xf>
    <xf numFmtId="0" fontId="5" fillId="0" borderId="1" xfId="0" applyFont="1" applyFill="1" applyBorder="1" applyAlignment="1">
      <alignment horizontal="left" vertical="center"/>
    </xf>
    <xf numFmtId="0" fontId="0" fillId="0" borderId="1" xfId="0" applyFont="1" applyFill="1" applyBorder="1" applyAlignment="1">
      <alignment horizontal="left" vertical="center"/>
    </xf>
    <xf numFmtId="0" fontId="27" fillId="0" borderId="1" xfId="0" applyFont="1" applyFill="1" applyBorder="1" applyAlignment="1">
      <alignment horizontal="left" vertical="center"/>
    </xf>
    <xf numFmtId="0" fontId="26" fillId="0" borderId="1" xfId="0" applyFont="1" applyFill="1" applyBorder="1" applyAlignment="1">
      <alignment horizontal="left" vertical="center"/>
    </xf>
    <xf numFmtId="0" fontId="12" fillId="0" borderId="1" xfId="0" applyFont="1" applyFill="1" applyBorder="1" applyAlignment="1">
      <alignment horizontal="left" vertical="center"/>
    </xf>
    <xf numFmtId="0" fontId="26" fillId="0" borderId="1" xfId="0" applyFont="1" applyFill="1" applyBorder="1" applyAlignment="1">
      <alignment horizontal="left" vertical="center" wrapText="1"/>
    </xf>
    <xf numFmtId="0" fontId="28" fillId="0" borderId="1" xfId="0" applyFont="1" applyBorder="1" applyAlignment="1">
      <alignment horizontal="center" vertical="center" wrapText="1"/>
    </xf>
    <xf numFmtId="1" fontId="1" fillId="0" borderId="1" xfId="0" applyNumberFormat="1" applyFont="1" applyBorder="1" applyAlignment="1">
      <alignment horizontal="center"/>
    </xf>
    <xf numFmtId="0" fontId="19"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24" fillId="0" borderId="1" xfId="0" applyFont="1" applyBorder="1" applyAlignment="1">
      <alignment vertical="center"/>
    </xf>
    <xf numFmtId="0" fontId="1" fillId="0" borderId="24" xfId="0" applyFont="1" applyFill="1" applyBorder="1" applyAlignment="1">
      <alignment horizontal="center"/>
    </xf>
    <xf numFmtId="16" fontId="0" fillId="0" borderId="0" xfId="0" applyNumberFormat="1" applyBorder="1"/>
    <xf numFmtId="0" fontId="1" fillId="0" borderId="0" xfId="0" applyFont="1" applyBorder="1" applyAlignment="1">
      <alignment horizontal="center"/>
    </xf>
    <xf numFmtId="0" fontId="1" fillId="0" borderId="0" xfId="0" applyFont="1" applyFill="1" applyBorder="1" applyAlignment="1">
      <alignment horizontal="center"/>
    </xf>
    <xf numFmtId="0" fontId="0" fillId="0" borderId="0" xfId="0" applyFont="1" applyBorder="1"/>
    <xf numFmtId="0" fontId="0" fillId="0" borderId="0" xfId="0" applyFill="1" applyBorder="1"/>
    <xf numFmtId="2" fontId="1" fillId="0" borderId="0" xfId="0" applyNumberFormat="1" applyFont="1" applyFill="1" applyBorder="1" applyAlignment="1">
      <alignment horizontal="center"/>
    </xf>
    <xf numFmtId="0" fontId="11" fillId="0" borderId="0" xfId="0" applyFont="1" applyFill="1" applyBorder="1" applyAlignment="1"/>
    <xf numFmtId="0" fontId="28"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5" fillId="0" borderId="1" xfId="0" applyFont="1" applyFill="1" applyBorder="1" applyAlignment="1">
      <alignment horizontal="left"/>
    </xf>
    <xf numFmtId="0" fontId="0" fillId="0" borderId="0" xfId="0" applyFont="1" applyFill="1" applyAlignment="1">
      <alignment horizontal="left" wrapText="1"/>
    </xf>
    <xf numFmtId="0" fontId="28" fillId="0" borderId="1" xfId="0" applyFont="1" applyFill="1" applyBorder="1" applyAlignment="1">
      <alignment vertical="center" wrapText="1"/>
    </xf>
    <xf numFmtId="0" fontId="5" fillId="2" borderId="1" xfId="0" applyFont="1" applyFill="1" applyBorder="1" applyAlignment="1">
      <alignment horizontal="center"/>
    </xf>
    <xf numFmtId="0" fontId="31" fillId="0" borderId="1" xfId="0" applyFont="1" applyFill="1" applyBorder="1" applyAlignment="1">
      <alignment vertical="center" wrapText="1"/>
    </xf>
    <xf numFmtId="0" fontId="31" fillId="0" borderId="1" xfId="0" applyFont="1" applyFill="1" applyBorder="1" applyAlignment="1">
      <alignment vertical="top" wrapText="1"/>
    </xf>
    <xf numFmtId="0" fontId="28" fillId="0" borderId="2" xfId="0" applyFont="1" applyFill="1" applyBorder="1" applyAlignment="1">
      <alignment vertical="center" wrapText="1"/>
    </xf>
    <xf numFmtId="0" fontId="5" fillId="0" borderId="2" xfId="0" applyFont="1" applyFill="1" applyBorder="1" applyAlignment="1">
      <alignment horizontal="left"/>
    </xf>
    <xf numFmtId="166" fontId="9" fillId="0" borderId="13" xfId="0" applyNumberFormat="1" applyFont="1" applyBorder="1" applyAlignment="1">
      <alignment horizontal="center" vertical="center"/>
    </xf>
    <xf numFmtId="46" fontId="0" fillId="0" borderId="1" xfId="0" applyNumberFormat="1" applyBorder="1"/>
    <xf numFmtId="0" fontId="32" fillId="0" borderId="18" xfId="0" applyFont="1" applyFill="1" applyBorder="1" applyAlignment="1">
      <alignment horizontal="left" vertical="center"/>
    </xf>
    <xf numFmtId="0" fontId="26" fillId="0" borderId="19" xfId="0" applyFont="1" applyFill="1" applyBorder="1" applyAlignment="1">
      <alignment horizontal="left" vertical="center"/>
    </xf>
    <xf numFmtId="0" fontId="27" fillId="0" borderId="19" xfId="0" applyFont="1" applyFill="1" applyBorder="1" applyAlignment="1">
      <alignment vertical="center" wrapText="1"/>
    </xf>
    <xf numFmtId="0" fontId="27" fillId="0" borderId="1" xfId="0" applyFont="1" applyFill="1" applyBorder="1" applyAlignment="1">
      <alignment vertical="center" wrapText="1"/>
    </xf>
    <xf numFmtId="0" fontId="5" fillId="0" borderId="2" xfId="0" applyFont="1" applyFill="1" applyBorder="1" applyAlignment="1">
      <alignment horizontal="center"/>
    </xf>
    <xf numFmtId="0" fontId="5" fillId="0" borderId="1" xfId="0" applyFont="1" applyBorder="1"/>
    <xf numFmtId="10" fontId="1" fillId="0" borderId="1" xfId="0" applyNumberFormat="1" applyFont="1" applyBorder="1" applyAlignment="1">
      <alignment horizontal="center"/>
    </xf>
    <xf numFmtId="0" fontId="26" fillId="2" borderId="16" xfId="0" applyFont="1" applyFill="1" applyBorder="1" applyAlignment="1">
      <alignment horizontal="center" vertical="center"/>
    </xf>
    <xf numFmtId="0" fontId="33" fillId="2" borderId="17" xfId="0" applyFont="1" applyFill="1" applyBorder="1" applyAlignment="1">
      <alignment horizontal="center" vertical="center" wrapText="1"/>
    </xf>
    <xf numFmtId="0" fontId="38" fillId="2" borderId="17" xfId="0" applyFont="1" applyFill="1" applyBorder="1" applyAlignment="1">
      <alignment vertical="center" wrapText="1"/>
    </xf>
    <xf numFmtId="0" fontId="27" fillId="2" borderId="17" xfId="0" applyFont="1" applyFill="1" applyBorder="1" applyAlignment="1">
      <alignment horizontal="center" vertical="center" wrapText="1"/>
    </xf>
    <xf numFmtId="0" fontId="33" fillId="0" borderId="2" xfId="0" applyFont="1" applyFill="1" applyBorder="1"/>
    <xf numFmtId="0" fontId="35" fillId="0" borderId="2" xfId="0" applyFont="1" applyFill="1" applyBorder="1"/>
    <xf numFmtId="0" fontId="27" fillId="0" borderId="1" xfId="0" applyFont="1" applyFill="1" applyBorder="1"/>
    <xf numFmtId="0" fontId="33" fillId="0" borderId="1" xfId="0" applyFont="1" applyFill="1" applyBorder="1"/>
    <xf numFmtId="0" fontId="26" fillId="0" borderId="1" xfId="0" applyFont="1" applyFill="1" applyBorder="1"/>
    <xf numFmtId="0" fontId="35" fillId="0" borderId="1" xfId="0" applyFont="1" applyFill="1" applyBorder="1"/>
    <xf numFmtId="0" fontId="26" fillId="0"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2" fillId="0" borderId="0" xfId="0" applyFont="1" applyFill="1" applyBorder="1" applyAlignment="1">
      <alignment horizontal="center" vertical="center"/>
    </xf>
    <xf numFmtId="0" fontId="38" fillId="0" borderId="0" xfId="0" applyFont="1" applyFill="1" applyBorder="1" applyAlignment="1">
      <alignment vertical="center" wrapText="1"/>
    </xf>
    <xf numFmtId="0" fontId="27" fillId="0" borderId="0" xfId="0" applyFont="1" applyFill="1" applyBorder="1" applyAlignment="1">
      <alignment horizontal="center" vertical="center" wrapText="1"/>
    </xf>
    <xf numFmtId="0" fontId="28" fillId="0" borderId="2" xfId="0" applyFont="1" applyFill="1" applyBorder="1" applyAlignment="1">
      <alignment horizontal="left" vertical="center" wrapText="1"/>
    </xf>
    <xf numFmtId="0" fontId="0" fillId="0" borderId="19" xfId="0" applyFill="1" applyBorder="1" applyAlignment="1">
      <alignment vertical="center" wrapText="1"/>
    </xf>
    <xf numFmtId="0" fontId="0" fillId="0" borderId="1" xfId="0" applyFill="1" applyBorder="1" applyAlignment="1">
      <alignment horizontal="center"/>
    </xf>
    <xf numFmtId="0" fontId="40" fillId="7" borderId="4" xfId="0" applyFont="1" applyFill="1" applyBorder="1" applyAlignment="1">
      <alignment horizontal="center"/>
    </xf>
    <xf numFmtId="0" fontId="40" fillId="8" borderId="4" xfId="0" applyFont="1" applyFill="1" applyBorder="1" applyAlignment="1">
      <alignment horizontal="center"/>
    </xf>
    <xf numFmtId="0" fontId="40" fillId="7" borderId="1" xfId="0" applyFont="1" applyFill="1" applyBorder="1" applyAlignment="1">
      <alignment horizontal="center"/>
    </xf>
    <xf numFmtId="0" fontId="40" fillId="8" borderId="1" xfId="0" applyFont="1" applyFill="1" applyBorder="1" applyAlignment="1">
      <alignment horizontal="center"/>
    </xf>
    <xf numFmtId="2" fontId="40" fillId="7" borderId="1" xfId="0" applyNumberFormat="1" applyFont="1" applyFill="1" applyBorder="1" applyAlignment="1">
      <alignment horizontal="center"/>
    </xf>
    <xf numFmtId="2" fontId="40" fillId="8" borderId="1" xfId="0" applyNumberFormat="1" applyFont="1" applyFill="1" applyBorder="1" applyAlignment="1">
      <alignment horizontal="center"/>
    </xf>
    <xf numFmtId="2" fontId="41" fillId="8" borderId="1" xfId="0" applyNumberFormat="1" applyFont="1" applyFill="1" applyBorder="1" applyAlignment="1">
      <alignment horizontal="center"/>
    </xf>
    <xf numFmtId="2" fontId="1" fillId="8" borderId="1" xfId="0" applyNumberFormat="1" applyFont="1" applyFill="1" applyBorder="1" applyAlignment="1">
      <alignment horizontal="center"/>
    </xf>
    <xf numFmtId="0" fontId="1" fillId="0" borderId="0" xfId="0" applyFont="1"/>
    <xf numFmtId="0" fontId="1" fillId="0" borderId="1" xfId="0" applyFont="1" applyFill="1" applyBorder="1"/>
    <xf numFmtId="0" fontId="33" fillId="0" borderId="1" xfId="0" applyFont="1" applyBorder="1" applyAlignment="1">
      <alignment horizontal="center" vertical="center" wrapText="1"/>
    </xf>
    <xf numFmtId="0" fontId="29" fillId="0" borderId="1" xfId="0" applyFont="1" applyBorder="1" applyAlignment="1">
      <alignment horizontal="center" vertical="center"/>
    </xf>
    <xf numFmtId="0" fontId="42" fillId="0" borderId="1" xfId="0" applyFont="1" applyBorder="1" applyAlignment="1">
      <alignment wrapText="1"/>
    </xf>
    <xf numFmtId="0" fontId="26" fillId="0" borderId="1" xfId="0" applyFont="1" applyFill="1" applyBorder="1" applyAlignment="1">
      <alignment horizontal="center" vertical="center"/>
    </xf>
    <xf numFmtId="0" fontId="29" fillId="0" borderId="1" xfId="0" applyFont="1" applyFill="1" applyBorder="1" applyAlignment="1">
      <alignment horizontal="center" vertical="center" wrapText="1"/>
    </xf>
    <xf numFmtId="0" fontId="32" fillId="0" borderId="19" xfId="0" applyFont="1" applyFill="1" applyBorder="1" applyAlignment="1">
      <alignment horizontal="center" vertical="center"/>
    </xf>
    <xf numFmtId="0" fontId="32" fillId="0" borderId="2" xfId="0" applyFont="1" applyFill="1" applyBorder="1" applyAlignment="1">
      <alignment horizontal="center"/>
    </xf>
    <xf numFmtId="0" fontId="32" fillId="0" borderId="1" xfId="0" applyFont="1" applyFill="1" applyBorder="1" applyAlignment="1">
      <alignment horizontal="center"/>
    </xf>
    <xf numFmtId="0" fontId="26" fillId="0" borderId="1" xfId="0" applyFont="1" applyFill="1" applyBorder="1" applyAlignment="1">
      <alignment horizontal="center"/>
    </xf>
    <xf numFmtId="0" fontId="39" fillId="2" borderId="17"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Fill="1" applyBorder="1" applyAlignment="1">
      <alignment horizontal="center" vertical="center"/>
    </xf>
    <xf numFmtId="0" fontId="29"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0" xfId="0" applyFont="1" applyAlignment="1">
      <alignment horizontal="center"/>
    </xf>
    <xf numFmtId="0" fontId="33" fillId="0" borderId="17" xfId="0" applyFont="1" applyFill="1" applyBorder="1" applyAlignment="1">
      <alignment horizontal="center" vertical="center" wrapText="1"/>
    </xf>
    <xf numFmtId="0" fontId="32" fillId="0" borderId="17" xfId="0" applyFont="1" applyFill="1" applyBorder="1" applyAlignment="1">
      <alignment horizontal="center" vertical="center"/>
    </xf>
    <xf numFmtId="0" fontId="38" fillId="0" borderId="17" xfId="0" applyFont="1" applyFill="1" applyBorder="1" applyAlignment="1">
      <alignment vertical="center" wrapText="1"/>
    </xf>
    <xf numFmtId="0" fontId="27" fillId="0" borderId="17" xfId="0" applyFont="1" applyFill="1" applyBorder="1" applyAlignment="1">
      <alignment horizontal="center" vertical="center" wrapText="1"/>
    </xf>
    <xf numFmtId="0" fontId="37" fillId="0" borderId="17" xfId="0" applyFont="1" applyFill="1" applyBorder="1" applyAlignment="1">
      <alignment vertical="center" wrapText="1"/>
    </xf>
    <xf numFmtId="0" fontId="37" fillId="0" borderId="19" xfId="0" applyFont="1" applyFill="1" applyBorder="1" applyAlignment="1">
      <alignment vertical="center" wrapText="1"/>
    </xf>
    <xf numFmtId="0" fontId="26" fillId="0" borderId="16" xfId="0" applyFont="1" applyFill="1" applyBorder="1" applyAlignment="1">
      <alignment horizontal="center" vertical="center"/>
    </xf>
    <xf numFmtId="0" fontId="33" fillId="2" borderId="1" xfId="0" applyFont="1" applyFill="1" applyBorder="1" applyAlignment="1">
      <alignment horizontal="center" vertical="center" wrapText="1"/>
    </xf>
    <xf numFmtId="0" fontId="29" fillId="2" borderId="1" xfId="0" applyFont="1" applyFill="1" applyBorder="1" applyAlignment="1">
      <alignment horizontal="center" vertical="center"/>
    </xf>
    <xf numFmtId="0" fontId="42" fillId="2" borderId="1" xfId="0" applyFont="1" applyFill="1" applyBorder="1" applyAlignment="1">
      <alignment wrapText="1"/>
    </xf>
    <xf numFmtId="0" fontId="28" fillId="2" borderId="1" xfId="0" applyFont="1" applyFill="1" applyBorder="1" applyAlignment="1">
      <alignment horizontal="center" vertical="center" wrapText="1"/>
    </xf>
    <xf numFmtId="0" fontId="0" fillId="2" borderId="1" xfId="0" applyFont="1" applyFill="1" applyBorder="1" applyAlignment="1">
      <alignment wrapText="1"/>
    </xf>
    <xf numFmtId="14" fontId="0" fillId="2" borderId="1" xfId="0" applyNumberFormat="1" applyFont="1" applyFill="1" applyBorder="1" applyAlignment="1">
      <alignment horizontal="center" vertical="center"/>
    </xf>
    <xf numFmtId="0" fontId="0" fillId="0" borderId="2" xfId="0" applyBorder="1" applyAlignment="1">
      <alignment horizontal="left" vertical="center"/>
    </xf>
    <xf numFmtId="2" fontId="1" fillId="2" borderId="1" xfId="0" applyNumberFormat="1" applyFont="1" applyFill="1" applyBorder="1" applyAlignment="1">
      <alignment horizontal="center"/>
    </xf>
    <xf numFmtId="0" fontId="0" fillId="0" borderId="3" xfId="0" applyFill="1" applyBorder="1" applyAlignment="1">
      <alignment horizontal="left" vertical="center" wrapText="1"/>
    </xf>
    <xf numFmtId="16" fontId="0" fillId="0" borderId="1" xfId="0" applyNumberFormat="1" applyBorder="1" applyAlignment="1">
      <alignment horizontal="center"/>
    </xf>
    <xf numFmtId="0" fontId="29" fillId="2" borderId="1" xfId="0" applyFont="1" applyFill="1" applyBorder="1" applyAlignment="1">
      <alignment horizontal="center" vertical="center" wrapText="1"/>
    </xf>
    <xf numFmtId="0" fontId="1" fillId="3" borderId="1" xfId="0" applyFont="1" applyFill="1" applyBorder="1" applyAlignment="1">
      <alignment horizontal="center" wrapText="1"/>
    </xf>
    <xf numFmtId="0" fontId="0" fillId="6" borderId="1" xfId="0" applyFill="1" applyBorder="1" applyAlignment="1">
      <alignment vertical="center"/>
    </xf>
    <xf numFmtId="0" fontId="14" fillId="6"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center" vertical="center" wrapText="1"/>
    </xf>
    <xf numFmtId="0" fontId="28" fillId="0" borderId="0" xfId="0" applyFont="1" applyFill="1" applyAlignment="1">
      <alignment vertical="center" wrapText="1"/>
    </xf>
    <xf numFmtId="0" fontId="7" fillId="0" borderId="1" xfId="0" applyFont="1" applyBorder="1" applyAlignment="1">
      <alignment horizontal="center" vertical="center" wrapText="1"/>
    </xf>
    <xf numFmtId="0" fontId="0" fillId="0" borderId="1" xfId="0"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Border="1" applyAlignment="1">
      <alignment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28" fillId="0" borderId="1" xfId="0" applyFont="1" applyBorder="1" applyAlignment="1">
      <alignment horizontal="justify" vertical="center" wrapText="1"/>
    </xf>
    <xf numFmtId="0" fontId="12" fillId="0" borderId="4" xfId="0" applyFont="1" applyFill="1" applyBorder="1" applyAlignment="1">
      <alignment vertical="center" wrapText="1"/>
    </xf>
    <xf numFmtId="0" fontId="0" fillId="0" borderId="4" xfId="0" applyFill="1" applyBorder="1" applyAlignment="1">
      <alignment horizontal="center" vertical="center" wrapText="1"/>
    </xf>
    <xf numFmtId="0" fontId="28" fillId="0" borderId="1" xfId="0" applyFont="1" applyFill="1" applyBorder="1" applyAlignment="1">
      <alignment horizontal="justify" vertical="center" wrapText="1"/>
    </xf>
    <xf numFmtId="0" fontId="0" fillId="6" borderId="1" xfId="0" applyFill="1" applyBorder="1" applyAlignment="1">
      <alignment horizontal="center" vertical="center"/>
    </xf>
    <xf numFmtId="0" fontId="28" fillId="0" borderId="1" xfId="0" applyFont="1" applyFill="1" applyBorder="1" applyAlignment="1">
      <alignment horizontal="center" vertical="center" wrapText="1"/>
    </xf>
    <xf numFmtId="0" fontId="0" fillId="0" borderId="1" xfId="0" applyFill="1" applyBorder="1" applyAlignment="1">
      <alignment horizontal="center" wrapText="1"/>
    </xf>
    <xf numFmtId="0" fontId="28" fillId="0" borderId="1" xfId="0" applyFont="1" applyFill="1" applyBorder="1" applyAlignment="1">
      <alignment horizontal="justify" vertical="center"/>
    </xf>
    <xf numFmtId="0" fontId="28" fillId="0" borderId="1" xfId="0" applyFont="1" applyFill="1" applyBorder="1" applyAlignment="1">
      <alignment horizontal="center" vertical="center"/>
    </xf>
    <xf numFmtId="0" fontId="12" fillId="0" borderId="1" xfId="0" applyFont="1" applyFill="1" applyBorder="1" applyAlignment="1">
      <alignment vertical="center" wrapText="1"/>
    </xf>
    <xf numFmtId="0" fontId="28" fillId="0" borderId="1" xfId="0" applyFont="1" applyBorder="1" applyAlignment="1">
      <alignment horizontal="justify" vertical="center"/>
    </xf>
    <xf numFmtId="17" fontId="0" fillId="0" borderId="1" xfId="0" applyNumberFormat="1" applyFill="1" applyBorder="1" applyAlignment="1">
      <alignment horizontal="center" vertical="center" wrapText="1"/>
    </xf>
    <xf numFmtId="0" fontId="44" fillId="0" borderId="1" xfId="0" applyFont="1" applyBorder="1" applyAlignment="1">
      <alignment vertical="center" wrapText="1"/>
    </xf>
    <xf numFmtId="0" fontId="0" fillId="0" borderId="1" xfId="0" applyBorder="1" applyAlignment="1">
      <alignment wrapText="1"/>
    </xf>
    <xf numFmtId="0" fontId="43" fillId="6" borderId="1" xfId="0" applyFont="1" applyFill="1" applyBorder="1" applyAlignment="1">
      <alignment vertical="center" wrapText="1"/>
    </xf>
    <xf numFmtId="0" fontId="44" fillId="0" borderId="1" xfId="0" applyFont="1" applyBorder="1" applyAlignment="1">
      <alignment horizontal="left" vertical="center" wrapText="1"/>
    </xf>
    <xf numFmtId="0" fontId="0" fillId="0" borderId="1" xfId="0" applyBorder="1" applyAlignment="1">
      <alignment vertical="center" wrapText="1"/>
    </xf>
    <xf numFmtId="0" fontId="0" fillId="0" borderId="0" xfId="0" applyAlignment="1">
      <alignment wrapText="1"/>
    </xf>
    <xf numFmtId="0" fontId="10" fillId="2" borderId="20" xfId="0" applyFont="1" applyFill="1" applyBorder="1" applyAlignment="1">
      <alignment horizontal="center"/>
    </xf>
    <xf numFmtId="0" fontId="10" fillId="2" borderId="21" xfId="0" applyFont="1" applyFill="1" applyBorder="1" applyAlignment="1">
      <alignment horizontal="center"/>
    </xf>
    <xf numFmtId="0" fontId="10" fillId="2" borderId="23" xfId="0" applyFont="1" applyFill="1" applyBorder="1" applyAlignment="1">
      <alignment horizontal="center"/>
    </xf>
    <xf numFmtId="0" fontId="11" fillId="2" borderId="5" xfId="0" applyFont="1" applyFill="1" applyBorder="1" applyAlignment="1"/>
    <xf numFmtId="0" fontId="11" fillId="2" borderId="12" xfId="0" applyFont="1" applyFill="1" applyBorder="1" applyAlignment="1"/>
    <xf numFmtId="0" fontId="11" fillId="2" borderId="6" xfId="0" applyFont="1" applyFill="1" applyBorder="1" applyAlignment="1"/>
    <xf numFmtId="0" fontId="1" fillId="0" borderId="24" xfId="0" applyFont="1" applyBorder="1" applyAlignment="1">
      <alignment horizontal="left"/>
    </xf>
    <xf numFmtId="0" fontId="1" fillId="0" borderId="0" xfId="0" applyFont="1" applyAlignment="1">
      <alignment horizontal="left"/>
    </xf>
    <xf numFmtId="0" fontId="1" fillId="4" borderId="5" xfId="0" applyFont="1" applyFill="1" applyBorder="1" applyAlignment="1">
      <alignment horizontal="center"/>
    </xf>
    <xf numFmtId="0" fontId="1" fillId="4" borderId="12" xfId="0" applyFont="1" applyFill="1" applyBorder="1" applyAlignment="1">
      <alignment horizontal="center"/>
    </xf>
    <xf numFmtId="0" fontId="1" fillId="4" borderId="6" xfId="0" applyFont="1" applyFill="1" applyBorder="1" applyAlignment="1">
      <alignment horizontal="center"/>
    </xf>
    <xf numFmtId="0" fontId="1" fillId="4" borderId="1" xfId="0" applyFont="1" applyFill="1" applyBorder="1" applyAlignment="1">
      <alignment horizontal="center"/>
    </xf>
    <xf numFmtId="0" fontId="3" fillId="2" borderId="10" xfId="0" applyFont="1" applyFill="1" applyBorder="1" applyAlignment="1">
      <alignment horizontal="center"/>
    </xf>
    <xf numFmtId="0" fontId="3" fillId="2" borderId="15" xfId="0" applyFont="1" applyFill="1" applyBorder="1" applyAlignment="1">
      <alignment horizontal="center"/>
    </xf>
    <xf numFmtId="0" fontId="3" fillId="2" borderId="11"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0" fillId="0" borderId="1" xfId="0" applyFont="1" applyBorder="1" applyAlignment="1">
      <alignment horizontal="center" vertical="center"/>
    </xf>
    <xf numFmtId="0" fontId="0" fillId="0" borderId="11" xfId="0" applyFont="1" applyBorder="1" applyAlignment="1">
      <alignment horizontal="center" vertical="center"/>
    </xf>
    <xf numFmtId="0" fontId="0" fillId="0" borderId="14" xfId="0" applyFont="1" applyBorder="1" applyAlignment="1">
      <alignment horizontal="center" vertical="center"/>
    </xf>
    <xf numFmtId="0" fontId="0" fillId="0" borderId="9" xfId="0" applyFont="1" applyBorder="1" applyAlignment="1">
      <alignment horizontal="center" vertical="center"/>
    </xf>
    <xf numFmtId="16" fontId="0" fillId="0" borderId="11" xfId="0" applyNumberFormat="1" applyFont="1" applyBorder="1" applyAlignment="1">
      <alignment horizontal="center" vertical="center"/>
    </xf>
    <xf numFmtId="16" fontId="0" fillId="0" borderId="14" xfId="0" applyNumberFormat="1" applyFont="1" applyBorder="1" applyAlignment="1">
      <alignment horizontal="center" vertical="center"/>
    </xf>
    <xf numFmtId="16" fontId="0" fillId="0" borderId="9" xfId="0" applyNumberFormat="1" applyFont="1" applyBorder="1" applyAlignment="1">
      <alignment horizontal="center" vertical="center"/>
    </xf>
    <xf numFmtId="0" fontId="3" fillId="2" borderId="1" xfId="0" applyFont="1" applyFill="1" applyBorder="1" applyAlignment="1">
      <alignment horizontal="center"/>
    </xf>
    <xf numFmtId="17" fontId="0" fillId="0" borderId="2" xfId="0" applyNumberFormat="1" applyFont="1" applyBorder="1" applyAlignment="1">
      <alignment horizontal="center" vertical="center"/>
    </xf>
    <xf numFmtId="17" fontId="0" fillId="0" borderId="3" xfId="0" applyNumberFormat="1" applyFont="1" applyBorder="1" applyAlignment="1">
      <alignment horizontal="center" vertical="center"/>
    </xf>
    <xf numFmtId="17" fontId="0" fillId="0" borderId="4" xfId="0" applyNumberFormat="1" applyFont="1" applyBorder="1" applyAlignment="1">
      <alignment horizontal="center" vertical="center"/>
    </xf>
    <xf numFmtId="0" fontId="0" fillId="0" borderId="2" xfId="0" applyFill="1" applyBorder="1" applyAlignment="1">
      <alignment horizontal="center"/>
    </xf>
    <xf numFmtId="0" fontId="0" fillId="0" borderId="4" xfId="0" applyFill="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2" fillId="2" borderId="1" xfId="0" applyFont="1" applyFill="1"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1" fillId="2" borderId="1" xfId="0" applyFont="1" applyFill="1" applyBorder="1" applyAlignment="1">
      <alignment horizontal="center"/>
    </xf>
    <xf numFmtId="0" fontId="11" fillId="2" borderId="1" xfId="0" applyFont="1" applyFill="1" applyBorder="1" applyAlignment="1">
      <alignment horizontal="center"/>
    </xf>
    <xf numFmtId="0" fontId="4" fillId="2" borderId="1" xfId="0" applyFont="1" applyFill="1" applyBorder="1" applyAlignment="1">
      <alignment horizontal="center"/>
    </xf>
    <xf numFmtId="0" fontId="26" fillId="0" borderId="22" xfId="0" applyFont="1" applyFill="1" applyBorder="1" applyAlignment="1">
      <alignment horizontal="center" vertical="center"/>
    </xf>
    <xf numFmtId="0" fontId="26" fillId="0" borderId="18" xfId="0" applyFont="1" applyFill="1" applyBorder="1" applyAlignment="1">
      <alignment horizontal="center" vertical="center"/>
    </xf>
    <xf numFmtId="0" fontId="26" fillId="0" borderId="16" xfId="0" applyFont="1" applyFill="1" applyBorder="1" applyAlignment="1">
      <alignment horizontal="center" vertical="center"/>
    </xf>
    <xf numFmtId="0" fontId="33" fillId="0" borderId="22"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2" fillId="0" borderId="22" xfId="0" applyFont="1" applyFill="1" applyBorder="1" applyAlignment="1">
      <alignment horizontal="center" vertical="center"/>
    </xf>
    <xf numFmtId="0" fontId="32" fillId="0" borderId="18" xfId="0" applyFont="1" applyFill="1" applyBorder="1" applyAlignment="1">
      <alignment horizontal="center" vertical="center"/>
    </xf>
    <xf numFmtId="0" fontId="32" fillId="0" borderId="16" xfId="0" applyFont="1" applyFill="1" applyBorder="1" applyAlignment="1">
      <alignment horizontal="center" vertical="center"/>
    </xf>
    <xf numFmtId="0" fontId="27" fillId="0" borderId="22" xfId="0" applyFont="1" applyFill="1" applyBorder="1" applyAlignment="1">
      <alignment horizontal="center" vertical="center" wrapText="1"/>
    </xf>
    <xf numFmtId="0" fontId="27" fillId="0" borderId="18"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45" fillId="2" borderId="1" xfId="0" applyFont="1" applyFill="1" applyBorder="1" applyAlignment="1">
      <alignment horizontal="center"/>
    </xf>
    <xf numFmtId="0" fontId="46" fillId="0" borderId="1" xfId="0" applyFont="1" applyBorder="1" applyAlignment="1">
      <alignment horizontal="center"/>
    </xf>
    <xf numFmtId="0" fontId="46" fillId="2" borderId="1" xfId="0" applyFont="1" applyFill="1" applyBorder="1" applyAlignment="1">
      <alignment horizontal="center"/>
    </xf>
    <xf numFmtId="0" fontId="46" fillId="9" borderId="1" xfId="0" applyFont="1" applyFill="1" applyBorder="1" applyAlignment="1">
      <alignment horizontal="center"/>
    </xf>
  </cellXfs>
  <cellStyles count="9">
    <cellStyle name="Comma 2" xfId="1"/>
    <cellStyle name="Comma 2 2" xfId="5"/>
    <cellStyle name="Normal" xfId="0" builtinId="0"/>
    <cellStyle name="Normal 14" xfId="2"/>
    <cellStyle name="Normal 2" xfId="6"/>
    <cellStyle name="Normal 3" xfId="3"/>
    <cellStyle name="Normal 4" xfId="4"/>
    <cellStyle name="Normal 5" xfId="7"/>
    <cellStyle name="Normal 6" xfId="8"/>
  </cellStyles>
  <dxfs count="0"/>
  <tableStyles count="0" defaultTableStyle="TableStyleMedium2" defaultPivotStyle="PivotStyleLight16"/>
  <colors>
    <mruColors>
      <color rgb="FFA162D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MSP!$B$2</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MSP!$A$3:$A$14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MSP!$B$3:$B$14</c:f>
              <c:numCache>
                <c:formatCode>0.000</c:formatCode>
                <c:ptCount val="12"/>
                <c:pt idx="0">
                  <c:v>3325.2539999999999</c:v>
                </c:pt>
                <c:pt idx="1">
                  <c:v>3751.625</c:v>
                </c:pt>
                <c:pt idx="2">
                  <c:v>2829.1660000000002</c:v>
                </c:pt>
                <c:pt idx="3">
                  <c:v>2206.7420000000002</c:v>
                </c:pt>
                <c:pt idx="4">
                  <c:v>3824</c:v>
                </c:pt>
                <c:pt idx="5">
                  <c:v>2378.415</c:v>
                </c:pt>
                <c:pt idx="6" formatCode="0.0">
                  <c:v>3752</c:v>
                </c:pt>
                <c:pt idx="7">
                  <c:v>3037.306</c:v>
                </c:pt>
                <c:pt idx="8">
                  <c:v>2481.4870000000001</c:v>
                </c:pt>
                <c:pt idx="9">
                  <c:v>2475</c:v>
                </c:pt>
                <c:pt idx="10">
                  <c:v>3115.4169999999999</c:v>
                </c:pt>
                <c:pt idx="11">
                  <c:v>3438.3049999999998</c:v>
                </c:pt>
              </c:numCache>
            </c:numRef>
          </c:val>
        </c:ser>
        <c:ser>
          <c:idx val="1"/>
          <c:order val="1"/>
          <c:tx>
            <c:strRef>
              <c:f>MSP!$C$2</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MSP!$A$3:$A$14</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MSP!$C$3:$C$14</c:f>
              <c:numCache>
                <c:formatCode>0.000</c:formatCode>
                <c:ptCount val="12"/>
                <c:pt idx="0">
                  <c:v>3371.1460000000002</c:v>
                </c:pt>
                <c:pt idx="1">
                  <c:v>4010.8110000000001</c:v>
                </c:pt>
                <c:pt idx="2">
                  <c:v>3154.848</c:v>
                </c:pt>
                <c:pt idx="3">
                  <c:v>2413.9090000000001</c:v>
                </c:pt>
                <c:pt idx="4">
                  <c:v>3158.3090000000002</c:v>
                </c:pt>
                <c:pt idx="5">
                  <c:v>2367.415</c:v>
                </c:pt>
                <c:pt idx="6">
                  <c:v>2347.41</c:v>
                </c:pt>
                <c:pt idx="7">
                  <c:v>2493.3789999999999</c:v>
                </c:pt>
                <c:pt idx="8">
                  <c:v>2551.3649999999998</c:v>
                </c:pt>
                <c:pt idx="9">
                  <c:v>2271</c:v>
                </c:pt>
                <c:pt idx="10">
                  <c:v>3183.0909999999999</c:v>
                </c:pt>
                <c:pt idx="11">
                  <c:v>3454.9169999999999</c:v>
                </c:pt>
              </c:numCache>
            </c:numRef>
          </c:val>
        </c:ser>
        <c:dLbls>
          <c:showLegendKey val="0"/>
          <c:showVal val="1"/>
          <c:showCatName val="0"/>
          <c:showSerName val="0"/>
          <c:showPercent val="0"/>
          <c:showBubbleSize val="0"/>
        </c:dLbls>
        <c:gapWidth val="150"/>
        <c:overlap val="-25"/>
        <c:axId val="86036480"/>
        <c:axId val="86038016"/>
      </c:barChart>
      <c:catAx>
        <c:axId val="86036480"/>
        <c:scaling>
          <c:orientation val="minMax"/>
        </c:scaling>
        <c:delete val="0"/>
        <c:axPos val="b"/>
        <c:majorTickMark val="none"/>
        <c:minorTickMark val="none"/>
        <c:tickLblPos val="nextTo"/>
        <c:crossAx val="86038016"/>
        <c:crosses val="autoZero"/>
        <c:auto val="1"/>
        <c:lblAlgn val="ctr"/>
        <c:lblOffset val="100"/>
        <c:noMultiLvlLbl val="0"/>
      </c:catAx>
      <c:valAx>
        <c:axId val="86038016"/>
        <c:scaling>
          <c:orientation val="minMax"/>
        </c:scaling>
        <c:delete val="1"/>
        <c:axPos val="l"/>
        <c:numFmt formatCode="0.000" sourceLinked="1"/>
        <c:majorTickMark val="none"/>
        <c:minorTickMark val="none"/>
        <c:tickLblPos val="nextTo"/>
        <c:crossAx val="860364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TLP!$B$4</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TLP!$A$5:$A$16</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TLP!$B$5:$B$16</c:f>
              <c:numCache>
                <c:formatCode>General</c:formatCode>
                <c:ptCount val="12"/>
                <c:pt idx="0">
                  <c:v>336.6</c:v>
                </c:pt>
                <c:pt idx="1">
                  <c:v>412.81</c:v>
                </c:pt>
                <c:pt idx="2">
                  <c:v>233.49</c:v>
                </c:pt>
                <c:pt idx="3">
                  <c:v>428.38</c:v>
                </c:pt>
                <c:pt idx="4">
                  <c:v>238.32</c:v>
                </c:pt>
                <c:pt idx="5">
                  <c:v>139.19999999999999</c:v>
                </c:pt>
                <c:pt idx="6">
                  <c:v>285.5</c:v>
                </c:pt>
                <c:pt idx="7">
                  <c:v>201.36</c:v>
                </c:pt>
                <c:pt idx="8">
                  <c:v>0</c:v>
                </c:pt>
                <c:pt idx="9">
                  <c:v>246.05</c:v>
                </c:pt>
                <c:pt idx="10">
                  <c:v>219.6</c:v>
                </c:pt>
                <c:pt idx="11">
                  <c:v>252.33</c:v>
                </c:pt>
              </c:numCache>
            </c:numRef>
          </c:val>
        </c:ser>
        <c:ser>
          <c:idx val="1"/>
          <c:order val="1"/>
          <c:tx>
            <c:strRef>
              <c:f>TLP!$C$4</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TLP!$A$5:$A$16</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TLP!$C$5:$C$16</c:f>
              <c:numCache>
                <c:formatCode>General</c:formatCode>
                <c:ptCount val="12"/>
                <c:pt idx="0">
                  <c:v>348.2</c:v>
                </c:pt>
                <c:pt idx="1">
                  <c:v>343.37</c:v>
                </c:pt>
                <c:pt idx="2">
                  <c:v>218.35</c:v>
                </c:pt>
                <c:pt idx="3">
                  <c:v>415.09</c:v>
                </c:pt>
                <c:pt idx="4">
                  <c:v>167.4</c:v>
                </c:pt>
                <c:pt idx="5">
                  <c:v>70.902000000000001</c:v>
                </c:pt>
                <c:pt idx="6">
                  <c:v>300.36</c:v>
                </c:pt>
                <c:pt idx="7">
                  <c:v>172.65</c:v>
                </c:pt>
                <c:pt idx="8">
                  <c:v>0</c:v>
                </c:pt>
                <c:pt idx="9">
                  <c:v>249.29</c:v>
                </c:pt>
                <c:pt idx="10">
                  <c:v>217.4</c:v>
                </c:pt>
                <c:pt idx="11">
                  <c:v>216.4</c:v>
                </c:pt>
              </c:numCache>
            </c:numRef>
          </c:val>
        </c:ser>
        <c:dLbls>
          <c:showLegendKey val="0"/>
          <c:showVal val="1"/>
          <c:showCatName val="0"/>
          <c:showSerName val="0"/>
          <c:showPercent val="0"/>
          <c:showBubbleSize val="0"/>
        </c:dLbls>
        <c:gapWidth val="150"/>
        <c:overlap val="-25"/>
        <c:axId val="86523264"/>
        <c:axId val="86529152"/>
      </c:barChart>
      <c:catAx>
        <c:axId val="86523264"/>
        <c:scaling>
          <c:orientation val="minMax"/>
        </c:scaling>
        <c:delete val="0"/>
        <c:axPos val="b"/>
        <c:majorTickMark val="none"/>
        <c:minorTickMark val="none"/>
        <c:tickLblPos val="nextTo"/>
        <c:crossAx val="86529152"/>
        <c:crosses val="autoZero"/>
        <c:auto val="1"/>
        <c:lblAlgn val="ctr"/>
        <c:lblOffset val="100"/>
        <c:noMultiLvlLbl val="0"/>
      </c:catAx>
      <c:valAx>
        <c:axId val="86529152"/>
        <c:scaling>
          <c:orientation val="minMax"/>
        </c:scaling>
        <c:delete val="1"/>
        <c:axPos val="l"/>
        <c:numFmt formatCode="General" sourceLinked="1"/>
        <c:majorTickMark val="out"/>
        <c:minorTickMark val="none"/>
        <c:tickLblPos val="nextTo"/>
        <c:crossAx val="8652326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TLP!$B$34</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TLP!$A$35:$A$46</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TLP!$B$35:$B$46</c:f>
              <c:numCache>
                <c:formatCode>General</c:formatCode>
                <c:ptCount val="12"/>
                <c:pt idx="0">
                  <c:v>52.9</c:v>
                </c:pt>
                <c:pt idx="1">
                  <c:v>65</c:v>
                </c:pt>
                <c:pt idx="2">
                  <c:v>65.400000000000006</c:v>
                </c:pt>
                <c:pt idx="3">
                  <c:v>0</c:v>
                </c:pt>
                <c:pt idx="4">
                  <c:v>23</c:v>
                </c:pt>
                <c:pt idx="5">
                  <c:v>21.4</c:v>
                </c:pt>
                <c:pt idx="6">
                  <c:v>9.19</c:v>
                </c:pt>
                <c:pt idx="7">
                  <c:v>23.72</c:v>
                </c:pt>
                <c:pt idx="8">
                  <c:v>168.18</c:v>
                </c:pt>
                <c:pt idx="9">
                  <c:v>54.64</c:v>
                </c:pt>
                <c:pt idx="10">
                  <c:v>48.36</c:v>
                </c:pt>
                <c:pt idx="11">
                  <c:v>61.8</c:v>
                </c:pt>
              </c:numCache>
            </c:numRef>
          </c:val>
        </c:ser>
        <c:ser>
          <c:idx val="1"/>
          <c:order val="1"/>
          <c:tx>
            <c:strRef>
              <c:f>TLP!$C$34</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TLP!$A$35:$A$46</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TLP!$C$35:$C$46</c:f>
              <c:numCache>
                <c:formatCode>General</c:formatCode>
                <c:ptCount val="12"/>
                <c:pt idx="0">
                  <c:v>51.4</c:v>
                </c:pt>
                <c:pt idx="1">
                  <c:v>66.92</c:v>
                </c:pt>
                <c:pt idx="2">
                  <c:v>65.39</c:v>
                </c:pt>
                <c:pt idx="3">
                  <c:v>0</c:v>
                </c:pt>
                <c:pt idx="4">
                  <c:v>24.92</c:v>
                </c:pt>
                <c:pt idx="5">
                  <c:v>21.31</c:v>
                </c:pt>
                <c:pt idx="6">
                  <c:v>9.67</c:v>
                </c:pt>
                <c:pt idx="7">
                  <c:v>24.51</c:v>
                </c:pt>
                <c:pt idx="8">
                  <c:v>167.21</c:v>
                </c:pt>
                <c:pt idx="9">
                  <c:v>56.85</c:v>
                </c:pt>
                <c:pt idx="10">
                  <c:v>50.64</c:v>
                </c:pt>
                <c:pt idx="11">
                  <c:v>63.91</c:v>
                </c:pt>
              </c:numCache>
            </c:numRef>
          </c:val>
        </c:ser>
        <c:dLbls>
          <c:showLegendKey val="0"/>
          <c:showVal val="1"/>
          <c:showCatName val="0"/>
          <c:showSerName val="0"/>
          <c:showPercent val="0"/>
          <c:showBubbleSize val="0"/>
        </c:dLbls>
        <c:gapWidth val="150"/>
        <c:overlap val="-25"/>
        <c:axId val="86571648"/>
        <c:axId val="86450560"/>
      </c:barChart>
      <c:catAx>
        <c:axId val="86571648"/>
        <c:scaling>
          <c:orientation val="minMax"/>
        </c:scaling>
        <c:delete val="0"/>
        <c:axPos val="b"/>
        <c:majorTickMark val="none"/>
        <c:minorTickMark val="none"/>
        <c:tickLblPos val="nextTo"/>
        <c:crossAx val="86450560"/>
        <c:crosses val="autoZero"/>
        <c:auto val="1"/>
        <c:lblAlgn val="ctr"/>
        <c:lblOffset val="100"/>
        <c:noMultiLvlLbl val="0"/>
      </c:catAx>
      <c:valAx>
        <c:axId val="86450560"/>
        <c:scaling>
          <c:orientation val="minMax"/>
        </c:scaling>
        <c:delete val="1"/>
        <c:axPos val="l"/>
        <c:numFmt formatCode="General" sourceLinked="1"/>
        <c:majorTickMark val="out"/>
        <c:minorTickMark val="none"/>
        <c:tickLblPos val="nextTo"/>
        <c:crossAx val="8657164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TLP!$B$49</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TLP!$A$55:$A$61</c:f>
              <c:strCache>
                <c:ptCount val="7"/>
                <c:pt idx="0">
                  <c:v>SEP</c:v>
                </c:pt>
                <c:pt idx="1">
                  <c:v>OCT</c:v>
                </c:pt>
                <c:pt idx="2">
                  <c:v>NOV</c:v>
                </c:pt>
                <c:pt idx="3">
                  <c:v>DEC</c:v>
                </c:pt>
                <c:pt idx="4">
                  <c:v>JAN</c:v>
                </c:pt>
                <c:pt idx="5">
                  <c:v>FEB</c:v>
                </c:pt>
                <c:pt idx="6">
                  <c:v>MAR</c:v>
                </c:pt>
              </c:strCache>
            </c:strRef>
          </c:cat>
          <c:val>
            <c:numRef>
              <c:f>TLP!$B$55:$B$61</c:f>
              <c:numCache>
                <c:formatCode>General</c:formatCode>
                <c:ptCount val="7"/>
                <c:pt idx="0">
                  <c:v>13.7</c:v>
                </c:pt>
                <c:pt idx="1">
                  <c:v>83.82</c:v>
                </c:pt>
                <c:pt idx="2">
                  <c:v>64.8</c:v>
                </c:pt>
                <c:pt idx="3">
                  <c:v>77.08</c:v>
                </c:pt>
                <c:pt idx="4">
                  <c:v>23</c:v>
                </c:pt>
                <c:pt idx="5">
                  <c:v>82.55</c:v>
                </c:pt>
                <c:pt idx="6">
                  <c:v>62.5</c:v>
                </c:pt>
              </c:numCache>
            </c:numRef>
          </c:val>
        </c:ser>
        <c:ser>
          <c:idx val="1"/>
          <c:order val="1"/>
          <c:tx>
            <c:strRef>
              <c:f>TLP!$C$49</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TLP!$A$55:$A$61</c:f>
              <c:strCache>
                <c:ptCount val="7"/>
                <c:pt idx="0">
                  <c:v>SEP</c:v>
                </c:pt>
                <c:pt idx="1">
                  <c:v>OCT</c:v>
                </c:pt>
                <c:pt idx="2">
                  <c:v>NOV</c:v>
                </c:pt>
                <c:pt idx="3">
                  <c:v>DEC</c:v>
                </c:pt>
                <c:pt idx="4">
                  <c:v>JAN</c:v>
                </c:pt>
                <c:pt idx="5">
                  <c:v>FEB</c:v>
                </c:pt>
                <c:pt idx="6">
                  <c:v>MAR</c:v>
                </c:pt>
              </c:strCache>
            </c:strRef>
          </c:cat>
          <c:val>
            <c:numRef>
              <c:f>TLP!$C$55:$C$61</c:f>
              <c:numCache>
                <c:formatCode>General</c:formatCode>
                <c:ptCount val="7"/>
                <c:pt idx="0">
                  <c:v>13.545999999999999</c:v>
                </c:pt>
                <c:pt idx="1">
                  <c:v>34.866999999999997</c:v>
                </c:pt>
                <c:pt idx="2">
                  <c:v>18.760000000000002</c:v>
                </c:pt>
                <c:pt idx="3">
                  <c:v>74.3</c:v>
                </c:pt>
                <c:pt idx="4">
                  <c:v>23.54</c:v>
                </c:pt>
                <c:pt idx="5">
                  <c:v>82.35</c:v>
                </c:pt>
                <c:pt idx="6">
                  <c:v>51.85</c:v>
                </c:pt>
              </c:numCache>
            </c:numRef>
          </c:val>
        </c:ser>
        <c:dLbls>
          <c:showLegendKey val="0"/>
          <c:showVal val="1"/>
          <c:showCatName val="0"/>
          <c:showSerName val="0"/>
          <c:showPercent val="0"/>
          <c:showBubbleSize val="0"/>
        </c:dLbls>
        <c:gapWidth val="150"/>
        <c:overlap val="-25"/>
        <c:axId val="86472576"/>
        <c:axId val="86474112"/>
      </c:barChart>
      <c:catAx>
        <c:axId val="86472576"/>
        <c:scaling>
          <c:orientation val="minMax"/>
        </c:scaling>
        <c:delete val="0"/>
        <c:axPos val="b"/>
        <c:majorTickMark val="none"/>
        <c:minorTickMark val="none"/>
        <c:tickLblPos val="nextTo"/>
        <c:crossAx val="86474112"/>
        <c:crosses val="autoZero"/>
        <c:auto val="1"/>
        <c:lblAlgn val="ctr"/>
        <c:lblOffset val="100"/>
        <c:noMultiLvlLbl val="0"/>
      </c:catAx>
      <c:valAx>
        <c:axId val="86474112"/>
        <c:scaling>
          <c:orientation val="minMax"/>
        </c:scaling>
        <c:delete val="1"/>
        <c:axPos val="l"/>
        <c:numFmt formatCode="General" sourceLinked="1"/>
        <c:majorTickMark val="out"/>
        <c:minorTickMark val="none"/>
        <c:tickLblPos val="nextTo"/>
        <c:crossAx val="8647257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TLP!$B$19</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TLP!$A$20:$A$31</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TLP!$B$20:$B$31</c:f>
              <c:numCache>
                <c:formatCode>General</c:formatCode>
                <c:ptCount val="12"/>
                <c:pt idx="0">
                  <c:v>0</c:v>
                </c:pt>
                <c:pt idx="1">
                  <c:v>0</c:v>
                </c:pt>
                <c:pt idx="2">
                  <c:v>0</c:v>
                </c:pt>
                <c:pt idx="3">
                  <c:v>0</c:v>
                </c:pt>
                <c:pt idx="4">
                  <c:v>0</c:v>
                </c:pt>
                <c:pt idx="5">
                  <c:v>0</c:v>
                </c:pt>
                <c:pt idx="6">
                  <c:v>0</c:v>
                </c:pt>
                <c:pt idx="7">
                  <c:v>0</c:v>
                </c:pt>
                <c:pt idx="8">
                  <c:v>0</c:v>
                </c:pt>
                <c:pt idx="9">
                  <c:v>70.2</c:v>
                </c:pt>
                <c:pt idx="10">
                  <c:v>38.200000000000003</c:v>
                </c:pt>
                <c:pt idx="11">
                  <c:v>60.8</c:v>
                </c:pt>
              </c:numCache>
            </c:numRef>
          </c:val>
        </c:ser>
        <c:ser>
          <c:idx val="1"/>
          <c:order val="1"/>
          <c:tx>
            <c:strRef>
              <c:f>TLP!$C$19</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TLP!$A$20:$A$31</c:f>
              <c:strCache>
                <c:ptCount val="12"/>
                <c:pt idx="0">
                  <c:v>APR</c:v>
                </c:pt>
                <c:pt idx="1">
                  <c:v>MAY</c:v>
                </c:pt>
                <c:pt idx="2">
                  <c:v>JUN</c:v>
                </c:pt>
                <c:pt idx="3">
                  <c:v>JUL</c:v>
                </c:pt>
                <c:pt idx="4">
                  <c:v>AUG</c:v>
                </c:pt>
                <c:pt idx="5">
                  <c:v>SEP</c:v>
                </c:pt>
                <c:pt idx="6">
                  <c:v>OCT</c:v>
                </c:pt>
                <c:pt idx="7">
                  <c:v>NOV</c:v>
                </c:pt>
                <c:pt idx="8">
                  <c:v>DEC</c:v>
                </c:pt>
                <c:pt idx="9">
                  <c:v>JAN</c:v>
                </c:pt>
                <c:pt idx="10">
                  <c:v>FEB</c:v>
                </c:pt>
                <c:pt idx="11">
                  <c:v>MAR</c:v>
                </c:pt>
              </c:strCache>
            </c:strRef>
          </c:cat>
          <c:val>
            <c:numRef>
              <c:f>TLP!$C$20:$C$31</c:f>
              <c:numCache>
                <c:formatCode>General</c:formatCode>
                <c:ptCount val="12"/>
                <c:pt idx="0">
                  <c:v>0</c:v>
                </c:pt>
                <c:pt idx="1">
                  <c:v>0</c:v>
                </c:pt>
                <c:pt idx="2">
                  <c:v>0</c:v>
                </c:pt>
                <c:pt idx="3">
                  <c:v>0</c:v>
                </c:pt>
                <c:pt idx="4">
                  <c:v>0</c:v>
                </c:pt>
                <c:pt idx="5">
                  <c:v>0</c:v>
                </c:pt>
                <c:pt idx="6">
                  <c:v>0</c:v>
                </c:pt>
                <c:pt idx="7">
                  <c:v>0</c:v>
                </c:pt>
                <c:pt idx="8">
                  <c:v>0</c:v>
                </c:pt>
                <c:pt idx="9">
                  <c:v>69.849999999999994</c:v>
                </c:pt>
                <c:pt idx="10">
                  <c:v>19.3</c:v>
                </c:pt>
                <c:pt idx="11">
                  <c:v>59.07</c:v>
                </c:pt>
              </c:numCache>
            </c:numRef>
          </c:val>
        </c:ser>
        <c:dLbls>
          <c:showLegendKey val="0"/>
          <c:showVal val="1"/>
          <c:showCatName val="0"/>
          <c:showSerName val="0"/>
          <c:showPercent val="0"/>
          <c:showBubbleSize val="0"/>
        </c:dLbls>
        <c:gapWidth val="150"/>
        <c:overlap val="-25"/>
        <c:axId val="86582400"/>
        <c:axId val="86583936"/>
      </c:barChart>
      <c:catAx>
        <c:axId val="86582400"/>
        <c:scaling>
          <c:orientation val="minMax"/>
        </c:scaling>
        <c:delete val="0"/>
        <c:axPos val="b"/>
        <c:majorTickMark val="none"/>
        <c:minorTickMark val="none"/>
        <c:tickLblPos val="nextTo"/>
        <c:crossAx val="86583936"/>
        <c:crosses val="autoZero"/>
        <c:auto val="1"/>
        <c:lblAlgn val="ctr"/>
        <c:lblOffset val="100"/>
        <c:noMultiLvlLbl val="0"/>
      </c:catAx>
      <c:valAx>
        <c:axId val="86583936"/>
        <c:scaling>
          <c:orientation val="minMax"/>
        </c:scaling>
        <c:delete val="1"/>
        <c:axPos val="l"/>
        <c:numFmt formatCode="General" sourceLinked="1"/>
        <c:majorTickMark val="out"/>
        <c:minorTickMark val="none"/>
        <c:tickLblPos val="nextTo"/>
        <c:crossAx val="8658240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DFA!$C$3</c:f>
              <c:strCache>
                <c:ptCount val="1"/>
                <c:pt idx="0">
                  <c:v>PRODUCTION (MT)</c:v>
                </c:pt>
              </c:strCache>
            </c:strRef>
          </c:tx>
          <c:invertIfNegative val="0"/>
          <c:cat>
            <c:multiLvlStrRef>
              <c:f>DFA!$A$4:$B$64</c:f>
              <c:multiLvlStrCache>
                <c:ptCount val="61"/>
                <c:lvl>
                  <c:pt idx="0">
                    <c:v>Distillation</c:v>
                  </c:pt>
                  <c:pt idx="1">
                    <c:v>Splitting</c:v>
                  </c:pt>
                  <c:pt idx="2">
                    <c:v>Gly Bleaching</c:v>
                  </c:pt>
                  <c:pt idx="3">
                    <c:v>Hydrogenation</c:v>
                  </c:pt>
                  <c:pt idx="4">
                    <c:v>TOTAL</c:v>
                  </c:pt>
                  <c:pt idx="5">
                    <c:v>Distillation</c:v>
                  </c:pt>
                  <c:pt idx="6">
                    <c:v>Splitting</c:v>
                  </c:pt>
                  <c:pt idx="7">
                    <c:v>Gly Bleaching</c:v>
                  </c:pt>
                  <c:pt idx="8">
                    <c:v>Hydrogenation</c:v>
                  </c:pt>
                  <c:pt idx="9">
                    <c:v>TOTAL</c:v>
                  </c:pt>
                  <c:pt idx="10">
                    <c:v>Distillation</c:v>
                  </c:pt>
                  <c:pt idx="11">
                    <c:v>Splitting</c:v>
                  </c:pt>
                  <c:pt idx="12">
                    <c:v>Gly Bleaching</c:v>
                  </c:pt>
                  <c:pt idx="13">
                    <c:v>Hydrogenation</c:v>
                  </c:pt>
                  <c:pt idx="14">
                    <c:v>TOTAL</c:v>
                  </c:pt>
                  <c:pt idx="15">
                    <c:v>Distillation</c:v>
                  </c:pt>
                  <c:pt idx="16">
                    <c:v>Splitting</c:v>
                  </c:pt>
                  <c:pt idx="17">
                    <c:v>Gly Bleaching</c:v>
                  </c:pt>
                  <c:pt idx="18">
                    <c:v>Hydrogenation</c:v>
                  </c:pt>
                  <c:pt idx="19">
                    <c:v>TOTAL</c:v>
                  </c:pt>
                  <c:pt idx="20">
                    <c:v>Distillation</c:v>
                  </c:pt>
                  <c:pt idx="21">
                    <c:v>Splitting</c:v>
                  </c:pt>
                  <c:pt idx="22">
                    <c:v>Gly Bleaching</c:v>
                  </c:pt>
                  <c:pt idx="23">
                    <c:v>Hydrogenation</c:v>
                  </c:pt>
                  <c:pt idx="24">
                    <c:v>TOTAL</c:v>
                  </c:pt>
                  <c:pt idx="25">
                    <c:v>Distillation</c:v>
                  </c:pt>
                  <c:pt idx="26">
                    <c:v>Splitting</c:v>
                  </c:pt>
                  <c:pt idx="27">
                    <c:v>Gly Bleaching</c:v>
                  </c:pt>
                  <c:pt idx="28">
                    <c:v>Hydrogenation</c:v>
                  </c:pt>
                  <c:pt idx="29">
                    <c:v>TOTAL</c:v>
                  </c:pt>
                  <c:pt idx="30">
                    <c:v>Distillation</c:v>
                  </c:pt>
                  <c:pt idx="31">
                    <c:v>Splitting</c:v>
                  </c:pt>
                  <c:pt idx="32">
                    <c:v>Gly Bleaching</c:v>
                  </c:pt>
                  <c:pt idx="33">
                    <c:v>Hydrogenation</c:v>
                  </c:pt>
                  <c:pt idx="34">
                    <c:v>TOTAL</c:v>
                  </c:pt>
                  <c:pt idx="35">
                    <c:v>Distillation</c:v>
                  </c:pt>
                  <c:pt idx="36">
                    <c:v>Splitting</c:v>
                  </c:pt>
                  <c:pt idx="37">
                    <c:v>Gly Bleaching</c:v>
                  </c:pt>
                  <c:pt idx="38">
                    <c:v>Hydrogenation</c:v>
                  </c:pt>
                  <c:pt idx="39">
                    <c:v>TOTAL</c:v>
                  </c:pt>
                  <c:pt idx="40">
                    <c:v>Distillation</c:v>
                  </c:pt>
                  <c:pt idx="41">
                    <c:v>Splitting</c:v>
                  </c:pt>
                  <c:pt idx="42">
                    <c:v>Gly Bleaching</c:v>
                  </c:pt>
                  <c:pt idx="43">
                    <c:v>Hydrogenation</c:v>
                  </c:pt>
                  <c:pt idx="44">
                    <c:v>TOTAL</c:v>
                  </c:pt>
                  <c:pt idx="45">
                    <c:v>Distillation</c:v>
                  </c:pt>
                  <c:pt idx="46">
                    <c:v>Splitting</c:v>
                  </c:pt>
                  <c:pt idx="47">
                    <c:v>Gly Bleaching</c:v>
                  </c:pt>
                  <c:pt idx="48">
                    <c:v>Hydrogenation</c:v>
                  </c:pt>
                  <c:pt idx="49">
                    <c:v>TOTAL</c:v>
                  </c:pt>
                  <c:pt idx="50">
                    <c:v>Distillation</c:v>
                  </c:pt>
                  <c:pt idx="51">
                    <c:v>Splitting</c:v>
                  </c:pt>
                  <c:pt idx="52">
                    <c:v>Gly Bleaching</c:v>
                  </c:pt>
                  <c:pt idx="53">
                    <c:v>Hydrogenation</c:v>
                  </c:pt>
                  <c:pt idx="54">
                    <c:v>TOTAL</c:v>
                  </c:pt>
                  <c:pt idx="55">
                    <c:v>Distillation</c:v>
                  </c:pt>
                  <c:pt idx="56">
                    <c:v>Splitting</c:v>
                  </c:pt>
                  <c:pt idx="57">
                    <c:v>Gly Bleaching</c:v>
                  </c:pt>
                  <c:pt idx="58">
                    <c:v>Hydrogenation</c:v>
                  </c:pt>
                  <c:pt idx="59">
                    <c:v>Hydrogenation (Bleached Solvent CNO)</c:v>
                  </c:pt>
                  <c:pt idx="60">
                    <c:v>TOTAL</c:v>
                  </c:pt>
                </c:lvl>
                <c:lvl>
                  <c:pt idx="0">
                    <c:v>APR</c:v>
                  </c:pt>
                  <c:pt idx="5">
                    <c:v>MAY</c:v>
                  </c:pt>
                  <c:pt idx="10">
                    <c:v>JUN</c:v>
                  </c:pt>
                  <c:pt idx="15">
                    <c:v>JUL</c:v>
                  </c:pt>
                  <c:pt idx="20">
                    <c:v>AUG</c:v>
                  </c:pt>
                  <c:pt idx="25">
                    <c:v>SEP</c:v>
                  </c:pt>
                  <c:pt idx="30">
                    <c:v>OCT</c:v>
                  </c:pt>
                  <c:pt idx="35">
                    <c:v>NOV</c:v>
                  </c:pt>
                  <c:pt idx="40">
                    <c:v>DEC</c:v>
                  </c:pt>
                  <c:pt idx="45">
                    <c:v>JAN</c:v>
                  </c:pt>
                  <c:pt idx="50">
                    <c:v>FEB</c:v>
                  </c:pt>
                  <c:pt idx="55">
                    <c:v>MAR</c:v>
                  </c:pt>
                </c:lvl>
              </c:multiLvlStrCache>
            </c:multiLvlStrRef>
          </c:cat>
          <c:val>
            <c:numRef>
              <c:f>DFA!$C$4:$C$64</c:f>
              <c:numCache>
                <c:formatCode>0.000</c:formatCode>
                <c:ptCount val="61"/>
                <c:pt idx="0">
                  <c:v>3197.9780000000001</c:v>
                </c:pt>
                <c:pt idx="1">
                  <c:v>2936.931</c:v>
                </c:pt>
                <c:pt idx="2">
                  <c:v>19.2</c:v>
                </c:pt>
                <c:pt idx="3">
                  <c:v>0</c:v>
                </c:pt>
                <c:pt idx="4">
                  <c:v>6154.1089999999995</c:v>
                </c:pt>
                <c:pt idx="5">
                  <c:v>3044.1280000000002</c:v>
                </c:pt>
                <c:pt idx="6">
                  <c:v>2976.15</c:v>
                </c:pt>
                <c:pt idx="7">
                  <c:v>19.2</c:v>
                </c:pt>
                <c:pt idx="8">
                  <c:v>0</c:v>
                </c:pt>
                <c:pt idx="9">
                  <c:v>6039.4780000000001</c:v>
                </c:pt>
                <c:pt idx="10">
                  <c:v>3200.5770000000002</c:v>
                </c:pt>
                <c:pt idx="11">
                  <c:v>3413.6660000000002</c:v>
                </c:pt>
                <c:pt idx="12">
                  <c:v>19.2</c:v>
                </c:pt>
                <c:pt idx="13">
                  <c:v>0</c:v>
                </c:pt>
                <c:pt idx="14">
                  <c:v>6633.4430000000002</c:v>
                </c:pt>
                <c:pt idx="15" formatCode="General">
                  <c:v>2953.241</c:v>
                </c:pt>
                <c:pt idx="16" formatCode="General">
                  <c:v>3093.72</c:v>
                </c:pt>
                <c:pt idx="17" formatCode="General">
                  <c:v>19.2</c:v>
                </c:pt>
                <c:pt idx="18" formatCode="General">
                  <c:v>55.44</c:v>
                </c:pt>
                <c:pt idx="19">
                  <c:v>6121.6009999999987</c:v>
                </c:pt>
                <c:pt idx="20" formatCode="General">
                  <c:v>2097.8090000000002</c:v>
                </c:pt>
                <c:pt idx="21" formatCode="General">
                  <c:v>1378.7639999999999</c:v>
                </c:pt>
                <c:pt idx="22" formatCode="General">
                  <c:v>38.4</c:v>
                </c:pt>
                <c:pt idx="23" formatCode="General">
                  <c:v>34.65</c:v>
                </c:pt>
                <c:pt idx="24">
                  <c:v>3549.6230000000005</c:v>
                </c:pt>
                <c:pt idx="25">
                  <c:v>1476.8920000000001</c:v>
                </c:pt>
                <c:pt idx="26">
                  <c:v>1728.893</c:v>
                </c:pt>
                <c:pt idx="27">
                  <c:v>0</c:v>
                </c:pt>
                <c:pt idx="28">
                  <c:v>0</c:v>
                </c:pt>
                <c:pt idx="29">
                  <c:v>3205.7849999999999</c:v>
                </c:pt>
                <c:pt idx="30">
                  <c:v>1227.1099999999999</c:v>
                </c:pt>
                <c:pt idx="31">
                  <c:v>1220.3009999999999</c:v>
                </c:pt>
                <c:pt idx="32">
                  <c:v>28.8</c:v>
                </c:pt>
                <c:pt idx="33">
                  <c:v>0</c:v>
                </c:pt>
                <c:pt idx="34">
                  <c:v>2476.2110000000002</c:v>
                </c:pt>
                <c:pt idx="35">
                  <c:v>1463.29</c:v>
                </c:pt>
                <c:pt idx="36">
                  <c:v>2546.0419999999999</c:v>
                </c:pt>
                <c:pt idx="37">
                  <c:v>45</c:v>
                </c:pt>
                <c:pt idx="38">
                  <c:v>225.52199999999999</c:v>
                </c:pt>
                <c:pt idx="39">
                  <c:v>4279.8540000000003</c:v>
                </c:pt>
                <c:pt idx="40">
                  <c:v>1615.1389999999999</c:v>
                </c:pt>
                <c:pt idx="41">
                  <c:v>1153.854</c:v>
                </c:pt>
                <c:pt idx="42">
                  <c:v>38.4</c:v>
                </c:pt>
                <c:pt idx="43">
                  <c:v>0</c:v>
                </c:pt>
                <c:pt idx="44">
                  <c:v>2807.393</c:v>
                </c:pt>
                <c:pt idx="45">
                  <c:v>1989.288</c:v>
                </c:pt>
                <c:pt idx="46">
                  <c:v>2232.0479999999998</c:v>
                </c:pt>
                <c:pt idx="47">
                  <c:v>4.8</c:v>
                </c:pt>
                <c:pt idx="48">
                  <c:v>244.23</c:v>
                </c:pt>
                <c:pt idx="49">
                  <c:v>4470.3659999999991</c:v>
                </c:pt>
                <c:pt idx="50">
                  <c:v>2998.4409999999998</c:v>
                </c:pt>
                <c:pt idx="51">
                  <c:v>2413.4540000000002</c:v>
                </c:pt>
                <c:pt idx="52">
                  <c:v>4.8</c:v>
                </c:pt>
                <c:pt idx="53">
                  <c:v>353.43</c:v>
                </c:pt>
                <c:pt idx="54">
                  <c:v>5770.1250000000009</c:v>
                </c:pt>
                <c:pt idx="55">
                  <c:v>1830.954</c:v>
                </c:pt>
                <c:pt idx="56">
                  <c:v>1875.069</c:v>
                </c:pt>
                <c:pt idx="57">
                  <c:v>33</c:v>
                </c:pt>
                <c:pt idx="58">
                  <c:v>32.948999999999998</c:v>
                </c:pt>
                <c:pt idx="59">
                  <c:v>83.16</c:v>
                </c:pt>
                <c:pt idx="60">
                  <c:v>3855.1320000000001</c:v>
                </c:pt>
              </c:numCache>
            </c:numRef>
          </c:val>
        </c:ser>
        <c:dLbls>
          <c:showLegendKey val="0"/>
          <c:showVal val="0"/>
          <c:showCatName val="0"/>
          <c:showSerName val="0"/>
          <c:showPercent val="0"/>
          <c:showBubbleSize val="0"/>
        </c:dLbls>
        <c:gapWidth val="150"/>
        <c:axId val="88540288"/>
        <c:axId val="88541824"/>
      </c:barChart>
      <c:catAx>
        <c:axId val="88540288"/>
        <c:scaling>
          <c:orientation val="minMax"/>
        </c:scaling>
        <c:delete val="0"/>
        <c:axPos val="b"/>
        <c:majorTickMark val="out"/>
        <c:minorTickMark val="none"/>
        <c:tickLblPos val="nextTo"/>
        <c:txPr>
          <a:bodyPr/>
          <a:lstStyle/>
          <a:p>
            <a:pPr>
              <a:defRPr b="1"/>
            </a:pPr>
            <a:endParaRPr lang="en-US"/>
          </a:p>
        </c:txPr>
        <c:crossAx val="88541824"/>
        <c:crosses val="autoZero"/>
        <c:auto val="1"/>
        <c:lblAlgn val="ctr"/>
        <c:lblOffset val="100"/>
        <c:noMultiLvlLbl val="0"/>
      </c:catAx>
      <c:valAx>
        <c:axId val="88541824"/>
        <c:scaling>
          <c:orientation val="minMax"/>
        </c:scaling>
        <c:delete val="0"/>
        <c:axPos val="l"/>
        <c:majorGridlines/>
        <c:numFmt formatCode="0.000" sourceLinked="1"/>
        <c:majorTickMark val="out"/>
        <c:minorTickMark val="none"/>
        <c:tickLblPos val="nextTo"/>
        <c:txPr>
          <a:bodyPr/>
          <a:lstStyle/>
          <a:p>
            <a:pPr>
              <a:defRPr b="1"/>
            </a:pPr>
            <a:endParaRPr lang="en-US"/>
          </a:p>
        </c:txPr>
        <c:crossAx val="885402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NOODLE!$B$2</c:f>
              <c:strCache>
                <c:ptCount val="1"/>
                <c:pt idx="0">
                  <c:v>TARGET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NOODLE!$A$3:$A$14</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NOODLE!$B$3:$B$14</c:f>
              <c:numCache>
                <c:formatCode>General</c:formatCode>
                <c:ptCount val="12"/>
                <c:pt idx="0">
                  <c:v>4026.1</c:v>
                </c:pt>
                <c:pt idx="1">
                  <c:v>3814</c:v>
                </c:pt>
                <c:pt idx="2">
                  <c:v>3824</c:v>
                </c:pt>
                <c:pt idx="3">
                  <c:v>3228</c:v>
                </c:pt>
                <c:pt idx="4">
                  <c:v>2841</c:v>
                </c:pt>
                <c:pt idx="5">
                  <c:v>1649</c:v>
                </c:pt>
                <c:pt idx="6">
                  <c:v>3110</c:v>
                </c:pt>
                <c:pt idx="7">
                  <c:v>2969</c:v>
                </c:pt>
                <c:pt idx="8">
                  <c:v>2008</c:v>
                </c:pt>
                <c:pt idx="9">
                  <c:v>2011</c:v>
                </c:pt>
                <c:pt idx="10">
                  <c:v>3872</c:v>
                </c:pt>
                <c:pt idx="11">
                  <c:v>2900.5</c:v>
                </c:pt>
              </c:numCache>
            </c:numRef>
          </c:val>
        </c:ser>
        <c:ser>
          <c:idx val="1"/>
          <c:order val="1"/>
          <c:tx>
            <c:strRef>
              <c:f>NOODLE!$C$2</c:f>
              <c:strCache>
                <c:ptCount val="1"/>
                <c:pt idx="0">
                  <c:v>ACHIEVED (MT)</c:v>
                </c:pt>
              </c:strCache>
            </c:strRef>
          </c:tx>
          <c:invertIfNegative val="0"/>
          <c:dLbls>
            <c:txPr>
              <a:bodyPr rot="-5400000" vert="horz"/>
              <a:lstStyle/>
              <a:p>
                <a:pPr>
                  <a:defRPr b="1"/>
                </a:pPr>
                <a:endParaRPr lang="en-US"/>
              </a:p>
            </c:txPr>
            <c:dLblPos val="inEnd"/>
            <c:showLegendKey val="0"/>
            <c:showVal val="1"/>
            <c:showCatName val="0"/>
            <c:showSerName val="0"/>
            <c:showPercent val="0"/>
            <c:showBubbleSize val="0"/>
            <c:showLeaderLines val="0"/>
          </c:dLbls>
          <c:cat>
            <c:strRef>
              <c:f>NOODLE!$A$3:$A$14</c:f>
              <c:strCache>
                <c:ptCount val="12"/>
                <c:pt idx="0">
                  <c:v>APR</c:v>
                </c:pt>
                <c:pt idx="1">
                  <c:v>MAY</c:v>
                </c:pt>
                <c:pt idx="2">
                  <c:v>JUNE</c:v>
                </c:pt>
                <c:pt idx="3">
                  <c:v>JUL</c:v>
                </c:pt>
                <c:pt idx="4">
                  <c:v>AUG</c:v>
                </c:pt>
                <c:pt idx="5">
                  <c:v>SEP</c:v>
                </c:pt>
                <c:pt idx="6">
                  <c:v>OCT</c:v>
                </c:pt>
                <c:pt idx="7">
                  <c:v>NOV</c:v>
                </c:pt>
                <c:pt idx="8">
                  <c:v>DEC</c:v>
                </c:pt>
                <c:pt idx="9">
                  <c:v>JAN</c:v>
                </c:pt>
                <c:pt idx="10">
                  <c:v>FEB</c:v>
                </c:pt>
                <c:pt idx="11">
                  <c:v>MAR</c:v>
                </c:pt>
              </c:strCache>
            </c:strRef>
          </c:cat>
          <c:val>
            <c:numRef>
              <c:f>NOODLE!$C$3:$C$14</c:f>
              <c:numCache>
                <c:formatCode>General</c:formatCode>
                <c:ptCount val="12"/>
                <c:pt idx="0">
                  <c:v>4026.1</c:v>
                </c:pt>
                <c:pt idx="1">
                  <c:v>3814</c:v>
                </c:pt>
                <c:pt idx="2">
                  <c:v>3824</c:v>
                </c:pt>
                <c:pt idx="3">
                  <c:v>3228</c:v>
                </c:pt>
                <c:pt idx="4">
                  <c:v>2799.1</c:v>
                </c:pt>
                <c:pt idx="5">
                  <c:v>1649</c:v>
                </c:pt>
                <c:pt idx="6">
                  <c:v>1719.53</c:v>
                </c:pt>
                <c:pt idx="7">
                  <c:v>2261</c:v>
                </c:pt>
                <c:pt idx="8">
                  <c:v>2133.37</c:v>
                </c:pt>
                <c:pt idx="9">
                  <c:v>2252</c:v>
                </c:pt>
                <c:pt idx="10">
                  <c:v>3894.8</c:v>
                </c:pt>
                <c:pt idx="11">
                  <c:v>2811.846</c:v>
                </c:pt>
              </c:numCache>
            </c:numRef>
          </c:val>
        </c:ser>
        <c:dLbls>
          <c:showLegendKey val="0"/>
          <c:showVal val="1"/>
          <c:showCatName val="0"/>
          <c:showSerName val="0"/>
          <c:showPercent val="0"/>
          <c:showBubbleSize val="0"/>
        </c:dLbls>
        <c:gapWidth val="150"/>
        <c:overlap val="-25"/>
        <c:axId val="97398784"/>
        <c:axId val="97400320"/>
      </c:barChart>
      <c:catAx>
        <c:axId val="97398784"/>
        <c:scaling>
          <c:orientation val="minMax"/>
        </c:scaling>
        <c:delete val="0"/>
        <c:axPos val="b"/>
        <c:majorTickMark val="none"/>
        <c:minorTickMark val="none"/>
        <c:tickLblPos val="nextTo"/>
        <c:crossAx val="97400320"/>
        <c:crosses val="autoZero"/>
        <c:auto val="1"/>
        <c:lblAlgn val="ctr"/>
        <c:lblOffset val="100"/>
        <c:noMultiLvlLbl val="0"/>
      </c:catAx>
      <c:valAx>
        <c:axId val="97400320"/>
        <c:scaling>
          <c:orientation val="minMax"/>
        </c:scaling>
        <c:delete val="1"/>
        <c:axPos val="l"/>
        <c:numFmt formatCode="General" sourceLinked="1"/>
        <c:majorTickMark val="out"/>
        <c:minorTickMark val="none"/>
        <c:tickLblPos val="nextTo"/>
        <c:crossAx val="973987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523874</xdr:colOff>
      <xdr:row>0</xdr:row>
      <xdr:rowOff>119062</xdr:rowOff>
    </xdr:from>
    <xdr:to>
      <xdr:col>14</xdr:col>
      <xdr:colOff>209549</xdr:colOff>
      <xdr:row>15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135591</xdr:rowOff>
    </xdr:from>
    <xdr:to>
      <xdr:col>9</xdr:col>
      <xdr:colOff>437029</xdr:colOff>
      <xdr:row>15</xdr:row>
      <xdr:rowOff>99732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224118</xdr:colOff>
      <xdr:row>32</xdr:row>
      <xdr:rowOff>11207</xdr:rowOff>
    </xdr:from>
    <xdr:to>
      <xdr:col>9</xdr:col>
      <xdr:colOff>470647</xdr:colOff>
      <xdr:row>43</xdr:row>
      <xdr:rowOff>189379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11207</xdr:colOff>
      <xdr:row>55</xdr:row>
      <xdr:rowOff>146798</xdr:rowOff>
    </xdr:from>
    <xdr:to>
      <xdr:col>10</xdr:col>
      <xdr:colOff>549089</xdr:colOff>
      <xdr:row>70</xdr:row>
      <xdr:rowOff>32498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212913</xdr:colOff>
      <xdr:row>17</xdr:row>
      <xdr:rowOff>56030</xdr:rowOff>
    </xdr:from>
    <xdr:to>
      <xdr:col>9</xdr:col>
      <xdr:colOff>459442</xdr:colOff>
      <xdr:row>30</xdr:row>
      <xdr:rowOff>77321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380999</xdr:colOff>
      <xdr:row>25</xdr:row>
      <xdr:rowOff>166687</xdr:rowOff>
    </xdr:from>
    <xdr:to>
      <xdr:col>9</xdr:col>
      <xdr:colOff>1119188</xdr:colOff>
      <xdr:row>52</xdr:row>
      <xdr:rowOff>59530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476250</xdr:colOff>
      <xdr:row>1</xdr:row>
      <xdr:rowOff>176212</xdr:rowOff>
    </xdr:from>
    <xdr:to>
      <xdr:col>12</xdr:col>
      <xdr:colOff>171450</xdr:colOff>
      <xdr:row>16</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zoomScale="70" zoomScaleNormal="70" workbookViewId="0">
      <selection activeCell="T9" sqref="T9"/>
    </sheetView>
  </sheetViews>
  <sheetFormatPr defaultRowHeight="15" x14ac:dyDescent="0.25"/>
  <cols>
    <col min="1" max="1" width="21.85546875" customWidth="1"/>
    <col min="7" max="7" width="14.140625" customWidth="1"/>
    <col min="8" max="8" width="10.7109375" customWidth="1"/>
    <col min="9" max="9" width="12.85546875" customWidth="1"/>
    <col min="10" max="10" width="13.7109375" customWidth="1"/>
    <col min="11" max="11" width="11.7109375" customWidth="1"/>
    <col min="12" max="12" width="13" customWidth="1"/>
    <col min="13" max="13" width="10.7109375" customWidth="1"/>
  </cols>
  <sheetData>
    <row r="1" spans="1:16" ht="48.6" customHeight="1" x14ac:dyDescent="0.45">
      <c r="A1" s="186" t="s">
        <v>147</v>
      </c>
      <c r="B1" s="187"/>
      <c r="C1" s="187"/>
      <c r="D1" s="187"/>
      <c r="E1" s="187"/>
      <c r="F1" s="187"/>
      <c r="G1" s="187"/>
      <c r="H1" s="187"/>
      <c r="I1" s="187"/>
      <c r="J1" s="187"/>
      <c r="K1" s="187"/>
      <c r="L1" s="187"/>
      <c r="M1" s="187"/>
      <c r="N1" s="187"/>
      <c r="O1" s="187"/>
      <c r="P1" s="188"/>
    </row>
    <row r="2" spans="1:16" ht="56.25" x14ac:dyDescent="0.25">
      <c r="A2" s="63" t="s">
        <v>142</v>
      </c>
      <c r="B2" s="64" t="s">
        <v>125</v>
      </c>
      <c r="C2" s="64" t="s">
        <v>126</v>
      </c>
      <c r="D2" s="64" t="s">
        <v>127</v>
      </c>
      <c r="E2" s="64" t="s">
        <v>128</v>
      </c>
      <c r="F2" s="64" t="s">
        <v>129</v>
      </c>
      <c r="G2" s="64" t="s">
        <v>130</v>
      </c>
      <c r="H2" s="64" t="s">
        <v>131</v>
      </c>
      <c r="I2" s="64" t="s">
        <v>132</v>
      </c>
      <c r="J2" s="64" t="s">
        <v>143</v>
      </c>
      <c r="K2" s="64" t="s">
        <v>144</v>
      </c>
      <c r="L2" s="64" t="s">
        <v>145</v>
      </c>
      <c r="M2" s="64" t="s">
        <v>146</v>
      </c>
      <c r="N2" s="60" t="s">
        <v>133</v>
      </c>
      <c r="O2" s="61" t="s">
        <v>134</v>
      </c>
      <c r="P2" s="62" t="s">
        <v>135</v>
      </c>
    </row>
    <row r="3" spans="1:16" ht="18.75" x14ac:dyDescent="0.25">
      <c r="A3" s="56" t="s">
        <v>19</v>
      </c>
      <c r="B3" s="57"/>
      <c r="C3" s="57"/>
      <c r="D3" s="61">
        <v>1</v>
      </c>
      <c r="E3" s="57">
        <v>1</v>
      </c>
      <c r="F3" s="59"/>
      <c r="G3" s="57">
        <v>1</v>
      </c>
      <c r="H3" s="59"/>
      <c r="I3" s="59">
        <v>1</v>
      </c>
      <c r="J3" s="61">
        <v>1</v>
      </c>
      <c r="K3" s="59">
        <v>2</v>
      </c>
      <c r="L3" s="59">
        <v>1</v>
      </c>
      <c r="M3" s="59"/>
      <c r="N3" s="60">
        <v>1</v>
      </c>
      <c r="O3" s="61">
        <v>7</v>
      </c>
      <c r="P3" s="62">
        <f>N3+O3</f>
        <v>8</v>
      </c>
    </row>
    <row r="4" spans="1:16" ht="18.75" x14ac:dyDescent="0.25">
      <c r="A4" s="56" t="s">
        <v>59</v>
      </c>
      <c r="B4" s="61">
        <v>1</v>
      </c>
      <c r="C4" s="61">
        <v>1</v>
      </c>
      <c r="D4" s="57"/>
      <c r="E4" s="57"/>
      <c r="F4" s="59"/>
      <c r="G4" s="59"/>
      <c r="H4" s="58">
        <v>1</v>
      </c>
      <c r="I4" s="59"/>
      <c r="J4" s="59"/>
      <c r="K4" s="59"/>
      <c r="L4" s="59"/>
      <c r="M4" s="59"/>
      <c r="N4" s="60">
        <v>1</v>
      </c>
      <c r="O4" s="61">
        <v>2</v>
      </c>
      <c r="P4" s="62">
        <f t="shared" ref="P4:P13" si="0">N4+O4</f>
        <v>3</v>
      </c>
    </row>
    <row r="5" spans="1:16" ht="18.75" x14ac:dyDescent="0.25">
      <c r="A5" s="56" t="s">
        <v>58</v>
      </c>
      <c r="B5" s="57"/>
      <c r="C5" s="57"/>
      <c r="D5" s="57"/>
      <c r="E5" s="57"/>
      <c r="F5" s="59" t="s">
        <v>160</v>
      </c>
      <c r="G5" s="58">
        <v>1</v>
      </c>
      <c r="H5" s="59"/>
      <c r="I5" s="60">
        <v>1</v>
      </c>
      <c r="J5" s="59"/>
      <c r="K5" s="59"/>
      <c r="L5" s="59"/>
      <c r="M5" s="59"/>
      <c r="N5" s="60">
        <v>3</v>
      </c>
      <c r="O5" s="61">
        <v>1</v>
      </c>
      <c r="P5" s="62">
        <f t="shared" si="0"/>
        <v>4</v>
      </c>
    </row>
    <row r="6" spans="1:16" ht="18.75" x14ac:dyDescent="0.25">
      <c r="A6" s="56" t="s">
        <v>18</v>
      </c>
      <c r="B6" s="57"/>
      <c r="C6" s="57"/>
      <c r="D6" s="57"/>
      <c r="E6" s="57"/>
      <c r="F6" s="59"/>
      <c r="G6" s="57">
        <v>1</v>
      </c>
      <c r="H6" s="59"/>
      <c r="I6" s="59"/>
      <c r="J6" s="59"/>
      <c r="K6" s="59"/>
      <c r="L6" s="59">
        <v>1</v>
      </c>
      <c r="M6" s="59"/>
      <c r="N6" s="60">
        <v>0</v>
      </c>
      <c r="O6" s="61">
        <v>2</v>
      </c>
      <c r="P6" s="62">
        <f t="shared" si="0"/>
        <v>2</v>
      </c>
    </row>
    <row r="7" spans="1:16" ht="18.75" x14ac:dyDescent="0.25">
      <c r="A7" s="56" t="s">
        <v>136</v>
      </c>
      <c r="B7" s="57"/>
      <c r="C7" s="57"/>
      <c r="D7" s="61">
        <v>1</v>
      </c>
      <c r="E7" s="57"/>
      <c r="F7" s="59">
        <v>1</v>
      </c>
      <c r="G7" s="59"/>
      <c r="H7" s="59">
        <v>1</v>
      </c>
      <c r="I7" s="59">
        <v>1</v>
      </c>
      <c r="J7" s="59"/>
      <c r="K7" s="59">
        <v>1</v>
      </c>
      <c r="L7" s="59"/>
      <c r="M7" s="59"/>
      <c r="N7" s="60">
        <v>0</v>
      </c>
      <c r="O7" s="61">
        <v>5</v>
      </c>
      <c r="P7" s="62">
        <f t="shared" si="0"/>
        <v>5</v>
      </c>
    </row>
    <row r="8" spans="1:16" ht="18.75" x14ac:dyDescent="0.25">
      <c r="A8" s="56" t="s">
        <v>137</v>
      </c>
      <c r="B8" s="57"/>
      <c r="C8" s="57"/>
      <c r="D8" s="58">
        <v>1</v>
      </c>
      <c r="E8" s="57"/>
      <c r="F8" s="59"/>
      <c r="G8" s="59"/>
      <c r="H8" s="59"/>
      <c r="I8" s="59"/>
      <c r="J8" s="59"/>
      <c r="K8" s="59"/>
      <c r="L8" s="59"/>
      <c r="M8" s="59"/>
      <c r="N8" s="60">
        <v>1</v>
      </c>
      <c r="O8" s="61">
        <v>0</v>
      </c>
      <c r="P8" s="62">
        <f t="shared" si="0"/>
        <v>1</v>
      </c>
    </row>
    <row r="9" spans="1:16" ht="18.75" x14ac:dyDescent="0.25">
      <c r="A9" s="56" t="s">
        <v>138</v>
      </c>
      <c r="B9" s="57"/>
      <c r="C9" s="57"/>
      <c r="D9" s="58">
        <v>1</v>
      </c>
      <c r="E9" s="57"/>
      <c r="F9" s="59"/>
      <c r="G9" s="59"/>
      <c r="H9" s="59"/>
      <c r="I9" s="59"/>
      <c r="J9" s="59"/>
      <c r="K9" s="59"/>
      <c r="L9" s="59"/>
      <c r="M9" s="59"/>
      <c r="N9" s="60">
        <v>1</v>
      </c>
      <c r="O9" s="61">
        <v>0</v>
      </c>
      <c r="P9" s="62">
        <f t="shared" si="0"/>
        <v>1</v>
      </c>
    </row>
    <row r="10" spans="1:16" ht="18.75" x14ac:dyDescent="0.25">
      <c r="A10" s="56" t="s">
        <v>139</v>
      </c>
      <c r="B10" s="57"/>
      <c r="C10" s="57"/>
      <c r="D10" s="57"/>
      <c r="E10" s="57"/>
      <c r="F10" s="59"/>
      <c r="G10" s="59"/>
      <c r="H10" s="59"/>
      <c r="I10" s="59"/>
      <c r="J10" s="59"/>
      <c r="K10" s="59"/>
      <c r="L10" s="59"/>
      <c r="M10" s="59"/>
      <c r="N10" s="60">
        <v>0</v>
      </c>
      <c r="O10" s="61">
        <v>0</v>
      </c>
      <c r="P10" s="62">
        <f t="shared" si="0"/>
        <v>0</v>
      </c>
    </row>
    <row r="11" spans="1:16" ht="18.75" x14ac:dyDescent="0.25">
      <c r="A11" s="56" t="s">
        <v>140</v>
      </c>
      <c r="B11" s="57"/>
      <c r="C11" s="57"/>
      <c r="D11" s="57"/>
      <c r="E11" s="57"/>
      <c r="F11" s="58">
        <v>1</v>
      </c>
      <c r="G11" s="59"/>
      <c r="H11" s="59"/>
      <c r="I11" s="59"/>
      <c r="J11" s="59"/>
      <c r="K11" s="59"/>
      <c r="L11" s="59"/>
      <c r="M11" s="59"/>
      <c r="N11" s="60">
        <v>1</v>
      </c>
      <c r="O11" s="61">
        <v>0</v>
      </c>
      <c r="P11" s="62">
        <f t="shared" si="0"/>
        <v>1</v>
      </c>
    </row>
    <row r="12" spans="1:16" ht="18.75" x14ac:dyDescent="0.25">
      <c r="A12" s="56" t="s">
        <v>187</v>
      </c>
      <c r="B12" s="57"/>
      <c r="C12" s="57"/>
      <c r="D12" s="57"/>
      <c r="E12" s="57"/>
      <c r="F12" s="58"/>
      <c r="G12" s="59" t="s">
        <v>160</v>
      </c>
      <c r="H12" s="59"/>
      <c r="I12" s="59"/>
      <c r="J12" s="59"/>
      <c r="K12" s="59"/>
      <c r="L12" s="59"/>
      <c r="M12" s="59"/>
      <c r="N12" s="60">
        <v>1</v>
      </c>
      <c r="O12" s="61">
        <v>1</v>
      </c>
      <c r="P12" s="62">
        <f t="shared" si="0"/>
        <v>2</v>
      </c>
    </row>
    <row r="13" spans="1:16" ht="18.75" x14ac:dyDescent="0.25">
      <c r="A13" s="65" t="s">
        <v>141</v>
      </c>
      <c r="B13" s="66">
        <f>SUM(B3:B11)</f>
        <v>1</v>
      </c>
      <c r="C13" s="66">
        <f t="shared" ref="C13:M13" si="1">SUM(C3:C11)</f>
        <v>1</v>
      </c>
      <c r="D13" s="66">
        <f t="shared" si="1"/>
        <v>4</v>
      </c>
      <c r="E13" s="66">
        <f t="shared" si="1"/>
        <v>1</v>
      </c>
      <c r="F13" s="66">
        <v>4</v>
      </c>
      <c r="G13" s="66">
        <v>5</v>
      </c>
      <c r="H13" s="66">
        <f t="shared" si="1"/>
        <v>2</v>
      </c>
      <c r="I13" s="66">
        <f t="shared" si="1"/>
        <v>3</v>
      </c>
      <c r="J13" s="66">
        <f t="shared" si="1"/>
        <v>1</v>
      </c>
      <c r="K13" s="66">
        <f t="shared" si="1"/>
        <v>3</v>
      </c>
      <c r="L13" s="66">
        <f t="shared" si="1"/>
        <v>2</v>
      </c>
      <c r="M13" s="66">
        <f t="shared" si="1"/>
        <v>0</v>
      </c>
      <c r="N13" s="60">
        <f>SUM(N3:N12)</f>
        <v>9</v>
      </c>
      <c r="O13" s="61">
        <f>SUM(O3:O12)</f>
        <v>18</v>
      </c>
      <c r="P13" s="62">
        <f t="shared" si="0"/>
        <v>27</v>
      </c>
    </row>
  </sheetData>
  <mergeCells count="1">
    <mergeCell ref="A1:P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14" sqref="C14"/>
    </sheetView>
  </sheetViews>
  <sheetFormatPr defaultRowHeight="15" x14ac:dyDescent="0.25"/>
  <cols>
    <col min="1" max="1" width="13.5703125" customWidth="1"/>
    <col min="2" max="2" width="22.5703125" customWidth="1"/>
    <col min="3" max="3" width="24.28515625" customWidth="1"/>
    <col min="4" max="4" width="15.85546875" customWidth="1"/>
  </cols>
  <sheetData>
    <row r="1" spans="1:4" ht="15.75" x14ac:dyDescent="0.25">
      <c r="A1" s="189" t="s">
        <v>44</v>
      </c>
      <c r="B1" s="190"/>
      <c r="C1" s="190"/>
      <c r="D1" s="191"/>
    </row>
    <row r="2" spans="1:4" x14ac:dyDescent="0.25">
      <c r="A2" s="3" t="s">
        <v>149</v>
      </c>
      <c r="B2" s="15" t="s">
        <v>8</v>
      </c>
      <c r="C2" s="3" t="s">
        <v>9</v>
      </c>
      <c r="D2" s="3" t="s">
        <v>37</v>
      </c>
    </row>
    <row r="3" spans="1:4" thickBot="1" x14ac:dyDescent="0.35">
      <c r="A3" s="18" t="s">
        <v>5</v>
      </c>
      <c r="B3" s="30">
        <v>3325.2539999999999</v>
      </c>
      <c r="C3" s="31">
        <v>3371.1460000000002</v>
      </c>
      <c r="D3" s="25">
        <f>+(C3/B3)*100</f>
        <v>101.38010509873834</v>
      </c>
    </row>
    <row r="4" spans="1:4" thickBot="1" x14ac:dyDescent="0.35">
      <c r="A4" s="19" t="s">
        <v>0</v>
      </c>
      <c r="B4" s="30">
        <v>3751.625</v>
      </c>
      <c r="C4" s="31">
        <v>4010.8110000000001</v>
      </c>
      <c r="D4" s="25">
        <f t="shared" ref="D4:D14" si="0">+(C4/B4)*100</f>
        <v>106.90863292573218</v>
      </c>
    </row>
    <row r="5" spans="1:4" thickBot="1" x14ac:dyDescent="0.35">
      <c r="A5" s="19" t="s">
        <v>17</v>
      </c>
      <c r="B5" s="30">
        <v>2829.1660000000002</v>
      </c>
      <c r="C5" s="31">
        <v>3154.848</v>
      </c>
      <c r="D5" s="25">
        <f t="shared" si="0"/>
        <v>111.51159034146458</v>
      </c>
    </row>
    <row r="6" spans="1:4" thickBot="1" x14ac:dyDescent="0.35">
      <c r="A6" s="19" t="s">
        <v>1</v>
      </c>
      <c r="B6" s="30">
        <v>2206.7420000000002</v>
      </c>
      <c r="C6" s="31">
        <v>2413.9090000000001</v>
      </c>
      <c r="D6" s="25">
        <f>+(C6/B6)*100</f>
        <v>109.38791213472167</v>
      </c>
    </row>
    <row r="7" spans="1:4" thickBot="1" x14ac:dyDescent="0.35">
      <c r="A7" s="19" t="s">
        <v>2</v>
      </c>
      <c r="B7" s="30">
        <v>3824</v>
      </c>
      <c r="C7" s="31">
        <v>3158.3090000000002</v>
      </c>
      <c r="D7" s="25">
        <f t="shared" si="0"/>
        <v>82.591762552301262</v>
      </c>
    </row>
    <row r="8" spans="1:4" thickBot="1" x14ac:dyDescent="0.35">
      <c r="A8" s="19" t="s">
        <v>3</v>
      </c>
      <c r="B8" s="30">
        <v>2378.415</v>
      </c>
      <c r="C8" s="31">
        <v>2367.415</v>
      </c>
      <c r="D8" s="25">
        <f t="shared" si="0"/>
        <v>99.537507121339203</v>
      </c>
    </row>
    <row r="9" spans="1:4" thickBot="1" x14ac:dyDescent="0.35">
      <c r="A9" s="19" t="s">
        <v>4</v>
      </c>
      <c r="B9" s="85">
        <v>3752</v>
      </c>
      <c r="C9" s="31">
        <v>2347.41</v>
      </c>
      <c r="D9" s="25">
        <f t="shared" si="0"/>
        <v>62.56423240938166</v>
      </c>
    </row>
    <row r="10" spans="1:4" ht="14.45" x14ac:dyDescent="0.3">
      <c r="A10" s="20" t="s">
        <v>36</v>
      </c>
      <c r="B10" s="32">
        <v>3037.306</v>
      </c>
      <c r="C10" s="33">
        <v>2493.3789999999999</v>
      </c>
      <c r="D10" s="26">
        <f t="shared" si="0"/>
        <v>82.091794504735432</v>
      </c>
    </row>
    <row r="11" spans="1:4" x14ac:dyDescent="0.25">
      <c r="A11" s="21" t="s">
        <v>38</v>
      </c>
      <c r="B11" s="14">
        <v>2481.4870000000001</v>
      </c>
      <c r="C11" s="14">
        <v>2551.3649999999998</v>
      </c>
      <c r="D11" s="27">
        <f t="shared" si="0"/>
        <v>102.81597284209023</v>
      </c>
    </row>
    <row r="12" spans="1:4" x14ac:dyDescent="0.25">
      <c r="A12" s="21" t="s">
        <v>39</v>
      </c>
      <c r="B12" s="14">
        <v>2475</v>
      </c>
      <c r="C12" s="14">
        <v>2271</v>
      </c>
      <c r="D12" s="14">
        <f t="shared" si="0"/>
        <v>91.757575757575765</v>
      </c>
    </row>
    <row r="13" spans="1:4" x14ac:dyDescent="0.25">
      <c r="A13" s="21" t="s">
        <v>41</v>
      </c>
      <c r="B13" s="14">
        <v>3115.4169999999999</v>
      </c>
      <c r="C13" s="14">
        <v>3183.0909999999999</v>
      </c>
      <c r="D13" s="14">
        <f t="shared" si="0"/>
        <v>102.17222927139449</v>
      </c>
    </row>
    <row r="14" spans="1:4" x14ac:dyDescent="0.25">
      <c r="A14" s="21" t="s">
        <v>42</v>
      </c>
      <c r="B14" s="14">
        <v>3438.3049999999998</v>
      </c>
      <c r="C14" s="14">
        <v>3454.9169999999999</v>
      </c>
      <c r="D14" s="14">
        <f t="shared" si="0"/>
        <v>100.48314503803472</v>
      </c>
    </row>
  </sheetData>
  <mergeCells count="1">
    <mergeCell ref="A1:D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zoomScale="85" zoomScaleNormal="85" workbookViewId="0">
      <selection activeCell="B61" sqref="B61"/>
    </sheetView>
  </sheetViews>
  <sheetFormatPr defaultRowHeight="15" x14ac:dyDescent="0.25"/>
  <cols>
    <col min="1" max="1" width="13.5703125" customWidth="1"/>
    <col min="2" max="2" width="20.42578125" customWidth="1"/>
    <col min="3" max="3" width="19.42578125" customWidth="1"/>
    <col min="4" max="4" width="14.42578125" customWidth="1"/>
    <col min="5" max="5" width="13.42578125" customWidth="1"/>
    <col min="6" max="6" width="12.85546875" customWidth="1"/>
    <col min="7" max="7" width="20.28515625" customWidth="1"/>
  </cols>
  <sheetData>
    <row r="1" spans="1:5" ht="14.45" customHeight="1" x14ac:dyDescent="0.25">
      <c r="A1" s="198" t="s">
        <v>45</v>
      </c>
      <c r="B1" s="199"/>
      <c r="C1" s="199"/>
      <c r="D1" s="200"/>
    </row>
    <row r="2" spans="1:5" ht="16.149999999999999" customHeight="1" x14ac:dyDescent="0.25">
      <c r="A2" s="201"/>
      <c r="B2" s="202"/>
      <c r="C2" s="202"/>
      <c r="D2" s="203"/>
    </row>
    <row r="3" spans="1:5" ht="15.6" customHeight="1" x14ac:dyDescent="0.25">
      <c r="A3" s="194" t="s">
        <v>22</v>
      </c>
      <c r="B3" s="195"/>
      <c r="C3" s="195"/>
      <c r="D3" s="196"/>
      <c r="E3" s="23"/>
    </row>
    <row r="4" spans="1:5" x14ac:dyDescent="0.25">
      <c r="A4" s="3" t="s">
        <v>149</v>
      </c>
      <c r="B4" s="3" t="s">
        <v>8</v>
      </c>
      <c r="C4" s="3" t="s">
        <v>9</v>
      </c>
      <c r="D4" s="22" t="s">
        <v>37</v>
      </c>
      <c r="E4" s="24"/>
    </row>
    <row r="5" spans="1:5" x14ac:dyDescent="0.25">
      <c r="A5" s="1" t="s">
        <v>5</v>
      </c>
      <c r="B5" s="12">
        <v>336.6</v>
      </c>
      <c r="C5" s="12">
        <v>348.2</v>
      </c>
      <c r="D5" s="27">
        <f>+(C5/B5)*100</f>
        <v>103.44622697563872</v>
      </c>
    </row>
    <row r="6" spans="1:5" x14ac:dyDescent="0.25">
      <c r="A6" s="2" t="s">
        <v>0</v>
      </c>
      <c r="B6" s="12">
        <v>412.81</v>
      </c>
      <c r="C6" s="12">
        <v>343.37</v>
      </c>
      <c r="D6" s="27">
        <f t="shared" ref="D6:D7" si="0">+(C6/B6)*100</f>
        <v>83.178702066325911</v>
      </c>
    </row>
    <row r="7" spans="1:5" x14ac:dyDescent="0.25">
      <c r="A7" s="19" t="s">
        <v>17</v>
      </c>
      <c r="B7" s="12">
        <v>233.49</v>
      </c>
      <c r="C7" s="12">
        <v>218.35</v>
      </c>
      <c r="D7" s="27">
        <f t="shared" si="0"/>
        <v>93.51578226048224</v>
      </c>
    </row>
    <row r="8" spans="1:5" x14ac:dyDescent="0.25">
      <c r="A8" s="2" t="s">
        <v>1</v>
      </c>
      <c r="B8" s="12">
        <v>428.38</v>
      </c>
      <c r="C8" s="12">
        <v>415.09</v>
      </c>
      <c r="D8" s="27">
        <f>+(C8/B8)*100</f>
        <v>96.897614267706231</v>
      </c>
    </row>
    <row r="9" spans="1:5" ht="14.45" customHeight="1" x14ac:dyDescent="0.25">
      <c r="A9" s="2" t="s">
        <v>2</v>
      </c>
      <c r="B9" s="12">
        <v>238.32</v>
      </c>
      <c r="C9" s="12">
        <v>167.4</v>
      </c>
      <c r="D9" s="27">
        <f>+(C9/B9)*100</f>
        <v>70.241691842900309</v>
      </c>
    </row>
    <row r="10" spans="1:5" ht="14.45" customHeight="1" x14ac:dyDescent="0.25">
      <c r="A10" s="2" t="s">
        <v>3</v>
      </c>
      <c r="B10" s="12">
        <v>139.19999999999999</v>
      </c>
      <c r="C10" s="12">
        <v>70.902000000000001</v>
      </c>
      <c r="D10" s="27">
        <f>+(C10/B10)*100</f>
        <v>50.935344827586214</v>
      </c>
    </row>
    <row r="11" spans="1:5" ht="14.45" customHeight="1" x14ac:dyDescent="0.25">
      <c r="A11" s="2" t="s">
        <v>4</v>
      </c>
      <c r="B11" s="12">
        <v>285.5</v>
      </c>
      <c r="C11" s="12">
        <v>300.36</v>
      </c>
      <c r="D11" s="27">
        <f>+(C11/B11)*100</f>
        <v>105.20490367775832</v>
      </c>
    </row>
    <row r="12" spans="1:5" ht="14.45" customHeight="1" x14ac:dyDescent="0.25">
      <c r="A12" s="16" t="s">
        <v>36</v>
      </c>
      <c r="B12" s="12">
        <v>201.36</v>
      </c>
      <c r="C12" s="12">
        <v>172.65</v>
      </c>
      <c r="D12" s="27">
        <f>+(C12/B12)*100</f>
        <v>85.741954707985684</v>
      </c>
    </row>
    <row r="13" spans="1:5" ht="14.45" customHeight="1" x14ac:dyDescent="0.25">
      <c r="A13" s="16" t="s">
        <v>38</v>
      </c>
      <c r="B13" s="12">
        <v>0</v>
      </c>
      <c r="C13" s="12">
        <v>0</v>
      </c>
      <c r="D13" s="27">
        <v>0</v>
      </c>
    </row>
    <row r="14" spans="1:5" ht="14.45" customHeight="1" x14ac:dyDescent="0.25">
      <c r="A14" s="16" t="s">
        <v>39</v>
      </c>
      <c r="B14" s="12">
        <v>246.05</v>
      </c>
      <c r="C14" s="12">
        <v>249.29</v>
      </c>
      <c r="D14" s="27">
        <f>+(C14/B14)*100</f>
        <v>101.31680552733184</v>
      </c>
    </row>
    <row r="15" spans="1:5" ht="14.45" customHeight="1" x14ac:dyDescent="0.25">
      <c r="A15" s="16" t="s">
        <v>41</v>
      </c>
      <c r="B15" s="12">
        <v>219.6</v>
      </c>
      <c r="C15" s="12">
        <v>217.4</v>
      </c>
      <c r="D15" s="27">
        <f>+(C15/B15)*100</f>
        <v>98.99817850637524</v>
      </c>
    </row>
    <row r="16" spans="1:5" ht="14.45" customHeight="1" x14ac:dyDescent="0.25">
      <c r="A16" s="16" t="s">
        <v>42</v>
      </c>
      <c r="B16" s="12">
        <v>252.33</v>
      </c>
      <c r="C16" s="12">
        <v>216.4</v>
      </c>
      <c r="D16" s="27">
        <f>+(C16/B16)*100</f>
        <v>85.760710181112032</v>
      </c>
    </row>
    <row r="17" spans="1:4" ht="14.45" customHeight="1" x14ac:dyDescent="0.25">
      <c r="A17" s="35"/>
      <c r="B17" s="36"/>
      <c r="C17" s="36"/>
      <c r="D17" s="29"/>
    </row>
    <row r="18" spans="1:4" x14ac:dyDescent="0.25">
      <c r="A18" s="197" t="s">
        <v>23</v>
      </c>
      <c r="B18" s="197"/>
      <c r="C18" s="197"/>
      <c r="D18" s="197"/>
    </row>
    <row r="19" spans="1:4" x14ac:dyDescent="0.25">
      <c r="A19" s="3" t="s">
        <v>149</v>
      </c>
      <c r="B19" s="3" t="s">
        <v>8</v>
      </c>
      <c r="C19" s="3" t="s">
        <v>9</v>
      </c>
      <c r="D19" s="3" t="s">
        <v>37</v>
      </c>
    </row>
    <row r="20" spans="1:4" x14ac:dyDescent="0.25">
      <c r="A20" s="1" t="s">
        <v>5</v>
      </c>
      <c r="B20" s="12">
        <v>0</v>
      </c>
      <c r="C20" s="12">
        <v>0</v>
      </c>
      <c r="D20" s="27">
        <v>0</v>
      </c>
    </row>
    <row r="21" spans="1:4" x14ac:dyDescent="0.25">
      <c r="A21" s="2" t="s">
        <v>0</v>
      </c>
      <c r="B21" s="12">
        <v>0</v>
      </c>
      <c r="C21" s="12">
        <v>0</v>
      </c>
      <c r="D21" s="27">
        <v>0</v>
      </c>
    </row>
    <row r="22" spans="1:4" x14ac:dyDescent="0.25">
      <c r="A22" s="19" t="s">
        <v>17</v>
      </c>
      <c r="B22" s="12">
        <v>0</v>
      </c>
      <c r="C22" s="12">
        <v>0</v>
      </c>
      <c r="D22" s="27">
        <v>0</v>
      </c>
    </row>
    <row r="23" spans="1:4" x14ac:dyDescent="0.25">
      <c r="A23" s="2" t="s">
        <v>1</v>
      </c>
      <c r="B23" s="12">
        <v>0</v>
      </c>
      <c r="C23" s="12">
        <v>0</v>
      </c>
      <c r="D23" s="27">
        <v>0</v>
      </c>
    </row>
    <row r="24" spans="1:4" ht="14.45" customHeight="1" x14ac:dyDescent="0.25">
      <c r="A24" s="2" t="s">
        <v>2</v>
      </c>
      <c r="B24" s="12">
        <v>0</v>
      </c>
      <c r="C24" s="12">
        <v>0</v>
      </c>
      <c r="D24" s="27">
        <v>0</v>
      </c>
    </row>
    <row r="25" spans="1:4" x14ac:dyDescent="0.25">
      <c r="A25" s="2" t="s">
        <v>3</v>
      </c>
      <c r="B25" s="12">
        <v>0</v>
      </c>
      <c r="C25" s="12">
        <v>0</v>
      </c>
      <c r="D25" s="27">
        <v>0</v>
      </c>
    </row>
    <row r="26" spans="1:4" x14ac:dyDescent="0.25">
      <c r="A26" s="2" t="s">
        <v>4</v>
      </c>
      <c r="B26" s="12">
        <v>0</v>
      </c>
      <c r="C26" s="12">
        <v>0</v>
      </c>
      <c r="D26" s="27">
        <v>0</v>
      </c>
    </row>
    <row r="27" spans="1:4" x14ac:dyDescent="0.25">
      <c r="A27" s="2" t="s">
        <v>36</v>
      </c>
      <c r="B27" s="12">
        <v>0</v>
      </c>
      <c r="C27" s="12">
        <v>0</v>
      </c>
      <c r="D27" s="27">
        <v>0</v>
      </c>
    </row>
    <row r="28" spans="1:4" x14ac:dyDescent="0.25">
      <c r="A28" s="16" t="s">
        <v>38</v>
      </c>
      <c r="B28" s="12">
        <v>0</v>
      </c>
      <c r="C28" s="12">
        <v>0</v>
      </c>
      <c r="D28" s="27">
        <v>0</v>
      </c>
    </row>
    <row r="29" spans="1:4" x14ac:dyDescent="0.25">
      <c r="A29" s="16" t="s">
        <v>39</v>
      </c>
      <c r="B29" s="12">
        <v>70.2</v>
      </c>
      <c r="C29" s="12">
        <v>69.849999999999994</v>
      </c>
      <c r="D29" s="93">
        <f>C29/B29</f>
        <v>0.99501424501424485</v>
      </c>
    </row>
    <row r="30" spans="1:4" x14ac:dyDescent="0.25">
      <c r="A30" s="16" t="s">
        <v>41</v>
      </c>
      <c r="B30" s="12">
        <v>38.200000000000003</v>
      </c>
      <c r="C30" s="12">
        <v>19.3</v>
      </c>
      <c r="D30" s="93">
        <f>C30/B30</f>
        <v>0.50523560209424079</v>
      </c>
    </row>
    <row r="31" spans="1:4" x14ac:dyDescent="0.25">
      <c r="A31" s="16" t="s">
        <v>42</v>
      </c>
      <c r="B31" s="12">
        <v>60.8</v>
      </c>
      <c r="C31" s="12">
        <v>59.07</v>
      </c>
      <c r="D31" s="93">
        <f>C31/B31</f>
        <v>0.971546052631579</v>
      </c>
    </row>
    <row r="32" spans="1:4" x14ac:dyDescent="0.25">
      <c r="B32" s="34"/>
      <c r="C32" s="34"/>
      <c r="D32" s="37"/>
    </row>
    <row r="33" spans="1:4" x14ac:dyDescent="0.25">
      <c r="A33" s="194" t="s">
        <v>40</v>
      </c>
      <c r="B33" s="195"/>
      <c r="C33" s="195"/>
      <c r="D33" s="196"/>
    </row>
    <row r="34" spans="1:4" x14ac:dyDescent="0.25">
      <c r="A34" s="3" t="s">
        <v>149</v>
      </c>
      <c r="B34" s="3" t="s">
        <v>8</v>
      </c>
      <c r="C34" s="3" t="s">
        <v>9</v>
      </c>
      <c r="D34" s="3" t="s">
        <v>37</v>
      </c>
    </row>
    <row r="35" spans="1:4" x14ac:dyDescent="0.25">
      <c r="A35" s="1" t="s">
        <v>5</v>
      </c>
      <c r="B35" s="12">
        <v>52.9</v>
      </c>
      <c r="C35" s="12">
        <v>51.4</v>
      </c>
      <c r="D35" s="27">
        <f>+(C35/B35)*100</f>
        <v>97.16446124763705</v>
      </c>
    </row>
    <row r="36" spans="1:4" x14ac:dyDescent="0.25">
      <c r="A36" s="2" t="s">
        <v>0</v>
      </c>
      <c r="B36" s="12">
        <v>65</v>
      </c>
      <c r="C36" s="12">
        <v>66.92</v>
      </c>
      <c r="D36" s="27">
        <f t="shared" ref="D36:D46" si="1">+(C36/B36)*100</f>
        <v>102.95384615384616</v>
      </c>
    </row>
    <row r="37" spans="1:4" x14ac:dyDescent="0.25">
      <c r="A37" s="19" t="s">
        <v>17</v>
      </c>
      <c r="B37" s="12">
        <v>65.400000000000006</v>
      </c>
      <c r="C37" s="12">
        <v>65.39</v>
      </c>
      <c r="D37" s="27">
        <f t="shared" si="1"/>
        <v>99.984709480122319</v>
      </c>
    </row>
    <row r="38" spans="1:4" x14ac:dyDescent="0.25">
      <c r="A38" s="2" t="s">
        <v>1</v>
      </c>
      <c r="B38" s="12">
        <v>0</v>
      </c>
      <c r="C38" s="12">
        <v>0</v>
      </c>
      <c r="D38" s="27">
        <v>0</v>
      </c>
    </row>
    <row r="39" spans="1:4" x14ac:dyDescent="0.25">
      <c r="A39" s="2" t="s">
        <v>2</v>
      </c>
      <c r="B39" s="12">
        <v>23</v>
      </c>
      <c r="C39" s="12">
        <v>24.92</v>
      </c>
      <c r="D39" s="27">
        <f t="shared" si="1"/>
        <v>108.34782608695652</v>
      </c>
    </row>
    <row r="40" spans="1:4" x14ac:dyDescent="0.25">
      <c r="A40" s="2" t="s">
        <v>3</v>
      </c>
      <c r="B40" s="12">
        <v>21.4</v>
      </c>
      <c r="C40" s="12">
        <v>21.31</v>
      </c>
      <c r="D40" s="27">
        <f t="shared" si="1"/>
        <v>99.579439252336456</v>
      </c>
    </row>
    <row r="41" spans="1:4" x14ac:dyDescent="0.25">
      <c r="A41" s="2" t="s">
        <v>4</v>
      </c>
      <c r="B41" s="12">
        <v>9.19</v>
      </c>
      <c r="C41" s="12">
        <v>9.67</v>
      </c>
      <c r="D41" s="27">
        <f t="shared" si="1"/>
        <v>105.22306855277476</v>
      </c>
    </row>
    <row r="42" spans="1:4" x14ac:dyDescent="0.25">
      <c r="A42" s="2" t="s">
        <v>36</v>
      </c>
      <c r="B42" s="12">
        <v>23.72</v>
      </c>
      <c r="C42" s="12">
        <v>24.51</v>
      </c>
      <c r="D42" s="27">
        <f t="shared" si="1"/>
        <v>103.33052276559866</v>
      </c>
    </row>
    <row r="43" spans="1:4" x14ac:dyDescent="0.25">
      <c r="A43" s="16" t="s">
        <v>38</v>
      </c>
      <c r="B43" s="12">
        <v>168.18</v>
      </c>
      <c r="C43" s="12">
        <v>167.21</v>
      </c>
      <c r="D43" s="27">
        <f t="shared" si="1"/>
        <v>99.423237007967657</v>
      </c>
    </row>
    <row r="44" spans="1:4" x14ac:dyDescent="0.25">
      <c r="A44" s="16" t="s">
        <v>39</v>
      </c>
      <c r="B44" s="12">
        <v>54.64</v>
      </c>
      <c r="C44" s="12">
        <v>56.85</v>
      </c>
      <c r="D44" s="27">
        <f t="shared" si="1"/>
        <v>104.04465592972181</v>
      </c>
    </row>
    <row r="45" spans="1:4" x14ac:dyDescent="0.25">
      <c r="A45" s="16" t="s">
        <v>41</v>
      </c>
      <c r="B45" s="12">
        <v>48.36</v>
      </c>
      <c r="C45" s="12">
        <v>50.64</v>
      </c>
      <c r="D45" s="27">
        <f t="shared" si="1"/>
        <v>104.71464019851118</v>
      </c>
    </row>
    <row r="46" spans="1:4" x14ac:dyDescent="0.25">
      <c r="A46" s="16" t="s">
        <v>42</v>
      </c>
      <c r="B46" s="12">
        <v>61.8</v>
      </c>
      <c r="C46" s="12">
        <v>63.91</v>
      </c>
      <c r="D46" s="27">
        <f t="shared" si="1"/>
        <v>103.41423948220066</v>
      </c>
    </row>
    <row r="48" spans="1:4" x14ac:dyDescent="0.25">
      <c r="A48" s="194" t="s">
        <v>188</v>
      </c>
      <c r="B48" s="195"/>
      <c r="C48" s="195"/>
      <c r="D48" s="196"/>
    </row>
    <row r="49" spans="1:7" x14ac:dyDescent="0.25">
      <c r="A49" s="3" t="s">
        <v>149</v>
      </c>
      <c r="B49" s="3" t="s">
        <v>8</v>
      </c>
      <c r="C49" s="3" t="s">
        <v>9</v>
      </c>
      <c r="D49" s="3" t="s">
        <v>37</v>
      </c>
    </row>
    <row r="50" spans="1:7" hidden="1" x14ac:dyDescent="0.25">
      <c r="A50" s="1" t="s">
        <v>5</v>
      </c>
      <c r="B50" s="12">
        <v>0</v>
      </c>
      <c r="C50" s="12">
        <v>0</v>
      </c>
      <c r="D50" s="27" t="e">
        <f>+(C50/B50)*100</f>
        <v>#DIV/0!</v>
      </c>
    </row>
    <row r="51" spans="1:7" hidden="1" x14ac:dyDescent="0.25">
      <c r="A51" s="2" t="s">
        <v>0</v>
      </c>
      <c r="B51" s="12">
        <v>0</v>
      </c>
      <c r="C51" s="12">
        <v>0</v>
      </c>
      <c r="D51" s="27" t="e">
        <f t="shared" ref="D51:D52" si="2">+(C51/B51)*100</f>
        <v>#DIV/0!</v>
      </c>
    </row>
    <row r="52" spans="1:7" hidden="1" x14ac:dyDescent="0.25">
      <c r="A52" s="19" t="s">
        <v>17</v>
      </c>
      <c r="B52" s="12">
        <v>0</v>
      </c>
      <c r="C52" s="12">
        <v>0</v>
      </c>
      <c r="D52" s="27" t="e">
        <f t="shared" si="2"/>
        <v>#DIV/0!</v>
      </c>
    </row>
    <row r="53" spans="1:7" hidden="1" x14ac:dyDescent="0.25">
      <c r="A53" s="2" t="s">
        <v>1</v>
      </c>
      <c r="B53" s="12">
        <v>0</v>
      </c>
      <c r="C53" s="12">
        <v>0</v>
      </c>
      <c r="D53" s="27">
        <v>0</v>
      </c>
    </row>
    <row r="54" spans="1:7" hidden="1" x14ac:dyDescent="0.25">
      <c r="A54" s="2" t="s">
        <v>2</v>
      </c>
      <c r="B54" s="12">
        <v>0</v>
      </c>
      <c r="C54" s="12">
        <v>0</v>
      </c>
      <c r="D54" s="27" t="e">
        <f t="shared" ref="D54:D61" si="3">+(C54/B54)*100</f>
        <v>#DIV/0!</v>
      </c>
    </row>
    <row r="55" spans="1:7" x14ac:dyDescent="0.25">
      <c r="A55" s="2" t="s">
        <v>3</v>
      </c>
      <c r="B55" s="12">
        <v>13.7</v>
      </c>
      <c r="C55" s="12">
        <v>13.545999999999999</v>
      </c>
      <c r="D55" s="27">
        <f t="shared" si="3"/>
        <v>98.87591240875912</v>
      </c>
      <c r="E55" s="192" t="s">
        <v>189</v>
      </c>
      <c r="F55" s="193"/>
      <c r="G55" s="193"/>
    </row>
    <row r="56" spans="1:7" x14ac:dyDescent="0.25">
      <c r="A56" s="2" t="s">
        <v>4</v>
      </c>
      <c r="B56" s="12">
        <v>83.82</v>
      </c>
      <c r="C56" s="12">
        <v>34.866999999999997</v>
      </c>
      <c r="D56" s="27">
        <f t="shared" si="3"/>
        <v>41.597470770699118</v>
      </c>
    </row>
    <row r="57" spans="1:7" x14ac:dyDescent="0.25">
      <c r="A57" s="2" t="s">
        <v>36</v>
      </c>
      <c r="B57" s="12">
        <v>64.8</v>
      </c>
      <c r="C57" s="12">
        <v>18.760000000000002</v>
      </c>
      <c r="D57" s="27">
        <f t="shared" si="3"/>
        <v>28.950617283950621</v>
      </c>
    </row>
    <row r="58" spans="1:7" x14ac:dyDescent="0.25">
      <c r="A58" s="16" t="s">
        <v>38</v>
      </c>
      <c r="B58" s="12">
        <v>77.08</v>
      </c>
      <c r="C58" s="12">
        <v>74.3</v>
      </c>
      <c r="D58" s="27">
        <f t="shared" si="3"/>
        <v>96.393357550596775</v>
      </c>
    </row>
    <row r="59" spans="1:7" x14ac:dyDescent="0.25">
      <c r="A59" s="16" t="s">
        <v>39</v>
      </c>
      <c r="B59" s="12">
        <v>23</v>
      </c>
      <c r="C59" s="12">
        <v>23.54</v>
      </c>
      <c r="D59" s="27">
        <f t="shared" si="3"/>
        <v>102.34782608695652</v>
      </c>
    </row>
    <row r="60" spans="1:7" x14ac:dyDescent="0.25">
      <c r="A60" s="16" t="s">
        <v>41</v>
      </c>
      <c r="B60" s="12">
        <v>82.55</v>
      </c>
      <c r="C60" s="12">
        <v>82.35</v>
      </c>
      <c r="D60" s="27">
        <f t="shared" si="3"/>
        <v>99.757722592368253</v>
      </c>
    </row>
    <row r="61" spans="1:7" x14ac:dyDescent="0.25">
      <c r="A61" s="16" t="s">
        <v>42</v>
      </c>
      <c r="B61" s="12">
        <v>62.5</v>
      </c>
      <c r="C61" s="12">
        <v>51.85</v>
      </c>
      <c r="D61" s="27">
        <f t="shared" si="3"/>
        <v>82.96</v>
      </c>
    </row>
  </sheetData>
  <mergeCells count="6">
    <mergeCell ref="E55:G55"/>
    <mergeCell ref="A3:D3"/>
    <mergeCell ref="A18:D18"/>
    <mergeCell ref="A1:D2"/>
    <mergeCell ref="A33:D33"/>
    <mergeCell ref="A48:D48"/>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38" zoomScale="80" zoomScaleNormal="80" workbookViewId="0">
      <selection activeCell="H14" sqref="H14"/>
    </sheetView>
  </sheetViews>
  <sheetFormatPr defaultRowHeight="15" x14ac:dyDescent="0.25"/>
  <cols>
    <col min="1" max="1" width="26.140625" customWidth="1"/>
    <col min="2" max="2" width="27.28515625" customWidth="1"/>
    <col min="3" max="3" width="26.7109375" customWidth="1"/>
    <col min="4" max="14" width="19.28515625" customWidth="1"/>
  </cols>
  <sheetData>
    <row r="1" spans="1:3" x14ac:dyDescent="0.25">
      <c r="A1" s="211" t="s">
        <v>46</v>
      </c>
      <c r="B1" s="211"/>
      <c r="C1" s="211"/>
    </row>
    <row r="2" spans="1:3" x14ac:dyDescent="0.25">
      <c r="A2" s="211"/>
      <c r="B2" s="211"/>
      <c r="C2" s="211"/>
    </row>
    <row r="3" spans="1:3" ht="14.45" x14ac:dyDescent="0.3">
      <c r="A3" s="4" t="s">
        <v>149</v>
      </c>
      <c r="B3" s="4" t="s">
        <v>10</v>
      </c>
      <c r="C3" s="4" t="s">
        <v>11</v>
      </c>
    </row>
    <row r="4" spans="1:3" x14ac:dyDescent="0.25">
      <c r="A4" s="212" t="s">
        <v>5</v>
      </c>
      <c r="B4" s="5" t="s">
        <v>12</v>
      </c>
      <c r="C4" s="11">
        <v>3197.9780000000001</v>
      </c>
    </row>
    <row r="5" spans="1:3" x14ac:dyDescent="0.25">
      <c r="A5" s="213"/>
      <c r="B5" s="5" t="s">
        <v>13</v>
      </c>
      <c r="C5" s="11">
        <v>2936.931</v>
      </c>
    </row>
    <row r="6" spans="1:3" x14ac:dyDescent="0.25">
      <c r="A6" s="213"/>
      <c r="B6" s="6" t="s">
        <v>14</v>
      </c>
      <c r="C6" s="11">
        <v>19.2</v>
      </c>
    </row>
    <row r="7" spans="1:3" x14ac:dyDescent="0.25">
      <c r="A7" s="213"/>
      <c r="B7" s="5" t="s">
        <v>15</v>
      </c>
      <c r="C7" s="17">
        <v>0</v>
      </c>
    </row>
    <row r="8" spans="1:3" ht="14.45" x14ac:dyDescent="0.3">
      <c r="A8" s="38"/>
      <c r="B8" s="7" t="s">
        <v>16</v>
      </c>
      <c r="C8" s="8">
        <f>SUM(C4:C7)</f>
        <v>6154.1089999999995</v>
      </c>
    </row>
    <row r="9" spans="1:3" x14ac:dyDescent="0.25">
      <c r="A9" s="212" t="s">
        <v>0</v>
      </c>
      <c r="B9" s="5" t="s">
        <v>12</v>
      </c>
      <c r="C9" s="11">
        <v>3044.1280000000002</v>
      </c>
    </row>
    <row r="10" spans="1:3" x14ac:dyDescent="0.25">
      <c r="A10" s="213"/>
      <c r="B10" s="5" t="s">
        <v>13</v>
      </c>
      <c r="C10" s="11">
        <v>2976.15</v>
      </c>
    </row>
    <row r="11" spans="1:3" x14ac:dyDescent="0.25">
      <c r="A11" s="213"/>
      <c r="B11" s="6" t="s">
        <v>14</v>
      </c>
      <c r="C11" s="11">
        <v>19.2</v>
      </c>
    </row>
    <row r="12" spans="1:3" x14ac:dyDescent="0.25">
      <c r="A12" s="214"/>
      <c r="B12" s="5" t="s">
        <v>15</v>
      </c>
      <c r="C12" s="11">
        <v>0</v>
      </c>
    </row>
    <row r="13" spans="1:3" ht="14.45" x14ac:dyDescent="0.3">
      <c r="A13" s="39"/>
      <c r="B13" s="7" t="s">
        <v>16</v>
      </c>
      <c r="C13" s="8">
        <f>SUM(C9:C12)</f>
        <v>6039.4780000000001</v>
      </c>
    </row>
    <row r="14" spans="1:3" x14ac:dyDescent="0.25">
      <c r="A14" s="212" t="s">
        <v>17</v>
      </c>
      <c r="B14" s="5" t="s">
        <v>12</v>
      </c>
      <c r="C14" s="11">
        <v>3200.5770000000002</v>
      </c>
    </row>
    <row r="15" spans="1:3" x14ac:dyDescent="0.25">
      <c r="A15" s="213"/>
      <c r="B15" s="5" t="s">
        <v>13</v>
      </c>
      <c r="C15" s="11">
        <v>3413.6660000000002</v>
      </c>
    </row>
    <row r="16" spans="1:3" x14ac:dyDescent="0.25">
      <c r="A16" s="213"/>
      <c r="B16" s="6" t="s">
        <v>14</v>
      </c>
      <c r="C16" s="11">
        <v>19.2</v>
      </c>
    </row>
    <row r="17" spans="1:5" x14ac:dyDescent="0.25">
      <c r="A17" s="214"/>
      <c r="B17" s="5" t="s">
        <v>15</v>
      </c>
      <c r="C17" s="11">
        <v>0</v>
      </c>
    </row>
    <row r="18" spans="1:5" x14ac:dyDescent="0.25">
      <c r="A18" s="39"/>
      <c r="B18" s="7" t="s">
        <v>16</v>
      </c>
      <c r="C18" s="8">
        <f>SUM(C14:C17)</f>
        <v>6633.4430000000002</v>
      </c>
    </row>
    <row r="19" spans="1:5" x14ac:dyDescent="0.25">
      <c r="A19" s="212" t="s">
        <v>1</v>
      </c>
      <c r="B19" s="5" t="s">
        <v>12</v>
      </c>
      <c r="C19" s="13">
        <v>2953.241</v>
      </c>
      <c r="E19" s="44"/>
    </row>
    <row r="20" spans="1:5" x14ac:dyDescent="0.25">
      <c r="A20" s="213"/>
      <c r="B20" s="5" t="s">
        <v>13</v>
      </c>
      <c r="C20" s="13">
        <v>3093.72</v>
      </c>
    </row>
    <row r="21" spans="1:5" x14ac:dyDescent="0.25">
      <c r="A21" s="213"/>
      <c r="B21" s="6" t="s">
        <v>14</v>
      </c>
      <c r="C21" s="13">
        <v>19.2</v>
      </c>
    </row>
    <row r="22" spans="1:5" x14ac:dyDescent="0.25">
      <c r="A22" s="214"/>
      <c r="B22" s="5" t="s">
        <v>15</v>
      </c>
      <c r="C22" s="13">
        <v>55.44</v>
      </c>
    </row>
    <row r="23" spans="1:5" ht="14.45" customHeight="1" x14ac:dyDescent="0.25">
      <c r="A23" s="39"/>
      <c r="B23" s="7" t="s">
        <v>16</v>
      </c>
      <c r="C23" s="8">
        <f>SUM(C19:C22)</f>
        <v>6121.6009999999987</v>
      </c>
      <c r="E23" s="44"/>
    </row>
    <row r="24" spans="1:5" x14ac:dyDescent="0.25">
      <c r="A24" s="212" t="s">
        <v>2</v>
      </c>
      <c r="B24" s="5" t="s">
        <v>12</v>
      </c>
      <c r="C24" s="13">
        <v>2097.8090000000002</v>
      </c>
    </row>
    <row r="25" spans="1:5" x14ac:dyDescent="0.25">
      <c r="A25" s="213"/>
      <c r="B25" s="5" t="s">
        <v>13</v>
      </c>
      <c r="C25" s="13">
        <v>1378.7639999999999</v>
      </c>
    </row>
    <row r="26" spans="1:5" x14ac:dyDescent="0.25">
      <c r="A26" s="213"/>
      <c r="B26" s="6" t="s">
        <v>14</v>
      </c>
      <c r="C26" s="13">
        <v>38.4</v>
      </c>
    </row>
    <row r="27" spans="1:5" x14ac:dyDescent="0.25">
      <c r="A27" s="214"/>
      <c r="B27" s="5" t="s">
        <v>15</v>
      </c>
      <c r="C27" s="13">
        <v>34.65</v>
      </c>
    </row>
    <row r="28" spans="1:5" x14ac:dyDescent="0.25">
      <c r="A28" s="39"/>
      <c r="B28" s="7" t="s">
        <v>16</v>
      </c>
      <c r="C28" s="8">
        <f>SUM(C24:C27)</f>
        <v>3549.6230000000005</v>
      </c>
    </row>
    <row r="29" spans="1:5" x14ac:dyDescent="0.25">
      <c r="A29" s="212" t="s">
        <v>3</v>
      </c>
      <c r="B29" s="5" t="s">
        <v>12</v>
      </c>
      <c r="C29" s="11">
        <v>1476.8920000000001</v>
      </c>
    </row>
    <row r="30" spans="1:5" x14ac:dyDescent="0.25">
      <c r="A30" s="213"/>
      <c r="B30" s="5" t="s">
        <v>13</v>
      </c>
      <c r="C30" s="11">
        <v>1728.893</v>
      </c>
    </row>
    <row r="31" spans="1:5" x14ac:dyDescent="0.25">
      <c r="A31" s="213"/>
      <c r="B31" s="6" t="s">
        <v>14</v>
      </c>
      <c r="C31" s="11">
        <v>0</v>
      </c>
    </row>
    <row r="32" spans="1:5" x14ac:dyDescent="0.25">
      <c r="A32" s="214"/>
      <c r="B32" s="5" t="s">
        <v>15</v>
      </c>
      <c r="C32" s="11">
        <v>0</v>
      </c>
    </row>
    <row r="33" spans="1:3" x14ac:dyDescent="0.25">
      <c r="A33" s="39"/>
      <c r="B33" s="7" t="s">
        <v>16</v>
      </c>
      <c r="C33" s="8">
        <f>SUM(C29:C32)</f>
        <v>3205.7849999999999</v>
      </c>
    </row>
    <row r="34" spans="1:3" x14ac:dyDescent="0.25">
      <c r="A34" s="212" t="s">
        <v>4</v>
      </c>
      <c r="B34" s="5" t="s">
        <v>12</v>
      </c>
      <c r="C34" s="11">
        <v>1227.1099999999999</v>
      </c>
    </row>
    <row r="35" spans="1:3" x14ac:dyDescent="0.25">
      <c r="A35" s="213"/>
      <c r="B35" s="5" t="s">
        <v>13</v>
      </c>
      <c r="C35" s="11">
        <v>1220.3009999999999</v>
      </c>
    </row>
    <row r="36" spans="1:3" x14ac:dyDescent="0.25">
      <c r="A36" s="213"/>
      <c r="B36" s="6" t="s">
        <v>14</v>
      </c>
      <c r="C36" s="11">
        <v>28.8</v>
      </c>
    </row>
    <row r="37" spans="1:3" x14ac:dyDescent="0.25">
      <c r="A37" s="213"/>
      <c r="B37" s="5" t="s">
        <v>15</v>
      </c>
      <c r="C37" s="11">
        <v>0</v>
      </c>
    </row>
    <row r="38" spans="1:3" x14ac:dyDescent="0.25">
      <c r="A38" s="38"/>
      <c r="B38" s="7" t="s">
        <v>16</v>
      </c>
      <c r="C38" s="8">
        <f>SUM(C34:C37)</f>
        <v>2476.2110000000002</v>
      </c>
    </row>
    <row r="39" spans="1:3" x14ac:dyDescent="0.25">
      <c r="A39" s="208" t="s">
        <v>36</v>
      </c>
      <c r="B39" s="28" t="s">
        <v>12</v>
      </c>
      <c r="C39" s="17">
        <v>1463.29</v>
      </c>
    </row>
    <row r="40" spans="1:3" x14ac:dyDescent="0.25">
      <c r="A40" s="209"/>
      <c r="B40" s="5" t="s">
        <v>13</v>
      </c>
      <c r="C40" s="11">
        <v>2546.0419999999999</v>
      </c>
    </row>
    <row r="41" spans="1:3" x14ac:dyDescent="0.25">
      <c r="A41" s="209"/>
      <c r="B41" s="6" t="s">
        <v>14</v>
      </c>
      <c r="C41" s="11">
        <v>45</v>
      </c>
    </row>
    <row r="42" spans="1:3" x14ac:dyDescent="0.25">
      <c r="A42" s="210"/>
      <c r="B42" s="5" t="s">
        <v>15</v>
      </c>
      <c r="C42" s="11">
        <v>225.52199999999999</v>
      </c>
    </row>
    <row r="43" spans="1:3" x14ac:dyDescent="0.25">
      <c r="A43" s="19"/>
      <c r="B43" s="7" t="s">
        <v>16</v>
      </c>
      <c r="C43" s="8">
        <f>SUM(C39:C42)</f>
        <v>4279.8540000000003</v>
      </c>
    </row>
    <row r="44" spans="1:3" x14ac:dyDescent="0.25">
      <c r="A44" s="208" t="s">
        <v>38</v>
      </c>
      <c r="B44" s="28" t="s">
        <v>12</v>
      </c>
      <c r="C44" s="11">
        <v>1615.1389999999999</v>
      </c>
    </row>
    <row r="45" spans="1:3" x14ac:dyDescent="0.25">
      <c r="A45" s="209"/>
      <c r="B45" s="5" t="s">
        <v>13</v>
      </c>
      <c r="C45" s="11">
        <v>1153.854</v>
      </c>
    </row>
    <row r="46" spans="1:3" x14ac:dyDescent="0.25">
      <c r="A46" s="209"/>
      <c r="B46" s="6" t="s">
        <v>14</v>
      </c>
      <c r="C46" s="11">
        <v>38.4</v>
      </c>
    </row>
    <row r="47" spans="1:3" x14ac:dyDescent="0.25">
      <c r="A47" s="210"/>
      <c r="B47" s="5" t="s">
        <v>15</v>
      </c>
      <c r="C47" s="11">
        <v>0</v>
      </c>
    </row>
    <row r="48" spans="1:3" x14ac:dyDescent="0.25">
      <c r="A48" s="19"/>
      <c r="B48" s="7" t="s">
        <v>16</v>
      </c>
      <c r="C48" s="8">
        <f>SUM(C44:C47)</f>
        <v>2807.393</v>
      </c>
    </row>
    <row r="49" spans="1:5" x14ac:dyDescent="0.25">
      <c r="A49" s="208" t="s">
        <v>39</v>
      </c>
      <c r="B49" s="28" t="s">
        <v>12</v>
      </c>
      <c r="C49" s="11">
        <v>1989.288</v>
      </c>
    </row>
    <row r="50" spans="1:5" x14ac:dyDescent="0.25">
      <c r="A50" s="209"/>
      <c r="B50" s="5" t="s">
        <v>13</v>
      </c>
      <c r="C50" s="11">
        <v>2232.0479999999998</v>
      </c>
    </row>
    <row r="51" spans="1:5" x14ac:dyDescent="0.25">
      <c r="A51" s="209"/>
      <c r="B51" s="6" t="s">
        <v>14</v>
      </c>
      <c r="C51" s="11">
        <v>4.8</v>
      </c>
    </row>
    <row r="52" spans="1:5" x14ac:dyDescent="0.25">
      <c r="A52" s="210"/>
      <c r="B52" s="5" t="s">
        <v>15</v>
      </c>
      <c r="C52" s="11">
        <v>244.23</v>
      </c>
    </row>
    <row r="53" spans="1:5" x14ac:dyDescent="0.25">
      <c r="A53" s="19"/>
      <c r="B53" s="7" t="s">
        <v>16</v>
      </c>
      <c r="C53" s="8">
        <f>SUM(C49:C52)</f>
        <v>4470.3659999999991</v>
      </c>
    </row>
    <row r="54" spans="1:5" x14ac:dyDescent="0.25">
      <c r="A54" s="205" t="s">
        <v>41</v>
      </c>
      <c r="B54" s="150" t="s">
        <v>12</v>
      </c>
      <c r="C54" s="11">
        <v>2998.4409999999998</v>
      </c>
    </row>
    <row r="55" spans="1:5" x14ac:dyDescent="0.25">
      <c r="A55" s="206"/>
      <c r="B55" s="5" t="s">
        <v>13</v>
      </c>
      <c r="C55" s="11">
        <v>2413.4540000000002</v>
      </c>
    </row>
    <row r="56" spans="1:5" x14ac:dyDescent="0.25">
      <c r="A56" s="206"/>
      <c r="B56" s="6" t="s">
        <v>14</v>
      </c>
      <c r="C56" s="11">
        <v>4.8</v>
      </c>
    </row>
    <row r="57" spans="1:5" x14ac:dyDescent="0.25">
      <c r="A57" s="207"/>
      <c r="B57" s="5" t="s">
        <v>15</v>
      </c>
      <c r="C57" s="11">
        <v>353.43</v>
      </c>
    </row>
    <row r="58" spans="1:5" x14ac:dyDescent="0.25">
      <c r="A58" s="19"/>
      <c r="B58" s="7" t="s">
        <v>16</v>
      </c>
      <c r="C58" s="8">
        <f>SUM(C54:C57)</f>
        <v>5770.1250000000009</v>
      </c>
    </row>
    <row r="59" spans="1:5" x14ac:dyDescent="0.25">
      <c r="A59" s="204" t="s">
        <v>42</v>
      </c>
      <c r="B59" s="150" t="s">
        <v>12</v>
      </c>
      <c r="C59" s="11">
        <v>1830.954</v>
      </c>
    </row>
    <row r="60" spans="1:5" x14ac:dyDescent="0.25">
      <c r="A60" s="204"/>
      <c r="B60" s="5" t="s">
        <v>13</v>
      </c>
      <c r="C60" s="11">
        <v>1875.069</v>
      </c>
      <c r="E60" t="s">
        <v>43</v>
      </c>
    </row>
    <row r="61" spans="1:5" x14ac:dyDescent="0.25">
      <c r="A61" s="204"/>
      <c r="B61" s="6" t="s">
        <v>14</v>
      </c>
      <c r="C61" s="11">
        <v>33</v>
      </c>
    </row>
    <row r="62" spans="1:5" x14ac:dyDescent="0.25">
      <c r="A62" s="204"/>
      <c r="B62" s="5" t="s">
        <v>15</v>
      </c>
      <c r="C62" s="11">
        <v>32.948999999999998</v>
      </c>
    </row>
    <row r="63" spans="1:5" ht="30" x14ac:dyDescent="0.25">
      <c r="A63" s="204"/>
      <c r="B63" s="152" t="s">
        <v>288</v>
      </c>
      <c r="C63" s="17">
        <v>83.16</v>
      </c>
    </row>
    <row r="64" spans="1:5" x14ac:dyDescent="0.25">
      <c r="A64" s="204"/>
      <c r="B64" s="7" t="s">
        <v>16</v>
      </c>
      <c r="C64" s="8">
        <f>SUM(C59:C63)</f>
        <v>3855.1320000000001</v>
      </c>
    </row>
  </sheetData>
  <mergeCells count="13">
    <mergeCell ref="A59:A64"/>
    <mergeCell ref="A54:A57"/>
    <mergeCell ref="A49:A52"/>
    <mergeCell ref="A1:C2"/>
    <mergeCell ref="A4:A7"/>
    <mergeCell ref="A9:A12"/>
    <mergeCell ref="A14:A17"/>
    <mergeCell ref="A19:A22"/>
    <mergeCell ref="A44:A47"/>
    <mergeCell ref="A39:A42"/>
    <mergeCell ref="A34:A37"/>
    <mergeCell ref="A24:A27"/>
    <mergeCell ref="A29:A32"/>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3" workbookViewId="0">
      <selection activeCell="M20" sqref="M20"/>
    </sheetView>
  </sheetViews>
  <sheetFormatPr defaultRowHeight="15" x14ac:dyDescent="0.25"/>
  <cols>
    <col min="1" max="1" width="9.7109375" customWidth="1"/>
    <col min="2" max="2" width="26.140625" customWidth="1"/>
    <col min="3" max="3" width="24" customWidth="1"/>
    <col min="4" max="4" width="32.28515625" customWidth="1"/>
  </cols>
  <sheetData>
    <row r="1" spans="1:6" ht="18" x14ac:dyDescent="0.35">
      <c r="A1" s="219" t="s">
        <v>47</v>
      </c>
      <c r="B1" s="219"/>
      <c r="C1" s="219"/>
      <c r="D1" s="219"/>
      <c r="E1" s="42"/>
      <c r="F1" s="42"/>
    </row>
    <row r="2" spans="1:6" ht="14.45" x14ac:dyDescent="0.3">
      <c r="A2" s="3" t="s">
        <v>157</v>
      </c>
      <c r="B2" s="3" t="s">
        <v>8</v>
      </c>
      <c r="C2" s="3" t="s">
        <v>9</v>
      </c>
      <c r="D2" s="3" t="s">
        <v>37</v>
      </c>
    </row>
    <row r="3" spans="1:6" ht="14.45" x14ac:dyDescent="0.3">
      <c r="A3" s="1" t="s">
        <v>5</v>
      </c>
      <c r="B3" s="13">
        <v>4026.1</v>
      </c>
      <c r="C3" s="13">
        <v>4026.1</v>
      </c>
      <c r="D3" s="13">
        <f>+(C3/B3)*100</f>
        <v>100</v>
      </c>
    </row>
    <row r="4" spans="1:6" ht="14.45" x14ac:dyDescent="0.3">
      <c r="A4" s="2" t="s">
        <v>0</v>
      </c>
      <c r="B4" s="13">
        <v>3814</v>
      </c>
      <c r="C4" s="13">
        <v>3814</v>
      </c>
      <c r="D4" s="13">
        <f t="shared" ref="D4:D5" si="0">+(C4/B4)*100</f>
        <v>100</v>
      </c>
    </row>
    <row r="5" spans="1:6" ht="14.45" x14ac:dyDescent="0.3">
      <c r="A5" s="2" t="s">
        <v>158</v>
      </c>
      <c r="B5" s="13">
        <v>3824</v>
      </c>
      <c r="C5" s="13">
        <v>3824</v>
      </c>
      <c r="D5" s="13">
        <f t="shared" si="0"/>
        <v>100</v>
      </c>
    </row>
    <row r="6" spans="1:6" x14ac:dyDescent="0.25">
      <c r="A6" s="2" t="s">
        <v>1</v>
      </c>
      <c r="B6" s="13">
        <v>3228</v>
      </c>
      <c r="C6" s="13">
        <v>3228</v>
      </c>
      <c r="D6" s="13">
        <f>C6*100/B6</f>
        <v>100</v>
      </c>
    </row>
    <row r="7" spans="1:6" x14ac:dyDescent="0.25">
      <c r="A7" s="2" t="s">
        <v>2</v>
      </c>
      <c r="B7" s="13">
        <v>2841</v>
      </c>
      <c r="C7" s="13">
        <v>2799.1</v>
      </c>
      <c r="D7" s="55">
        <f>C7*100/B7</f>
        <v>98.525167194649768</v>
      </c>
    </row>
    <row r="8" spans="1:6" ht="14.45" x14ac:dyDescent="0.3">
      <c r="A8" s="2" t="s">
        <v>3</v>
      </c>
      <c r="B8" s="13">
        <v>1649</v>
      </c>
      <c r="C8" s="13">
        <v>1649</v>
      </c>
      <c r="D8" s="55">
        <f t="shared" ref="D8" si="1">C8*100/B8</f>
        <v>100</v>
      </c>
    </row>
    <row r="9" spans="1:6" ht="14.45" x14ac:dyDescent="0.3">
      <c r="A9" s="2" t="s">
        <v>4</v>
      </c>
      <c r="B9" s="13">
        <v>3110</v>
      </c>
      <c r="C9" s="13">
        <v>1719.53</v>
      </c>
      <c r="D9" s="27">
        <f>+(C9/B9)*100</f>
        <v>55.290353697749197</v>
      </c>
    </row>
    <row r="10" spans="1:6" ht="14.45" x14ac:dyDescent="0.3">
      <c r="A10" s="16" t="s">
        <v>36</v>
      </c>
      <c r="B10" s="13">
        <v>2969</v>
      </c>
      <c r="C10" s="13">
        <v>2261</v>
      </c>
      <c r="D10" s="27">
        <f t="shared" ref="D10:D14" si="2">+(C10/B10)*100</f>
        <v>76.153587066352301</v>
      </c>
    </row>
    <row r="11" spans="1:6" ht="14.45" x14ac:dyDescent="0.3">
      <c r="A11" s="16" t="s">
        <v>38</v>
      </c>
      <c r="B11" s="12">
        <v>2008</v>
      </c>
      <c r="C11" s="12">
        <f>2334-200.63</f>
        <v>2133.37</v>
      </c>
      <c r="D11" s="27">
        <f t="shared" si="2"/>
        <v>106.24352589641435</v>
      </c>
    </row>
    <row r="12" spans="1:6" x14ac:dyDescent="0.25">
      <c r="A12" s="16" t="s">
        <v>39</v>
      </c>
      <c r="B12" s="12">
        <v>2011</v>
      </c>
      <c r="C12" s="12">
        <v>2252</v>
      </c>
      <c r="D12" s="27">
        <f t="shared" si="2"/>
        <v>111.98408751864744</v>
      </c>
    </row>
    <row r="13" spans="1:6" x14ac:dyDescent="0.25">
      <c r="A13" s="16" t="s">
        <v>41</v>
      </c>
      <c r="B13" s="12">
        <v>3872</v>
      </c>
      <c r="C13" s="12">
        <v>3894.8</v>
      </c>
      <c r="D13" s="27">
        <f t="shared" si="2"/>
        <v>100.58884297520663</v>
      </c>
    </row>
    <row r="14" spans="1:6" x14ac:dyDescent="0.25">
      <c r="A14" s="16" t="s">
        <v>42</v>
      </c>
      <c r="B14" s="12">
        <v>2900.5</v>
      </c>
      <c r="C14" s="12">
        <v>2811.846</v>
      </c>
      <c r="D14" s="27">
        <f t="shared" si="2"/>
        <v>96.94349250129288</v>
      </c>
    </row>
    <row r="17" spans="1:4" ht="18.75" x14ac:dyDescent="0.3">
      <c r="A17" s="219" t="s">
        <v>148</v>
      </c>
      <c r="B17" s="219"/>
      <c r="C17" s="219"/>
      <c r="D17" s="219"/>
    </row>
    <row r="18" spans="1:4" x14ac:dyDescent="0.25">
      <c r="A18" s="41" t="s">
        <v>149</v>
      </c>
      <c r="B18" s="3" t="s">
        <v>150</v>
      </c>
      <c r="C18" s="41" t="s">
        <v>153</v>
      </c>
      <c r="D18" s="41" t="s">
        <v>151</v>
      </c>
    </row>
    <row r="19" spans="1:4" x14ac:dyDescent="0.25">
      <c r="A19" s="153" t="s">
        <v>5</v>
      </c>
      <c r="B19" s="2" t="s">
        <v>152</v>
      </c>
      <c r="C19" s="2" t="s">
        <v>154</v>
      </c>
      <c r="D19" s="40">
        <v>795.33</v>
      </c>
    </row>
    <row r="20" spans="1:4" x14ac:dyDescent="0.25">
      <c r="A20" s="40" t="s">
        <v>0</v>
      </c>
      <c r="B20" s="2" t="s">
        <v>159</v>
      </c>
      <c r="C20" s="2" t="s">
        <v>156</v>
      </c>
      <c r="D20" s="43">
        <v>4</v>
      </c>
    </row>
    <row r="21" spans="1:4" x14ac:dyDescent="0.25">
      <c r="A21" s="217" t="s">
        <v>17</v>
      </c>
      <c r="B21" s="2" t="s">
        <v>152</v>
      </c>
      <c r="C21" s="2" t="s">
        <v>154</v>
      </c>
      <c r="D21" s="40">
        <v>501.5</v>
      </c>
    </row>
    <row r="22" spans="1:4" x14ac:dyDescent="0.25">
      <c r="A22" s="218"/>
      <c r="B22" s="2" t="s">
        <v>152</v>
      </c>
      <c r="C22" s="2" t="s">
        <v>155</v>
      </c>
      <c r="D22" s="40">
        <v>561.65</v>
      </c>
    </row>
    <row r="23" spans="1:4" x14ac:dyDescent="0.25">
      <c r="A23" s="220" t="s">
        <v>1</v>
      </c>
      <c r="B23" s="2" t="s">
        <v>184</v>
      </c>
      <c r="C23" s="2" t="s">
        <v>185</v>
      </c>
      <c r="D23" s="40">
        <v>0.5</v>
      </c>
    </row>
    <row r="24" spans="1:4" x14ac:dyDescent="0.25">
      <c r="A24" s="221"/>
      <c r="B24" s="2" t="s">
        <v>152</v>
      </c>
      <c r="C24" s="2" t="s">
        <v>155</v>
      </c>
      <c r="D24" s="40">
        <v>936</v>
      </c>
    </row>
    <row r="25" spans="1:4" x14ac:dyDescent="0.25">
      <c r="A25" s="40" t="s">
        <v>2</v>
      </c>
      <c r="B25" s="2" t="s">
        <v>186</v>
      </c>
      <c r="C25" s="2" t="s">
        <v>186</v>
      </c>
      <c r="D25" s="40">
        <v>0</v>
      </c>
    </row>
    <row r="26" spans="1:4" x14ac:dyDescent="0.25">
      <c r="A26" s="40" t="s">
        <v>3</v>
      </c>
      <c r="B26" s="2" t="s">
        <v>186</v>
      </c>
      <c r="C26" s="2" t="s">
        <v>186</v>
      </c>
      <c r="D26" s="40">
        <v>0</v>
      </c>
    </row>
    <row r="27" spans="1:4" x14ac:dyDescent="0.25">
      <c r="A27" s="40" t="s">
        <v>4</v>
      </c>
      <c r="B27" s="2" t="s">
        <v>186</v>
      </c>
      <c r="C27" s="2" t="s">
        <v>186</v>
      </c>
      <c r="D27" s="40">
        <v>0</v>
      </c>
    </row>
    <row r="28" spans="1:4" x14ac:dyDescent="0.25">
      <c r="A28" s="111" t="s">
        <v>36</v>
      </c>
      <c r="B28" s="2" t="s">
        <v>214</v>
      </c>
      <c r="C28" s="2" t="s">
        <v>185</v>
      </c>
      <c r="D28" s="40">
        <v>500</v>
      </c>
    </row>
    <row r="29" spans="1:4" x14ac:dyDescent="0.25">
      <c r="A29" s="222" t="s">
        <v>38</v>
      </c>
      <c r="B29" s="2" t="s">
        <v>227</v>
      </c>
      <c r="C29" s="86" t="s">
        <v>228</v>
      </c>
      <c r="D29" s="40">
        <v>200</v>
      </c>
    </row>
    <row r="30" spans="1:4" x14ac:dyDescent="0.25">
      <c r="A30" s="223"/>
      <c r="B30" s="2" t="s">
        <v>214</v>
      </c>
      <c r="C30" s="2" t="s">
        <v>229</v>
      </c>
      <c r="D30" s="40">
        <v>0.63</v>
      </c>
    </row>
    <row r="31" spans="1:4" x14ac:dyDescent="0.25">
      <c r="A31" s="111" t="s">
        <v>39</v>
      </c>
      <c r="B31" s="2" t="s">
        <v>152</v>
      </c>
      <c r="C31" s="2" t="s">
        <v>154</v>
      </c>
      <c r="D31" s="40">
        <v>103.64</v>
      </c>
    </row>
    <row r="32" spans="1:4" x14ac:dyDescent="0.25">
      <c r="A32" s="215" t="s">
        <v>41</v>
      </c>
      <c r="B32" s="2" t="s">
        <v>152</v>
      </c>
      <c r="C32" s="2" t="s">
        <v>154</v>
      </c>
      <c r="D32" s="40">
        <v>651</v>
      </c>
    </row>
    <row r="33" spans="1:4" x14ac:dyDescent="0.25">
      <c r="A33" s="216"/>
      <c r="B33" s="2" t="s">
        <v>152</v>
      </c>
      <c r="C33" s="2" t="s">
        <v>155</v>
      </c>
      <c r="D33" s="40">
        <v>756</v>
      </c>
    </row>
    <row r="34" spans="1:4" x14ac:dyDescent="0.25">
      <c r="A34" s="111" t="s">
        <v>42</v>
      </c>
      <c r="B34" s="2" t="s">
        <v>152</v>
      </c>
      <c r="C34" s="2" t="s">
        <v>289</v>
      </c>
      <c r="D34" s="40">
        <v>0.6</v>
      </c>
    </row>
  </sheetData>
  <mergeCells count="6">
    <mergeCell ref="A32:A33"/>
    <mergeCell ref="A21:A22"/>
    <mergeCell ref="A17:D17"/>
    <mergeCell ref="A1:D1"/>
    <mergeCell ref="A23:A24"/>
    <mergeCell ref="A29:A3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sqref="A1:C1"/>
    </sheetView>
  </sheetViews>
  <sheetFormatPr defaultRowHeight="15" x14ac:dyDescent="0.25"/>
  <cols>
    <col min="1" max="1" width="16.85546875" customWidth="1"/>
    <col min="2" max="2" width="17" customWidth="1"/>
    <col min="3" max="3" width="19.5703125" customWidth="1"/>
  </cols>
  <sheetData>
    <row r="1" spans="1:3" x14ac:dyDescent="0.3">
      <c r="A1" s="224" t="s">
        <v>48</v>
      </c>
      <c r="B1" s="224"/>
      <c r="C1" s="224"/>
    </row>
    <row r="2" spans="1:3" x14ac:dyDescent="0.3">
      <c r="A2" s="3" t="s">
        <v>149</v>
      </c>
      <c r="B2" s="3" t="s">
        <v>6</v>
      </c>
      <c r="C2" s="3" t="s">
        <v>7</v>
      </c>
    </row>
    <row r="3" spans="1:3" x14ac:dyDescent="0.3">
      <c r="A3" s="1" t="s">
        <v>5</v>
      </c>
      <c r="B3" s="13">
        <v>96</v>
      </c>
      <c r="C3" s="13">
        <v>95</v>
      </c>
    </row>
    <row r="4" spans="1:3" x14ac:dyDescent="0.3">
      <c r="A4" s="2" t="s">
        <v>0</v>
      </c>
      <c r="B4" s="13">
        <v>96</v>
      </c>
      <c r="C4" s="13">
        <v>99</v>
      </c>
    </row>
    <row r="5" spans="1:3" x14ac:dyDescent="0.3">
      <c r="A5" s="19" t="s">
        <v>17</v>
      </c>
      <c r="B5" s="13">
        <v>96</v>
      </c>
      <c r="C5" s="13">
        <v>100</v>
      </c>
    </row>
    <row r="6" spans="1:3" x14ac:dyDescent="0.3">
      <c r="A6" s="2" t="s">
        <v>1</v>
      </c>
      <c r="B6" s="13">
        <v>96</v>
      </c>
      <c r="C6" s="13">
        <v>97</v>
      </c>
    </row>
    <row r="7" spans="1:3" x14ac:dyDescent="0.3">
      <c r="A7" s="2" t="s">
        <v>2</v>
      </c>
      <c r="B7" s="13">
        <v>96</v>
      </c>
      <c r="C7" s="13">
        <v>96</v>
      </c>
    </row>
    <row r="8" spans="1:3" x14ac:dyDescent="0.3">
      <c r="A8" s="2" t="s">
        <v>3</v>
      </c>
      <c r="B8" s="13">
        <v>96</v>
      </c>
      <c r="C8" s="13">
        <v>97</v>
      </c>
    </row>
    <row r="9" spans="1:3" x14ac:dyDescent="0.3">
      <c r="A9" s="2" t="s">
        <v>4</v>
      </c>
      <c r="B9" s="13">
        <v>96</v>
      </c>
      <c r="C9" s="13">
        <v>98</v>
      </c>
    </row>
    <row r="10" spans="1:3" x14ac:dyDescent="0.3">
      <c r="A10" s="16" t="s">
        <v>36</v>
      </c>
      <c r="B10" s="13">
        <v>96</v>
      </c>
      <c r="C10" s="13">
        <v>95</v>
      </c>
    </row>
    <row r="11" spans="1:3" x14ac:dyDescent="0.25">
      <c r="A11" s="16" t="s">
        <v>38</v>
      </c>
      <c r="B11" s="13">
        <v>96</v>
      </c>
      <c r="C11" s="13">
        <v>98</v>
      </c>
    </row>
    <row r="12" spans="1:3" x14ac:dyDescent="0.25">
      <c r="A12" s="16" t="s">
        <v>39</v>
      </c>
      <c r="B12" s="13">
        <v>96</v>
      </c>
      <c r="C12" s="13">
        <v>97</v>
      </c>
    </row>
    <row r="13" spans="1:3" x14ac:dyDescent="0.25">
      <c r="A13" s="16" t="s">
        <v>41</v>
      </c>
      <c r="B13" s="13">
        <v>96</v>
      </c>
      <c r="C13" s="13">
        <v>100</v>
      </c>
    </row>
    <row r="14" spans="1:3" x14ac:dyDescent="0.25">
      <c r="A14" s="16" t="s">
        <v>42</v>
      </c>
      <c r="B14" s="13">
        <v>96</v>
      </c>
      <c r="C14" s="13">
        <v>95</v>
      </c>
    </row>
  </sheetData>
  <mergeCells count="1">
    <mergeCell ref="A1:C1"/>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F9" sqref="F9"/>
    </sheetView>
  </sheetViews>
  <sheetFormatPr defaultRowHeight="15" x14ac:dyDescent="0.25"/>
  <cols>
    <col min="1" max="1" width="13.5703125" customWidth="1"/>
    <col min="2" max="2" width="9.5703125" customWidth="1"/>
    <col min="3" max="3" width="9.7109375" customWidth="1"/>
    <col min="4" max="4" width="9.5703125" bestFit="1" customWidth="1"/>
  </cols>
  <sheetData>
    <row r="1" spans="1:9" ht="15.75" x14ac:dyDescent="0.25">
      <c r="A1" s="225" t="s">
        <v>49</v>
      </c>
      <c r="B1" s="225"/>
      <c r="C1" s="225"/>
      <c r="D1" s="225"/>
      <c r="F1" s="29"/>
      <c r="G1" s="74"/>
      <c r="H1" s="74"/>
      <c r="I1" s="72"/>
    </row>
    <row r="2" spans="1:9" x14ac:dyDescent="0.25">
      <c r="A2" s="3" t="s">
        <v>149</v>
      </c>
      <c r="B2" s="3" t="s">
        <v>19</v>
      </c>
      <c r="C2" s="3" t="s">
        <v>18</v>
      </c>
      <c r="D2" s="3" t="s">
        <v>20</v>
      </c>
      <c r="F2" s="29"/>
      <c r="G2" s="70"/>
      <c r="H2" s="70"/>
      <c r="I2" s="70"/>
    </row>
    <row r="3" spans="1:9" x14ac:dyDescent="0.25">
      <c r="A3" s="1" t="s">
        <v>5</v>
      </c>
      <c r="B3" s="112">
        <v>4.03</v>
      </c>
      <c r="C3" s="113">
        <v>4.66</v>
      </c>
      <c r="D3" s="13">
        <v>4.1559999999999997</v>
      </c>
      <c r="E3" s="67"/>
      <c r="F3" s="29"/>
      <c r="G3" s="68"/>
      <c r="H3" s="69"/>
      <c r="I3" s="70"/>
    </row>
    <row r="4" spans="1:9" x14ac:dyDescent="0.25">
      <c r="A4" s="2" t="s">
        <v>0</v>
      </c>
      <c r="B4" s="114">
        <v>4.16</v>
      </c>
      <c r="C4" s="115">
        <v>4.78</v>
      </c>
      <c r="D4" s="13">
        <v>4.2839999999999998</v>
      </c>
      <c r="E4" s="67"/>
      <c r="F4" s="29"/>
      <c r="G4" s="29"/>
      <c r="H4" s="69"/>
      <c r="I4" s="70"/>
    </row>
    <row r="5" spans="1:9" x14ac:dyDescent="0.25">
      <c r="A5" s="19" t="s">
        <v>17</v>
      </c>
      <c r="B5" s="116">
        <v>4.1399999999999997</v>
      </c>
      <c r="C5" s="115">
        <v>4.8600000000000003</v>
      </c>
      <c r="D5" s="13">
        <v>4.2839999999999998</v>
      </c>
      <c r="E5" s="67"/>
      <c r="F5" s="29"/>
      <c r="G5" s="71"/>
      <c r="H5" s="69"/>
      <c r="I5" s="70"/>
    </row>
    <row r="6" spans="1:9" x14ac:dyDescent="0.25">
      <c r="A6" s="2" t="s">
        <v>1</v>
      </c>
      <c r="B6" s="116">
        <v>4.1399999999999997</v>
      </c>
      <c r="C6" s="117">
        <v>4.88</v>
      </c>
      <c r="D6" s="13">
        <v>4.2880000000000003</v>
      </c>
      <c r="E6" s="67"/>
      <c r="F6" s="29"/>
      <c r="G6" s="29"/>
      <c r="H6" s="69"/>
      <c r="I6" s="70"/>
    </row>
    <row r="7" spans="1:9" x14ac:dyDescent="0.25">
      <c r="A7" s="2" t="s">
        <v>2</v>
      </c>
      <c r="B7" s="116">
        <v>4.21</v>
      </c>
      <c r="C7" s="118">
        <v>4.8899999999999997</v>
      </c>
      <c r="D7" s="13">
        <v>4.3460000000000001</v>
      </c>
      <c r="E7" s="67"/>
      <c r="F7" s="29"/>
      <c r="G7" s="29"/>
      <c r="H7" s="69"/>
      <c r="I7" s="70"/>
    </row>
    <row r="8" spans="1:9" x14ac:dyDescent="0.25">
      <c r="A8" s="2" t="s">
        <v>3</v>
      </c>
      <c r="B8" s="116">
        <v>4.32</v>
      </c>
      <c r="C8" s="117">
        <v>4.78</v>
      </c>
      <c r="D8" s="13">
        <v>4.4119999999999999</v>
      </c>
      <c r="E8" s="67"/>
      <c r="F8" s="29"/>
      <c r="G8" s="29"/>
      <c r="H8" s="69"/>
      <c r="I8" s="70"/>
    </row>
    <row r="9" spans="1:9" x14ac:dyDescent="0.25">
      <c r="A9" s="2" t="s">
        <v>4</v>
      </c>
      <c r="B9" s="116">
        <v>4.28</v>
      </c>
      <c r="C9" s="119">
        <v>4.67</v>
      </c>
      <c r="D9" s="13">
        <v>4.3579999999999997</v>
      </c>
      <c r="F9" s="29"/>
      <c r="G9" s="29"/>
      <c r="H9" s="69"/>
      <c r="I9" s="29"/>
    </row>
    <row r="10" spans="1:9" x14ac:dyDescent="0.25">
      <c r="A10" s="16" t="s">
        <v>36</v>
      </c>
      <c r="B10" s="116">
        <v>3.22</v>
      </c>
      <c r="C10" s="119">
        <v>4.01</v>
      </c>
      <c r="D10" s="13">
        <v>3.3780000000000001</v>
      </c>
      <c r="F10" s="29"/>
      <c r="G10" s="72"/>
      <c r="H10" s="69"/>
      <c r="I10" s="29"/>
    </row>
    <row r="11" spans="1:9" x14ac:dyDescent="0.25">
      <c r="A11" s="16" t="s">
        <v>38</v>
      </c>
      <c r="B11" s="116">
        <v>2.94</v>
      </c>
      <c r="C11" s="119">
        <v>3.81</v>
      </c>
      <c r="D11" s="13">
        <v>3.1139999999999999</v>
      </c>
      <c r="F11" s="29"/>
      <c r="G11" s="72"/>
      <c r="H11" s="69"/>
      <c r="I11" s="29"/>
    </row>
    <row r="12" spans="1:9" x14ac:dyDescent="0.25">
      <c r="A12" s="16" t="s">
        <v>39</v>
      </c>
      <c r="B12" s="116">
        <v>4.38</v>
      </c>
      <c r="C12" s="119">
        <v>4.5599999999999996</v>
      </c>
      <c r="D12" s="13">
        <v>4.4160000000000004</v>
      </c>
      <c r="F12" s="29"/>
      <c r="G12" s="72"/>
      <c r="H12" s="73"/>
      <c r="I12" s="29"/>
    </row>
    <row r="13" spans="1:9" x14ac:dyDescent="0.25">
      <c r="A13" s="16" t="s">
        <v>41</v>
      </c>
      <c r="B13" s="116">
        <v>4.38</v>
      </c>
      <c r="C13" s="119">
        <v>4.45</v>
      </c>
      <c r="D13" s="13">
        <v>4.3940000000000001</v>
      </c>
      <c r="F13" s="29"/>
      <c r="G13" s="72"/>
      <c r="H13" s="73"/>
      <c r="I13" s="29"/>
    </row>
    <row r="14" spans="1:9" x14ac:dyDescent="0.25">
      <c r="A14" s="16" t="s">
        <v>42</v>
      </c>
      <c r="B14" s="116">
        <v>4.45</v>
      </c>
      <c r="C14" s="119">
        <v>4.7300000000000004</v>
      </c>
      <c r="D14" s="13">
        <v>4.5060000000000002</v>
      </c>
      <c r="F14" s="29"/>
      <c r="G14" s="72"/>
      <c r="H14" s="70"/>
      <c r="I14" s="29"/>
    </row>
    <row r="15" spans="1:9" x14ac:dyDescent="0.25">
      <c r="A15" s="121" t="s">
        <v>266</v>
      </c>
      <c r="B15" s="151">
        <f>AVERAGE(B3:B14)</f>
        <v>4.054166666666668</v>
      </c>
      <c r="C15" s="151">
        <f t="shared" ref="C15:D15" si="0">AVERAGE(C3:C14)</f>
        <v>4.5900000000000007</v>
      </c>
      <c r="D15" s="151">
        <f t="shared" si="0"/>
        <v>4.1613333333333333</v>
      </c>
    </row>
    <row r="23" spans="9:9" x14ac:dyDescent="0.25">
      <c r="I23" s="120"/>
    </row>
  </sheetData>
  <mergeCells count="1">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56" zoomScale="85" zoomScaleNormal="85" workbookViewId="0">
      <selection activeCell="I62" sqref="I62"/>
    </sheetView>
  </sheetViews>
  <sheetFormatPr defaultColWidth="9.140625" defaultRowHeight="15" x14ac:dyDescent="0.25"/>
  <cols>
    <col min="1" max="1" width="9.140625" style="9"/>
    <col min="2" max="2" width="30.28515625" style="9" bestFit="1" customWidth="1"/>
    <col min="3" max="3" width="11" style="136" customWidth="1"/>
    <col min="4" max="4" width="87.28515625" style="9" customWidth="1"/>
    <col min="5" max="5" width="24.140625" style="9" customWidth="1"/>
    <col min="6" max="16384" width="9.140625" style="9"/>
  </cols>
  <sheetData>
    <row r="1" spans="1:5" ht="35.450000000000003" x14ac:dyDescent="0.75">
      <c r="A1" s="226" t="s">
        <v>50</v>
      </c>
      <c r="B1" s="226"/>
      <c r="C1" s="226"/>
      <c r="D1" s="226"/>
      <c r="E1" s="226"/>
    </row>
    <row r="2" spans="1:5" x14ac:dyDescent="0.25">
      <c r="A2" s="3" t="s">
        <v>21</v>
      </c>
      <c r="B2" s="3" t="s">
        <v>32</v>
      </c>
      <c r="C2" s="3" t="s">
        <v>33</v>
      </c>
      <c r="D2" s="3" t="s">
        <v>34</v>
      </c>
      <c r="E2" s="3" t="s">
        <v>35</v>
      </c>
    </row>
    <row r="3" spans="1:5" x14ac:dyDescent="0.25">
      <c r="A3" s="10">
        <v>1</v>
      </c>
      <c r="B3" s="2" t="s">
        <v>51</v>
      </c>
      <c r="C3" s="40" t="s">
        <v>92</v>
      </c>
      <c r="D3" s="2" t="s">
        <v>93</v>
      </c>
      <c r="E3" s="2" t="s">
        <v>53</v>
      </c>
    </row>
    <row r="4" spans="1:5" customFormat="1" ht="15.6" customHeight="1" x14ac:dyDescent="0.25">
      <c r="A4" s="10">
        <v>2</v>
      </c>
      <c r="B4" s="2" t="s">
        <v>54</v>
      </c>
      <c r="C4" s="40" t="s">
        <v>92</v>
      </c>
      <c r="D4" s="2" t="s">
        <v>55</v>
      </c>
      <c r="E4" s="2" t="s">
        <v>56</v>
      </c>
    </row>
    <row r="5" spans="1:5" customFormat="1" ht="15.6" customHeight="1" x14ac:dyDescent="0.25">
      <c r="A5" s="10">
        <v>3</v>
      </c>
      <c r="B5" s="2" t="s">
        <v>94</v>
      </c>
      <c r="C5" s="40" t="s">
        <v>92</v>
      </c>
      <c r="D5" s="2" t="s">
        <v>95</v>
      </c>
      <c r="E5" s="2" t="s">
        <v>96</v>
      </c>
    </row>
    <row r="6" spans="1:5" customFormat="1" ht="15.6" customHeight="1" x14ac:dyDescent="0.25">
      <c r="A6" s="10">
        <v>4</v>
      </c>
      <c r="B6" s="51" t="s">
        <v>51</v>
      </c>
      <c r="C6" s="125" t="s">
        <v>92</v>
      </c>
      <c r="D6" s="52" t="s">
        <v>174</v>
      </c>
      <c r="E6" s="51" t="s">
        <v>175</v>
      </c>
    </row>
    <row r="7" spans="1:5" customFormat="1" ht="33.75" customHeight="1" x14ac:dyDescent="0.25">
      <c r="A7" s="47">
        <v>5</v>
      </c>
      <c r="B7" s="81" t="s">
        <v>196</v>
      </c>
      <c r="C7" s="126" t="s">
        <v>92</v>
      </c>
      <c r="D7" s="79" t="s">
        <v>198</v>
      </c>
      <c r="E7" s="82" t="s">
        <v>197</v>
      </c>
    </row>
    <row r="8" spans="1:5" customFormat="1" ht="15.6" customHeight="1" x14ac:dyDescent="0.25">
      <c r="A8" s="91">
        <v>6</v>
      </c>
      <c r="B8" s="87" t="s">
        <v>87</v>
      </c>
      <c r="C8" s="127" t="s">
        <v>92</v>
      </c>
      <c r="D8" s="88" t="s">
        <v>225</v>
      </c>
      <c r="E8" s="89" t="s">
        <v>226</v>
      </c>
    </row>
    <row r="9" spans="1:5" customFormat="1" ht="15.6" customHeight="1" x14ac:dyDescent="0.25">
      <c r="A9" s="47">
        <v>7</v>
      </c>
      <c r="B9" s="98" t="s">
        <v>87</v>
      </c>
      <c r="C9" s="128" t="s">
        <v>92</v>
      </c>
      <c r="D9" s="99" t="s">
        <v>234</v>
      </c>
      <c r="E9" s="100" t="s">
        <v>230</v>
      </c>
    </row>
    <row r="10" spans="1:5" customFormat="1" ht="15.6" customHeight="1" x14ac:dyDescent="0.25">
      <c r="A10" s="91">
        <v>8</v>
      </c>
      <c r="B10" s="101" t="s">
        <v>51</v>
      </c>
      <c r="C10" s="129" t="s">
        <v>92</v>
      </c>
      <c r="D10" s="102" t="s">
        <v>231</v>
      </c>
      <c r="E10" s="100" t="s">
        <v>232</v>
      </c>
    </row>
    <row r="11" spans="1:5" customFormat="1" ht="15.6" customHeight="1" x14ac:dyDescent="0.25">
      <c r="A11" s="47">
        <v>9</v>
      </c>
      <c r="B11" s="103" t="s">
        <v>94</v>
      </c>
      <c r="C11" s="130" t="s">
        <v>92</v>
      </c>
      <c r="D11" s="103" t="s">
        <v>233</v>
      </c>
      <c r="E11" s="103" t="s">
        <v>235</v>
      </c>
    </row>
    <row r="12" spans="1:5" customFormat="1" ht="43.5" customHeight="1" thickBot="1" x14ac:dyDescent="0.3">
      <c r="A12" s="94">
        <v>10</v>
      </c>
      <c r="B12" s="95" t="s">
        <v>200</v>
      </c>
      <c r="C12" s="131" t="s">
        <v>259</v>
      </c>
      <c r="D12" s="96" t="s">
        <v>260</v>
      </c>
      <c r="E12" s="97" t="s">
        <v>261</v>
      </c>
    </row>
    <row r="13" spans="1:5" customFormat="1" ht="15.6" customHeight="1" x14ac:dyDescent="0.25">
      <c r="A13" s="104"/>
      <c r="B13" s="105"/>
      <c r="C13" s="106"/>
      <c r="D13" s="107"/>
      <c r="E13" s="108"/>
    </row>
    <row r="14" spans="1:5" customFormat="1" x14ac:dyDescent="0.25">
      <c r="A14" s="3" t="s">
        <v>21</v>
      </c>
      <c r="B14" s="3" t="s">
        <v>32</v>
      </c>
      <c r="C14" s="3" t="s">
        <v>33</v>
      </c>
      <c r="D14" s="3" t="s">
        <v>34</v>
      </c>
      <c r="E14" s="3" t="s">
        <v>35</v>
      </c>
    </row>
    <row r="15" spans="1:5" ht="14.45" x14ac:dyDescent="0.3">
      <c r="A15" s="10">
        <v>1</v>
      </c>
      <c r="B15" s="2" t="s">
        <v>60</v>
      </c>
      <c r="C15" s="40" t="s">
        <v>52</v>
      </c>
      <c r="D15" s="2" t="s">
        <v>61</v>
      </c>
      <c r="E15" s="2" t="s">
        <v>62</v>
      </c>
    </row>
    <row r="16" spans="1:5" x14ac:dyDescent="0.25">
      <c r="A16" s="10">
        <v>2</v>
      </c>
      <c r="B16" s="2" t="s">
        <v>51</v>
      </c>
      <c r="C16" s="40" t="s">
        <v>52</v>
      </c>
      <c r="D16" s="2" t="s">
        <v>63</v>
      </c>
      <c r="E16" s="2" t="s">
        <v>64</v>
      </c>
    </row>
    <row r="17" spans="1:5" x14ac:dyDescent="0.25">
      <c r="A17" s="10">
        <v>3</v>
      </c>
      <c r="B17" s="2" t="s">
        <v>65</v>
      </c>
      <c r="C17" s="40" t="s">
        <v>52</v>
      </c>
      <c r="D17" s="2" t="s">
        <v>66</v>
      </c>
      <c r="E17" s="2" t="s">
        <v>67</v>
      </c>
    </row>
    <row r="18" spans="1:5" x14ac:dyDescent="0.25">
      <c r="A18" s="10">
        <v>4</v>
      </c>
      <c r="B18" s="2" t="s">
        <v>65</v>
      </c>
      <c r="C18" s="40" t="s">
        <v>52</v>
      </c>
      <c r="D18" s="2" t="s">
        <v>68</v>
      </c>
      <c r="E18" s="2" t="s">
        <v>69</v>
      </c>
    </row>
    <row r="19" spans="1:5" x14ac:dyDescent="0.25">
      <c r="A19" s="10">
        <v>5</v>
      </c>
      <c r="B19" s="2" t="s">
        <v>65</v>
      </c>
      <c r="C19" s="40" t="s">
        <v>52</v>
      </c>
      <c r="D19" s="2" t="s">
        <v>70</v>
      </c>
      <c r="E19" s="2" t="s">
        <v>71</v>
      </c>
    </row>
    <row r="20" spans="1:5" x14ac:dyDescent="0.25">
      <c r="A20" s="10">
        <v>6</v>
      </c>
      <c r="B20" s="2" t="s">
        <v>72</v>
      </c>
      <c r="C20" s="40" t="s">
        <v>52</v>
      </c>
      <c r="D20" s="2" t="s">
        <v>73</v>
      </c>
      <c r="E20" s="2" t="s">
        <v>74</v>
      </c>
    </row>
    <row r="21" spans="1:5" ht="17.25" x14ac:dyDescent="0.25">
      <c r="A21" s="10">
        <v>7</v>
      </c>
      <c r="B21" s="2" t="s">
        <v>65</v>
      </c>
      <c r="C21" s="40" t="s">
        <v>52</v>
      </c>
      <c r="D21" s="2" t="s">
        <v>75</v>
      </c>
      <c r="E21" s="19" t="s">
        <v>97</v>
      </c>
    </row>
    <row r="22" spans="1:5" x14ac:dyDescent="0.25">
      <c r="A22" s="10">
        <v>8</v>
      </c>
      <c r="B22" s="2" t="s">
        <v>76</v>
      </c>
      <c r="C22" s="40" t="s">
        <v>52</v>
      </c>
      <c r="D22" s="2" t="s">
        <v>77</v>
      </c>
      <c r="E22" s="2" t="s">
        <v>78</v>
      </c>
    </row>
    <row r="23" spans="1:5" x14ac:dyDescent="0.25">
      <c r="A23" s="10">
        <v>9</v>
      </c>
      <c r="B23" s="2" t="s">
        <v>79</v>
      </c>
      <c r="C23" s="40" t="s">
        <v>52</v>
      </c>
      <c r="D23" s="2" t="s">
        <v>80</v>
      </c>
      <c r="E23" s="2" t="s">
        <v>81</v>
      </c>
    </row>
    <row r="24" spans="1:5" x14ac:dyDescent="0.25">
      <c r="A24" s="10">
        <v>10</v>
      </c>
      <c r="B24" s="2" t="s">
        <v>65</v>
      </c>
      <c r="C24" s="40" t="s">
        <v>52</v>
      </c>
      <c r="D24" s="2" t="s">
        <v>82</v>
      </c>
      <c r="E24" s="2" t="s">
        <v>83</v>
      </c>
    </row>
    <row r="25" spans="1:5" x14ac:dyDescent="0.25">
      <c r="A25" s="10">
        <v>11</v>
      </c>
      <c r="B25" s="2" t="s">
        <v>84</v>
      </c>
      <c r="C25" s="40" t="s">
        <v>52</v>
      </c>
      <c r="D25" s="2" t="s">
        <v>85</v>
      </c>
      <c r="E25" s="2" t="s">
        <v>86</v>
      </c>
    </row>
    <row r="26" spans="1:5" x14ac:dyDescent="0.25">
      <c r="A26" s="10">
        <v>12</v>
      </c>
      <c r="B26" s="2" t="s">
        <v>87</v>
      </c>
      <c r="C26" s="40" t="s">
        <v>52</v>
      </c>
      <c r="D26" s="2" t="s">
        <v>88</v>
      </c>
      <c r="E26" s="2" t="s">
        <v>89</v>
      </c>
    </row>
    <row r="27" spans="1:5" x14ac:dyDescent="0.25">
      <c r="A27" s="10">
        <v>13</v>
      </c>
      <c r="B27" s="2" t="s">
        <v>84</v>
      </c>
      <c r="C27" s="40" t="s">
        <v>52</v>
      </c>
      <c r="D27" s="2" t="s">
        <v>85</v>
      </c>
      <c r="E27" s="2" t="s">
        <v>86</v>
      </c>
    </row>
    <row r="28" spans="1:5" x14ac:dyDescent="0.25">
      <c r="A28" s="10">
        <v>14</v>
      </c>
      <c r="B28" s="2" t="s">
        <v>87</v>
      </c>
      <c r="C28" s="40" t="s">
        <v>52</v>
      </c>
      <c r="D28" s="2" t="s">
        <v>88</v>
      </c>
      <c r="E28" s="2" t="s">
        <v>89</v>
      </c>
    </row>
    <row r="29" spans="1:5" x14ac:dyDescent="0.25">
      <c r="A29" s="10">
        <v>15</v>
      </c>
      <c r="B29" s="2" t="s">
        <v>79</v>
      </c>
      <c r="C29" s="40" t="s">
        <v>52</v>
      </c>
      <c r="D29" s="2" t="s">
        <v>90</v>
      </c>
      <c r="E29" s="2" t="s">
        <v>91</v>
      </c>
    </row>
    <row r="30" spans="1:5" ht="30" x14ac:dyDescent="0.25">
      <c r="A30" s="10">
        <v>16</v>
      </c>
      <c r="B30" s="45" t="s">
        <v>161</v>
      </c>
      <c r="C30" s="132" t="s">
        <v>52</v>
      </c>
      <c r="D30" s="46" t="s">
        <v>162</v>
      </c>
      <c r="E30" s="45" t="s">
        <v>163</v>
      </c>
    </row>
    <row r="31" spans="1:5" x14ac:dyDescent="0.25">
      <c r="A31" s="10">
        <v>17</v>
      </c>
      <c r="B31" s="48" t="s">
        <v>51</v>
      </c>
      <c r="C31" s="133" t="s">
        <v>52</v>
      </c>
      <c r="D31" s="49" t="s">
        <v>164</v>
      </c>
      <c r="E31" s="48" t="s">
        <v>165</v>
      </c>
    </row>
    <row r="32" spans="1:5" ht="15.75" x14ac:dyDescent="0.25">
      <c r="A32" s="10">
        <v>18</v>
      </c>
      <c r="B32" s="50" t="s">
        <v>166</v>
      </c>
      <c r="C32" s="125" t="s">
        <v>52</v>
      </c>
      <c r="D32" s="50" t="s">
        <v>167</v>
      </c>
      <c r="E32" s="50" t="s">
        <v>168</v>
      </c>
    </row>
    <row r="33" spans="1:5" ht="15.75" x14ac:dyDescent="0.25">
      <c r="A33" s="10">
        <v>19</v>
      </c>
      <c r="B33" s="50" t="s">
        <v>166</v>
      </c>
      <c r="C33" s="125" t="s">
        <v>52</v>
      </c>
      <c r="D33" s="51" t="s">
        <v>169</v>
      </c>
      <c r="E33" s="51" t="s">
        <v>176</v>
      </c>
    </row>
    <row r="34" spans="1:5" x14ac:dyDescent="0.25">
      <c r="A34" s="10">
        <v>20</v>
      </c>
      <c r="B34" s="51" t="s">
        <v>65</v>
      </c>
      <c r="C34" s="125" t="s">
        <v>52</v>
      </c>
      <c r="D34" s="52" t="s">
        <v>172</v>
      </c>
      <c r="E34" s="51" t="s">
        <v>173</v>
      </c>
    </row>
    <row r="35" spans="1:5" ht="30" x14ac:dyDescent="0.25">
      <c r="A35" s="10">
        <v>21</v>
      </c>
      <c r="B35" s="51" t="s">
        <v>65</v>
      </c>
      <c r="C35" s="125" t="s">
        <v>52</v>
      </c>
      <c r="D35" s="51" t="s">
        <v>170</v>
      </c>
      <c r="E35" s="53" t="s">
        <v>171</v>
      </c>
    </row>
    <row r="36" spans="1:5" ht="15.75" x14ac:dyDescent="0.25">
      <c r="A36" s="10">
        <v>22</v>
      </c>
      <c r="B36" s="75" t="s">
        <v>51</v>
      </c>
      <c r="C36" s="134" t="s">
        <v>52</v>
      </c>
      <c r="D36" s="76" t="s">
        <v>199</v>
      </c>
      <c r="E36" s="77" t="s">
        <v>190</v>
      </c>
    </row>
    <row r="37" spans="1:5" ht="15.75" x14ac:dyDescent="0.25">
      <c r="A37" s="10">
        <v>23</v>
      </c>
      <c r="B37" s="75" t="s">
        <v>191</v>
      </c>
      <c r="C37" s="134" t="s">
        <v>52</v>
      </c>
      <c r="D37" s="78" t="s">
        <v>192</v>
      </c>
      <c r="E37" s="79" t="s">
        <v>193</v>
      </c>
    </row>
    <row r="38" spans="1:5" ht="15.75" x14ac:dyDescent="0.25">
      <c r="A38" s="10">
        <v>24</v>
      </c>
      <c r="B38" s="77" t="s">
        <v>65</v>
      </c>
      <c r="C38" s="133" t="s">
        <v>52</v>
      </c>
      <c r="D38" s="77" t="s">
        <v>194</v>
      </c>
      <c r="E38" s="79" t="s">
        <v>195</v>
      </c>
    </row>
    <row r="39" spans="1:5" ht="31.5" x14ac:dyDescent="0.25">
      <c r="A39" s="10">
        <v>25</v>
      </c>
      <c r="B39" s="75" t="s">
        <v>200</v>
      </c>
      <c r="C39" s="133" t="s">
        <v>52</v>
      </c>
      <c r="D39" s="77" t="s">
        <v>201</v>
      </c>
      <c r="E39" s="79" t="s">
        <v>202</v>
      </c>
    </row>
    <row r="40" spans="1:5" ht="15.75" x14ac:dyDescent="0.25">
      <c r="A40" s="10">
        <v>26</v>
      </c>
      <c r="B40" s="109" t="s">
        <v>203</v>
      </c>
      <c r="C40" s="135" t="s">
        <v>52</v>
      </c>
      <c r="D40" s="84" t="s">
        <v>204</v>
      </c>
      <c r="E40" s="83" t="s">
        <v>205</v>
      </c>
    </row>
    <row r="41" spans="1:5" ht="15.75" x14ac:dyDescent="0.25">
      <c r="A41" s="10">
        <v>27</v>
      </c>
      <c r="B41" s="51" t="s">
        <v>166</v>
      </c>
      <c r="C41" s="125" t="s">
        <v>52</v>
      </c>
      <c r="D41" s="51" t="s">
        <v>215</v>
      </c>
      <c r="E41" s="90" t="s">
        <v>216</v>
      </c>
    </row>
    <row r="42" spans="1:5" ht="15.75" x14ac:dyDescent="0.25">
      <c r="A42" s="10">
        <v>28</v>
      </c>
      <c r="B42" s="51" t="s">
        <v>166</v>
      </c>
      <c r="C42" s="125" t="s">
        <v>52</v>
      </c>
      <c r="D42" s="51" t="s">
        <v>217</v>
      </c>
      <c r="E42" s="90" t="s">
        <v>218</v>
      </c>
    </row>
    <row r="43" spans="1:5" ht="15.75" x14ac:dyDescent="0.25">
      <c r="A43" s="10">
        <v>29</v>
      </c>
      <c r="B43" s="51" t="s">
        <v>65</v>
      </c>
      <c r="C43" s="125" t="s">
        <v>52</v>
      </c>
      <c r="D43" s="51" t="s">
        <v>219</v>
      </c>
      <c r="E43" s="90" t="s">
        <v>220</v>
      </c>
    </row>
    <row r="44" spans="1:5" ht="15.75" x14ac:dyDescent="0.25">
      <c r="A44" s="10">
        <v>30</v>
      </c>
      <c r="B44" s="51" t="s">
        <v>65</v>
      </c>
      <c r="C44" s="125" t="s">
        <v>52</v>
      </c>
      <c r="D44" s="51" t="s">
        <v>221</v>
      </c>
      <c r="E44" s="90" t="s">
        <v>222</v>
      </c>
    </row>
    <row r="45" spans="1:5" ht="15.75" x14ac:dyDescent="0.25">
      <c r="A45" s="10">
        <v>31</v>
      </c>
      <c r="B45" s="51" t="s">
        <v>65</v>
      </c>
      <c r="C45" s="125" t="s">
        <v>52</v>
      </c>
      <c r="D45" s="51" t="s">
        <v>223</v>
      </c>
      <c r="E45" s="90" t="s">
        <v>224</v>
      </c>
    </row>
    <row r="46" spans="1:5" x14ac:dyDescent="0.25">
      <c r="A46" s="10">
        <v>32</v>
      </c>
      <c r="B46" s="92" t="s">
        <v>200</v>
      </c>
      <c r="C46" s="10" t="s">
        <v>52</v>
      </c>
      <c r="D46" s="92" t="s">
        <v>236</v>
      </c>
      <c r="E46" s="92" t="s">
        <v>237</v>
      </c>
    </row>
    <row r="47" spans="1:5" ht="16.5" thickBot="1" x14ac:dyDescent="0.3">
      <c r="A47" s="47">
        <v>33</v>
      </c>
      <c r="B47" s="137" t="s">
        <v>243</v>
      </c>
      <c r="C47" s="138" t="s">
        <v>52</v>
      </c>
      <c r="D47" s="139" t="s">
        <v>244</v>
      </c>
      <c r="E47" s="140" t="s">
        <v>245</v>
      </c>
    </row>
    <row r="48" spans="1:5" ht="45.75" thickBot="1" x14ac:dyDescent="0.3">
      <c r="A48" s="47">
        <v>34</v>
      </c>
      <c r="B48" s="138" t="s">
        <v>65</v>
      </c>
      <c r="C48" s="138" t="s">
        <v>52</v>
      </c>
      <c r="D48" s="141" t="s">
        <v>246</v>
      </c>
      <c r="E48" s="140" t="s">
        <v>247</v>
      </c>
    </row>
    <row r="49" spans="1:5" ht="30" x14ac:dyDescent="0.25">
      <c r="A49" s="227">
        <v>35</v>
      </c>
      <c r="B49" s="230" t="s">
        <v>51</v>
      </c>
      <c r="C49" s="233" t="s">
        <v>52</v>
      </c>
      <c r="D49" s="142" t="s">
        <v>262</v>
      </c>
      <c r="E49" s="236" t="s">
        <v>253</v>
      </c>
    </row>
    <row r="50" spans="1:5" ht="15" customHeight="1" x14ac:dyDescent="0.25">
      <c r="A50" s="228"/>
      <c r="B50" s="231"/>
      <c r="C50" s="234"/>
      <c r="D50" s="110"/>
      <c r="E50" s="237"/>
    </row>
    <row r="51" spans="1:5" ht="15" customHeight="1" x14ac:dyDescent="0.25">
      <c r="A51" s="228"/>
      <c r="B51" s="231"/>
      <c r="C51" s="234"/>
      <c r="D51" s="142" t="s">
        <v>249</v>
      </c>
      <c r="E51" s="237"/>
    </row>
    <row r="52" spans="1:5" ht="15" customHeight="1" x14ac:dyDescent="0.25">
      <c r="A52" s="228"/>
      <c r="B52" s="231"/>
      <c r="C52" s="234"/>
      <c r="D52" s="142" t="s">
        <v>250</v>
      </c>
      <c r="E52" s="237"/>
    </row>
    <row r="53" spans="1:5" ht="15" customHeight="1" x14ac:dyDescent="0.25">
      <c r="A53" s="228"/>
      <c r="B53" s="231"/>
      <c r="C53" s="234"/>
      <c r="D53" s="142" t="s">
        <v>251</v>
      </c>
      <c r="E53" s="237"/>
    </row>
    <row r="54" spans="1:5" ht="15" customHeight="1" x14ac:dyDescent="0.25">
      <c r="A54" s="228"/>
      <c r="B54" s="231"/>
      <c r="C54" s="234"/>
      <c r="D54" s="142" t="s">
        <v>252</v>
      </c>
      <c r="E54" s="237"/>
    </row>
    <row r="55" spans="1:5" ht="45" x14ac:dyDescent="0.25">
      <c r="A55" s="228"/>
      <c r="B55" s="231"/>
      <c r="C55" s="234"/>
      <c r="D55" s="142" t="s">
        <v>248</v>
      </c>
      <c r="E55" s="237"/>
    </row>
    <row r="56" spans="1:5" ht="15" customHeight="1" x14ac:dyDescent="0.25">
      <c r="A56" s="228"/>
      <c r="B56" s="231"/>
      <c r="C56" s="234"/>
      <c r="D56" s="110"/>
      <c r="E56" s="237"/>
    </row>
    <row r="57" spans="1:5" ht="15" customHeight="1" x14ac:dyDescent="0.25">
      <c r="A57" s="228"/>
      <c r="B57" s="231"/>
      <c r="C57" s="234"/>
      <c r="D57" s="142" t="s">
        <v>249</v>
      </c>
      <c r="E57" s="237"/>
    </row>
    <row r="58" spans="1:5" ht="15" customHeight="1" x14ac:dyDescent="0.25">
      <c r="A58" s="228"/>
      <c r="B58" s="231"/>
      <c r="C58" s="234"/>
      <c r="D58" s="142" t="s">
        <v>250</v>
      </c>
      <c r="E58" s="237"/>
    </row>
    <row r="59" spans="1:5" ht="15" customHeight="1" x14ac:dyDescent="0.25">
      <c r="A59" s="228"/>
      <c r="B59" s="231"/>
      <c r="C59" s="234"/>
      <c r="D59" s="142" t="s">
        <v>251</v>
      </c>
      <c r="E59" s="237"/>
    </row>
    <row r="60" spans="1:5" ht="15.75" customHeight="1" thickBot="1" x14ac:dyDescent="0.3">
      <c r="A60" s="229"/>
      <c r="B60" s="232"/>
      <c r="C60" s="235"/>
      <c r="D60" s="141" t="s">
        <v>252</v>
      </c>
      <c r="E60" s="238"/>
    </row>
    <row r="61" spans="1:5" ht="32.25" thickBot="1" x14ac:dyDescent="0.3">
      <c r="A61" s="143">
        <v>36</v>
      </c>
      <c r="B61" s="137" t="s">
        <v>254</v>
      </c>
      <c r="C61" s="138" t="s">
        <v>52</v>
      </c>
      <c r="D61" s="139" t="s">
        <v>255</v>
      </c>
      <c r="E61" s="140" t="s">
        <v>256</v>
      </c>
    </row>
    <row r="62" spans="1:5" ht="16.5" thickBot="1" x14ac:dyDescent="0.3">
      <c r="A62" s="143">
        <v>37</v>
      </c>
      <c r="B62" s="137" t="s">
        <v>87</v>
      </c>
      <c r="C62" s="138" t="s">
        <v>52</v>
      </c>
      <c r="D62" s="139" t="s">
        <v>257</v>
      </c>
      <c r="E62" s="140" t="s">
        <v>258</v>
      </c>
    </row>
    <row r="63" spans="1:5" ht="182.25" customHeight="1" x14ac:dyDescent="0.25">
      <c r="A63" s="10">
        <v>38</v>
      </c>
      <c r="B63" s="122" t="s">
        <v>51</v>
      </c>
      <c r="C63" s="123" t="s">
        <v>52</v>
      </c>
      <c r="D63" s="124" t="s">
        <v>269</v>
      </c>
      <c r="E63" s="54" t="s">
        <v>270</v>
      </c>
    </row>
    <row r="64" spans="1:5" ht="15.75" x14ac:dyDescent="0.25">
      <c r="A64" s="10">
        <v>39</v>
      </c>
      <c r="B64" s="122" t="s">
        <v>271</v>
      </c>
      <c r="C64" s="123" t="s">
        <v>52</v>
      </c>
      <c r="D64" s="124" t="s">
        <v>272</v>
      </c>
      <c r="E64" s="54" t="s">
        <v>273</v>
      </c>
    </row>
    <row r="65" spans="1:5" ht="15.75" x14ac:dyDescent="0.25">
      <c r="A65" s="80">
        <v>40</v>
      </c>
      <c r="B65" s="144" t="s">
        <v>87</v>
      </c>
      <c r="C65" s="145" t="s">
        <v>52</v>
      </c>
      <c r="D65" s="146"/>
      <c r="E65" s="147" t="s">
        <v>274</v>
      </c>
    </row>
    <row r="66" spans="1:5" ht="15.75" x14ac:dyDescent="0.25">
      <c r="A66" s="80">
        <v>41</v>
      </c>
      <c r="B66" s="144" t="s">
        <v>51</v>
      </c>
      <c r="C66" s="154" t="s">
        <v>92</v>
      </c>
      <c r="D66" s="148" t="s">
        <v>267</v>
      </c>
      <c r="E66" s="149" t="s">
        <v>268</v>
      </c>
    </row>
    <row r="67" spans="1:5" ht="30" x14ac:dyDescent="0.25">
      <c r="A67" s="80">
        <v>42</v>
      </c>
      <c r="B67" s="144" t="s">
        <v>65</v>
      </c>
      <c r="C67" s="145" t="s">
        <v>52</v>
      </c>
      <c r="D67" s="148" t="s">
        <v>275</v>
      </c>
      <c r="E67" s="147" t="s">
        <v>276</v>
      </c>
    </row>
  </sheetData>
  <mergeCells count="5">
    <mergeCell ref="A1:E1"/>
    <mergeCell ref="A49:A60"/>
    <mergeCell ref="B49:B60"/>
    <mergeCell ref="C49:C60"/>
    <mergeCell ref="E49:E60"/>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76" zoomScaleNormal="76" workbookViewId="0">
      <selection sqref="A1:H1"/>
    </sheetView>
  </sheetViews>
  <sheetFormatPr defaultRowHeight="15" x14ac:dyDescent="0.25"/>
  <cols>
    <col min="1" max="1" width="13.140625" customWidth="1"/>
    <col min="2" max="2" width="20" customWidth="1"/>
    <col min="3" max="3" width="15" customWidth="1"/>
    <col min="4" max="4" width="21.42578125" customWidth="1"/>
    <col min="5" max="5" width="25.42578125" customWidth="1"/>
    <col min="6" max="6" width="20.28515625" style="185" customWidth="1"/>
    <col min="7" max="7" width="32.5703125" customWidth="1"/>
    <col min="8" max="8" width="28.140625" customWidth="1"/>
  </cols>
  <sheetData>
    <row r="1" spans="1:8" ht="45.6" customHeight="1" x14ac:dyDescent="0.4">
      <c r="A1" s="239" t="s">
        <v>290</v>
      </c>
      <c r="B1" s="239"/>
      <c r="C1" s="239"/>
      <c r="D1" s="239"/>
      <c r="E1" s="239"/>
      <c r="F1" s="239"/>
      <c r="G1" s="239"/>
      <c r="H1" s="239"/>
    </row>
    <row r="2" spans="1:8" x14ac:dyDescent="0.25">
      <c r="A2" s="3" t="s">
        <v>24</v>
      </c>
      <c r="B2" s="3" t="s">
        <v>25</v>
      </c>
      <c r="C2" s="3" t="s">
        <v>26</v>
      </c>
      <c r="D2" s="3" t="s">
        <v>29</v>
      </c>
      <c r="E2" s="3" t="s">
        <v>27</v>
      </c>
      <c r="F2" s="155" t="s">
        <v>28</v>
      </c>
      <c r="G2" s="3" t="s">
        <v>30</v>
      </c>
      <c r="H2" s="3" t="s">
        <v>31</v>
      </c>
    </row>
    <row r="3" spans="1:8" ht="198" customHeight="1" x14ac:dyDescent="0.25">
      <c r="A3" s="156" t="s">
        <v>98</v>
      </c>
      <c r="B3" s="157" t="s">
        <v>99</v>
      </c>
      <c r="C3" s="158" t="s">
        <v>79</v>
      </c>
      <c r="D3" s="159" t="s">
        <v>100</v>
      </c>
      <c r="E3" s="160" t="s">
        <v>57</v>
      </c>
      <c r="F3" s="161" t="s">
        <v>101</v>
      </c>
      <c r="G3" s="162" t="s">
        <v>102</v>
      </c>
      <c r="H3" s="162" t="s">
        <v>102</v>
      </c>
    </row>
    <row r="4" spans="1:8" ht="77.25" customHeight="1" x14ac:dyDescent="0.25">
      <c r="A4" s="156" t="s">
        <v>98</v>
      </c>
      <c r="B4" s="157" t="s">
        <v>103</v>
      </c>
      <c r="C4" s="163" t="s">
        <v>104</v>
      </c>
      <c r="D4" s="159" t="s">
        <v>105</v>
      </c>
      <c r="E4" s="164" t="s">
        <v>106</v>
      </c>
      <c r="F4" s="163" t="s">
        <v>107</v>
      </c>
      <c r="G4" s="162" t="s">
        <v>291</v>
      </c>
      <c r="H4" s="162" t="s">
        <v>291</v>
      </c>
    </row>
    <row r="5" spans="1:8" ht="45" customHeight="1" x14ac:dyDescent="0.25">
      <c r="A5" s="156" t="s">
        <v>98</v>
      </c>
      <c r="B5" s="157" t="s">
        <v>108</v>
      </c>
      <c r="C5" s="160" t="s">
        <v>109</v>
      </c>
      <c r="D5" s="160" t="s">
        <v>110</v>
      </c>
      <c r="E5" s="158" t="s">
        <v>111</v>
      </c>
      <c r="F5" s="160" t="s">
        <v>112</v>
      </c>
      <c r="G5" s="162" t="s">
        <v>102</v>
      </c>
      <c r="H5" s="162" t="s">
        <v>102</v>
      </c>
    </row>
    <row r="6" spans="1:8" ht="115.5" customHeight="1" x14ac:dyDescent="0.25">
      <c r="A6" s="156" t="s">
        <v>113</v>
      </c>
      <c r="B6" s="157" t="s">
        <v>114</v>
      </c>
      <c r="C6" s="165" t="s">
        <v>79</v>
      </c>
      <c r="D6" s="166" t="s">
        <v>115</v>
      </c>
      <c r="E6" s="167" t="s">
        <v>116</v>
      </c>
      <c r="F6" s="167" t="s">
        <v>292</v>
      </c>
      <c r="G6" s="168" t="s">
        <v>117</v>
      </c>
      <c r="H6" s="168" t="s">
        <v>117</v>
      </c>
    </row>
    <row r="7" spans="1:8" ht="113.25" customHeight="1" x14ac:dyDescent="0.25">
      <c r="A7" s="156" t="s">
        <v>118</v>
      </c>
      <c r="B7" s="157" t="s">
        <v>119</v>
      </c>
      <c r="C7" s="169" t="s">
        <v>120</v>
      </c>
      <c r="D7" s="170" t="s">
        <v>121</v>
      </c>
      <c r="E7" s="159" t="s">
        <v>122</v>
      </c>
      <c r="F7" s="163" t="s">
        <v>123</v>
      </c>
      <c r="G7" s="171" t="s">
        <v>124</v>
      </c>
      <c r="H7" s="171" t="s">
        <v>124</v>
      </c>
    </row>
    <row r="8" spans="1:8" ht="90" customHeight="1" x14ac:dyDescent="0.25">
      <c r="A8" s="172" t="s">
        <v>177</v>
      </c>
      <c r="B8" s="157" t="s">
        <v>293</v>
      </c>
      <c r="C8" s="167" t="s">
        <v>294</v>
      </c>
      <c r="D8" s="173" t="s">
        <v>295</v>
      </c>
      <c r="E8" s="158" t="s">
        <v>296</v>
      </c>
      <c r="F8" s="173" t="s">
        <v>297</v>
      </c>
      <c r="G8" s="174" t="s">
        <v>298</v>
      </c>
      <c r="H8" s="174" t="s">
        <v>298</v>
      </c>
    </row>
    <row r="9" spans="1:8" ht="149.25" customHeight="1" x14ac:dyDescent="0.25">
      <c r="A9" s="172" t="s">
        <v>177</v>
      </c>
      <c r="B9" s="157" t="s">
        <v>178</v>
      </c>
      <c r="C9" s="167" t="s">
        <v>179</v>
      </c>
      <c r="D9" s="173" t="s">
        <v>180</v>
      </c>
      <c r="E9" s="158" t="s">
        <v>181</v>
      </c>
      <c r="F9" s="173" t="s">
        <v>182</v>
      </c>
      <c r="G9" s="174" t="s">
        <v>183</v>
      </c>
      <c r="H9" s="174" t="s">
        <v>183</v>
      </c>
    </row>
    <row r="10" spans="1:8" ht="72" customHeight="1" x14ac:dyDescent="0.25">
      <c r="A10" s="172" t="s">
        <v>206</v>
      </c>
      <c r="B10" s="157" t="s">
        <v>207</v>
      </c>
      <c r="C10" s="167" t="s">
        <v>208</v>
      </c>
      <c r="D10" s="175" t="s">
        <v>209</v>
      </c>
      <c r="E10" s="158" t="s">
        <v>210</v>
      </c>
      <c r="F10" s="176" t="s">
        <v>211</v>
      </c>
      <c r="G10" s="174" t="s">
        <v>212</v>
      </c>
      <c r="H10" s="174" t="s">
        <v>213</v>
      </c>
    </row>
    <row r="11" spans="1:8" ht="120" customHeight="1" x14ac:dyDescent="0.25">
      <c r="A11" s="172" t="s">
        <v>238</v>
      </c>
      <c r="B11" s="157" t="s">
        <v>239</v>
      </c>
      <c r="C11" s="177" t="s">
        <v>240</v>
      </c>
      <c r="D11" s="178" t="s">
        <v>241</v>
      </c>
      <c r="E11" s="179" t="s">
        <v>242</v>
      </c>
      <c r="F11" s="180" t="s">
        <v>299</v>
      </c>
      <c r="G11" s="181" t="s">
        <v>300</v>
      </c>
      <c r="H11" s="181" t="s">
        <v>301</v>
      </c>
    </row>
    <row r="12" spans="1:8" ht="93" customHeight="1" x14ac:dyDescent="0.25">
      <c r="A12" s="172" t="s">
        <v>263</v>
      </c>
      <c r="B12" s="182" t="s">
        <v>302</v>
      </c>
      <c r="C12" s="167" t="s">
        <v>264</v>
      </c>
      <c r="D12" s="165" t="s">
        <v>303</v>
      </c>
      <c r="E12" s="158" t="s">
        <v>304</v>
      </c>
      <c r="F12" s="183" t="s">
        <v>265</v>
      </c>
      <c r="G12" s="184" t="s">
        <v>305</v>
      </c>
      <c r="H12" s="184" t="s">
        <v>306</v>
      </c>
    </row>
    <row r="13" spans="1:8" ht="74.25" customHeight="1" x14ac:dyDescent="0.25">
      <c r="A13" s="172" t="s">
        <v>277</v>
      </c>
      <c r="B13" s="182" t="s">
        <v>278</v>
      </c>
      <c r="C13" s="167" t="s">
        <v>264</v>
      </c>
      <c r="D13" s="165" t="s">
        <v>279</v>
      </c>
      <c r="E13" s="165" t="s">
        <v>280</v>
      </c>
      <c r="F13" s="183" t="s">
        <v>281</v>
      </c>
      <c r="G13" s="184" t="s">
        <v>282</v>
      </c>
      <c r="H13" s="184" t="s">
        <v>282</v>
      </c>
    </row>
    <row r="14" spans="1:8" ht="250.5" customHeight="1" x14ac:dyDescent="0.25">
      <c r="A14" s="172" t="s">
        <v>307</v>
      </c>
      <c r="B14" s="182" t="s">
        <v>308</v>
      </c>
      <c r="C14" s="167" t="s">
        <v>79</v>
      </c>
      <c r="D14" s="165" t="s">
        <v>309</v>
      </c>
      <c r="E14" s="165" t="s">
        <v>310</v>
      </c>
      <c r="F14" s="183" t="s">
        <v>311</v>
      </c>
      <c r="G14" s="184" t="s">
        <v>312</v>
      </c>
      <c r="H14" s="184" t="s">
        <v>312</v>
      </c>
    </row>
    <row r="15" spans="1:8" ht="124.5" customHeight="1" x14ac:dyDescent="0.25">
      <c r="A15" s="172" t="s">
        <v>283</v>
      </c>
      <c r="B15" s="182" t="s">
        <v>284</v>
      </c>
      <c r="C15" s="167" t="s">
        <v>264</v>
      </c>
      <c r="D15" s="165" t="s">
        <v>279</v>
      </c>
      <c r="E15" s="165" t="s">
        <v>285</v>
      </c>
      <c r="F15" s="183" t="s">
        <v>286</v>
      </c>
      <c r="G15" s="184" t="s">
        <v>313</v>
      </c>
      <c r="H15" s="184" t="s">
        <v>287</v>
      </c>
    </row>
    <row r="18" spans="4:5" ht="23.25" x14ac:dyDescent="0.35">
      <c r="D18" s="240" t="s">
        <v>314</v>
      </c>
      <c r="E18" s="240"/>
    </row>
    <row r="19" spans="4:5" ht="23.25" x14ac:dyDescent="0.35">
      <c r="D19" s="241" t="s">
        <v>315</v>
      </c>
      <c r="E19" s="241"/>
    </row>
    <row r="20" spans="4:5" ht="23.25" x14ac:dyDescent="0.35">
      <c r="D20" s="242" t="s">
        <v>316</v>
      </c>
      <c r="E20" s="242"/>
    </row>
  </sheetData>
  <autoFilter ref="A2:H15"/>
  <mergeCells count="4">
    <mergeCell ref="A1:H1"/>
    <mergeCell ref="D18:E18"/>
    <mergeCell ref="D19:E19"/>
    <mergeCell ref="D20:E2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SAFETY</vt:lpstr>
      <vt:lpstr>MSP</vt:lpstr>
      <vt:lpstr>TLP</vt:lpstr>
      <vt:lpstr>DFA</vt:lpstr>
      <vt:lpstr>NOODLE</vt:lpstr>
      <vt:lpstr>OTIF</vt:lpstr>
      <vt:lpstr>QL</vt:lpstr>
      <vt:lpstr>AUDITS</vt:lpstr>
      <vt:lpstr>Born Out complaint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dc:creator>
  <cp:lastModifiedBy>Ramadhi Sen</cp:lastModifiedBy>
  <cp:lastPrinted>2016-09-12T07:11:20Z</cp:lastPrinted>
  <dcterms:created xsi:type="dcterms:W3CDTF">2015-11-09T03:57:58Z</dcterms:created>
  <dcterms:modified xsi:type="dcterms:W3CDTF">2017-04-11T06:38:34Z</dcterms:modified>
</cp:coreProperties>
</file>