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9" i="1" l="1"/>
  <c r="F19" i="1" s="1"/>
  <c r="D19" i="1"/>
  <c r="F18" i="1"/>
  <c r="J17" i="1"/>
  <c r="F17" i="1"/>
  <c r="F16" i="1"/>
  <c r="J15" i="1"/>
  <c r="J16" i="1" s="1"/>
  <c r="K17" i="1" s="1"/>
  <c r="F15" i="1"/>
  <c r="F14" i="1"/>
  <c r="F13" i="1"/>
  <c r="F12" i="1"/>
  <c r="I11" i="1"/>
  <c r="F11" i="1"/>
  <c r="I10" i="1"/>
  <c r="J10" i="1" s="1"/>
  <c r="F10" i="1"/>
  <c r="F9" i="1"/>
  <c r="I8" i="1"/>
  <c r="J8" i="1" s="1"/>
  <c r="F8" i="1"/>
  <c r="J7" i="1"/>
  <c r="I7" i="1"/>
  <c r="F7" i="1"/>
</calcChain>
</file>

<file path=xl/sharedStrings.xml><?xml version="1.0" encoding="utf-8"?>
<sst xmlns="http://schemas.openxmlformats.org/spreadsheetml/2006/main" count="32" uniqueCount="29">
  <si>
    <t>S &amp; OP Vs Actual Production</t>
  </si>
  <si>
    <t>2016 - 2017</t>
  </si>
  <si>
    <t>S &amp; OP Target</t>
  </si>
  <si>
    <t>Actual Production</t>
  </si>
  <si>
    <t xml:space="preserve">Year end Review - </t>
  </si>
  <si>
    <t>MT</t>
  </si>
  <si>
    <t>%</t>
  </si>
  <si>
    <t>Available days</t>
  </si>
  <si>
    <t>April'16</t>
  </si>
  <si>
    <t>DT days</t>
  </si>
  <si>
    <t>May'16</t>
  </si>
  <si>
    <t>Run days</t>
  </si>
  <si>
    <t>June'16</t>
  </si>
  <si>
    <t>July'16</t>
  </si>
  <si>
    <t>Total Prodn</t>
  </si>
  <si>
    <t>Aug'16</t>
  </si>
  <si>
    <t>S &amp; OP Plan</t>
  </si>
  <si>
    <t>Sept'16</t>
  </si>
  <si>
    <t>Oct'16</t>
  </si>
  <si>
    <t>days</t>
  </si>
  <si>
    <t>Nov'16</t>
  </si>
  <si>
    <t>Feed was not available.</t>
  </si>
  <si>
    <t>Dec'16</t>
  </si>
  <si>
    <t>Lost Prodn in 26.80 days</t>
  </si>
  <si>
    <t>Jan'17</t>
  </si>
  <si>
    <t>Total Possible Prodn</t>
  </si>
  <si>
    <t>Feb'17</t>
  </si>
  <si>
    <t>Mar'17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</si>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</sst>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9" fontId="0" fillId="0" borderId="1" xfId="1" applyFont="1" applyBorder="1"/>
    <xf numFmtId="9" fontId="0" fillId="0" borderId="0" xfId="1" applyNumberFormat="1" applyFont="1" applyBorder="1"/>
    <xf numFmtId="10" fontId="0" fillId="0" borderId="0" xfId="1" applyNumberFormat="1" applyFont="1" applyBorder="1"/>
    <xf numFmtId="2" fontId="0" fillId="0" borderId="5" xfId="0" applyNumberFormat="1" applyBorder="1"/>
    <xf numFmtId="1" fontId="0" fillId="0" borderId="0" xfId="0" applyNumberFormat="1" applyBorder="1"/>
    <xf numFmtId="0" fontId="0" fillId="0" borderId="5" xfId="0" applyFont="1" applyBorder="1"/>
    <xf numFmtId="2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9" fontId="2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/>
    <xf numFmtId="10" fontId="4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9"/>
  <sheetViews>
    <sheetView tabSelected="1" workbookViewId="0">
      <selection activeCell="G22" sqref="G22"/>
    </sheetView>
  </sheetViews>
  <sheetFormatPr defaultRowHeight="15" x14ac:dyDescent="0.25"/>
  <cols>
    <col min="3" max="3" width="16.28515625" customWidth="1"/>
    <col min="4" max="4" width="16.5703125" customWidth="1"/>
    <col min="5" max="5" width="20.5703125" customWidth="1"/>
    <col min="6" max="6" width="14.140625" customWidth="1"/>
    <col min="8" max="8" width="28.42578125" customWidth="1"/>
    <col min="9" max="9" width="11.85546875" customWidth="1"/>
    <col min="10" max="10" width="12.85546875" customWidth="1"/>
    <col min="11" max="11" width="15.7109375" customWidth="1"/>
  </cols>
  <sheetData>
    <row r="3" spans="3:11" x14ac:dyDescent="0.25">
      <c r="C3" s="1" t="s">
        <v>0</v>
      </c>
      <c r="E3" s="2" t="s">
        <v>1</v>
      </c>
    </row>
    <row r="5" spans="3:11" x14ac:dyDescent="0.25">
      <c r="C5" s="3"/>
      <c r="D5" s="4" t="s">
        <v>2</v>
      </c>
      <c r="E5" s="4" t="s">
        <v>3</v>
      </c>
      <c r="F5" s="4"/>
      <c r="H5" s="5" t="s">
        <v>4</v>
      </c>
      <c r="I5" s="6"/>
      <c r="J5" s="6"/>
      <c r="K5" s="7"/>
    </row>
    <row r="6" spans="3:11" x14ac:dyDescent="0.25">
      <c r="C6" s="3"/>
      <c r="D6" s="4" t="s">
        <v>5</v>
      </c>
      <c r="E6" s="4" t="s">
        <v>5</v>
      </c>
      <c r="F6" s="4" t="s">
        <v>6</v>
      </c>
      <c r="H6" s="8" t="s">
        <v>7</v>
      </c>
      <c r="I6" s="9">
        <v>365</v>
      </c>
      <c r="J6" s="9"/>
      <c r="K6" s="10"/>
    </row>
    <row r="7" spans="3:11" x14ac:dyDescent="0.25">
      <c r="C7" s="11" t="s">
        <v>8</v>
      </c>
      <c r="D7" s="11">
        <v>4760</v>
      </c>
      <c r="E7" s="11">
        <v>2688</v>
      </c>
      <c r="F7" s="12">
        <f>E7/D7</f>
        <v>0.56470588235294117</v>
      </c>
      <c r="H7" s="8" t="s">
        <v>9</v>
      </c>
      <c r="I7" s="9">
        <f>79.11+78.5</f>
        <v>157.61000000000001</v>
      </c>
      <c r="J7" s="13">
        <f>I7/I6</f>
        <v>0.43180821917808221</v>
      </c>
      <c r="K7" s="10"/>
    </row>
    <row r="8" spans="3:11" x14ac:dyDescent="0.25">
      <c r="C8" s="11" t="s">
        <v>10</v>
      </c>
      <c r="D8" s="11">
        <v>5370</v>
      </c>
      <c r="E8" s="11">
        <v>4170</v>
      </c>
      <c r="F8" s="12">
        <f t="shared" ref="F8:F19" si="0">E8/D8</f>
        <v>0.77653631284916202</v>
      </c>
      <c r="H8" s="8" t="s">
        <v>11</v>
      </c>
      <c r="I8" s="9">
        <f>I6-I7</f>
        <v>207.39</v>
      </c>
      <c r="J8" s="13">
        <f>I8/I6</f>
        <v>0.56819178082191779</v>
      </c>
      <c r="K8" s="10"/>
    </row>
    <row r="9" spans="3:11" x14ac:dyDescent="0.25">
      <c r="C9" s="11" t="s">
        <v>12</v>
      </c>
      <c r="D9" s="11">
        <v>5040</v>
      </c>
      <c r="E9" s="11">
        <v>6280</v>
      </c>
      <c r="F9" s="12">
        <f t="shared" si="0"/>
        <v>1.246031746031746</v>
      </c>
      <c r="H9" s="8"/>
      <c r="I9" s="9"/>
      <c r="J9" s="9"/>
      <c r="K9" s="10"/>
    </row>
    <row r="10" spans="3:11" x14ac:dyDescent="0.25">
      <c r="C10" s="11" t="s">
        <v>13</v>
      </c>
      <c r="D10" s="11">
        <v>6660</v>
      </c>
      <c r="E10" s="11">
        <v>7183</v>
      </c>
      <c r="F10" s="12">
        <f t="shared" si="0"/>
        <v>1.0785285285285284</v>
      </c>
      <c r="H10" s="8" t="s">
        <v>14</v>
      </c>
      <c r="I10" s="9">
        <f>E19</f>
        <v>59459</v>
      </c>
      <c r="J10" s="14">
        <f>I10/I11</f>
        <v>0.92569124423963134</v>
      </c>
      <c r="K10" s="10"/>
    </row>
    <row r="11" spans="3:11" x14ac:dyDescent="0.25">
      <c r="C11" s="11" t="s">
        <v>15</v>
      </c>
      <c r="D11" s="11">
        <v>6124</v>
      </c>
      <c r="E11" s="11">
        <v>4774</v>
      </c>
      <c r="F11" s="12">
        <f t="shared" si="0"/>
        <v>0.77955584585238402</v>
      </c>
      <c r="H11" s="8" t="s">
        <v>16</v>
      </c>
      <c r="I11" s="9">
        <f>D19</f>
        <v>64232</v>
      </c>
      <c r="J11" s="9"/>
      <c r="K11" s="10"/>
    </row>
    <row r="12" spans="3:11" x14ac:dyDescent="0.25">
      <c r="C12" s="11" t="s">
        <v>17</v>
      </c>
      <c r="D12" s="11">
        <v>5470</v>
      </c>
      <c r="E12" s="11">
        <v>5183</v>
      </c>
      <c r="F12" s="12">
        <f t="shared" si="0"/>
        <v>0.94753199268738575</v>
      </c>
      <c r="H12" s="8"/>
      <c r="I12" s="9"/>
      <c r="J12" s="9"/>
      <c r="K12" s="10"/>
    </row>
    <row r="13" spans="3:11" x14ac:dyDescent="0.25">
      <c r="C13" s="11" t="s">
        <v>18</v>
      </c>
      <c r="D13" s="11">
        <v>3300</v>
      </c>
      <c r="E13" s="11">
        <v>4151</v>
      </c>
      <c r="F13" s="12">
        <f t="shared" si="0"/>
        <v>1.2578787878787878</v>
      </c>
      <c r="H13" s="8">
        <v>207.39</v>
      </c>
      <c r="I13" s="9" t="s">
        <v>19</v>
      </c>
      <c r="J13" s="9">
        <v>59459</v>
      </c>
      <c r="K13" s="10"/>
    </row>
    <row r="14" spans="3:11" x14ac:dyDescent="0.25">
      <c r="C14" s="11" t="s">
        <v>20</v>
      </c>
      <c r="D14" s="11">
        <v>4658</v>
      </c>
      <c r="E14" s="11">
        <v>3551</v>
      </c>
      <c r="F14" s="12">
        <f t="shared" si="0"/>
        <v>0.76234435379991417</v>
      </c>
      <c r="H14" s="15">
        <v>26.8</v>
      </c>
      <c r="I14" s="9" t="s">
        <v>19</v>
      </c>
      <c r="J14" s="16" t="s">
        <v>21</v>
      </c>
      <c r="K14" s="10"/>
    </row>
    <row r="15" spans="3:11" x14ac:dyDescent="0.25">
      <c r="C15" s="11" t="s">
        <v>22</v>
      </c>
      <c r="D15" s="11">
        <v>5000</v>
      </c>
      <c r="E15" s="11">
        <v>5333</v>
      </c>
      <c r="F15" s="12">
        <f t="shared" si="0"/>
        <v>1.0666</v>
      </c>
      <c r="H15" s="17" t="s">
        <v>23</v>
      </c>
      <c r="I15" s="9"/>
      <c r="J15" s="18">
        <f>J13*H14/H13</f>
        <v>7683.5970876127103</v>
      </c>
      <c r="K15" s="10"/>
    </row>
    <row r="16" spans="3:11" x14ac:dyDescent="0.25">
      <c r="C16" s="11" t="s">
        <v>24</v>
      </c>
      <c r="D16" s="11">
        <v>6330</v>
      </c>
      <c r="E16" s="11">
        <v>6178</v>
      </c>
      <c r="F16" s="12">
        <f t="shared" si="0"/>
        <v>0.9759873617693523</v>
      </c>
      <c r="H16" s="17" t="s">
        <v>25</v>
      </c>
      <c r="I16" s="9"/>
      <c r="J16" s="18">
        <f>J13+J15</f>
        <v>67142.59708761271</v>
      </c>
      <c r="K16" s="10"/>
    </row>
    <row r="17" spans="3:11" x14ac:dyDescent="0.25">
      <c r="C17" s="11" t="s">
        <v>26</v>
      </c>
      <c r="D17" s="11">
        <v>5570</v>
      </c>
      <c r="E17" s="11">
        <v>4437</v>
      </c>
      <c r="F17" s="12">
        <f t="shared" si="0"/>
        <v>0.79658886894075409</v>
      </c>
      <c r="H17" s="19" t="s">
        <v>2</v>
      </c>
      <c r="I17" s="20"/>
      <c r="J17" s="20">
        <f>D19</f>
        <v>64232</v>
      </c>
      <c r="K17" s="21">
        <f>J16/J17</f>
        <v>1.0453138169076583</v>
      </c>
    </row>
    <row r="18" spans="3:11" x14ac:dyDescent="0.25">
      <c r="C18" s="11" t="s">
        <v>27</v>
      </c>
      <c r="D18" s="11">
        <v>5950</v>
      </c>
      <c r="E18" s="11">
        <v>5531</v>
      </c>
      <c r="F18" s="12">
        <f t="shared" si="0"/>
        <v>0.92957983193277316</v>
      </c>
      <c r="H18" s="22"/>
      <c r="I18" s="23"/>
      <c r="J18" s="23"/>
      <c r="K18" s="24"/>
    </row>
    <row r="19" spans="3:11" x14ac:dyDescent="0.25">
      <c r="C19" s="25" t="s">
        <v>28</v>
      </c>
      <c r="D19" s="25">
        <f>SUM(D7:D18)</f>
        <v>64232</v>
      </c>
      <c r="E19" s="25">
        <f>SUM(E7:E18)</f>
        <v>59459</v>
      </c>
      <c r="F19" s="26">
        <f t="shared" si="0"/>
        <v>0.92569124423963134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2017-04-20T11:47:06Z</dcterms:modified>
</cp:coreProperties>
</file>