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alculation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0" i="2" l="1"/>
  <c r="H17" i="2"/>
  <c r="H11" i="2"/>
  <c r="H10" i="2"/>
  <c r="F10" i="2"/>
  <c r="H9" i="2" l="1"/>
  <c r="H7" i="2"/>
  <c r="H6" i="2"/>
  <c r="H5" i="2"/>
  <c r="H4" i="2"/>
  <c r="H3" i="2"/>
</calcChain>
</file>

<file path=xl/sharedStrings.xml><?xml version="1.0" encoding="utf-8"?>
<sst xmlns="http://schemas.openxmlformats.org/spreadsheetml/2006/main" count="57" uniqueCount="52">
  <si>
    <r>
      <t>1.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AB VFD Discount revised from 45% to 55%</t>
    </r>
  </si>
  <si>
    <r>
      <t>2.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Delta VFD discount revised from 28 to 45% (excise extra)</t>
    </r>
  </si>
  <si>
    <r>
      <t>3.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Capex negotiation- fountain, oriflmae, JBP-Symphony ( Major- Emerson PO, perfume dosing system- shefa engg, prabhat- 30/30884, comac, scan ind-Dhanvantri- 30/31156,</t>
    </r>
  </si>
  <si>
    <r>
      <t>4.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GMP negotiation on existing rate : save 60K</t>
    </r>
  </si>
  <si>
    <r>
      <t>5.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Lift order final- save 2- 2.5 Lack</t>
    </r>
  </si>
  <si>
    <r>
      <t>6.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Activated carbon landed cost down Rs. 40/Kgs (earlier landed cost was 241/Kgs now 200/kgs)</t>
    </r>
  </si>
  <si>
    <r>
      <t>7.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Spur corporation : Negotiation on clutch break (36% discount)-nov2016</t>
    </r>
  </si>
  <si>
    <r>
      <t>8.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AMI POLYMERS-Developed slilicon insert cost get down from 65 to 35 (50% saving per PO Rs. 15000/- saving on 500Nos)</t>
    </r>
  </si>
  <si>
    <t>Sl.no</t>
  </si>
  <si>
    <t>PO NO</t>
  </si>
  <si>
    <t>Vendor Name</t>
  </si>
  <si>
    <t>Close value</t>
  </si>
  <si>
    <t>Saving in Amt</t>
  </si>
  <si>
    <t>PO DT</t>
  </si>
  <si>
    <t>19.05.2016</t>
  </si>
  <si>
    <t>ESK India Commerce &amp; Trade Pvt Ltd</t>
  </si>
  <si>
    <t>QTY</t>
  </si>
  <si>
    <t>16.05.2016</t>
  </si>
  <si>
    <t>EMERSON PROCESS MANAGEMENT (I) LTD</t>
  </si>
  <si>
    <t>23.05.2016</t>
  </si>
  <si>
    <t>Prabhat Industries</t>
  </si>
  <si>
    <t>01.06.2016</t>
  </si>
  <si>
    <t>03.06.2016</t>
  </si>
  <si>
    <t>24.05.2016</t>
  </si>
  <si>
    <t>23.06.2016</t>
  </si>
  <si>
    <t>MULAKH RAJ (ACTIVATED CARBON</t>
  </si>
  <si>
    <t>AMI POLYMERS (SILICON INSERT)- NEW DEVELOPMENT</t>
  </si>
  <si>
    <t>TOTAL 4220 kg procured</t>
  </si>
  <si>
    <t>saving @ 41/kgs on landed</t>
  </si>
  <si>
    <t>SAVING IN 2016-17</t>
  </si>
  <si>
    <t>18.11.2016</t>
  </si>
  <si>
    <t>save against Autocal offer @ 42500/-</t>
  </si>
  <si>
    <t>Indiana lab-Mohali new development 53% saving</t>
  </si>
  <si>
    <t>Quoted value 8526/set negotiate @ 5500/set</t>
  </si>
  <si>
    <t>SPUR CORPORATION (CLUTH BREAK) negotiate @ 35.50%</t>
  </si>
  <si>
    <t>04.03.2017</t>
  </si>
  <si>
    <t>24.08.2016</t>
  </si>
  <si>
    <t>total 500pcs buy @ 17500/-, earlier buying value was 32500/-</t>
  </si>
  <si>
    <t>SCAN INDUSTRIAL CORPORATION-project</t>
  </si>
  <si>
    <t>MULTITECH- Vaccum Cleaner- comac make</t>
  </si>
  <si>
    <t>GMP Technical Solutions Pvt. Ltd- partition</t>
  </si>
  <si>
    <t>Saturn Overseas- lift</t>
  </si>
  <si>
    <t>CAPEX</t>
  </si>
  <si>
    <t>CAPEX-Negotiation on existing price</t>
  </si>
  <si>
    <t>Remarks</t>
  </si>
  <si>
    <t>28.07.2016</t>
  </si>
  <si>
    <t>Quoted Value</t>
  </si>
  <si>
    <t>CAPEX- 35% saving</t>
  </si>
  <si>
    <t>CAPEX 26% Saving</t>
  </si>
  <si>
    <t>CAPEX TOTAL SAVING</t>
  </si>
  <si>
    <t>Continue Negotiation on current price to reduced the cost further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</si>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</sst>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7"/>
      <color rgb="FF1F497D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vertical="center"/>
    </xf>
    <xf numFmtId="0" fontId="0" fillId="0" borderId="1" xfId="0" applyBorder="1"/>
    <xf numFmtId="0" fontId="3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0"/>
  <sheetViews>
    <sheetView tabSelected="1" workbookViewId="0">
      <selection activeCell="D14" sqref="D14"/>
    </sheetView>
  </sheetViews>
  <sheetFormatPr defaultRowHeight="15" x14ac:dyDescent="0.25"/>
  <cols>
    <col min="1" max="1" width="6.140625" customWidth="1"/>
    <col min="2" max="2" width="11" bestFit="1" customWidth="1"/>
    <col min="3" max="3" width="11" customWidth="1"/>
    <col min="4" max="4" width="50.7109375" customWidth="1"/>
    <col min="5" max="5" width="4.42578125" bestFit="1" customWidth="1"/>
    <col min="6" max="7" width="10.7109375" customWidth="1"/>
    <col min="8" max="8" width="9.140625" customWidth="1"/>
    <col min="9" max="9" width="55" customWidth="1"/>
  </cols>
  <sheetData>
    <row r="1" spans="1:9" x14ac:dyDescent="0.25">
      <c r="A1" s="4" t="s">
        <v>29</v>
      </c>
    </row>
    <row r="2" spans="1:9" ht="29.25" customHeight="1" x14ac:dyDescent="0.25">
      <c r="A2" s="8" t="s">
        <v>8</v>
      </c>
      <c r="B2" s="8" t="s">
        <v>9</v>
      </c>
      <c r="C2" s="8" t="s">
        <v>13</v>
      </c>
      <c r="D2" s="8" t="s">
        <v>10</v>
      </c>
      <c r="E2" s="8" t="s">
        <v>16</v>
      </c>
      <c r="F2" s="5" t="s">
        <v>46</v>
      </c>
      <c r="G2" s="6" t="s">
        <v>11</v>
      </c>
      <c r="H2" s="7" t="s">
        <v>12</v>
      </c>
      <c r="I2" s="8" t="s">
        <v>44</v>
      </c>
    </row>
    <row r="3" spans="1:9" x14ac:dyDescent="0.25">
      <c r="A3" s="3">
        <v>1</v>
      </c>
      <c r="B3" s="3">
        <v>3000030797</v>
      </c>
      <c r="C3" s="3" t="s">
        <v>14</v>
      </c>
      <c r="D3" s="3" t="s">
        <v>15</v>
      </c>
      <c r="E3" s="3">
        <v>5</v>
      </c>
      <c r="F3" s="3">
        <v>9500</v>
      </c>
      <c r="G3" s="3">
        <v>8500</v>
      </c>
      <c r="H3" s="3">
        <f>1147*8</f>
        <v>9176</v>
      </c>
      <c r="I3" s="3" t="s">
        <v>42</v>
      </c>
    </row>
    <row r="4" spans="1:9" x14ac:dyDescent="0.25">
      <c r="A4" s="3">
        <v>2</v>
      </c>
      <c r="B4" s="3">
        <v>3000030702</v>
      </c>
      <c r="C4" s="3" t="s">
        <v>17</v>
      </c>
      <c r="D4" s="3" t="s">
        <v>18</v>
      </c>
      <c r="E4" s="3">
        <v>2</v>
      </c>
      <c r="F4" s="3">
        <v>475000</v>
      </c>
      <c r="G4" s="3">
        <v>300000</v>
      </c>
      <c r="H4" s="3">
        <f>175000*2</f>
        <v>350000</v>
      </c>
      <c r="I4" s="3" t="s">
        <v>42</v>
      </c>
    </row>
    <row r="5" spans="1:9" x14ac:dyDescent="0.25">
      <c r="A5" s="3">
        <v>3</v>
      </c>
      <c r="B5" s="3">
        <v>3000030884</v>
      </c>
      <c r="C5" s="3" t="s">
        <v>19</v>
      </c>
      <c r="D5" s="3" t="s">
        <v>20</v>
      </c>
      <c r="E5" s="3">
        <v>8</v>
      </c>
      <c r="F5" s="3">
        <v>109500</v>
      </c>
      <c r="G5" s="3">
        <v>87600</v>
      </c>
      <c r="H5" s="3">
        <f>21900*8</f>
        <v>175200</v>
      </c>
      <c r="I5" s="3" t="s">
        <v>42</v>
      </c>
    </row>
    <row r="6" spans="1:9" x14ac:dyDescent="0.25">
      <c r="A6" s="3">
        <v>4</v>
      </c>
      <c r="B6" s="3">
        <v>3000031156</v>
      </c>
      <c r="C6" s="3" t="s">
        <v>21</v>
      </c>
      <c r="D6" s="3" t="s">
        <v>38</v>
      </c>
      <c r="E6" s="3">
        <v>2</v>
      </c>
      <c r="F6" s="3">
        <v>1015425</v>
      </c>
      <c r="G6" s="3">
        <v>860720</v>
      </c>
      <c r="H6" s="3">
        <f>+F6-G6</f>
        <v>154705</v>
      </c>
      <c r="I6" s="3" t="s">
        <v>42</v>
      </c>
    </row>
    <row r="7" spans="1:9" x14ac:dyDescent="0.25">
      <c r="A7" s="3">
        <v>5</v>
      </c>
      <c r="B7" s="3">
        <v>3000031258</v>
      </c>
      <c r="C7" s="3" t="s">
        <v>22</v>
      </c>
      <c r="D7" s="3" t="s">
        <v>39</v>
      </c>
      <c r="E7" s="3">
        <v>1</v>
      </c>
      <c r="F7" s="3">
        <v>190000</v>
      </c>
      <c r="G7" s="3">
        <v>158000</v>
      </c>
      <c r="H7" s="3">
        <f>+F7-G7</f>
        <v>32000</v>
      </c>
      <c r="I7" s="3" t="s">
        <v>42</v>
      </c>
    </row>
    <row r="8" spans="1:9" x14ac:dyDescent="0.25">
      <c r="A8" s="3">
        <v>6</v>
      </c>
      <c r="B8" s="3">
        <v>3000030966</v>
      </c>
      <c r="C8" s="3" t="s">
        <v>23</v>
      </c>
      <c r="D8" s="3" t="s">
        <v>40</v>
      </c>
      <c r="E8" s="3">
        <v>1</v>
      </c>
      <c r="F8" s="3"/>
      <c r="G8" s="3"/>
      <c r="H8" s="3">
        <v>60000</v>
      </c>
      <c r="I8" s="3" t="s">
        <v>43</v>
      </c>
    </row>
    <row r="9" spans="1:9" x14ac:dyDescent="0.25">
      <c r="A9" s="3">
        <v>7</v>
      </c>
      <c r="B9" s="3">
        <v>3000031890</v>
      </c>
      <c r="C9" s="3" t="s">
        <v>24</v>
      </c>
      <c r="D9" s="3" t="s">
        <v>41</v>
      </c>
      <c r="E9" s="3">
        <v>1</v>
      </c>
      <c r="F9" s="3">
        <v>1032750</v>
      </c>
      <c r="G9" s="3">
        <v>765000</v>
      </c>
      <c r="H9" s="3">
        <f>+F9-G9</f>
        <v>267750</v>
      </c>
      <c r="I9" s="3" t="s">
        <v>48</v>
      </c>
    </row>
    <row r="10" spans="1:9" x14ac:dyDescent="0.25">
      <c r="A10" s="3">
        <v>8</v>
      </c>
      <c r="B10" s="3">
        <v>3000033056</v>
      </c>
      <c r="C10" s="3" t="s">
        <v>45</v>
      </c>
      <c r="D10" s="3" t="s">
        <v>18</v>
      </c>
      <c r="E10" s="3">
        <v>2</v>
      </c>
      <c r="F10" s="3">
        <f>131963*2</f>
        <v>263926</v>
      </c>
      <c r="G10" s="3">
        <v>172125</v>
      </c>
      <c r="H10" s="3">
        <f>+F10-G10</f>
        <v>91801</v>
      </c>
      <c r="I10" s="3" t="s">
        <v>47</v>
      </c>
    </row>
    <row r="11" spans="1:9" x14ac:dyDescent="0.25">
      <c r="A11" s="3"/>
      <c r="B11" s="3"/>
      <c r="C11" s="10"/>
      <c r="D11" s="10" t="s">
        <v>49</v>
      </c>
      <c r="E11" s="10"/>
      <c r="F11" s="10"/>
      <c r="G11" s="10"/>
      <c r="H11" s="10">
        <f>SUM(H3:H10)</f>
        <v>1140632</v>
      </c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>
        <v>9</v>
      </c>
      <c r="B13" s="3"/>
      <c r="C13" s="3"/>
      <c r="D13" s="3" t="s">
        <v>25</v>
      </c>
      <c r="E13" s="3" t="s">
        <v>28</v>
      </c>
      <c r="F13" s="3"/>
      <c r="G13" s="3"/>
      <c r="H13" s="3">
        <v>173020</v>
      </c>
      <c r="I13" s="3" t="s">
        <v>27</v>
      </c>
    </row>
    <row r="14" spans="1:9" x14ac:dyDescent="0.25">
      <c r="A14" s="3">
        <v>10</v>
      </c>
      <c r="B14" s="3">
        <v>3000033887</v>
      </c>
      <c r="C14" s="3" t="s">
        <v>36</v>
      </c>
      <c r="D14" s="3" t="s">
        <v>26</v>
      </c>
      <c r="E14" s="3"/>
      <c r="F14" s="3"/>
      <c r="G14" s="3"/>
      <c r="H14" s="3">
        <v>15000</v>
      </c>
      <c r="I14" s="3" t="s">
        <v>37</v>
      </c>
    </row>
    <row r="15" spans="1:9" x14ac:dyDescent="0.25">
      <c r="A15" s="3">
        <v>11</v>
      </c>
      <c r="B15" s="3">
        <v>3000036366</v>
      </c>
      <c r="C15" s="3" t="s">
        <v>30</v>
      </c>
      <c r="D15" s="3" t="s">
        <v>34</v>
      </c>
      <c r="E15" s="3">
        <v>8</v>
      </c>
      <c r="F15" s="3">
        <v>8526</v>
      </c>
      <c r="G15" s="3">
        <v>5500</v>
      </c>
      <c r="H15" s="3">
        <v>24208</v>
      </c>
      <c r="I15" s="3" t="s">
        <v>33</v>
      </c>
    </row>
    <row r="16" spans="1:9" x14ac:dyDescent="0.25">
      <c r="A16" s="3">
        <v>12</v>
      </c>
      <c r="B16" s="3">
        <v>3200034070</v>
      </c>
      <c r="C16" s="3" t="s">
        <v>35</v>
      </c>
      <c r="D16" s="3" t="s">
        <v>32</v>
      </c>
      <c r="E16" s="3"/>
      <c r="F16" s="3"/>
      <c r="G16" s="3"/>
      <c r="H16" s="3">
        <v>22190</v>
      </c>
      <c r="I16" s="3" t="s">
        <v>31</v>
      </c>
    </row>
    <row r="17" spans="1:9" x14ac:dyDescent="0.25">
      <c r="A17" s="3"/>
      <c r="B17" s="3"/>
      <c r="C17" s="3"/>
      <c r="D17" s="9" t="s">
        <v>50</v>
      </c>
      <c r="E17" s="3"/>
      <c r="F17" s="3"/>
      <c r="G17" s="3"/>
      <c r="H17" s="9">
        <f>SUM(H13:H16)</f>
        <v>234418</v>
      </c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F20" s="9" t="s">
        <v>51</v>
      </c>
      <c r="G20" s="9"/>
      <c r="H20" s="9">
        <f>+H17+H11</f>
        <v>1375050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B6" sqref="B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2017-04-06T04:49:02Z</dcterms:modified>
</cp:coreProperties>
</file>