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MP Boiler" sheetId="2" r:id="rId1"/>
    <sheet name="HP Boiler" sheetId="3" r:id="rId2"/>
  </sheets>
  <calcPr calcId="145621"/>
</workbook>
</file>

<file path=xl/calcChain.xml><?xml version="1.0" encoding="utf-8"?>
<calcChain xmlns="http://schemas.openxmlformats.org/spreadsheetml/2006/main">
  <c r="C25" i="3" l="1"/>
  <c r="F15" i="3"/>
  <c r="C15" i="3"/>
  <c r="C19" i="3" s="1"/>
  <c r="B15" i="3"/>
  <c r="D15" i="3" s="1"/>
  <c r="D14" i="3"/>
  <c r="D13" i="3"/>
  <c r="D12" i="3"/>
  <c r="D11" i="3"/>
  <c r="D10" i="3"/>
  <c r="D9" i="3"/>
  <c r="D8" i="3"/>
  <c r="D7" i="3"/>
  <c r="D6" i="3"/>
  <c r="D5" i="3"/>
  <c r="D4" i="3"/>
  <c r="D3" i="3"/>
  <c r="C18" i="3" l="1"/>
  <c r="C20" i="3" s="1"/>
  <c r="F15" i="2"/>
  <c r="D19" i="2" s="1"/>
  <c r="D15" i="2"/>
  <c r="C15" i="2"/>
  <c r="D18" i="2" s="1"/>
  <c r="D20" i="2" s="1"/>
  <c r="D21" i="2" s="1"/>
  <c r="D25" i="2" s="1"/>
  <c r="D22" i="2" l="1"/>
  <c r="D26" i="2" s="1"/>
  <c r="D27" i="2" s="1"/>
  <c r="C22" i="3"/>
  <c r="C26" i="3" s="1"/>
  <c r="C27" i="3" s="1"/>
  <c r="C21" i="3"/>
</calcChain>
</file>

<file path=xl/sharedStrings.xml><?xml version="1.0" encoding="utf-8"?>
<sst xmlns="http://schemas.openxmlformats.org/spreadsheetml/2006/main" count="36" uniqueCount="27">
  <si>
    <t>Month</t>
  </si>
  <si>
    <t>TOTAL</t>
  </si>
  <si>
    <t>Pet Coke Cons. In KG Month Wise</t>
  </si>
  <si>
    <t xml:space="preserve">Pet Coke Steam Generation in KG Month Wise  </t>
  </si>
  <si>
    <t>Av. Rate of Petcoke per KG</t>
  </si>
  <si>
    <t>Total MP Boiler running Hrs.</t>
  </si>
  <si>
    <t>Total Pet Coke Cons.</t>
  </si>
  <si>
    <t>Total Running Hrs</t>
  </si>
  <si>
    <t>Per Hr consumption of Petcoke in KG</t>
  </si>
  <si>
    <t>Cost of HSD per Litr</t>
  </si>
  <si>
    <t>Cost of Petcoke per KG</t>
  </si>
  <si>
    <t>Total cost of Petcoke we used for 30 Hrs</t>
  </si>
  <si>
    <t>Total cost of HSD we have to use for 30 Hrs</t>
  </si>
  <si>
    <t>Saving in Rs. Lac</t>
  </si>
  <si>
    <t>Pet coke Consumption for 40 Hrs</t>
  </si>
  <si>
    <t>If we used HSD fired boiler for 40 hrs we have to use HSD.</t>
  </si>
  <si>
    <t>Pet Coke Cons.</t>
  </si>
  <si>
    <t>Runnig Hrs.</t>
  </si>
  <si>
    <t>Per Hr. PET COKE  Cons.</t>
  </si>
  <si>
    <t>HP Steam cost /KG</t>
  </si>
  <si>
    <t>Steam generation</t>
  </si>
  <si>
    <t>Savings calculation by not running the Oil fired HP boiler</t>
  </si>
  <si>
    <t>If we used HSD fired boiler for 30 hrs we have to use HSD.</t>
  </si>
  <si>
    <t>Pet coke Consumption for 30 Hrs (target was 30Hrs)</t>
  </si>
  <si>
    <t>Savings calculation for not running oil fired MP boiler target was 40 Hrs</t>
  </si>
  <si>
    <t>Total cost of Petcoke we used for 40 Hrs</t>
  </si>
  <si>
    <t>MP Steam Data 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</si>
</sst>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8" sqref="L8"/>
    </sheetView>
  </sheetViews>
  <sheetFormatPr defaultRowHeight="15" x14ac:dyDescent="0.25"/>
  <cols>
    <col min="2" max="2" width="7.7109375" bestFit="1" customWidth="1"/>
    <col min="3" max="3" width="21" customWidth="1"/>
    <col min="4" max="4" width="30.85546875" customWidth="1"/>
  </cols>
  <sheetData>
    <row r="1" spans="1:6" ht="17.25" x14ac:dyDescent="0.3">
      <c r="A1" s="23" t="s">
        <v>26</v>
      </c>
      <c r="B1" s="23"/>
      <c r="C1" s="23"/>
      <c r="D1" s="23"/>
      <c r="E1" s="23"/>
      <c r="F1" s="23"/>
    </row>
    <row r="2" spans="1:6" ht="63" x14ac:dyDescent="0.25">
      <c r="A2" s="1"/>
      <c r="B2" s="2" t="s">
        <v>0</v>
      </c>
      <c r="C2" s="3" t="s">
        <v>2</v>
      </c>
      <c r="D2" s="3" t="s">
        <v>3</v>
      </c>
      <c r="E2" s="3" t="s">
        <v>4</v>
      </c>
      <c r="F2" s="13" t="s">
        <v>5</v>
      </c>
    </row>
    <row r="3" spans="1:6" x14ac:dyDescent="0.25">
      <c r="A3" s="4"/>
      <c r="B3" s="5">
        <v>42475</v>
      </c>
      <c r="C3" s="7">
        <v>423756</v>
      </c>
      <c r="D3" s="4">
        <v>4237560</v>
      </c>
      <c r="E3" s="14">
        <v>8.7899999999999991</v>
      </c>
      <c r="F3" s="12">
        <v>720</v>
      </c>
    </row>
    <row r="4" spans="1:6" x14ac:dyDescent="0.25">
      <c r="A4" s="4"/>
      <c r="B4" s="5">
        <v>42505</v>
      </c>
      <c r="C4" s="7">
        <v>419109.07843137247</v>
      </c>
      <c r="D4" s="4">
        <v>4262081</v>
      </c>
      <c r="E4" s="14">
        <v>8.7899999999999991</v>
      </c>
      <c r="F4" s="12">
        <v>702</v>
      </c>
    </row>
    <row r="5" spans="1:6" x14ac:dyDescent="0.25">
      <c r="A5" s="4"/>
      <c r="B5" s="5">
        <v>42536</v>
      </c>
      <c r="C5" s="7">
        <v>442740.5825242718</v>
      </c>
      <c r="D5" s="4">
        <v>4560228</v>
      </c>
      <c r="E5" s="14">
        <v>8.7899999999999991</v>
      </c>
      <c r="F5" s="12">
        <v>720</v>
      </c>
    </row>
    <row r="6" spans="1:6" x14ac:dyDescent="0.25">
      <c r="A6" s="9"/>
      <c r="B6" s="5">
        <v>42566</v>
      </c>
      <c r="C6" s="7">
        <v>451651.89473684219</v>
      </c>
      <c r="D6" s="7">
        <v>4290713</v>
      </c>
      <c r="E6" s="14">
        <v>8.7899999999999991</v>
      </c>
      <c r="F6" s="12">
        <v>739</v>
      </c>
    </row>
    <row r="7" spans="1:6" x14ac:dyDescent="0.25">
      <c r="A7" s="9"/>
      <c r="B7" s="5">
        <v>42597</v>
      </c>
      <c r="C7" s="7">
        <v>322174.73684210522</v>
      </c>
      <c r="D7" s="7">
        <v>3060666</v>
      </c>
      <c r="E7" s="14">
        <v>8.7899999999999991</v>
      </c>
      <c r="F7" s="12">
        <v>660</v>
      </c>
    </row>
    <row r="8" spans="1:6" x14ac:dyDescent="0.25">
      <c r="A8" s="9"/>
      <c r="B8" s="5">
        <v>42628</v>
      </c>
      <c r="C8" s="7">
        <v>347031.13450292393</v>
      </c>
      <c r="D8" s="7">
        <v>3291174</v>
      </c>
      <c r="E8" s="14">
        <v>8.7899999999999991</v>
      </c>
      <c r="F8" s="12">
        <v>653</v>
      </c>
    </row>
    <row r="9" spans="1:6" x14ac:dyDescent="0.25">
      <c r="A9" s="9"/>
      <c r="B9" s="5">
        <v>42658</v>
      </c>
      <c r="C9" s="7">
        <v>322031.33333333331</v>
      </c>
      <c r="D9" s="7">
        <v>2898282.0000000005</v>
      </c>
      <c r="E9" s="14">
        <v>8.7899999999999991</v>
      </c>
      <c r="F9" s="12">
        <v>647</v>
      </c>
    </row>
    <row r="10" spans="1:6" x14ac:dyDescent="0.25">
      <c r="A10" s="4"/>
      <c r="B10" s="5">
        <v>42689</v>
      </c>
      <c r="C10" s="7">
        <v>444423</v>
      </c>
      <c r="D10" s="4">
        <v>3777571</v>
      </c>
      <c r="E10" s="14">
        <v>8.7899999999999991</v>
      </c>
      <c r="F10" s="12">
        <v>710</v>
      </c>
    </row>
    <row r="11" spans="1:6" x14ac:dyDescent="0.25">
      <c r="A11" s="6"/>
      <c r="B11" s="5">
        <v>42719</v>
      </c>
      <c r="C11" s="7">
        <v>376795.86928104574</v>
      </c>
      <c r="D11" s="4">
        <v>3386504</v>
      </c>
      <c r="E11" s="14">
        <v>8.7899999999999991</v>
      </c>
      <c r="F11" s="12">
        <v>660</v>
      </c>
    </row>
    <row r="12" spans="1:6" x14ac:dyDescent="0.25">
      <c r="A12" s="10"/>
      <c r="B12" s="5">
        <v>42750</v>
      </c>
      <c r="C12" s="7">
        <v>483275.5588235294</v>
      </c>
      <c r="D12" s="4">
        <v>4104527</v>
      </c>
      <c r="E12" s="14">
        <v>8.7899999999999991</v>
      </c>
      <c r="F12" s="12">
        <v>695</v>
      </c>
    </row>
    <row r="13" spans="1:6" x14ac:dyDescent="0.25">
      <c r="A13" s="4"/>
      <c r="B13" s="5">
        <v>42781</v>
      </c>
      <c r="C13" s="7">
        <v>470679.5555555555</v>
      </c>
      <c r="D13" s="4">
        <v>4236116</v>
      </c>
      <c r="E13" s="14">
        <v>8.7899999999999991</v>
      </c>
      <c r="F13" s="12">
        <v>672</v>
      </c>
    </row>
    <row r="14" spans="1:6" x14ac:dyDescent="0.25">
      <c r="A14" s="11"/>
      <c r="B14" s="5">
        <v>42809</v>
      </c>
      <c r="C14" s="7">
        <v>431591.89743589744</v>
      </c>
      <c r="D14" s="4">
        <v>4208021</v>
      </c>
      <c r="E14" s="14">
        <v>8.7899999999999991</v>
      </c>
      <c r="F14" s="12">
        <v>698</v>
      </c>
    </row>
    <row r="15" spans="1:6" x14ac:dyDescent="0.25">
      <c r="A15" s="35"/>
      <c r="B15" s="35" t="s">
        <v>1</v>
      </c>
      <c r="C15" s="8">
        <f>SUM(C3:C14)</f>
        <v>4935260.6414668774</v>
      </c>
      <c r="D15" s="35">
        <f t="shared" ref="D15" si="0">SUM(D3:D14)</f>
        <v>46313443</v>
      </c>
      <c r="E15" s="18">
        <v>8.7899999999999991</v>
      </c>
      <c r="F15" s="41">
        <f>SUM(F3:F14)</f>
        <v>8276</v>
      </c>
    </row>
    <row r="16" spans="1:6" x14ac:dyDescent="0.25">
      <c r="A16" s="42"/>
      <c r="B16" s="42"/>
      <c r="C16" s="43"/>
      <c r="D16" s="42"/>
      <c r="E16" s="39"/>
      <c r="F16" s="40"/>
    </row>
    <row r="17" spans="1:6" x14ac:dyDescent="0.25">
      <c r="A17" s="22" t="s">
        <v>24</v>
      </c>
      <c r="B17" s="22"/>
      <c r="C17" s="22"/>
      <c r="D17" s="22"/>
      <c r="E17" s="22"/>
      <c r="F17" s="22"/>
    </row>
    <row r="18" spans="1:6" x14ac:dyDescent="0.25">
      <c r="C18" s="44" t="s">
        <v>6</v>
      </c>
      <c r="D18" s="45">
        <f>C15</f>
        <v>4935260.6414668774</v>
      </c>
    </row>
    <row r="19" spans="1:6" x14ac:dyDescent="0.25">
      <c r="C19" s="12" t="s">
        <v>7</v>
      </c>
      <c r="D19" s="15">
        <f>F15</f>
        <v>8276</v>
      </c>
    </row>
    <row r="20" spans="1:6" ht="30" x14ac:dyDescent="0.25">
      <c r="C20" s="19" t="s">
        <v>8</v>
      </c>
      <c r="D20" s="15">
        <f>D18/D19</f>
        <v>596.33405527632647</v>
      </c>
    </row>
    <row r="21" spans="1:6" ht="45" x14ac:dyDescent="0.25">
      <c r="C21" s="19" t="s">
        <v>14</v>
      </c>
      <c r="D21" s="15">
        <f>D20*40</f>
        <v>23853.36221105306</v>
      </c>
    </row>
    <row r="22" spans="1:6" ht="45" x14ac:dyDescent="0.25">
      <c r="C22" s="19" t="s">
        <v>15</v>
      </c>
      <c r="D22" s="15">
        <f>(D20*8000/10400)/0.8*40</f>
        <v>22935.925202935632</v>
      </c>
    </row>
    <row r="23" spans="1:6" x14ac:dyDescent="0.25">
      <c r="C23" s="19" t="s">
        <v>9</v>
      </c>
      <c r="D23" s="12">
        <v>43.91</v>
      </c>
    </row>
    <row r="24" spans="1:6" x14ac:dyDescent="0.25">
      <c r="C24" s="12" t="s">
        <v>10</v>
      </c>
      <c r="D24" s="12">
        <v>8.7899999999999991</v>
      </c>
    </row>
    <row r="25" spans="1:6" ht="30" x14ac:dyDescent="0.25">
      <c r="C25" s="17" t="s">
        <v>25</v>
      </c>
      <c r="D25" s="15">
        <f>D21*D24</f>
        <v>209671.05383515637</v>
      </c>
    </row>
    <row r="26" spans="1:6" ht="30" x14ac:dyDescent="0.25">
      <c r="C26" s="17" t="s">
        <v>12</v>
      </c>
      <c r="D26" s="16">
        <f>D22*D23</f>
        <v>1007116.4756609035</v>
      </c>
    </row>
    <row r="27" spans="1:6" x14ac:dyDescent="0.25">
      <c r="C27" s="20" t="s">
        <v>13</v>
      </c>
      <c r="D27" s="18">
        <f>(D26-D25)/100000</f>
        <v>7.9744542182574714</v>
      </c>
    </row>
  </sheetData>
  <mergeCells count="2">
    <mergeCell ref="A17:F17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I17" sqref="I17"/>
    </sheetView>
  </sheetViews>
  <sheetFormatPr defaultRowHeight="15" x14ac:dyDescent="0.25"/>
  <cols>
    <col min="2" max="2" width="23.28515625" customWidth="1"/>
    <col min="3" max="3" width="23.85546875" customWidth="1"/>
  </cols>
  <sheetData>
    <row r="1" spans="1:6" x14ac:dyDescent="0.25">
      <c r="A1" s="24"/>
      <c r="B1" s="24"/>
      <c r="C1" s="24"/>
      <c r="D1" s="24"/>
      <c r="E1" s="24"/>
      <c r="F1" s="24"/>
    </row>
    <row r="2" spans="1:6" ht="60" x14ac:dyDescent="0.25">
      <c r="A2" s="25" t="s">
        <v>0</v>
      </c>
      <c r="B2" s="26" t="s">
        <v>16</v>
      </c>
      <c r="C2" s="26" t="s">
        <v>17</v>
      </c>
      <c r="D2" s="27" t="s">
        <v>18</v>
      </c>
      <c r="E2" s="27" t="s">
        <v>19</v>
      </c>
      <c r="F2" s="28" t="s">
        <v>20</v>
      </c>
    </row>
    <row r="3" spans="1:6" x14ac:dyDescent="0.25">
      <c r="A3" s="5">
        <v>42475</v>
      </c>
      <c r="B3" s="29">
        <v>75120.0270602706</v>
      </c>
      <c r="C3" s="29">
        <v>549</v>
      </c>
      <c r="D3" s="29">
        <f>+B3/C3</f>
        <v>136.83065038300657</v>
      </c>
      <c r="E3" s="30">
        <v>1.2307488571302234</v>
      </c>
      <c r="F3" s="31">
        <v>610612</v>
      </c>
    </row>
    <row r="4" spans="1:6" x14ac:dyDescent="0.25">
      <c r="A4" s="5">
        <v>42505</v>
      </c>
      <c r="B4" s="29">
        <v>72788</v>
      </c>
      <c r="C4" s="32">
        <v>566</v>
      </c>
      <c r="D4" s="29">
        <f t="shared" ref="D4:D14" si="0">+B4/C4</f>
        <v>128.60070671378091</v>
      </c>
      <c r="E4" s="30">
        <v>1.18</v>
      </c>
      <c r="F4" s="31">
        <v>655092</v>
      </c>
    </row>
    <row r="5" spans="1:6" x14ac:dyDescent="0.25">
      <c r="A5" s="5">
        <v>42536</v>
      </c>
      <c r="B5" s="29">
        <v>78438</v>
      </c>
      <c r="C5" s="32">
        <v>533</v>
      </c>
      <c r="D5" s="29">
        <f t="shared" si="0"/>
        <v>147.16322701688554</v>
      </c>
      <c r="E5" s="30">
        <v>1.22</v>
      </c>
      <c r="F5" s="31">
        <v>705940</v>
      </c>
    </row>
    <row r="6" spans="1:6" x14ac:dyDescent="0.25">
      <c r="A6" s="5">
        <v>42566</v>
      </c>
      <c r="B6" s="11">
        <v>74746</v>
      </c>
      <c r="C6" s="32">
        <v>575</v>
      </c>
      <c r="D6" s="29">
        <f t="shared" si="0"/>
        <v>129.99304347826086</v>
      </c>
      <c r="E6" s="30">
        <v>1.3</v>
      </c>
      <c r="F6" s="31">
        <v>672710</v>
      </c>
    </row>
    <row r="7" spans="1:6" x14ac:dyDescent="0.25">
      <c r="A7" s="5">
        <v>42597</v>
      </c>
      <c r="B7" s="11">
        <v>41955.111111111117</v>
      </c>
      <c r="C7" s="11">
        <v>343</v>
      </c>
      <c r="D7" s="11">
        <f t="shared" si="0"/>
        <v>122.31810819565924</v>
      </c>
      <c r="E7" s="32">
        <v>1.56</v>
      </c>
      <c r="F7" s="29">
        <v>377596</v>
      </c>
    </row>
    <row r="8" spans="1:6" x14ac:dyDescent="0.25">
      <c r="A8" s="5">
        <v>42628</v>
      </c>
      <c r="B8" s="29">
        <v>85925.333333333328</v>
      </c>
      <c r="C8" s="29">
        <v>494</v>
      </c>
      <c r="D8" s="29">
        <f t="shared" si="0"/>
        <v>173.93792172739541</v>
      </c>
      <c r="E8" s="32">
        <v>1.35</v>
      </c>
      <c r="F8" s="29">
        <v>773328</v>
      </c>
    </row>
    <row r="9" spans="1:6" x14ac:dyDescent="0.25">
      <c r="A9" s="5">
        <v>42658</v>
      </c>
      <c r="B9" s="11">
        <v>70837.777777777781</v>
      </c>
      <c r="C9" s="29">
        <v>381</v>
      </c>
      <c r="D9" s="29">
        <f t="shared" si="0"/>
        <v>185.92592592592592</v>
      </c>
      <c r="E9" s="32">
        <v>1.4</v>
      </c>
      <c r="F9" s="29">
        <v>637540</v>
      </c>
    </row>
    <row r="10" spans="1:6" x14ac:dyDescent="0.25">
      <c r="A10" s="5">
        <v>42689</v>
      </c>
      <c r="B10" s="29">
        <v>76577</v>
      </c>
      <c r="C10" s="29">
        <v>473</v>
      </c>
      <c r="D10" s="29">
        <f t="shared" si="0"/>
        <v>161.89640591966173</v>
      </c>
      <c r="E10" s="32">
        <v>1.54</v>
      </c>
      <c r="F10" s="29">
        <v>612612</v>
      </c>
    </row>
    <row r="11" spans="1:6" ht="15.75" x14ac:dyDescent="0.25">
      <c r="A11" s="5">
        <v>42719</v>
      </c>
      <c r="B11" s="33">
        <v>30751</v>
      </c>
      <c r="C11" s="33">
        <v>214</v>
      </c>
      <c r="D11" s="33">
        <f t="shared" si="0"/>
        <v>143.69626168224298</v>
      </c>
      <c r="E11" s="32">
        <v>1.77</v>
      </c>
      <c r="F11" s="29">
        <v>261384</v>
      </c>
    </row>
    <row r="12" spans="1:6" x14ac:dyDescent="0.25">
      <c r="A12" s="5">
        <v>42750</v>
      </c>
      <c r="B12" s="29">
        <v>68294</v>
      </c>
      <c r="C12" s="29">
        <v>468</v>
      </c>
      <c r="D12" s="29">
        <f t="shared" si="0"/>
        <v>145.92735042735043</v>
      </c>
      <c r="E12" s="32">
        <v>1.52</v>
      </c>
      <c r="F12" s="29">
        <v>546352</v>
      </c>
    </row>
    <row r="13" spans="1:6" x14ac:dyDescent="0.25">
      <c r="A13" s="5">
        <v>42781</v>
      </c>
      <c r="B13" s="29">
        <v>60630.352941176476</v>
      </c>
      <c r="C13" s="29">
        <v>440</v>
      </c>
      <c r="D13" s="29">
        <f t="shared" si="0"/>
        <v>137.79625668449199</v>
      </c>
      <c r="E13" s="32">
        <v>1.47</v>
      </c>
      <c r="F13" s="29">
        <v>515358</v>
      </c>
    </row>
    <row r="14" spans="1:6" x14ac:dyDescent="0.25">
      <c r="A14" s="5">
        <v>42809</v>
      </c>
      <c r="B14" s="34">
        <v>72214</v>
      </c>
      <c r="C14" s="34">
        <v>527</v>
      </c>
      <c r="D14" s="34">
        <f t="shared" si="0"/>
        <v>137.02846299810247</v>
      </c>
      <c r="E14" s="32">
        <v>1.39</v>
      </c>
      <c r="F14" s="29">
        <v>613822</v>
      </c>
    </row>
    <row r="15" spans="1:6" x14ac:dyDescent="0.25">
      <c r="A15" s="35" t="s">
        <v>1</v>
      </c>
      <c r="B15" s="8">
        <f>SUM(B3:B14)</f>
        <v>808276.6022236693</v>
      </c>
      <c r="C15" s="8">
        <f>SUM(C3:C14)</f>
        <v>5563</v>
      </c>
      <c r="D15" s="8">
        <f>B15/C15</f>
        <v>145.29509297567307</v>
      </c>
      <c r="E15" s="35"/>
      <c r="F15" s="35">
        <f>SUM(F3:F14)</f>
        <v>6982346</v>
      </c>
    </row>
    <row r="17" spans="2:3" ht="32.25" customHeight="1" x14ac:dyDescent="0.25">
      <c r="B17" s="36" t="s">
        <v>21</v>
      </c>
      <c r="C17" s="36"/>
    </row>
    <row r="18" spans="2:3" ht="45" x14ac:dyDescent="0.25">
      <c r="B18" s="37" t="s">
        <v>6</v>
      </c>
      <c r="C18" s="15">
        <f>B15</f>
        <v>808276.6022236693</v>
      </c>
    </row>
    <row r="19" spans="2:3" x14ac:dyDescent="0.25">
      <c r="B19" s="21" t="s">
        <v>7</v>
      </c>
      <c r="C19" s="16">
        <f>C15</f>
        <v>5563</v>
      </c>
    </row>
    <row r="20" spans="2:3" ht="75" x14ac:dyDescent="0.25">
      <c r="B20" s="38" t="s">
        <v>8</v>
      </c>
      <c r="C20" s="16">
        <f>C18/C19</f>
        <v>145.29509297567307</v>
      </c>
    </row>
    <row r="21" spans="2:3" ht="45" x14ac:dyDescent="0.25">
      <c r="B21" s="37" t="s">
        <v>23</v>
      </c>
      <c r="C21" s="15">
        <f>C20*30</f>
        <v>4358.8527892701923</v>
      </c>
    </row>
    <row r="22" spans="2:3" ht="135" x14ac:dyDescent="0.25">
      <c r="B22" s="37" t="s">
        <v>22</v>
      </c>
      <c r="C22" s="15">
        <f>(C20*8000/10400)/0.8*30</f>
        <v>4191.2046050674917</v>
      </c>
    </row>
    <row r="23" spans="2:3" ht="45" x14ac:dyDescent="0.25">
      <c r="B23" s="37" t="s">
        <v>9</v>
      </c>
      <c r="C23" s="12">
        <v>43.91</v>
      </c>
    </row>
    <row r="24" spans="2:3" x14ac:dyDescent="0.25">
      <c r="B24" s="21" t="s">
        <v>10</v>
      </c>
      <c r="C24" s="31">
        <v>8.7899999999999991</v>
      </c>
    </row>
    <row r="25" spans="2:3" ht="90" x14ac:dyDescent="0.25">
      <c r="B25" s="17" t="s">
        <v>11</v>
      </c>
      <c r="C25" s="15">
        <f>C21*C24</f>
        <v>38314.316017684985</v>
      </c>
    </row>
    <row r="26" spans="2:3" ht="90" x14ac:dyDescent="0.25">
      <c r="B26" s="17" t="s">
        <v>12</v>
      </c>
      <c r="C26" s="16">
        <f>C22*C23</f>
        <v>184035.79420851354</v>
      </c>
    </row>
    <row r="27" spans="2:3" x14ac:dyDescent="0.25">
      <c r="B27" s="20" t="s">
        <v>13</v>
      </c>
      <c r="C27" s="18">
        <f>(C26-C25)/100000</f>
        <v>1.4572147819082855</v>
      </c>
    </row>
  </sheetData>
  <mergeCells count="2">
    <mergeCell ref="A1:F1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 Boiler</vt:lpstr>
      <vt:lpstr>HP Boiler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2017-04-11T09:30:36Z</dcterms:modified>
</cp:coreProperties>
</file>