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D19" i="1"/>
  <c r="D18" i="1"/>
  <c r="D20" i="1" s="1"/>
  <c r="D25" i="1" l="1"/>
  <c r="D22" i="1"/>
  <c r="D26" i="1" s="1"/>
  <c r="D27" i="1" s="1"/>
  <c r="K15" i="1" l="1"/>
  <c r="J10" i="1" l="1"/>
  <c r="H6" i="1"/>
  <c r="J6" i="1" s="1"/>
  <c r="H10" i="1"/>
  <c r="H11" i="1"/>
  <c r="J11" i="1" s="1"/>
  <c r="H14" i="1"/>
  <c r="J14" i="1" s="1"/>
  <c r="G4" i="1"/>
  <c r="H4" i="1" s="1"/>
  <c r="J4" i="1" s="1"/>
  <c r="G5" i="1"/>
  <c r="H5" i="1" s="1"/>
  <c r="J5" i="1" s="1"/>
  <c r="G6" i="1"/>
  <c r="G7" i="1"/>
  <c r="H7" i="1" s="1"/>
  <c r="J7" i="1" s="1"/>
  <c r="G8" i="1"/>
  <c r="H8" i="1" s="1"/>
  <c r="J8" i="1" s="1"/>
  <c r="G9" i="1"/>
  <c r="H9" i="1" s="1"/>
  <c r="J9" i="1" s="1"/>
  <c r="G10" i="1"/>
  <c r="G11" i="1"/>
  <c r="G12" i="1"/>
  <c r="H12" i="1" s="1"/>
  <c r="J12" i="1" s="1"/>
  <c r="G13" i="1"/>
  <c r="H13" i="1" s="1"/>
  <c r="J13" i="1" s="1"/>
  <c r="G14" i="1"/>
  <c r="G3" i="1"/>
  <c r="H3" i="1" s="1"/>
  <c r="E4" i="1"/>
  <c r="E5" i="1"/>
  <c r="E6" i="1"/>
  <c r="E7" i="1"/>
  <c r="E8" i="1"/>
  <c r="E9" i="1"/>
  <c r="E10" i="1"/>
  <c r="E11" i="1"/>
  <c r="E12" i="1"/>
  <c r="E13" i="1"/>
  <c r="E14" i="1"/>
  <c r="E3" i="1"/>
  <c r="J3" i="1" l="1"/>
  <c r="J15" i="1" s="1"/>
  <c r="H15" i="1"/>
  <c r="G15" i="1"/>
  <c r="D15" i="1"/>
  <c r="C15" i="1"/>
  <c r="E15" i="1" l="1"/>
</calcChain>
</file>

<file path=xl/sharedStrings.xml><?xml version="1.0" encoding="utf-8"?>
<sst xmlns="http://schemas.openxmlformats.org/spreadsheetml/2006/main" count="22" uniqueCount="22">
  <si>
    <t>Yearly pet coke fuel to MP Steam Ratio 2016-17</t>
  </si>
  <si>
    <t>Month</t>
  </si>
  <si>
    <t>TOTAL</t>
  </si>
  <si>
    <t>Pet Coke Fuel to Steam Ratio Month wise</t>
  </si>
  <si>
    <t>Target Steam to Fuel ratio</t>
  </si>
  <si>
    <t>Petcoke Con. @ targeted steam/Fuel ratio</t>
  </si>
  <si>
    <t>Over Cons. Of Petcoke in KG</t>
  </si>
  <si>
    <t>Pet Coke Cons. In KG Month Wise</t>
  </si>
  <si>
    <t xml:space="preserve">Pet Coke Steam Generation in KG Month Wise  </t>
  </si>
  <si>
    <t>Av. Rate of Petcoke per KG</t>
  </si>
  <si>
    <t>Extra Cost  of Petcoke due to low Steam/Fuel ratio</t>
  </si>
  <si>
    <t>Total MP Boiler running Hrs.</t>
  </si>
  <si>
    <t>Total Pet Coke Cons.</t>
  </si>
  <si>
    <t>Total Running Hrs</t>
  </si>
  <si>
    <t>Per Hr consumption of Petcoke in KG</t>
  </si>
  <si>
    <t>If we used HSD fired boiler for 30 hrs we have to use HSD.</t>
  </si>
  <si>
    <t>Cost of HSD per Litr</t>
  </si>
  <si>
    <t>Cost of Petcoke per KG</t>
  </si>
  <si>
    <t>Total cost of Petcoke we used for 30 Hrs</t>
  </si>
  <si>
    <t>Total cost of HSD we have to use for 30 Hrs</t>
  </si>
  <si>
    <t>Saving in Rs. Lac</t>
  </si>
  <si>
    <t>Pet coke Consumption for 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</si>
</sst>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6" workbookViewId="0">
      <selection activeCell="D25" sqref="D25"/>
    </sheetView>
  </sheetViews>
  <sheetFormatPr defaultRowHeight="15" x14ac:dyDescent="0.25"/>
  <cols>
    <col min="3" max="3" width="20.85546875" customWidth="1"/>
    <col min="4" max="4" width="12.28515625" customWidth="1"/>
    <col min="7" max="7" width="14" customWidth="1"/>
    <col min="10" max="10" width="9.5703125" bestFit="1" customWidth="1"/>
  </cols>
  <sheetData>
    <row r="1" spans="1:11" ht="17.25" customHeight="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10.25" x14ac:dyDescent="0.25">
      <c r="A2" s="1"/>
      <c r="B2" s="2" t="s">
        <v>1</v>
      </c>
      <c r="C2" s="3" t="s">
        <v>7</v>
      </c>
      <c r="D2" s="3" t="s">
        <v>8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9</v>
      </c>
      <c r="J2" s="3" t="s">
        <v>10</v>
      </c>
      <c r="K2" s="17" t="s">
        <v>11</v>
      </c>
    </row>
    <row r="3" spans="1:11" x14ac:dyDescent="0.25">
      <c r="A3" s="4"/>
      <c r="B3" s="5">
        <v>42475</v>
      </c>
      <c r="C3" s="7">
        <v>423756</v>
      </c>
      <c r="D3" s="4">
        <v>4237560</v>
      </c>
      <c r="E3" s="9">
        <f t="shared" ref="E3:E14" si="0">D3/C3</f>
        <v>10</v>
      </c>
      <c r="F3" s="9">
        <v>10.17</v>
      </c>
      <c r="G3" s="18">
        <f>C3*E3/F3</f>
        <v>416672.5663716814</v>
      </c>
      <c r="H3" s="18">
        <f>C3-G3</f>
        <v>7083.4336283185985</v>
      </c>
      <c r="I3" s="19">
        <v>8.7899999999999991</v>
      </c>
      <c r="J3" s="18">
        <f>H3*I3</f>
        <v>62263.381592920472</v>
      </c>
      <c r="K3" s="16">
        <v>720</v>
      </c>
    </row>
    <row r="4" spans="1:11" x14ac:dyDescent="0.25">
      <c r="A4" s="4"/>
      <c r="B4" s="5">
        <v>42505</v>
      </c>
      <c r="C4" s="7">
        <v>419109.07843137247</v>
      </c>
      <c r="D4" s="4">
        <v>4262081</v>
      </c>
      <c r="E4" s="9">
        <f t="shared" si="0"/>
        <v>10.169383626696838</v>
      </c>
      <c r="F4" s="9">
        <v>10.17</v>
      </c>
      <c r="G4" s="18">
        <f t="shared" ref="G4:G14" si="1">C4*E4/F4</f>
        <v>419083.67748279253</v>
      </c>
      <c r="H4" s="18">
        <f t="shared" ref="H4:H14" si="2">C4-G4</f>
        <v>25.400948579946999</v>
      </c>
      <c r="I4" s="19">
        <v>8.7899999999999991</v>
      </c>
      <c r="J4" s="18">
        <f t="shared" ref="J4:J14" si="3">H4*I4</f>
        <v>223.2743380177341</v>
      </c>
      <c r="K4" s="16">
        <v>702</v>
      </c>
    </row>
    <row r="5" spans="1:11" x14ac:dyDescent="0.25">
      <c r="A5" s="4"/>
      <c r="B5" s="5">
        <v>42536</v>
      </c>
      <c r="C5" s="7">
        <v>442740.5825242718</v>
      </c>
      <c r="D5" s="4">
        <v>4560228</v>
      </c>
      <c r="E5" s="9">
        <f t="shared" si="0"/>
        <v>10.3</v>
      </c>
      <c r="F5" s="9">
        <v>10.17</v>
      </c>
      <c r="G5" s="18">
        <f t="shared" si="1"/>
        <v>448400</v>
      </c>
      <c r="H5" s="18">
        <f t="shared" si="2"/>
        <v>-5659.4174757282017</v>
      </c>
      <c r="I5" s="19">
        <v>8.7899999999999991</v>
      </c>
      <c r="J5" s="18">
        <f t="shared" si="3"/>
        <v>-49746.279611650891</v>
      </c>
      <c r="K5" s="16">
        <v>720</v>
      </c>
    </row>
    <row r="6" spans="1:11" x14ac:dyDescent="0.25">
      <c r="A6" s="10"/>
      <c r="B6" s="5">
        <v>42566</v>
      </c>
      <c r="C6" s="7">
        <v>451651.89473684219</v>
      </c>
      <c r="D6" s="7">
        <v>4290713</v>
      </c>
      <c r="E6" s="9">
        <f t="shared" si="0"/>
        <v>9.5000442818910589</v>
      </c>
      <c r="F6" s="9">
        <v>10.17</v>
      </c>
      <c r="G6" s="18">
        <f t="shared" si="1"/>
        <v>421899.01671583089</v>
      </c>
      <c r="H6" s="18">
        <f t="shared" si="2"/>
        <v>29752.878021011304</v>
      </c>
      <c r="I6" s="19">
        <v>8.7899999999999991</v>
      </c>
      <c r="J6" s="18">
        <f t="shared" si="3"/>
        <v>261527.79780468933</v>
      </c>
      <c r="K6" s="16">
        <v>739</v>
      </c>
    </row>
    <row r="7" spans="1:11" x14ac:dyDescent="0.25">
      <c r="A7" s="10"/>
      <c r="B7" s="5">
        <v>42597</v>
      </c>
      <c r="C7" s="7">
        <v>322174.73684210522</v>
      </c>
      <c r="D7" s="7">
        <v>3060666</v>
      </c>
      <c r="E7" s="9">
        <f t="shared" si="0"/>
        <v>9.5000186234341619</v>
      </c>
      <c r="F7" s="9">
        <v>10.17</v>
      </c>
      <c r="G7" s="18">
        <f t="shared" si="1"/>
        <v>300950.44247787609</v>
      </c>
      <c r="H7" s="18">
        <f t="shared" si="2"/>
        <v>21224.294364229136</v>
      </c>
      <c r="I7" s="19">
        <v>8.7899999999999991</v>
      </c>
      <c r="J7" s="18">
        <f t="shared" si="3"/>
        <v>186561.54746157408</v>
      </c>
      <c r="K7" s="16">
        <v>660</v>
      </c>
    </row>
    <row r="8" spans="1:11" x14ac:dyDescent="0.25">
      <c r="A8" s="10"/>
      <c r="B8" s="5">
        <v>42628</v>
      </c>
      <c r="C8" s="7">
        <v>347031.13450292393</v>
      </c>
      <c r="D8" s="7">
        <v>3291174</v>
      </c>
      <c r="E8" s="9">
        <f t="shared" si="0"/>
        <v>9.4838003648121383</v>
      </c>
      <c r="F8" s="9">
        <v>10.17</v>
      </c>
      <c r="G8" s="18">
        <f t="shared" si="1"/>
        <v>323615.92920353985</v>
      </c>
      <c r="H8" s="18">
        <f t="shared" si="2"/>
        <v>23415.205299384077</v>
      </c>
      <c r="I8" s="19">
        <v>8.7899999999999991</v>
      </c>
      <c r="J8" s="18">
        <f t="shared" si="3"/>
        <v>205819.65458158602</v>
      </c>
      <c r="K8" s="16">
        <v>653</v>
      </c>
    </row>
    <row r="9" spans="1:11" x14ac:dyDescent="0.25">
      <c r="A9" s="10"/>
      <c r="B9" s="5">
        <v>42658</v>
      </c>
      <c r="C9" s="7">
        <v>322031.33333333331</v>
      </c>
      <c r="D9" s="7">
        <v>2898282.0000000005</v>
      </c>
      <c r="E9" s="9">
        <f t="shared" si="0"/>
        <v>9.0000000000000018</v>
      </c>
      <c r="F9" s="9">
        <v>10.17</v>
      </c>
      <c r="G9" s="18">
        <f t="shared" si="1"/>
        <v>284983.48082595877</v>
      </c>
      <c r="H9" s="18">
        <f t="shared" si="2"/>
        <v>37047.85250737454</v>
      </c>
      <c r="I9" s="19">
        <v>8.7899999999999991</v>
      </c>
      <c r="J9" s="18">
        <f t="shared" si="3"/>
        <v>325650.62353982218</v>
      </c>
      <c r="K9" s="16">
        <v>647</v>
      </c>
    </row>
    <row r="10" spans="1:11" x14ac:dyDescent="0.25">
      <c r="A10" s="4"/>
      <c r="B10" s="5">
        <v>42689</v>
      </c>
      <c r="C10" s="7">
        <v>444423</v>
      </c>
      <c r="D10" s="4">
        <v>3777571</v>
      </c>
      <c r="E10" s="9">
        <f t="shared" si="0"/>
        <v>8.499944872340091</v>
      </c>
      <c r="F10" s="9">
        <v>10.17</v>
      </c>
      <c r="G10" s="18">
        <f t="shared" si="1"/>
        <v>371442.57620452315</v>
      </c>
      <c r="H10" s="18">
        <f t="shared" si="2"/>
        <v>72980.423795476847</v>
      </c>
      <c r="I10" s="19">
        <v>8.7899999999999991</v>
      </c>
      <c r="J10" s="18">
        <f t="shared" si="3"/>
        <v>641497.92516224144</v>
      </c>
      <c r="K10" s="16">
        <v>710</v>
      </c>
    </row>
    <row r="11" spans="1:11" x14ac:dyDescent="0.25">
      <c r="A11" s="6"/>
      <c r="B11" s="5">
        <v>42719</v>
      </c>
      <c r="C11" s="7">
        <v>376795.86928104574</v>
      </c>
      <c r="D11" s="4">
        <v>3386504</v>
      </c>
      <c r="E11" s="9">
        <f t="shared" si="0"/>
        <v>8.9876356831132433</v>
      </c>
      <c r="F11" s="9">
        <v>10.17</v>
      </c>
      <c r="G11" s="18">
        <f t="shared" si="1"/>
        <v>332989.5771878073</v>
      </c>
      <c r="H11" s="18">
        <f t="shared" si="2"/>
        <v>43806.292093238444</v>
      </c>
      <c r="I11" s="19">
        <v>8.7899999999999991</v>
      </c>
      <c r="J11" s="18">
        <f t="shared" si="3"/>
        <v>385057.30749956588</v>
      </c>
      <c r="K11" s="16">
        <v>660</v>
      </c>
    </row>
    <row r="12" spans="1:11" x14ac:dyDescent="0.25">
      <c r="A12" s="11"/>
      <c r="B12" s="5">
        <v>42750</v>
      </c>
      <c r="C12" s="7">
        <v>483275.5588235294</v>
      </c>
      <c r="D12" s="4">
        <v>4104527</v>
      </c>
      <c r="E12" s="9">
        <f t="shared" si="0"/>
        <v>8.4931400420744012</v>
      </c>
      <c r="F12" s="9">
        <v>10.17</v>
      </c>
      <c r="G12" s="18">
        <f t="shared" si="1"/>
        <v>403591.64208456245</v>
      </c>
      <c r="H12" s="18">
        <f t="shared" si="2"/>
        <v>79683.916738966946</v>
      </c>
      <c r="I12" s="19">
        <v>8.7899999999999991</v>
      </c>
      <c r="J12" s="18">
        <f t="shared" si="3"/>
        <v>700421.62813551934</v>
      </c>
      <c r="K12" s="16">
        <v>695</v>
      </c>
    </row>
    <row r="13" spans="1:11" x14ac:dyDescent="0.25">
      <c r="A13" s="4"/>
      <c r="B13" s="5">
        <v>42781</v>
      </c>
      <c r="C13" s="7">
        <v>470679.5555555555</v>
      </c>
      <c r="D13" s="4">
        <v>4236116</v>
      </c>
      <c r="E13" s="9">
        <f t="shared" si="0"/>
        <v>9.0000000000000018</v>
      </c>
      <c r="F13" s="9">
        <v>10.17</v>
      </c>
      <c r="G13" s="18">
        <f t="shared" si="1"/>
        <v>416530.5801376598</v>
      </c>
      <c r="H13" s="18">
        <f t="shared" si="2"/>
        <v>54148.975417895708</v>
      </c>
      <c r="I13" s="19">
        <v>8.7899999999999991</v>
      </c>
      <c r="J13" s="18">
        <f t="shared" si="3"/>
        <v>475969.49392330321</v>
      </c>
      <c r="K13" s="16">
        <v>672</v>
      </c>
    </row>
    <row r="14" spans="1:11" x14ac:dyDescent="0.25">
      <c r="A14" s="12"/>
      <c r="B14" s="5">
        <v>42809</v>
      </c>
      <c r="C14" s="7">
        <v>431591.89743589744</v>
      </c>
      <c r="D14" s="4">
        <v>4208021</v>
      </c>
      <c r="E14" s="9">
        <f t="shared" si="0"/>
        <v>9.75</v>
      </c>
      <c r="F14" s="9">
        <v>10.17</v>
      </c>
      <c r="G14" s="18">
        <f t="shared" si="1"/>
        <v>413768.04326450342</v>
      </c>
      <c r="H14" s="18">
        <f t="shared" si="2"/>
        <v>17823.854171394021</v>
      </c>
      <c r="I14" s="19">
        <v>8.7899999999999991</v>
      </c>
      <c r="J14" s="18">
        <f t="shared" si="3"/>
        <v>156671.67816655344</v>
      </c>
      <c r="K14" s="16">
        <v>698</v>
      </c>
    </row>
    <row r="15" spans="1:11" x14ac:dyDescent="0.25">
      <c r="A15" s="13"/>
      <c r="B15" s="13" t="s">
        <v>2</v>
      </c>
      <c r="C15" s="14">
        <f>SUM(C3:C14)</f>
        <v>4935260.6414668774</v>
      </c>
      <c r="D15" s="13">
        <f t="shared" ref="D15" si="4">SUM(D3:D14)</f>
        <v>46313443</v>
      </c>
      <c r="E15" s="15">
        <f>+D15/C15</f>
        <v>9.3841939391947768</v>
      </c>
      <c r="F15" s="9">
        <v>10.17</v>
      </c>
      <c r="G15" s="14">
        <f>SUM(G3:G14)</f>
        <v>4553927.531956736</v>
      </c>
      <c r="H15" s="14">
        <f>SUM(H3:H14)</f>
        <v>381333.10951014137</v>
      </c>
      <c r="I15" s="20">
        <v>8.7899999999999991</v>
      </c>
      <c r="J15" s="8">
        <f>SUM(J3:J14)</f>
        <v>3351918.032594142</v>
      </c>
      <c r="K15" s="16">
        <f>SUM(K3:K14)</f>
        <v>8276</v>
      </c>
    </row>
    <row r="18" spans="3:4" x14ac:dyDescent="0.25">
      <c r="C18" s="27" t="s">
        <v>12</v>
      </c>
      <c r="D18" s="22">
        <f>G15</f>
        <v>4553927.531956736</v>
      </c>
    </row>
    <row r="19" spans="3:4" x14ac:dyDescent="0.25">
      <c r="C19" s="16" t="s">
        <v>13</v>
      </c>
      <c r="D19" s="22">
        <f>K15</f>
        <v>8276</v>
      </c>
    </row>
    <row r="20" spans="3:4" ht="30" x14ac:dyDescent="0.25">
      <c r="C20" s="27" t="s">
        <v>14</v>
      </c>
      <c r="D20" s="22">
        <f>D18/D19</f>
        <v>550.25707249356401</v>
      </c>
    </row>
    <row r="21" spans="3:4" ht="45" x14ac:dyDescent="0.25">
      <c r="C21" s="27" t="s">
        <v>21</v>
      </c>
      <c r="D21" s="22">
        <f>D20*40</f>
        <v>22010.28289974256</v>
      </c>
    </row>
    <row r="22" spans="3:4" ht="45" x14ac:dyDescent="0.25">
      <c r="C22" s="27" t="s">
        <v>15</v>
      </c>
      <c r="D22" s="22">
        <f>(D20*8000/10400)/0.8*30</f>
        <v>15872.800168083575</v>
      </c>
    </row>
    <row r="23" spans="3:4" x14ac:dyDescent="0.25">
      <c r="C23" s="27" t="s">
        <v>16</v>
      </c>
      <c r="D23" s="16">
        <v>43.91</v>
      </c>
    </row>
    <row r="24" spans="3:4" x14ac:dyDescent="0.25">
      <c r="C24" s="16" t="s">
        <v>17</v>
      </c>
      <c r="D24" s="16">
        <v>8.7899999999999991</v>
      </c>
    </row>
    <row r="25" spans="3:4" ht="30" x14ac:dyDescent="0.25">
      <c r="C25" s="24" t="s">
        <v>18</v>
      </c>
      <c r="D25" s="22">
        <f>D21*D24</f>
        <v>193470.38668873708</v>
      </c>
    </row>
    <row r="26" spans="3:4" ht="30" customHeight="1" x14ac:dyDescent="0.25">
      <c r="C26" s="24" t="s">
        <v>19</v>
      </c>
      <c r="D26" s="23">
        <f>D22*D23</f>
        <v>696974.65538054972</v>
      </c>
    </row>
    <row r="27" spans="3:4" x14ac:dyDescent="0.25">
      <c r="C27" s="25" t="s">
        <v>20</v>
      </c>
      <c r="D27" s="26">
        <f>(D26-D25)/100000</f>
        <v>5.0350426869181266</v>
      </c>
    </row>
  </sheetData>
  <mergeCells count="1">
    <mergeCell ref="A1:K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2017-04-10T09:42:16Z</dcterms:modified>
</cp:coreProperties>
</file>