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9875" windowHeight="7335" tabRatio="780"/>
  </bookViews>
  <sheets>
    <sheet name="Comparison 1" sheetId="8" r:id="rId1"/>
    <sheet name="Inventory Trend Graph Mar'17" sheetId="4" r:id="rId2"/>
    <sheet name="Inventory Trend Graph Mar'16" sheetId="10" state="hidden" r:id="rId3"/>
  </sheets>
  <externalReferences>
    <externalReference r:id="rId4"/>
    <externalReference r:id="rId5"/>
  </externalReferences>
  <definedNames>
    <definedName name="_xlnm._FilterDatabase" localSheetId="0" hidden="1">'Comparison 1'!$A$3:$G$195</definedName>
    <definedName name="DATA12" localSheetId="0">'[1]Inventry Download From SAP'!#REF!</definedName>
    <definedName name="DATA12">'[1]Inventry Download From SAP'!#REF!</definedName>
    <definedName name="DATA15" localSheetId="0">'[1]Inventry Download From SAP'!#REF!</definedName>
    <definedName name="DATA15">'[1]Inventry Download From SAP'!#REF!</definedName>
    <definedName name="DATA16" localSheetId="0">'[1]Inventry Download From SAP'!#REF!</definedName>
    <definedName name="DATA16">'[1]Inventry Download From SAP'!#REF!</definedName>
    <definedName name="DATA3" localSheetId="0">'[1]Inventry Download From SAP'!#REF!</definedName>
    <definedName name="DATA3">'[1]Inventry Download From SAP'!#REF!</definedName>
    <definedName name="DATA4" localSheetId="0">'[1]Inventry Download From SAP'!#REF!</definedName>
    <definedName name="DATA4">'[1]Inventry Download From SAP'!#REF!</definedName>
    <definedName name="DATA5" localSheetId="0">'[1]Inventry Download From SAP'!#REF!</definedName>
    <definedName name="DATA5">'[1]Inventry Download From SAP'!#REF!</definedName>
    <definedName name="DATA7" localSheetId="0">'[1]Inventry Download From SAP'!#REF!</definedName>
    <definedName name="DATA7">'[1]Inventry Download From SAP'!#REF!</definedName>
    <definedName name="DATA8" localSheetId="0">'[1]Inventry Download From SAP'!#REF!</definedName>
    <definedName name="DATA8">'[1]Inventry Download From SAP'!#REF!</definedName>
    <definedName name="DATA9" localSheetId="0">'[1]Inventry Download From SAP'!#REF!</definedName>
    <definedName name="DATA9">'[1]Inventry Download From SAP'!#REF!</definedName>
  </definedNames>
  <calcPr calcId="145621"/>
</workbook>
</file>

<file path=xl/calcChain.xml><?xml version="1.0" encoding="utf-8"?>
<calcChain xmlns="http://schemas.openxmlformats.org/spreadsheetml/2006/main">
  <c r="I73" i="8" l="1"/>
  <c r="I108" i="8"/>
  <c r="I109" i="8"/>
  <c r="I130" i="8"/>
  <c r="I131" i="8"/>
  <c r="I133" i="8"/>
  <c r="I152" i="8"/>
  <c r="I162" i="8"/>
  <c r="I164" i="8"/>
  <c r="I165" i="8"/>
  <c r="I173" i="8"/>
  <c r="I174" i="8"/>
  <c r="K195" i="8" l="1"/>
  <c r="K194" i="8"/>
  <c r="K193" i="8"/>
  <c r="K192" i="8"/>
  <c r="K191" i="8"/>
  <c r="K189" i="8"/>
  <c r="K187" i="8"/>
  <c r="K186" i="8"/>
  <c r="K174" i="8"/>
  <c r="K173" i="8"/>
  <c r="K165" i="8"/>
  <c r="K164" i="8"/>
  <c r="K162" i="8"/>
  <c r="K152" i="8"/>
  <c r="K133" i="8"/>
  <c r="K131" i="8"/>
  <c r="K130" i="8"/>
  <c r="K109" i="8"/>
  <c r="K108" i="8"/>
  <c r="K73" i="8"/>
  <c r="J195" i="8"/>
  <c r="J194" i="8"/>
  <c r="J193" i="8"/>
  <c r="J192" i="8"/>
  <c r="J191" i="8"/>
  <c r="J189" i="8"/>
  <c r="J187" i="8"/>
  <c r="J186" i="8"/>
  <c r="J174" i="8"/>
  <c r="J173" i="8"/>
  <c r="J165" i="8"/>
  <c r="J164" i="8"/>
  <c r="J162" i="8"/>
  <c r="J152" i="8"/>
  <c r="J133" i="8"/>
  <c r="J131" i="8"/>
  <c r="J130" i="8"/>
  <c r="J109" i="8"/>
  <c r="J108" i="8"/>
  <c r="J73" i="8"/>
  <c r="I186" i="8"/>
  <c r="I187" i="8"/>
  <c r="I189" i="8"/>
  <c r="I191" i="8"/>
  <c r="I192" i="8"/>
  <c r="I193" i="8"/>
  <c r="I195" i="8"/>
  <c r="I194" i="8"/>
  <c r="K197" i="8" l="1"/>
  <c r="I197" i="8"/>
  <c r="C18" i="4"/>
  <c r="C20" i="4" s="1"/>
  <c r="D197" i="8"/>
  <c r="C197" i="8"/>
  <c r="G197" i="8"/>
  <c r="F197" i="8"/>
  <c r="D37" i="10"/>
  <c r="D36" i="10"/>
  <c r="C35" i="10"/>
  <c r="D35" i="10" s="1"/>
  <c r="B35" i="10"/>
  <c r="C34" i="10"/>
  <c r="B34" i="10"/>
  <c r="D34" i="10" s="1"/>
  <c r="C33" i="10"/>
  <c r="D33" i="10" s="1"/>
  <c r="B33" i="10"/>
  <c r="D32" i="10"/>
  <c r="C32" i="10"/>
  <c r="B32" i="10"/>
  <c r="C31" i="10"/>
  <c r="D31" i="10" s="1"/>
  <c r="B31" i="10"/>
  <c r="C30" i="10"/>
  <c r="B30" i="10"/>
  <c r="D30" i="10" s="1"/>
  <c r="C29" i="10"/>
  <c r="D29" i="10" s="1"/>
  <c r="B29" i="10"/>
  <c r="D28" i="10"/>
  <c r="C28" i="10"/>
  <c r="B28" i="10"/>
  <c r="C27" i="10"/>
  <c r="D27" i="10" s="1"/>
  <c r="B27" i="10"/>
  <c r="C26" i="10"/>
  <c r="B26" i="10"/>
  <c r="D26" i="10" s="1"/>
  <c r="C25" i="10"/>
  <c r="D25" i="10" s="1"/>
  <c r="B25" i="10"/>
  <c r="D24" i="10"/>
  <c r="C24" i="10"/>
  <c r="B24" i="10"/>
  <c r="C23" i="10"/>
  <c r="D23" i="10" s="1"/>
  <c r="B23" i="10"/>
  <c r="C22" i="10"/>
  <c r="B22" i="10"/>
  <c r="D22" i="10" s="1"/>
  <c r="C21" i="10"/>
  <c r="D21" i="10" s="1"/>
  <c r="B21" i="10"/>
  <c r="D20" i="10"/>
  <c r="C20" i="10"/>
  <c r="B20" i="10"/>
  <c r="C19" i="10"/>
  <c r="D19" i="10" s="1"/>
  <c r="B19" i="10"/>
  <c r="C18" i="10"/>
  <c r="B18" i="10"/>
  <c r="D18" i="10" s="1"/>
  <c r="C17" i="10"/>
  <c r="D17" i="10" s="1"/>
  <c r="B17" i="10"/>
  <c r="D16" i="10"/>
  <c r="C16" i="10"/>
  <c r="B16" i="10"/>
  <c r="C15" i="10"/>
  <c r="D15" i="10" s="1"/>
  <c r="B15" i="10"/>
  <c r="C14" i="10"/>
  <c r="B14" i="10"/>
  <c r="D14" i="10" s="1"/>
  <c r="C13" i="10"/>
  <c r="D13" i="10" s="1"/>
  <c r="B13" i="10"/>
  <c r="D12" i="10"/>
  <c r="C12" i="10"/>
  <c r="B12" i="10"/>
  <c r="C11" i="10"/>
  <c r="D11" i="10" s="1"/>
  <c r="B11" i="10"/>
  <c r="C10" i="10"/>
  <c r="B10" i="10"/>
  <c r="D10" i="10" s="1"/>
  <c r="C9" i="10"/>
  <c r="D9" i="10" s="1"/>
  <c r="B9" i="10"/>
  <c r="D8" i="10"/>
  <c r="C8" i="10"/>
  <c r="B8" i="10"/>
  <c r="C7" i="10"/>
  <c r="D7" i="10" s="1"/>
  <c r="B7" i="10"/>
  <c r="C6" i="10"/>
  <c r="B6" i="10"/>
  <c r="D6" i="10" s="1"/>
  <c r="C5" i="10"/>
  <c r="D5" i="10" s="1"/>
  <c r="B5" i="10"/>
  <c r="D4" i="10"/>
  <c r="C4" i="10"/>
  <c r="B4" i="10"/>
  <c r="D16" i="4" l="1"/>
  <c r="D15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<sst xmlns="http://schemas.openxmlformats.org/spreadsheetml/2006/main" count="229" uniqueCount="202">
  <si>
    <t>Closing Stock</t>
  </si>
  <si>
    <t>Material</t>
  </si>
  <si>
    <t>Material Description</t>
  </si>
  <si>
    <t>GLYCERINE</t>
  </si>
  <si>
    <t>CAPRYLIC ACID 99%</t>
  </si>
  <si>
    <t>CAPRYLIC ACID 99% (180 KG DRUM)</t>
  </si>
  <si>
    <t>CAPRIC ACID 99%</t>
  </si>
  <si>
    <t>LAURIC ACID 99% (25 KG BAG)</t>
  </si>
  <si>
    <t>BEHENIC 90% (25 KG BAG)</t>
  </si>
  <si>
    <t>BEHENIC 90% (500 KG BAG)</t>
  </si>
  <si>
    <t>ERUCIC ACID 90%</t>
  </si>
  <si>
    <t>ERUCIC ACID 90% (180 KG DRUM)</t>
  </si>
  <si>
    <t>VEGAROL C10 (170 KG DRUM)</t>
  </si>
  <si>
    <t>VEGAROL C16 98</t>
  </si>
  <si>
    <t>VEGAROL C18 98</t>
  </si>
  <si>
    <t>GLYCERIN USP (250 KG DRUM)</t>
  </si>
  <si>
    <t>GLYCERIN USP</t>
  </si>
  <si>
    <t>CAPRYLIC CAPRIC ACID</t>
  </si>
  <si>
    <t>CAPRYLIC CAPRIC ACID (180 KG DRUM)</t>
  </si>
  <si>
    <t>OLEIC ACID IG (180 KG DRUM)</t>
  </si>
  <si>
    <t>OLEIC ACID K (180 KG DRUM)</t>
  </si>
  <si>
    <t>VEGACID C18 80</t>
  </si>
  <si>
    <t>VEGACID C18 80 (180 KG DRUM)</t>
  </si>
  <si>
    <t>VEGACID SUPERFLEX</t>
  </si>
  <si>
    <t>VEGAROL C1214</t>
  </si>
  <si>
    <t>VEGAROL C1214 (170 KG DRUM)</t>
  </si>
  <si>
    <t>VEGAROL C1216</t>
  </si>
  <si>
    <t>VEGAROL C1618 TA</t>
  </si>
  <si>
    <t>VEGAROL C22 (25 KG BAG)</t>
  </si>
  <si>
    <t>VEGAROL C22 80 (25 KG BAG)</t>
  </si>
  <si>
    <t>LOW GRADE FATTY ALCOHOL</t>
  </si>
  <si>
    <t>LOW GRADE MIXED FATTY ALCOHOL</t>
  </si>
  <si>
    <t>POLY GLYCEROL</t>
  </si>
  <si>
    <t>STEARIC ACID UTSR (25 KG BAG)</t>
  </si>
  <si>
    <t>GLYCERIN CP</t>
  </si>
  <si>
    <t>GLYCERIN CP (250 KG DRUM)</t>
  </si>
  <si>
    <t>LOW GRADE MIXED FATTY ACID GRADE 2</t>
  </si>
  <si>
    <t>WAX ESTER (180 KG DRUM)</t>
  </si>
  <si>
    <t>GLYCERIN IP (250 KG DRUM)</t>
  </si>
  <si>
    <t>VEGAROL C1618 TA (25 KG BAG)</t>
  </si>
  <si>
    <t>Vegarol EW 300 25 KG BAG</t>
  </si>
  <si>
    <t>Vegarol EW 100 25 KG BAG</t>
  </si>
  <si>
    <t>PALMITIC ACID 98% (25KG BAG)</t>
  </si>
  <si>
    <t>DISTILLED FATTY ACID (180 KG DRUM)</t>
  </si>
  <si>
    <t>VEGAROL C18 DO</t>
  </si>
  <si>
    <t>POLYMERISED FATTY ACID</t>
  </si>
  <si>
    <t>VEGAROL C1618 TA (MB)</t>
  </si>
  <si>
    <t>VEGAROL C16 98 (25 KG BAG)</t>
  </si>
  <si>
    <t>VEGAROL C18 22 (250 LB  DRUM)</t>
  </si>
  <si>
    <t>STEARIC ACID UTSR</t>
  </si>
  <si>
    <t>FATTY ALCOHOL C1214</t>
  </si>
  <si>
    <t>STEARIC ACID 92 (25 KG BAG)</t>
  </si>
  <si>
    <t>STEARIC ACID 92 BULK</t>
  </si>
  <si>
    <t>VEGA E TS 25 KG BAG</t>
  </si>
  <si>
    <t>PALMITIC ACID 98% (25 KG BAG)(BEADS)</t>
  </si>
  <si>
    <t>VEGAROL C18 70 (25 KG BAG)</t>
  </si>
  <si>
    <t>VEGA E SI 65 (25 KG BAG)</t>
  </si>
  <si>
    <t>COCONUT OIL (CRUDE) LOCAL</t>
  </si>
  <si>
    <t>PFAD(LOCAL)</t>
  </si>
  <si>
    <t>RBD PALM STEARIN (LOCAL)</t>
  </si>
  <si>
    <t>REFINED MUSTARD OIL</t>
  </si>
  <si>
    <t>SOLVENT  COCONUT OIL</t>
  </si>
  <si>
    <t>Lauric Acid 99%(Kortacid 1299)</t>
  </si>
  <si>
    <t>B/P  C10</t>
  </si>
  <si>
    <t>CRUDE FATTY ACID BAD C8C10</t>
  </si>
  <si>
    <t>DEACIDIFIED LCT</t>
  </si>
  <si>
    <t>DISTILLED FATTY ACID C8 C10</t>
  </si>
  <si>
    <t>DIST FATTY ACID C10&gt;99%</t>
  </si>
  <si>
    <t>DIST FATTY ACID C1214</t>
  </si>
  <si>
    <t>DIST FATTY ACID C1214 PKO LGMFA</t>
  </si>
  <si>
    <t>DIST FATTY ACID C16 RICH</t>
  </si>
  <si>
    <t>DIST FATTY ACID C16&gt;99%</t>
  </si>
  <si>
    <t>DIST FATTY ACID C18 40</t>
  </si>
  <si>
    <t>DIST FATTY ACID C2022 MUSTARD LGMFA</t>
  </si>
  <si>
    <t>DIST FATTY ACID C2022 (C22 RICH)</t>
  </si>
  <si>
    <t>DIST FATTY ACID C6</t>
  </si>
  <si>
    <t>DIST FATTY ACID C8&gt;99%</t>
  </si>
  <si>
    <t>DIST MUSTARD LGMFA</t>
  </si>
  <si>
    <t>DLGMFA</t>
  </si>
  <si>
    <t>ERUCIC (SPECIFIC)&gt;90%</t>
  </si>
  <si>
    <t>ERUCIC&gt;90%</t>
  </si>
  <si>
    <t>FATTY ALCOHOL C1218</t>
  </si>
  <si>
    <t>FATTY ALCOHOL C16</t>
  </si>
  <si>
    <t>FATTY ALCOHOL C16 98 25 KG BAG</t>
  </si>
  <si>
    <t>FATTY ALCOHOL C16 98 50 LB BAG</t>
  </si>
  <si>
    <t>FATTY ALCOHOL C1618 50:50</t>
  </si>
  <si>
    <t>FATTY ALCOHOL C1618 50:50 25 KG BAG</t>
  </si>
  <si>
    <t>FATTY ALCOHOL C1618 50:50 50 LB BAG</t>
  </si>
  <si>
    <t>FATTY ALCOHOL C1618 TA</t>
  </si>
  <si>
    <t>FATTY ALCOHOL C1618 TA 25 KG BAG</t>
  </si>
  <si>
    <t>FATTY ALCOHOL C1618 TA 50 LB BAG</t>
  </si>
  <si>
    <t>FATTY ALCOHOL C18</t>
  </si>
  <si>
    <t>FATTY ALCOHOL C18 98 25 KG BAG</t>
  </si>
  <si>
    <t>FATTY ALCOHOL C18 98 50 LB BAG</t>
  </si>
  <si>
    <t>FATTY ALCOHOL C1822 25 KG BAG</t>
  </si>
  <si>
    <t>FATTY ALCOHOL C1822 50 LB BAG</t>
  </si>
  <si>
    <t>FATTY ALCOHOL C22 25 KG BAG</t>
  </si>
  <si>
    <t>FATTY ALCOHOL C22 50 LB BAG</t>
  </si>
  <si>
    <t>FATTY ALCOHOL C22 80 25 KG BAG</t>
  </si>
  <si>
    <t>FATTY ALCOHOL C22&gt;80%</t>
  </si>
  <si>
    <t>HYD DIST LGMFA</t>
  </si>
  <si>
    <t>HYDROCARBON</t>
  </si>
  <si>
    <t>INTERMEDIATE FATTY ALCOHOL C1218</t>
  </si>
  <si>
    <t>INTERMEDIATE FATTY ALCOHOL C1222</t>
  </si>
  <si>
    <t>PKO LGMFA</t>
  </si>
  <si>
    <t>LCT&lt;30%</t>
  </si>
  <si>
    <t>LE PKO</t>
  </si>
  <si>
    <t>LGMFA</t>
  </si>
  <si>
    <t>LGMFA2</t>
  </si>
  <si>
    <t>LOW GRADE FATTY ALCOHOL LGMFA</t>
  </si>
  <si>
    <t>MUSTARD LGMFA</t>
  </si>
  <si>
    <t>OFF GRADE FATTY ALCOHOL PASTILE</t>
  </si>
  <si>
    <t>REFINED GLYCERINE CP (250 KG DRUM)</t>
  </si>
  <si>
    <t>REFINED GLYCERINE</t>
  </si>
  <si>
    <t>SPLIT PFAD</t>
  </si>
  <si>
    <t>SPLIT CNO</t>
  </si>
  <si>
    <t>SPLIT LGMFA</t>
  </si>
  <si>
    <t>SPLIT MUSTARD</t>
  </si>
  <si>
    <t>SPLIT RBDPS</t>
  </si>
  <si>
    <t>STEARIC ACID 90</t>
  </si>
  <si>
    <t>CRUDE FATTY ACID C8C10</t>
  </si>
  <si>
    <t>UNDIST DFA C12C14 SPKO LGMFA</t>
  </si>
  <si>
    <t>INTERMEDIATE FATTY ALCOHOL C1214</t>
  </si>
  <si>
    <t>INTERMEDIATE FATTY ALCOHOL C1618</t>
  </si>
  <si>
    <t>FATTY ALCOHOL C22 90 (25 KG BAG)</t>
  </si>
  <si>
    <t>INTERMEDIATE FATTY ALCOHOL C1622</t>
  </si>
  <si>
    <t>FATTY ALCOHOL C1214 (170 KG DRUM)</t>
  </si>
  <si>
    <t>CRUDE ALCOHOL C2022</t>
  </si>
  <si>
    <t>EMULSIFYING WAX NI 25 KG BAG</t>
  </si>
  <si>
    <t>EMULSIFYING WAX NF 25 KG BAG</t>
  </si>
  <si>
    <t>HYD SPLIT STRIPPED MCT</t>
  </si>
  <si>
    <t>B/P C8 MCT</t>
  </si>
  <si>
    <t>Distilled Fatty Acid C18&gt;95%</t>
  </si>
  <si>
    <t>DIST FATTY ACID C20 (C20 RICH)</t>
  </si>
  <si>
    <t>FATTY ALCOHOL C18 DO (50 LB BAG)</t>
  </si>
  <si>
    <t>DISTILLED STEARIC ACID DTP 7 (50 KG BAG)</t>
  </si>
  <si>
    <t>REFINED GLYCERINE BP (250 KG DRUM)</t>
  </si>
  <si>
    <t>DISTILLED STEARIC ACID P 12 (25 KG BAG)</t>
  </si>
  <si>
    <t>FATTY ALCOHOL C1618 PS (25 KG BAG)</t>
  </si>
  <si>
    <t>DIST FATTY ACID C1499% (25 KG BAG)</t>
  </si>
  <si>
    <t>SPLIT B/P CNO</t>
  </si>
  <si>
    <t>STEARIC ACID 90-92 (25 KG BAG)</t>
  </si>
  <si>
    <t>Statement of Total Inventory to Slow Moving Inventory trend Analysis</t>
  </si>
  <si>
    <t>Month</t>
  </si>
  <si>
    <t>Total Inventory</t>
  </si>
  <si>
    <t>Slowing Moving</t>
  </si>
  <si>
    <t>Slow Moving %</t>
  </si>
  <si>
    <t>Sep/2016</t>
  </si>
  <si>
    <t>Oct/2016</t>
  </si>
  <si>
    <t>Nov/2016</t>
  </si>
  <si>
    <t>Dec/2016</t>
  </si>
  <si>
    <t>Jan/2017</t>
  </si>
  <si>
    <t>Feb/2017</t>
  </si>
  <si>
    <t>Mar/2017</t>
  </si>
  <si>
    <t>PALMITIC ACID 98%</t>
  </si>
  <si>
    <t>VEGAROL C1218</t>
  </si>
  <si>
    <t>VEGAROL C1618 50:50 (25 KG BAG)</t>
  </si>
  <si>
    <t>VEGAROL C1822 (25 KG BAG)</t>
  </si>
  <si>
    <t>VEGACID C18 90 (180 KG DRUM)</t>
  </si>
  <si>
    <t>VEGAROL C1618 50:50 (50 LB BAG)</t>
  </si>
  <si>
    <t>CAPROIC ACID 50% (180 KG DRUM)</t>
  </si>
  <si>
    <t>VEGAROL C1618 (50:50) (250 LB  DRUM)MB</t>
  </si>
  <si>
    <t>DISTILLED FATTY ACID C 22 (BEHENIC ACID)</t>
  </si>
  <si>
    <t>SPLIT PALMKERNAL OIL FATTY ACID</t>
  </si>
  <si>
    <t>DISTILLED FATTY ACID C1618</t>
  </si>
  <si>
    <t>Distilled Fatty Acid C1218</t>
  </si>
  <si>
    <t>B/P C8</t>
  </si>
  <si>
    <t>DIST FATTY ACID C1618 TA</t>
  </si>
  <si>
    <t>DIST FATTY ACID C2022&gt;98%</t>
  </si>
  <si>
    <t>FATTY ALCOHOL C22 70</t>
  </si>
  <si>
    <t>REFINED GLYCERINE IP (250 KG DRUM)</t>
  </si>
  <si>
    <t>B/P C1618</t>
  </si>
  <si>
    <t>Crude fatty acid C16  75 – 80%</t>
  </si>
  <si>
    <t>CRUDE FATTY ACID C6</t>
  </si>
  <si>
    <t>FATTY ALCOHOL C20 RICH 25 KG BAG</t>
  </si>
  <si>
    <t>STEARIC ACID 98 (25 KG BAG)</t>
  </si>
  <si>
    <t>SODIUM LAURYL SULPHATE</t>
  </si>
  <si>
    <t>FATTY ALCOHOL C1618 50:50 (250 LB DRUM)</t>
  </si>
  <si>
    <t>FATTY ALCOHOL C16 98 (250 LB DRUM)</t>
  </si>
  <si>
    <t>STEARIC ACID UTSR (50 KG BAG)</t>
  </si>
  <si>
    <t>CAPRIC ACID 99% 180 KG DRUM</t>
  </si>
  <si>
    <t>DISTILLED STEARIC ACID DTP 7 (25 KG BAG)</t>
  </si>
  <si>
    <t>LOW GRADE MIXED FATTY ACID</t>
  </si>
  <si>
    <t>VEGAROL C16 98 (250 LB  DRUM)</t>
  </si>
  <si>
    <t>Behenic Acid 85%/Colfat 2285(25 kg bag)</t>
  </si>
  <si>
    <t>CAPROIC ACID 98% (180 KG DRUM)</t>
  </si>
  <si>
    <t>MIX DFA BLEND 34 IV(180 kg Drum)</t>
  </si>
  <si>
    <t>VEGAROL C1618 (50:50) (250 LB  DRUM)</t>
  </si>
  <si>
    <t>ERUCIC ACID 70% (180 KG DRUM)</t>
  </si>
  <si>
    <t xml:space="preserve"> VEGAROL C1698 250 LB DRUM (MB)</t>
  </si>
  <si>
    <t>DISTILLED FATTY ACID C1218(180KGDRUM)ITC</t>
  </si>
  <si>
    <t>Note: - Slow Moving Items are mainly consist of Intermediate Alcohols, PKO and Mustard Residue and Palmatic Acid.</t>
  </si>
  <si>
    <t>Qty. in Kg</t>
  </si>
  <si>
    <t>Value in INR</t>
  </si>
  <si>
    <t>Mar'16</t>
  </si>
  <si>
    <t xml:space="preserve">Stock Ageing Statement  </t>
  </si>
  <si>
    <t>Mar'17</t>
  </si>
  <si>
    <t>Slob Reduction in MT</t>
  </si>
  <si>
    <t xml:space="preserve">Value by Assumption </t>
  </si>
  <si>
    <t>1000$ /MT</t>
  </si>
  <si>
    <t>INR Rate/Kg</t>
  </si>
  <si>
    <t>Slow Moving -Reduction of  Material 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</si>
</sst>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m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Bookman Old Style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  <xf numFmtId="0" fontId="4" fillId="0" borderId="0"/>
  </cellStyleXfs>
  <cellXfs count="31">
    <xf numFmtId="0" fontId="0" fillId="0" borderId="0" xfId="0"/>
    <xf numFmtId="0" fontId="0" fillId="0" borderId="1" xfId="0" applyBorder="1"/>
    <xf numFmtId="0" fontId="5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0" fillId="0" borderId="1" xfId="0" applyNumberFormat="1" applyBorder="1"/>
    <xf numFmtId="4" fontId="0" fillId="0" borderId="1" xfId="0" applyNumberFormat="1" applyBorder="1"/>
    <xf numFmtId="165" fontId="0" fillId="0" borderId="1" xfId="1" applyNumberFormat="1" applyFont="1" applyBorder="1"/>
    <xf numFmtId="0" fontId="6" fillId="0" borderId="0" xfId="0" applyFont="1"/>
    <xf numFmtId="0" fontId="2" fillId="0" borderId="1" xfId="0" applyFont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9" fontId="0" fillId="0" borderId="1" xfId="2" applyFont="1" applyBorder="1"/>
    <xf numFmtId="166" fontId="0" fillId="0" borderId="1" xfId="0" quotePrefix="1" applyNumberFormat="1" applyFont="1" applyFill="1" applyBorder="1" applyAlignment="1">
      <alignment horizontal="center"/>
    </xf>
    <xf numFmtId="9" fontId="0" fillId="0" borderId="0" xfId="2" applyFont="1"/>
    <xf numFmtId="0" fontId="0" fillId="0" borderId="1" xfId="0" applyNumberFormat="1" applyBorder="1"/>
    <xf numFmtId="165" fontId="0" fillId="0" borderId="0" xfId="0" applyNumberFormat="1"/>
    <xf numFmtId="3" fontId="0" fillId="0" borderId="1" xfId="0" applyNumberFormat="1" applyFill="1" applyBorder="1"/>
    <xf numFmtId="4" fontId="0" fillId="0" borderId="1" xfId="0" applyNumberFormat="1" applyFill="1" applyBorder="1"/>
    <xf numFmtId="165" fontId="2" fillId="0" borderId="1" xfId="0" applyNumberFormat="1" applyFont="1" applyBorder="1"/>
    <xf numFmtId="0" fontId="0" fillId="2" borderId="1" xfId="0" applyNumberFormat="1" applyFill="1" applyBorder="1"/>
    <xf numFmtId="0" fontId="0" fillId="2" borderId="1" xfId="0" applyFill="1" applyBorder="1"/>
    <xf numFmtId="3" fontId="0" fillId="2" borderId="1" xfId="0" applyNumberFormat="1" applyFill="1" applyBorder="1"/>
    <xf numFmtId="4" fontId="0" fillId="2" borderId="1" xfId="0" applyNumberFormat="1" applyFill="1" applyBorder="1"/>
    <xf numFmtId="0" fontId="0" fillId="2" borderId="0" xfId="0" applyFill="1"/>
    <xf numFmtId="3" fontId="0" fillId="0" borderId="0" xfId="0" applyNumberFormat="1"/>
    <xf numFmtId="0" fontId="2" fillId="0" borderId="4" xfId="0" applyFont="1" applyFill="1" applyBorder="1" applyAlignment="1">
      <alignment horizontal="center"/>
    </xf>
    <xf numFmtId="164" fontId="0" fillId="0" borderId="0" xfId="0" applyNumberFormat="1"/>
    <xf numFmtId="0" fontId="7" fillId="0" borderId="4" xfId="0" applyFont="1" applyFill="1" applyBorder="1" applyAlignment="1">
      <alignment horizontal="center" wrapText="1"/>
    </xf>
    <xf numFmtId="165" fontId="2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6">
    <cellStyle name="Comma" xfId="1" builtinId="3"/>
    <cellStyle name="Comma 9" xfId="4"/>
    <cellStyle name="Normal" xfId="0" builtinId="0"/>
    <cellStyle name="Normal 2" xfId="5"/>
    <cellStyle name="Normal 9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'Inventory Trend Graph Mar''17'!$B$3</c:f>
              <c:strCache>
                <c:ptCount val="1"/>
                <c:pt idx="0">
                  <c:v>Total Inventory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'Inventory Trend Graph Mar''17'!#REF!</c:f>
            </c:multiLvlStrRef>
          </c:cat>
          <c:val>
            <c:numRef>
              <c:f>'Inventory Trend Graph Mar''17'!#REF!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73760"/>
        <c:axId val="44775296"/>
      </c:barChart>
      <c:lineChart>
        <c:grouping val="standard"/>
        <c:varyColors val="0"/>
        <c:ser>
          <c:idx val="1"/>
          <c:order val="1"/>
          <c:tx>
            <c:strRef>
              <c:f>'Inventory Trend Graph Mar''17'!$C$3</c:f>
              <c:strCache>
                <c:ptCount val="1"/>
                <c:pt idx="0">
                  <c:v>Slowing Moving</c:v>
                </c:pt>
              </c:strCache>
            </c:strRef>
          </c:tx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'Inventory Trend Graph Mar''17'!#REF!</c:f>
            </c:multiLvlStrRef>
          </c:cat>
          <c:val>
            <c:numRef>
              <c:f>'Inventory Trend Graph Mar''17'!#REF!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73760"/>
        <c:axId val="44775296"/>
      </c:lineChart>
      <c:catAx>
        <c:axId val="44773760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44775296"/>
        <c:crosses val="autoZero"/>
        <c:auto val="1"/>
        <c:lblAlgn val="ctr"/>
        <c:lblOffset val="100"/>
        <c:noMultiLvlLbl val="1"/>
      </c:catAx>
      <c:valAx>
        <c:axId val="447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42669891191449E-2"/>
          <c:y val="0.15801030605119315"/>
          <c:w val="0.89790274435475048"/>
          <c:h val="0.78475277283887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'Inventory Trend Graph Mar''17'!$B$3</c:f>
              <c:strCache>
                <c:ptCount val="1"/>
                <c:pt idx="0">
                  <c:v>Total Inventory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'Inventory Trend Graph Mar''17'!$A$4:$A$16</c:f>
              <c:strCache>
                <c:ptCount val="13"/>
                <c:pt idx="0">
                  <c:v>Mar/2016</c:v>
                </c:pt>
                <c:pt idx="1">
                  <c:v>Apr/2016</c:v>
                </c:pt>
                <c:pt idx="2">
                  <c:v>May/2016</c:v>
                </c:pt>
                <c:pt idx="3">
                  <c:v>Jun/2016</c:v>
                </c:pt>
                <c:pt idx="4">
                  <c:v>Jul/2016</c:v>
                </c:pt>
                <c:pt idx="5">
                  <c:v>Aug/2016</c:v>
                </c:pt>
                <c:pt idx="6">
                  <c:v>Sep/2016</c:v>
                </c:pt>
                <c:pt idx="7">
                  <c:v>Oct/2016</c:v>
                </c:pt>
                <c:pt idx="8">
                  <c:v>Nov/2016</c:v>
                </c:pt>
                <c:pt idx="9">
                  <c:v>Dec/2016</c:v>
                </c:pt>
                <c:pt idx="10">
                  <c:v>Jan/2017</c:v>
                </c:pt>
                <c:pt idx="11">
                  <c:v>Feb/2017</c:v>
                </c:pt>
                <c:pt idx="12">
                  <c:v>Mar/2017</c:v>
                </c:pt>
              </c:strCache>
            </c:strRef>
          </c:cat>
          <c:val>
            <c:numRef>
              <c:f>'Inventory Trend Graph Mar''17'!$B$4:$B$16</c:f>
              <c:numCache>
                <c:formatCode>_(* #,##0_);_(* \(#,##0\);_(* "-"??_);_(@_)</c:formatCode>
                <c:ptCount val="13"/>
                <c:pt idx="0">
                  <c:v>16419.8</c:v>
                </c:pt>
                <c:pt idx="1">
                  <c:v>18628.28</c:v>
                </c:pt>
                <c:pt idx="2">
                  <c:v>19266.559570000001</c:v>
                </c:pt>
                <c:pt idx="3">
                  <c:v>19175.746569999999</c:v>
                </c:pt>
                <c:pt idx="4">
                  <c:v>23273.200571000001</c:v>
                </c:pt>
                <c:pt idx="5">
                  <c:v>21218.827057999999</c:v>
                </c:pt>
                <c:pt idx="6">
                  <c:v>19241.201518000002</c:v>
                </c:pt>
                <c:pt idx="7">
                  <c:v>15799.295178</c:v>
                </c:pt>
                <c:pt idx="8">
                  <c:v>15193.850034999999</c:v>
                </c:pt>
                <c:pt idx="9">
                  <c:v>18280.453034999999</c:v>
                </c:pt>
                <c:pt idx="10">
                  <c:v>19623.057484999998</c:v>
                </c:pt>
                <c:pt idx="11">
                  <c:v>18761.869484999999</c:v>
                </c:pt>
                <c:pt idx="12">
                  <c:v>19109.558035000002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8816"/>
        <c:axId val="44820352"/>
      </c:barChart>
      <c:lineChart>
        <c:grouping val="standard"/>
        <c:varyColors val="0"/>
        <c:ser>
          <c:idx val="1"/>
          <c:order val="1"/>
          <c:tx>
            <c:strRef>
              <c:f>'Inventory Trend Graph Mar''17'!$C$3</c:f>
              <c:strCache>
                <c:ptCount val="1"/>
                <c:pt idx="0">
                  <c:v>Slowing Moving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 cmpd="sng">
                <a:solidFill>
                  <a:schemeClr val="tx1"/>
                </a:solidFill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'Inventory Trend Graph Mar''17'!$A$4:$A$16</c:f>
              <c:strCache>
                <c:ptCount val="13"/>
                <c:pt idx="0">
                  <c:v>Mar/2016</c:v>
                </c:pt>
                <c:pt idx="1">
                  <c:v>Apr/2016</c:v>
                </c:pt>
                <c:pt idx="2">
                  <c:v>May/2016</c:v>
                </c:pt>
                <c:pt idx="3">
                  <c:v>Jun/2016</c:v>
                </c:pt>
                <c:pt idx="4">
                  <c:v>Jul/2016</c:v>
                </c:pt>
                <c:pt idx="5">
                  <c:v>Aug/2016</c:v>
                </c:pt>
                <c:pt idx="6">
                  <c:v>Sep/2016</c:v>
                </c:pt>
                <c:pt idx="7">
                  <c:v>Oct/2016</c:v>
                </c:pt>
                <c:pt idx="8">
                  <c:v>Nov/2016</c:v>
                </c:pt>
                <c:pt idx="9">
                  <c:v>Dec/2016</c:v>
                </c:pt>
                <c:pt idx="10">
                  <c:v>Jan/2017</c:v>
                </c:pt>
                <c:pt idx="11">
                  <c:v>Feb/2017</c:v>
                </c:pt>
                <c:pt idx="12">
                  <c:v>Mar/2017</c:v>
                </c:pt>
              </c:strCache>
            </c:strRef>
          </c:cat>
          <c:val>
            <c:numRef>
              <c:f>'Inventory Trend Graph Mar''17'!$C$4:$C$16</c:f>
              <c:numCache>
                <c:formatCode>_(* #,##0_);_(* \(#,##0\);_(* "-"??_);_(@_)</c:formatCode>
                <c:ptCount val="13"/>
                <c:pt idx="0">
                  <c:v>4475.58</c:v>
                </c:pt>
                <c:pt idx="1">
                  <c:v>4624.1055699999997</c:v>
                </c:pt>
                <c:pt idx="2">
                  <c:v>4521.5105700000004</c:v>
                </c:pt>
                <c:pt idx="3">
                  <c:v>4489.5475699999997</c:v>
                </c:pt>
                <c:pt idx="4">
                  <c:v>4452.3016280000002</c:v>
                </c:pt>
                <c:pt idx="5">
                  <c:v>4632.9255700000003</c:v>
                </c:pt>
                <c:pt idx="6">
                  <c:v>4357.9005699999998</c:v>
                </c:pt>
                <c:pt idx="7">
                  <c:v>4890.01757</c:v>
                </c:pt>
                <c:pt idx="8">
                  <c:v>4198.1020349999999</c:v>
                </c:pt>
                <c:pt idx="9">
                  <c:v>4313.4940349999997</c:v>
                </c:pt>
                <c:pt idx="10">
                  <c:v>4668.2870350000003</c:v>
                </c:pt>
                <c:pt idx="11">
                  <c:v>3090.0640349999999</c:v>
                </c:pt>
                <c:pt idx="12">
                  <c:v>3057.7220350000002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1872"/>
        <c:axId val="44821888"/>
      </c:lineChart>
      <c:catAx>
        <c:axId val="4481881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52"/>
        <c:crosses val="autoZero"/>
        <c:auto val="1"/>
        <c:lblAlgn val="ctr"/>
        <c:lblOffset val="100"/>
        <c:noMultiLvlLbl val="1"/>
      </c:catAx>
      <c:valAx>
        <c:axId val="44820352"/>
        <c:scaling>
          <c:orientation val="minMax"/>
          <c:max val="36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8816"/>
        <c:crosses val="autoZero"/>
        <c:crossBetween val="between"/>
      </c:valAx>
      <c:valAx>
        <c:axId val="44821888"/>
        <c:scaling>
          <c:orientation val="minMax"/>
          <c:min val="3000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872"/>
        <c:crosses val="max"/>
        <c:crossBetween val="between"/>
      </c:valAx>
      <c:catAx>
        <c:axId val="44831872"/>
        <c:scaling>
          <c:orientation val="minMax"/>
        </c:scaling>
        <c:delete val="1"/>
        <c:axPos val="b"/>
        <c:numFmt formatCode="mmm/yyyy" sourceLinked="1"/>
        <c:majorTickMark val="out"/>
        <c:minorTickMark val="none"/>
        <c:tickLblPos val="nextTo"/>
        <c:crossAx val="448218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'Inventory Trend Graph Mar''16'!$B$3</c:f>
              <c:strCache>
                <c:ptCount val="1"/>
                <c:pt idx="0">
                  <c:v>Total Inventory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'Inventory Trend Graph Mar''16'!$A$4:$A$27</c:f>
              <c:numCache>
                <c:formatCode>mmm/yyyy</c:formatCode>
                <c:ptCount val="24"/>
                <c:pt idx="0">
                  <c:v>41426</c:v>
                </c:pt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  <c:pt idx="13">
                  <c:v>41821</c:v>
                </c:pt>
                <c:pt idx="14">
                  <c:v>41852</c:v>
                </c:pt>
                <c:pt idx="15">
                  <c:v>41883</c:v>
                </c:pt>
                <c:pt idx="16">
                  <c:v>41913</c:v>
                </c:pt>
                <c:pt idx="17">
                  <c:v>41944</c:v>
                </c:pt>
                <c:pt idx="18">
                  <c:v>41974</c:v>
                </c:pt>
                <c:pt idx="19">
                  <c:v>42005</c:v>
                </c:pt>
                <c:pt idx="20">
                  <c:v>42036</c:v>
                </c:pt>
                <c:pt idx="21">
                  <c:v>42064</c:v>
                </c:pt>
                <c:pt idx="22">
                  <c:v>42095</c:v>
                </c:pt>
                <c:pt idx="23">
                  <c:v>42125</c:v>
                </c:pt>
              </c:numCache>
            </c:numRef>
          </c:cat>
          <c:val>
            <c:numRef>
              <c:f>'Inventory Trend Graph Mar''16'!$B$4:$B$27</c:f>
              <c:numCache>
                <c:formatCode>_(* #,##0_);_(* \(#,##0\);_(* "-"??_);_(@_)</c:formatCode>
                <c:ptCount val="24"/>
                <c:pt idx="0">
                  <c:v>31009.450000000004</c:v>
                </c:pt>
                <c:pt idx="1">
                  <c:v>28449.320000000007</c:v>
                </c:pt>
                <c:pt idx="2">
                  <c:v>28502.54</c:v>
                </c:pt>
                <c:pt idx="3">
                  <c:v>32224.050000000003</c:v>
                </c:pt>
                <c:pt idx="4">
                  <c:v>32958.589999999997</c:v>
                </c:pt>
                <c:pt idx="5">
                  <c:v>28447.090000000004</c:v>
                </c:pt>
                <c:pt idx="6">
                  <c:v>25693.360000000001</c:v>
                </c:pt>
                <c:pt idx="7">
                  <c:v>27460.059999999998</c:v>
                </c:pt>
                <c:pt idx="8">
                  <c:v>25192.76</c:v>
                </c:pt>
                <c:pt idx="9">
                  <c:v>26367.300000000003</c:v>
                </c:pt>
                <c:pt idx="10">
                  <c:v>29552.260000000006</c:v>
                </c:pt>
                <c:pt idx="11">
                  <c:v>31521.59</c:v>
                </c:pt>
                <c:pt idx="12">
                  <c:v>29064.79</c:v>
                </c:pt>
                <c:pt idx="13">
                  <c:v>34952.04</c:v>
                </c:pt>
                <c:pt idx="14">
                  <c:v>31830.68</c:v>
                </c:pt>
                <c:pt idx="15">
                  <c:v>28590.560000000001</c:v>
                </c:pt>
                <c:pt idx="16">
                  <c:v>28001.38</c:v>
                </c:pt>
                <c:pt idx="17">
                  <c:v>28707.230000000003</c:v>
                </c:pt>
                <c:pt idx="18">
                  <c:v>26699.700000000004</c:v>
                </c:pt>
                <c:pt idx="19">
                  <c:v>24733.879999999997</c:v>
                </c:pt>
                <c:pt idx="20">
                  <c:v>19894.879999999997</c:v>
                </c:pt>
                <c:pt idx="21">
                  <c:v>23782.239999999998</c:v>
                </c:pt>
                <c:pt idx="22">
                  <c:v>23829.86</c:v>
                </c:pt>
                <c:pt idx="23">
                  <c:v>22313.5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05216"/>
        <c:axId val="44906752"/>
      </c:barChart>
      <c:lineChart>
        <c:grouping val="standard"/>
        <c:varyColors val="0"/>
        <c:ser>
          <c:idx val="1"/>
          <c:order val="1"/>
          <c:tx>
            <c:strRef>
              <c:f>'Inventory Trend Graph Mar''16'!$C$3</c:f>
              <c:strCache>
                <c:ptCount val="1"/>
                <c:pt idx="0">
                  <c:v>Slowing Moving</c:v>
                </c:pt>
              </c:strCache>
            </c:strRef>
          </c:tx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'Inventory Trend Graph Mar''16'!$A$4:$A$27</c:f>
              <c:numCache>
                <c:formatCode>mmm/yyyy</c:formatCode>
                <c:ptCount val="24"/>
                <c:pt idx="0">
                  <c:v>41426</c:v>
                </c:pt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  <c:pt idx="13">
                  <c:v>41821</c:v>
                </c:pt>
                <c:pt idx="14">
                  <c:v>41852</c:v>
                </c:pt>
                <c:pt idx="15">
                  <c:v>41883</c:v>
                </c:pt>
                <c:pt idx="16">
                  <c:v>41913</c:v>
                </c:pt>
                <c:pt idx="17">
                  <c:v>41944</c:v>
                </c:pt>
                <c:pt idx="18">
                  <c:v>41974</c:v>
                </c:pt>
                <c:pt idx="19">
                  <c:v>42005</c:v>
                </c:pt>
                <c:pt idx="20">
                  <c:v>42036</c:v>
                </c:pt>
                <c:pt idx="21">
                  <c:v>42064</c:v>
                </c:pt>
                <c:pt idx="22">
                  <c:v>42095</c:v>
                </c:pt>
                <c:pt idx="23">
                  <c:v>42125</c:v>
                </c:pt>
              </c:numCache>
            </c:numRef>
          </c:cat>
          <c:val>
            <c:numRef>
              <c:f>'Inventory Trend Graph Mar''16'!$C$4:$C$27</c:f>
              <c:numCache>
                <c:formatCode>_(* #,##0_);_(* \(#,##0\);_(* "-"??_);_(@_)</c:formatCode>
                <c:ptCount val="24"/>
                <c:pt idx="0">
                  <c:v>8871.42</c:v>
                </c:pt>
                <c:pt idx="1">
                  <c:v>8763.2800000000007</c:v>
                </c:pt>
                <c:pt idx="2">
                  <c:v>8277.5299999999988</c:v>
                </c:pt>
                <c:pt idx="3">
                  <c:v>7404.7999999999993</c:v>
                </c:pt>
                <c:pt idx="4">
                  <c:v>8262.65</c:v>
                </c:pt>
                <c:pt idx="5">
                  <c:v>5673.33</c:v>
                </c:pt>
                <c:pt idx="6">
                  <c:v>6138.8700000000008</c:v>
                </c:pt>
                <c:pt idx="7">
                  <c:v>5985.4500000000007</c:v>
                </c:pt>
                <c:pt idx="8">
                  <c:v>5256</c:v>
                </c:pt>
                <c:pt idx="9">
                  <c:v>4913.04</c:v>
                </c:pt>
                <c:pt idx="10">
                  <c:v>5440.5000000000009</c:v>
                </c:pt>
                <c:pt idx="11">
                  <c:v>4680.7899999999991</c:v>
                </c:pt>
                <c:pt idx="12">
                  <c:v>4898.8799999999992</c:v>
                </c:pt>
                <c:pt idx="13">
                  <c:v>5936.13</c:v>
                </c:pt>
                <c:pt idx="14">
                  <c:v>6287.8899999999994</c:v>
                </c:pt>
                <c:pt idx="15">
                  <c:v>5744.98</c:v>
                </c:pt>
                <c:pt idx="16">
                  <c:v>6439.75</c:v>
                </c:pt>
                <c:pt idx="17">
                  <c:v>7526.079999999999</c:v>
                </c:pt>
                <c:pt idx="18">
                  <c:v>7722.9599999999991</c:v>
                </c:pt>
                <c:pt idx="19">
                  <c:v>8554.6299999999992</c:v>
                </c:pt>
                <c:pt idx="20">
                  <c:v>8481.27</c:v>
                </c:pt>
                <c:pt idx="21">
                  <c:v>9217.0299999999988</c:v>
                </c:pt>
                <c:pt idx="22">
                  <c:v>7682.77</c:v>
                </c:pt>
                <c:pt idx="23">
                  <c:v>7507.3899999999994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5216"/>
        <c:axId val="44906752"/>
      </c:lineChart>
      <c:dateAx>
        <c:axId val="4490521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44906752"/>
        <c:crosses val="autoZero"/>
        <c:auto val="1"/>
        <c:lblOffset val="100"/>
        <c:baseTimeUnit val="months"/>
      </c:dateAx>
      <c:valAx>
        <c:axId val="449067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490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'Inventory Trend Graph Mar''16'!$B$3</c:f>
              <c:strCache>
                <c:ptCount val="1"/>
                <c:pt idx="0">
                  <c:v>Total Inventory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'Inventory Trend Graph Mar''16'!$A$4:$A$37</c:f>
              <c:numCache>
                <c:formatCode>mmm/yyyy</c:formatCode>
                <c:ptCount val="34"/>
                <c:pt idx="0">
                  <c:v>41426</c:v>
                </c:pt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  <c:pt idx="13">
                  <c:v>41821</c:v>
                </c:pt>
                <c:pt idx="14">
                  <c:v>41852</c:v>
                </c:pt>
                <c:pt idx="15">
                  <c:v>41883</c:v>
                </c:pt>
                <c:pt idx="16">
                  <c:v>41913</c:v>
                </c:pt>
                <c:pt idx="17">
                  <c:v>41944</c:v>
                </c:pt>
                <c:pt idx="18">
                  <c:v>41974</c:v>
                </c:pt>
                <c:pt idx="19">
                  <c:v>42005</c:v>
                </c:pt>
                <c:pt idx="20">
                  <c:v>42036</c:v>
                </c:pt>
                <c:pt idx="21">
                  <c:v>42064</c:v>
                </c:pt>
                <c:pt idx="22">
                  <c:v>42095</c:v>
                </c:pt>
                <c:pt idx="23">
                  <c:v>42125</c:v>
                </c:pt>
                <c:pt idx="24">
                  <c:v>42156</c:v>
                </c:pt>
                <c:pt idx="25">
                  <c:v>42186</c:v>
                </c:pt>
                <c:pt idx="26">
                  <c:v>42217</c:v>
                </c:pt>
                <c:pt idx="27">
                  <c:v>42248</c:v>
                </c:pt>
                <c:pt idx="28">
                  <c:v>42278</c:v>
                </c:pt>
                <c:pt idx="29">
                  <c:v>42309</c:v>
                </c:pt>
                <c:pt idx="30">
                  <c:v>42339</c:v>
                </c:pt>
                <c:pt idx="31">
                  <c:v>42370</c:v>
                </c:pt>
                <c:pt idx="32">
                  <c:v>42401</c:v>
                </c:pt>
                <c:pt idx="33">
                  <c:v>42430</c:v>
                </c:pt>
              </c:numCache>
            </c:numRef>
          </c:cat>
          <c:val>
            <c:numRef>
              <c:f>'Inventory Trend Graph Mar''16'!$B$4:$B$37</c:f>
              <c:numCache>
                <c:formatCode>_(* #,##0_);_(* \(#,##0\);_(* "-"??_);_(@_)</c:formatCode>
                <c:ptCount val="34"/>
                <c:pt idx="0">
                  <c:v>31009.450000000004</c:v>
                </c:pt>
                <c:pt idx="1">
                  <c:v>28449.320000000007</c:v>
                </c:pt>
                <c:pt idx="2">
                  <c:v>28502.54</c:v>
                </c:pt>
                <c:pt idx="3">
                  <c:v>32224.050000000003</c:v>
                </c:pt>
                <c:pt idx="4">
                  <c:v>32958.589999999997</c:v>
                </c:pt>
                <c:pt idx="5">
                  <c:v>28447.090000000004</c:v>
                </c:pt>
                <c:pt idx="6">
                  <c:v>25693.360000000001</c:v>
                </c:pt>
                <c:pt idx="7">
                  <c:v>27460.059999999998</c:v>
                </c:pt>
                <c:pt idx="8">
                  <c:v>25192.76</c:v>
                </c:pt>
                <c:pt idx="9">
                  <c:v>26367.300000000003</c:v>
                </c:pt>
                <c:pt idx="10">
                  <c:v>29552.260000000006</c:v>
                </c:pt>
                <c:pt idx="11">
                  <c:v>31521.59</c:v>
                </c:pt>
                <c:pt idx="12">
                  <c:v>29064.79</c:v>
                </c:pt>
                <c:pt idx="13">
                  <c:v>34952.04</c:v>
                </c:pt>
                <c:pt idx="14">
                  <c:v>31830.68</c:v>
                </c:pt>
                <c:pt idx="15">
                  <c:v>28590.560000000001</c:v>
                </c:pt>
                <c:pt idx="16">
                  <c:v>28001.38</c:v>
                </c:pt>
                <c:pt idx="17">
                  <c:v>28707.230000000003</c:v>
                </c:pt>
                <c:pt idx="18">
                  <c:v>26699.700000000004</c:v>
                </c:pt>
                <c:pt idx="19">
                  <c:v>24733.879999999997</c:v>
                </c:pt>
                <c:pt idx="20">
                  <c:v>19894.879999999997</c:v>
                </c:pt>
                <c:pt idx="21">
                  <c:v>23782.239999999998</c:v>
                </c:pt>
                <c:pt idx="22">
                  <c:v>23829.86</c:v>
                </c:pt>
                <c:pt idx="23">
                  <c:v>22313.5</c:v>
                </c:pt>
                <c:pt idx="24">
                  <c:v>24566.839999999997</c:v>
                </c:pt>
                <c:pt idx="25">
                  <c:v>26366.53</c:v>
                </c:pt>
                <c:pt idx="26">
                  <c:v>23047.34</c:v>
                </c:pt>
                <c:pt idx="27">
                  <c:v>24518.27</c:v>
                </c:pt>
                <c:pt idx="28">
                  <c:v>22291.730000000003</c:v>
                </c:pt>
                <c:pt idx="29">
                  <c:v>21980.2</c:v>
                </c:pt>
                <c:pt idx="30">
                  <c:v>22705.21</c:v>
                </c:pt>
                <c:pt idx="31">
                  <c:v>19209.68</c:v>
                </c:pt>
                <c:pt idx="32">
                  <c:v>18544.46</c:v>
                </c:pt>
                <c:pt idx="33">
                  <c:v>16419.8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50272"/>
        <c:axId val="44951808"/>
      </c:barChart>
      <c:lineChart>
        <c:grouping val="standard"/>
        <c:varyColors val="0"/>
        <c:ser>
          <c:idx val="1"/>
          <c:order val="1"/>
          <c:tx>
            <c:strRef>
              <c:f>'Inventory Trend Graph Mar''16'!$C$3</c:f>
              <c:strCache>
                <c:ptCount val="1"/>
                <c:pt idx="0">
                  <c:v>Slowing Moving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'Inventory Trend Graph Mar''16'!$A$4:$A$37</c:f>
              <c:numCache>
                <c:formatCode>mmm/yyyy</c:formatCode>
                <c:ptCount val="34"/>
                <c:pt idx="0">
                  <c:v>41426</c:v>
                </c:pt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  <c:pt idx="13">
                  <c:v>41821</c:v>
                </c:pt>
                <c:pt idx="14">
                  <c:v>41852</c:v>
                </c:pt>
                <c:pt idx="15">
                  <c:v>41883</c:v>
                </c:pt>
                <c:pt idx="16">
                  <c:v>41913</c:v>
                </c:pt>
                <c:pt idx="17">
                  <c:v>41944</c:v>
                </c:pt>
                <c:pt idx="18">
                  <c:v>41974</c:v>
                </c:pt>
                <c:pt idx="19">
                  <c:v>42005</c:v>
                </c:pt>
                <c:pt idx="20">
                  <c:v>42036</c:v>
                </c:pt>
                <c:pt idx="21">
                  <c:v>42064</c:v>
                </c:pt>
                <c:pt idx="22">
                  <c:v>42095</c:v>
                </c:pt>
                <c:pt idx="23">
                  <c:v>42125</c:v>
                </c:pt>
                <c:pt idx="24">
                  <c:v>42156</c:v>
                </c:pt>
                <c:pt idx="25">
                  <c:v>42186</c:v>
                </c:pt>
                <c:pt idx="26">
                  <c:v>42217</c:v>
                </c:pt>
                <c:pt idx="27">
                  <c:v>42248</c:v>
                </c:pt>
                <c:pt idx="28">
                  <c:v>42278</c:v>
                </c:pt>
                <c:pt idx="29">
                  <c:v>42309</c:v>
                </c:pt>
                <c:pt idx="30">
                  <c:v>42339</c:v>
                </c:pt>
                <c:pt idx="31">
                  <c:v>42370</c:v>
                </c:pt>
                <c:pt idx="32">
                  <c:v>42401</c:v>
                </c:pt>
                <c:pt idx="33">
                  <c:v>42430</c:v>
                </c:pt>
              </c:numCache>
            </c:numRef>
          </c:cat>
          <c:val>
            <c:numRef>
              <c:f>'Inventory Trend Graph Mar''16'!$C$4:$C$37</c:f>
              <c:numCache>
                <c:formatCode>_(* #,##0_);_(* \(#,##0\);_(* "-"??_);_(@_)</c:formatCode>
                <c:ptCount val="34"/>
                <c:pt idx="0">
                  <c:v>8871.42</c:v>
                </c:pt>
                <c:pt idx="1">
                  <c:v>8763.2800000000007</c:v>
                </c:pt>
                <c:pt idx="2">
                  <c:v>8277.5299999999988</c:v>
                </c:pt>
                <c:pt idx="3">
                  <c:v>7404.7999999999993</c:v>
                </c:pt>
                <c:pt idx="4">
                  <c:v>8262.65</c:v>
                </c:pt>
                <c:pt idx="5">
                  <c:v>5673.33</c:v>
                </c:pt>
                <c:pt idx="6">
                  <c:v>6138.8700000000008</c:v>
                </c:pt>
                <c:pt idx="7">
                  <c:v>5985.4500000000007</c:v>
                </c:pt>
                <c:pt idx="8">
                  <c:v>5256</c:v>
                </c:pt>
                <c:pt idx="9">
                  <c:v>4913.04</c:v>
                </c:pt>
                <c:pt idx="10">
                  <c:v>5440.5000000000009</c:v>
                </c:pt>
                <c:pt idx="11">
                  <c:v>4680.7899999999991</c:v>
                </c:pt>
                <c:pt idx="12">
                  <c:v>4898.8799999999992</c:v>
                </c:pt>
                <c:pt idx="13">
                  <c:v>5936.13</c:v>
                </c:pt>
                <c:pt idx="14">
                  <c:v>6287.8899999999994</c:v>
                </c:pt>
                <c:pt idx="15">
                  <c:v>5744.98</c:v>
                </c:pt>
                <c:pt idx="16">
                  <c:v>6439.75</c:v>
                </c:pt>
                <c:pt idx="17">
                  <c:v>7526.079999999999</c:v>
                </c:pt>
                <c:pt idx="18">
                  <c:v>7722.9599999999991</c:v>
                </c:pt>
                <c:pt idx="19">
                  <c:v>8554.6299999999992</c:v>
                </c:pt>
                <c:pt idx="20">
                  <c:v>8481.27</c:v>
                </c:pt>
                <c:pt idx="21">
                  <c:v>9217.0299999999988</c:v>
                </c:pt>
                <c:pt idx="22">
                  <c:v>7682.77</c:v>
                </c:pt>
                <c:pt idx="23">
                  <c:v>7507.3899999999994</c:v>
                </c:pt>
                <c:pt idx="24">
                  <c:v>8711.7000000000007</c:v>
                </c:pt>
                <c:pt idx="25">
                  <c:v>8122.7900000000009</c:v>
                </c:pt>
                <c:pt idx="26">
                  <c:v>5947.9599999999991</c:v>
                </c:pt>
                <c:pt idx="27">
                  <c:v>6786.11</c:v>
                </c:pt>
                <c:pt idx="28">
                  <c:v>6526.9000000000005</c:v>
                </c:pt>
                <c:pt idx="29">
                  <c:v>6109.51</c:v>
                </c:pt>
                <c:pt idx="30">
                  <c:v>4982.05</c:v>
                </c:pt>
                <c:pt idx="31">
                  <c:v>5421.130000000001</c:v>
                </c:pt>
                <c:pt idx="32">
                  <c:v>4510.45</c:v>
                </c:pt>
                <c:pt idx="33">
                  <c:v>4475.58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1520"/>
        <c:axId val="44969984"/>
      </c:lineChart>
      <c:dateAx>
        <c:axId val="44950272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1808"/>
        <c:crosses val="autoZero"/>
        <c:auto val="1"/>
        <c:lblOffset val="100"/>
        <c:baseTimeUnit val="months"/>
      </c:dateAx>
      <c:valAx>
        <c:axId val="44951808"/>
        <c:scaling>
          <c:orientation val="minMax"/>
          <c:max val="36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272"/>
        <c:crosses val="autoZero"/>
        <c:crossBetween val="between"/>
      </c:valAx>
      <c:valAx>
        <c:axId val="44969984"/>
        <c:scaling>
          <c:orientation val="minMax"/>
          <c:min val="3000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1520"/>
        <c:crosses val="max"/>
        <c:crossBetween val="between"/>
      </c:valAx>
      <c:dateAx>
        <c:axId val="44971520"/>
        <c:scaling>
          <c:orientation val="minMax"/>
        </c:scaling>
        <c:delete val="1"/>
        <c:axPos val="b"/>
        <c:numFmt formatCode="mmm/yyyy" sourceLinked="1"/>
        <c:majorTickMark val="out"/>
        <c:minorTickMark val="none"/>
        <c:tickLblPos val="nextTo"/>
        <c:crossAx val="449699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0</xdr:rowOff>
    </xdr:from>
    <xdr:to>
      <xdr:col>20</xdr:col>
      <xdr:colOff>66674</xdr:colOff>
      <xdr:row>59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3</xdr:row>
      <xdr:rowOff>0</xdr:rowOff>
    </xdr:from>
    <xdr:to>
      <xdr:col>17</xdr:col>
      <xdr:colOff>133350</xdr:colOff>
      <xdr:row>21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64</xdr:row>
      <xdr:rowOff>0</xdr:rowOff>
    </xdr:from>
    <xdr:to>
      <xdr:col>20</xdr:col>
      <xdr:colOff>66674</xdr:colOff>
      <xdr:row>88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1</xdr:row>
      <xdr:rowOff>171450</xdr:rowOff>
    </xdr:from>
    <xdr:to>
      <xdr:col>21</xdr:col>
      <xdr:colOff>552450</xdr:colOff>
      <xdr:row>26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%20Y%202016-17\Daily%20Ageing%20Report\Inventory%20Trend%20Analsis%20June%202013%20to%20YT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hijeet.jalkote.VVFLTD\AppData\Local\Microsoft\Windows\Temporary%20Internet%20Files\Content.Outlook\NV11RO16\Inventory%20As%20on%2031-Mar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"/>
      <sheetName val="Summary"/>
      <sheetName val="Details"/>
      <sheetName val="Inventry Download From SAP"/>
      <sheetName val="Summary Qty"/>
      <sheetName val="For Presentation"/>
      <sheetName val="Ageing Report Oleo Unit"/>
      <sheetName val="For Sales"/>
      <sheetName val="Desired Name fina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geing Report Oleo Unit"/>
      <sheetName val="Outside Taloja &amp; Indonesia Stoc"/>
      <sheetName val="Inventory Trend Graph"/>
      <sheetName val="Inventory Trend Data"/>
    </sheetNames>
    <sheetDataSet>
      <sheetData sheetId="0" refreshError="1"/>
      <sheetData sheetId="1"/>
      <sheetData sheetId="2" refreshError="1"/>
      <sheetData sheetId="3">
        <row r="3">
          <cell r="B3" t="str">
            <v>Total Inventory</v>
          </cell>
        </row>
      </sheetData>
      <sheetData sheetId="4">
        <row r="73">
          <cell r="C73">
            <v>31009.450000000004</v>
          </cell>
          <cell r="D73">
            <v>28449.320000000007</v>
          </cell>
          <cell r="E73">
            <v>28502.54</v>
          </cell>
          <cell r="F73">
            <v>32224.050000000003</v>
          </cell>
          <cell r="G73">
            <v>32958.589999999997</v>
          </cell>
          <cell r="H73">
            <v>28447.090000000004</v>
          </cell>
          <cell r="I73">
            <v>25693.360000000001</v>
          </cell>
          <cell r="J73">
            <v>27460.059999999998</v>
          </cell>
          <cell r="K73">
            <v>25192.76</v>
          </cell>
          <cell r="L73">
            <v>26367.300000000003</v>
          </cell>
          <cell r="M73">
            <v>29552.260000000006</v>
          </cell>
          <cell r="N73">
            <v>31521.59</v>
          </cell>
          <cell r="O73">
            <v>29064.79</v>
          </cell>
          <cell r="P73">
            <v>34952.04</v>
          </cell>
          <cell r="Q73">
            <v>31830.68</v>
          </cell>
          <cell r="R73">
            <v>28590.560000000001</v>
          </cell>
          <cell r="S73">
            <v>28001.38</v>
          </cell>
          <cell r="T73">
            <v>28707.230000000003</v>
          </cell>
          <cell r="U73">
            <v>26699.700000000004</v>
          </cell>
          <cell r="V73">
            <v>24733.879999999997</v>
          </cell>
          <cell r="W73">
            <v>19894.879999999997</v>
          </cell>
          <cell r="X73">
            <v>23782.239999999998</v>
          </cell>
          <cell r="Y73">
            <v>23829.86</v>
          </cell>
          <cell r="Z73">
            <v>22313.5</v>
          </cell>
          <cell r="AA73">
            <v>24566.839999999997</v>
          </cell>
          <cell r="AB73">
            <v>26366.53</v>
          </cell>
          <cell r="AC73">
            <v>23047.34</v>
          </cell>
          <cell r="AD73">
            <v>24518.27</v>
          </cell>
          <cell r="AE73">
            <v>22291.730000000003</v>
          </cell>
          <cell r="AF73">
            <v>21980.2</v>
          </cell>
          <cell r="AG73">
            <v>22705.21</v>
          </cell>
          <cell r="AH73">
            <v>19209.68</v>
          </cell>
        </row>
        <row r="77">
          <cell r="C77">
            <v>8871.42</v>
          </cell>
          <cell r="D77">
            <v>8763.2800000000007</v>
          </cell>
          <cell r="E77">
            <v>8277.5299999999988</v>
          </cell>
          <cell r="F77">
            <v>7404.7999999999993</v>
          </cell>
          <cell r="G77">
            <v>8262.65</v>
          </cell>
          <cell r="H77">
            <v>5673.33</v>
          </cell>
          <cell r="I77">
            <v>6138.8700000000008</v>
          </cell>
          <cell r="J77">
            <v>5985.4500000000007</v>
          </cell>
          <cell r="K77">
            <v>5256</v>
          </cell>
          <cell r="L77">
            <v>4913.04</v>
          </cell>
          <cell r="M77">
            <v>5440.5000000000009</v>
          </cell>
          <cell r="N77">
            <v>4680.7899999999991</v>
          </cell>
          <cell r="O77">
            <v>4898.8799999999992</v>
          </cell>
          <cell r="P77">
            <v>5936.13</v>
          </cell>
          <cell r="Q77">
            <v>6287.8899999999994</v>
          </cell>
          <cell r="R77">
            <v>5744.98</v>
          </cell>
          <cell r="S77">
            <v>6439.75</v>
          </cell>
          <cell r="T77">
            <v>7526.079999999999</v>
          </cell>
          <cell r="U77">
            <v>7722.9599999999991</v>
          </cell>
          <cell r="V77">
            <v>8554.6299999999992</v>
          </cell>
          <cell r="W77">
            <v>8481.27</v>
          </cell>
          <cell r="X77">
            <v>9217.0299999999988</v>
          </cell>
          <cell r="Y77">
            <v>7682.77</v>
          </cell>
          <cell r="Z77">
            <v>7507.3899999999994</v>
          </cell>
          <cell r="AA77">
            <v>8711.7000000000007</v>
          </cell>
          <cell r="AB77">
            <v>8122.7900000000009</v>
          </cell>
          <cell r="AC77">
            <v>5947.9599999999991</v>
          </cell>
          <cell r="AD77">
            <v>6786.11</v>
          </cell>
          <cell r="AE77">
            <v>6526.9000000000005</v>
          </cell>
          <cell r="AF77">
            <v>6109.51</v>
          </cell>
          <cell r="AG77">
            <v>4982.05</v>
          </cell>
          <cell r="AH77">
            <v>5421.130000000001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workbookViewId="0">
      <pane xSplit="2" ySplit="3" topLeftCell="E175" activePane="bottomRight" state="frozen"/>
      <selection pane="topRight"/>
      <selection pane="bottomLeft"/>
      <selection pane="bottomRight" activeCell="I177" sqref="I177"/>
    </sheetView>
  </sheetViews>
  <sheetFormatPr defaultRowHeight="15" x14ac:dyDescent="0.25"/>
  <cols>
    <col min="1" max="1" width="13.7109375" customWidth="1"/>
    <col min="2" max="2" width="43.7109375" customWidth="1"/>
    <col min="3" max="3" width="14.28515625" customWidth="1"/>
    <col min="4" max="4" width="14.85546875" bestFit="1" customWidth="1"/>
    <col min="5" max="5" width="6.7109375" customWidth="1"/>
    <col min="6" max="6" width="15.28515625" bestFit="1" customWidth="1"/>
    <col min="7" max="7" width="16.85546875" bestFit="1" customWidth="1"/>
    <col min="9" max="9" width="23.5703125" customWidth="1"/>
    <col min="10" max="10" width="11.42578125" bestFit="1" customWidth="1"/>
    <col min="11" max="11" width="12.7109375" bestFit="1" customWidth="1"/>
  </cols>
  <sheetData>
    <row r="1" spans="1:11" ht="18.75" x14ac:dyDescent="0.3">
      <c r="A1" s="2" t="s">
        <v>195</v>
      </c>
      <c r="B1" s="2"/>
      <c r="C1" s="30" t="s">
        <v>196</v>
      </c>
      <c r="D1" s="30"/>
      <c r="F1" s="29" t="s">
        <v>194</v>
      </c>
      <c r="G1" s="29"/>
    </row>
    <row r="2" spans="1:11" ht="2.25" customHeight="1" x14ac:dyDescent="0.25">
      <c r="A2" s="3"/>
      <c r="B2" s="3"/>
      <c r="C2" s="3" t="s">
        <v>0</v>
      </c>
      <c r="D2" s="3" t="s">
        <v>0</v>
      </c>
      <c r="F2" s="3" t="s">
        <v>0</v>
      </c>
      <c r="G2" s="3" t="s">
        <v>0</v>
      </c>
    </row>
    <row r="3" spans="1:11" ht="34.5" customHeight="1" x14ac:dyDescent="0.25">
      <c r="A3" s="4" t="s">
        <v>1</v>
      </c>
      <c r="B3" s="4" t="s">
        <v>2</v>
      </c>
      <c r="C3" s="4" t="s">
        <v>192</v>
      </c>
      <c r="D3" s="4" t="s">
        <v>193</v>
      </c>
      <c r="F3" s="4" t="s">
        <v>192</v>
      </c>
      <c r="G3" s="4" t="s">
        <v>193</v>
      </c>
      <c r="I3" s="27" t="s">
        <v>201</v>
      </c>
      <c r="J3" s="25" t="s">
        <v>200</v>
      </c>
      <c r="K3" s="25" t="s">
        <v>193</v>
      </c>
    </row>
    <row r="4" spans="1:11" x14ac:dyDescent="0.25">
      <c r="A4" s="1">
        <v>1600121</v>
      </c>
      <c r="B4" s="1" t="s">
        <v>3</v>
      </c>
      <c r="C4" s="5">
        <v>12264</v>
      </c>
      <c r="D4" s="6">
        <v>485163.84</v>
      </c>
      <c r="F4" s="5">
        <v>0</v>
      </c>
      <c r="G4" s="6">
        <v>0</v>
      </c>
      <c r="I4" s="24"/>
      <c r="J4" s="24"/>
    </row>
    <row r="5" spans="1:11" x14ac:dyDescent="0.25">
      <c r="A5" s="1">
        <v>1600291</v>
      </c>
      <c r="B5" s="1" t="s">
        <v>4</v>
      </c>
      <c r="C5" s="1">
        <v>440</v>
      </c>
      <c r="D5" s="6">
        <v>125615.6</v>
      </c>
      <c r="F5" s="5">
        <v>0</v>
      </c>
      <c r="G5" s="6">
        <v>0</v>
      </c>
      <c r="I5" s="24"/>
      <c r="J5" s="24"/>
    </row>
    <row r="6" spans="1:11" x14ac:dyDescent="0.25">
      <c r="A6" s="1">
        <v>1600292</v>
      </c>
      <c r="B6" s="1" t="s">
        <v>5</v>
      </c>
      <c r="C6" s="5">
        <v>9720</v>
      </c>
      <c r="D6" s="6">
        <v>2836393.2</v>
      </c>
      <c r="F6" s="5">
        <v>0</v>
      </c>
      <c r="G6" s="6">
        <v>0</v>
      </c>
      <c r="I6" s="24"/>
      <c r="J6" s="24"/>
    </row>
    <row r="7" spans="1:11" x14ac:dyDescent="0.25">
      <c r="A7" s="1">
        <v>1600293</v>
      </c>
      <c r="B7" s="1" t="s">
        <v>6</v>
      </c>
      <c r="C7" s="1">
        <v>590</v>
      </c>
      <c r="D7" s="6">
        <v>105958.1</v>
      </c>
      <c r="F7" s="5">
        <v>0</v>
      </c>
      <c r="G7" s="6">
        <v>0</v>
      </c>
      <c r="I7" s="24"/>
      <c r="J7" s="24"/>
    </row>
    <row r="8" spans="1:11" x14ac:dyDescent="0.25">
      <c r="A8" s="1">
        <v>1600296</v>
      </c>
      <c r="B8" s="1" t="s">
        <v>7</v>
      </c>
      <c r="C8" s="5">
        <v>1650</v>
      </c>
      <c r="D8" s="6">
        <v>256938</v>
      </c>
      <c r="F8" s="5">
        <v>0</v>
      </c>
      <c r="G8" s="6">
        <v>0</v>
      </c>
      <c r="I8" s="24"/>
      <c r="J8" s="24"/>
    </row>
    <row r="9" spans="1:11" x14ac:dyDescent="0.25">
      <c r="A9" s="1">
        <v>1600298</v>
      </c>
      <c r="B9" s="1" t="s">
        <v>8</v>
      </c>
      <c r="C9" s="5">
        <v>3550</v>
      </c>
      <c r="D9" s="6">
        <v>548936.5</v>
      </c>
      <c r="F9" s="5">
        <v>2350</v>
      </c>
      <c r="G9" s="6">
        <v>360372.5</v>
      </c>
      <c r="I9" s="24"/>
      <c r="J9" s="24"/>
    </row>
    <row r="10" spans="1:11" x14ac:dyDescent="0.25">
      <c r="A10" s="1">
        <v>1600299</v>
      </c>
      <c r="B10" s="1" t="s">
        <v>9</v>
      </c>
      <c r="C10" s="5">
        <v>70000</v>
      </c>
      <c r="D10" s="6">
        <v>10962700</v>
      </c>
      <c r="F10" s="5">
        <v>0</v>
      </c>
      <c r="G10" s="6">
        <v>0</v>
      </c>
      <c r="I10" s="24"/>
      <c r="J10" s="24"/>
    </row>
    <row r="11" spans="1:11" x14ac:dyDescent="0.25">
      <c r="A11" s="1">
        <v>1600300</v>
      </c>
      <c r="B11" s="1" t="s">
        <v>10</v>
      </c>
      <c r="C11" s="5">
        <v>7300</v>
      </c>
      <c r="D11" s="6">
        <v>902645</v>
      </c>
      <c r="F11" s="5">
        <v>30</v>
      </c>
      <c r="G11" s="6">
        <v>3677.1</v>
      </c>
      <c r="I11" s="24"/>
      <c r="J11" s="24"/>
    </row>
    <row r="12" spans="1:11" x14ac:dyDescent="0.25">
      <c r="A12" s="1">
        <v>1600301</v>
      </c>
      <c r="B12" s="1" t="s">
        <v>11</v>
      </c>
      <c r="C12" s="5">
        <v>9720</v>
      </c>
      <c r="D12" s="6">
        <v>1275361.2</v>
      </c>
      <c r="F12" s="5">
        <v>1620</v>
      </c>
      <c r="G12" s="6">
        <v>209790</v>
      </c>
      <c r="I12" s="24"/>
      <c r="J12" s="24"/>
    </row>
    <row r="13" spans="1:11" x14ac:dyDescent="0.25">
      <c r="A13" s="1">
        <v>1600304</v>
      </c>
      <c r="B13" s="1" t="s">
        <v>12</v>
      </c>
      <c r="C13" s="5">
        <v>11050</v>
      </c>
      <c r="D13" s="6">
        <v>1790100</v>
      </c>
      <c r="F13" s="5">
        <v>0</v>
      </c>
      <c r="G13" s="6">
        <v>0</v>
      </c>
      <c r="I13" s="24"/>
      <c r="J13" s="24"/>
    </row>
    <row r="14" spans="1:11" x14ac:dyDescent="0.25">
      <c r="A14" s="1">
        <v>1600305</v>
      </c>
      <c r="B14" s="1" t="s">
        <v>13</v>
      </c>
      <c r="C14" s="1">
        <v>470</v>
      </c>
      <c r="D14" s="6">
        <v>37167.599999999999</v>
      </c>
      <c r="F14" s="5">
        <v>550</v>
      </c>
      <c r="G14" s="6">
        <v>39754</v>
      </c>
      <c r="I14" s="24"/>
      <c r="J14" s="24"/>
    </row>
    <row r="15" spans="1:11" x14ac:dyDescent="0.25">
      <c r="A15" s="1">
        <v>1600313</v>
      </c>
      <c r="B15" s="1" t="s">
        <v>14</v>
      </c>
      <c r="C15" s="5">
        <v>3005</v>
      </c>
      <c r="D15" s="6">
        <v>261314.8</v>
      </c>
      <c r="F15" s="5">
        <v>260</v>
      </c>
      <c r="G15" s="6">
        <v>19565</v>
      </c>
      <c r="I15" s="24"/>
      <c r="J15" s="24"/>
    </row>
    <row r="16" spans="1:11" x14ac:dyDescent="0.25">
      <c r="A16" s="1">
        <v>1600319</v>
      </c>
      <c r="B16" s="1" t="s">
        <v>15</v>
      </c>
      <c r="C16" s="1">
        <v>250</v>
      </c>
      <c r="D16" s="6">
        <v>11000</v>
      </c>
      <c r="F16" s="5">
        <v>750</v>
      </c>
      <c r="G16" s="6">
        <v>23775</v>
      </c>
      <c r="I16" s="24"/>
      <c r="J16" s="24"/>
    </row>
    <row r="17" spans="1:10" x14ac:dyDescent="0.25">
      <c r="A17" s="1">
        <v>1600320</v>
      </c>
      <c r="B17" s="1" t="s">
        <v>16</v>
      </c>
      <c r="C17" s="1">
        <v>100</v>
      </c>
      <c r="D17" s="6">
        <v>3945</v>
      </c>
      <c r="F17" s="5">
        <v>0</v>
      </c>
      <c r="G17" s="6">
        <v>0</v>
      </c>
      <c r="I17" s="24"/>
      <c r="J17" s="24"/>
    </row>
    <row r="18" spans="1:10" x14ac:dyDescent="0.25">
      <c r="A18" s="1">
        <v>1600330</v>
      </c>
      <c r="B18" s="1" t="s">
        <v>17</v>
      </c>
      <c r="C18" s="1">
        <v>870</v>
      </c>
      <c r="D18" s="6">
        <v>201187.5</v>
      </c>
      <c r="F18" s="5">
        <v>34403</v>
      </c>
      <c r="G18" s="6">
        <v>7952597.4800000004</v>
      </c>
      <c r="I18" s="24"/>
      <c r="J18" s="24"/>
    </row>
    <row r="19" spans="1:10" x14ac:dyDescent="0.25">
      <c r="A19" s="1">
        <v>1600331</v>
      </c>
      <c r="B19" s="1" t="s">
        <v>18</v>
      </c>
      <c r="C19" s="5">
        <v>5940</v>
      </c>
      <c r="D19" s="6">
        <v>1411165.8</v>
      </c>
      <c r="F19" s="5">
        <v>1260</v>
      </c>
      <c r="G19" s="6">
        <v>299224.8</v>
      </c>
      <c r="I19" s="24"/>
      <c r="J19" s="24"/>
    </row>
    <row r="20" spans="1:10" x14ac:dyDescent="0.25">
      <c r="A20" s="1">
        <v>1600340</v>
      </c>
      <c r="B20" s="1" t="s">
        <v>19</v>
      </c>
      <c r="C20" s="5">
        <v>18360</v>
      </c>
      <c r="D20" s="6">
        <v>1321920</v>
      </c>
      <c r="F20" s="5">
        <v>0</v>
      </c>
      <c r="G20" s="6">
        <v>0</v>
      </c>
      <c r="I20" s="24"/>
      <c r="J20" s="24"/>
    </row>
    <row r="21" spans="1:10" x14ac:dyDescent="0.25">
      <c r="A21" s="1">
        <v>1600342</v>
      </c>
      <c r="B21" s="1" t="s">
        <v>20</v>
      </c>
      <c r="C21" s="1">
        <v>360</v>
      </c>
      <c r="D21" s="6">
        <v>31266</v>
      </c>
      <c r="F21" s="5">
        <v>0</v>
      </c>
      <c r="G21" s="6">
        <v>0</v>
      </c>
      <c r="I21" s="24"/>
      <c r="J21" s="24"/>
    </row>
    <row r="22" spans="1:10" x14ac:dyDescent="0.25">
      <c r="A22" s="1">
        <v>1600343</v>
      </c>
      <c r="B22" s="1" t="s">
        <v>21</v>
      </c>
      <c r="C22" s="5">
        <v>53310</v>
      </c>
      <c r="D22" s="6">
        <v>3504066.3</v>
      </c>
      <c r="F22" s="5">
        <v>115410</v>
      </c>
      <c r="G22" s="6">
        <v>6117884.0999999996</v>
      </c>
      <c r="I22" s="24"/>
      <c r="J22" s="24"/>
    </row>
    <row r="23" spans="1:10" x14ac:dyDescent="0.25">
      <c r="A23" s="1">
        <v>1600344</v>
      </c>
      <c r="B23" s="1" t="s">
        <v>22</v>
      </c>
      <c r="C23" s="5">
        <v>20340</v>
      </c>
      <c r="D23" s="6">
        <v>1465497</v>
      </c>
      <c r="F23" s="5">
        <v>6480</v>
      </c>
      <c r="G23" s="6">
        <v>384458.4</v>
      </c>
      <c r="I23" s="24"/>
      <c r="J23" s="24"/>
    </row>
    <row r="24" spans="1:10" x14ac:dyDescent="0.25">
      <c r="A24" s="1">
        <v>1600353</v>
      </c>
      <c r="B24" s="1" t="s">
        <v>23</v>
      </c>
      <c r="C24" s="5">
        <v>37426</v>
      </c>
      <c r="D24" s="6">
        <v>2499308.2799999998</v>
      </c>
      <c r="F24" s="5">
        <v>0</v>
      </c>
      <c r="G24" s="6">
        <v>0</v>
      </c>
      <c r="I24" s="24"/>
      <c r="J24" s="24"/>
    </row>
    <row r="25" spans="1:10" x14ac:dyDescent="0.25">
      <c r="A25" s="1">
        <v>1600354</v>
      </c>
      <c r="B25" s="1" t="s">
        <v>24</v>
      </c>
      <c r="C25" s="5">
        <v>114550</v>
      </c>
      <c r="D25" s="6">
        <v>17640700</v>
      </c>
      <c r="F25" s="5">
        <v>230333</v>
      </c>
      <c r="G25" s="6">
        <v>16653075.9</v>
      </c>
      <c r="I25" s="24"/>
      <c r="J25" s="24"/>
    </row>
    <row r="26" spans="1:10" x14ac:dyDescent="0.25">
      <c r="A26" s="1">
        <v>1600355</v>
      </c>
      <c r="B26" s="1" t="s">
        <v>25</v>
      </c>
      <c r="C26" s="5">
        <v>14960</v>
      </c>
      <c r="D26" s="6">
        <v>2392403.2000000002</v>
      </c>
      <c r="F26" s="5">
        <v>7950</v>
      </c>
      <c r="G26" s="6">
        <v>629163</v>
      </c>
      <c r="I26" s="24"/>
      <c r="J26" s="24"/>
    </row>
    <row r="27" spans="1:10" x14ac:dyDescent="0.25">
      <c r="A27" s="1">
        <v>1600356</v>
      </c>
      <c r="B27" s="1" t="s">
        <v>26</v>
      </c>
      <c r="C27" s="1">
        <v>475</v>
      </c>
      <c r="D27" s="6">
        <v>75862.25</v>
      </c>
      <c r="F27" s="5">
        <v>0</v>
      </c>
      <c r="G27" s="6">
        <v>0</v>
      </c>
      <c r="I27" s="24"/>
      <c r="J27" s="24"/>
    </row>
    <row r="28" spans="1:10" x14ac:dyDescent="0.25">
      <c r="A28" s="1">
        <v>1600365</v>
      </c>
      <c r="B28" s="1" t="s">
        <v>27</v>
      </c>
      <c r="C28" s="5">
        <v>5890</v>
      </c>
      <c r="D28" s="6">
        <v>458595.4</v>
      </c>
      <c r="F28" s="5">
        <v>115400</v>
      </c>
      <c r="G28" s="6">
        <v>6058500</v>
      </c>
      <c r="I28" s="24"/>
      <c r="J28" s="24"/>
    </row>
    <row r="29" spans="1:10" x14ac:dyDescent="0.25">
      <c r="A29" s="1">
        <v>1600370</v>
      </c>
      <c r="B29" s="1" t="s">
        <v>28</v>
      </c>
      <c r="C29" s="1">
        <v>475</v>
      </c>
      <c r="D29" s="6">
        <v>76807.5</v>
      </c>
      <c r="F29" s="5">
        <v>275</v>
      </c>
      <c r="G29" s="6">
        <v>47341.25</v>
      </c>
      <c r="I29" s="24"/>
      <c r="J29" s="24"/>
    </row>
    <row r="30" spans="1:10" x14ac:dyDescent="0.25">
      <c r="A30" s="1">
        <v>1600375</v>
      </c>
      <c r="B30" s="1" t="s">
        <v>29</v>
      </c>
      <c r="C30" s="5">
        <v>4850</v>
      </c>
      <c r="D30" s="6">
        <v>813296.5</v>
      </c>
      <c r="F30" s="5">
        <v>0</v>
      </c>
      <c r="G30" s="6">
        <v>0</v>
      </c>
      <c r="I30" s="24"/>
      <c r="J30" s="24"/>
    </row>
    <row r="31" spans="1:10" x14ac:dyDescent="0.25">
      <c r="A31" s="1">
        <v>1600385</v>
      </c>
      <c r="B31" s="1" t="s">
        <v>30</v>
      </c>
      <c r="C31" s="5">
        <v>5248</v>
      </c>
      <c r="D31" s="6">
        <v>72632.320000000007</v>
      </c>
      <c r="F31" s="5">
        <v>31090</v>
      </c>
      <c r="G31" s="6">
        <v>311521.8</v>
      </c>
      <c r="I31" s="24"/>
      <c r="J31" s="24"/>
    </row>
    <row r="32" spans="1:10" x14ac:dyDescent="0.25">
      <c r="A32" s="1">
        <v>1600386</v>
      </c>
      <c r="B32" s="1" t="s">
        <v>31</v>
      </c>
      <c r="C32" s="5">
        <v>6839</v>
      </c>
      <c r="D32" s="6">
        <v>94651.76</v>
      </c>
      <c r="F32" s="5">
        <v>11910</v>
      </c>
      <c r="G32" s="6">
        <v>119338.2</v>
      </c>
      <c r="I32" s="24"/>
      <c r="J32" s="24"/>
    </row>
    <row r="33" spans="1:10" x14ac:dyDescent="0.25">
      <c r="A33" s="1">
        <v>1600387</v>
      </c>
      <c r="B33" s="1" t="s">
        <v>32</v>
      </c>
      <c r="C33" s="5">
        <v>40480</v>
      </c>
      <c r="D33" s="6">
        <v>15382.4</v>
      </c>
      <c r="F33" s="5">
        <v>60480</v>
      </c>
      <c r="G33" s="6">
        <v>19353.599999999999</v>
      </c>
      <c r="I33" s="24"/>
      <c r="J33" s="24"/>
    </row>
    <row r="34" spans="1:10" x14ac:dyDescent="0.25">
      <c r="A34" s="1">
        <v>1600397</v>
      </c>
      <c r="B34" s="1" t="s">
        <v>33</v>
      </c>
      <c r="C34" s="5">
        <v>18000</v>
      </c>
      <c r="D34" s="6">
        <v>961020</v>
      </c>
      <c r="F34" s="5">
        <v>9075</v>
      </c>
      <c r="G34" s="6">
        <v>349115.25</v>
      </c>
      <c r="I34" s="24"/>
      <c r="J34" s="24"/>
    </row>
    <row r="35" spans="1:10" x14ac:dyDescent="0.25">
      <c r="A35" s="1">
        <v>1600470</v>
      </c>
      <c r="B35" s="1" t="s">
        <v>32</v>
      </c>
      <c r="C35" s="5">
        <v>8880</v>
      </c>
      <c r="D35" s="6">
        <v>3374.4</v>
      </c>
      <c r="F35" s="5">
        <v>0</v>
      </c>
      <c r="G35" s="6">
        <v>0</v>
      </c>
      <c r="I35" s="24"/>
      <c r="J35" s="24"/>
    </row>
    <row r="36" spans="1:10" x14ac:dyDescent="0.25">
      <c r="A36" s="1">
        <v>1600504</v>
      </c>
      <c r="B36" s="1" t="s">
        <v>34</v>
      </c>
      <c r="C36" s="5">
        <v>1427</v>
      </c>
      <c r="D36" s="6">
        <v>56452.12</v>
      </c>
      <c r="F36" s="5">
        <v>930</v>
      </c>
      <c r="G36" s="6">
        <v>25826.1</v>
      </c>
      <c r="I36" s="24"/>
      <c r="J36" s="24"/>
    </row>
    <row r="37" spans="1:10" x14ac:dyDescent="0.25">
      <c r="A37" s="1">
        <v>1600516</v>
      </c>
      <c r="B37" s="1" t="s">
        <v>35</v>
      </c>
      <c r="C37" s="1">
        <v>750</v>
      </c>
      <c r="D37" s="6">
        <v>34410</v>
      </c>
      <c r="F37" s="5">
        <v>5000</v>
      </c>
      <c r="G37" s="6">
        <v>167450</v>
      </c>
      <c r="I37" s="24"/>
      <c r="J37" s="24"/>
    </row>
    <row r="38" spans="1:10" x14ac:dyDescent="0.25">
      <c r="A38" s="1">
        <v>1600530</v>
      </c>
      <c r="B38" s="1" t="s">
        <v>36</v>
      </c>
      <c r="C38" s="5">
        <v>10820</v>
      </c>
      <c r="D38" s="6">
        <v>2055.8000000000002</v>
      </c>
      <c r="F38" s="5">
        <v>1060</v>
      </c>
      <c r="G38" s="6">
        <v>233.2</v>
      </c>
      <c r="I38" s="24"/>
      <c r="J38" s="24"/>
    </row>
    <row r="39" spans="1:10" x14ac:dyDescent="0.25">
      <c r="A39" s="1">
        <v>1600586</v>
      </c>
      <c r="B39" s="1" t="s">
        <v>37</v>
      </c>
      <c r="C39" s="5">
        <v>2160</v>
      </c>
      <c r="D39" s="6">
        <v>325620</v>
      </c>
      <c r="F39" s="5">
        <v>0</v>
      </c>
      <c r="G39" s="6">
        <v>0</v>
      </c>
      <c r="I39" s="24"/>
      <c r="J39" s="24"/>
    </row>
    <row r="40" spans="1:10" x14ac:dyDescent="0.25">
      <c r="A40" s="1">
        <v>1600591</v>
      </c>
      <c r="B40" s="1" t="s">
        <v>38</v>
      </c>
      <c r="C40" s="5">
        <v>11250</v>
      </c>
      <c r="D40" s="6">
        <v>554737.5</v>
      </c>
      <c r="F40" s="5">
        <v>0</v>
      </c>
      <c r="G40" s="6">
        <v>0</v>
      </c>
      <c r="I40" s="24"/>
      <c r="J40" s="24"/>
    </row>
    <row r="41" spans="1:10" x14ac:dyDescent="0.25">
      <c r="A41" s="1">
        <v>1600602</v>
      </c>
      <c r="B41" s="1" t="s">
        <v>39</v>
      </c>
      <c r="C41" s="1">
        <v>425</v>
      </c>
      <c r="D41" s="6">
        <v>35963.5</v>
      </c>
      <c r="F41" s="5">
        <v>14000</v>
      </c>
      <c r="G41" s="6">
        <v>824180</v>
      </c>
      <c r="I41" s="24"/>
      <c r="J41" s="24"/>
    </row>
    <row r="42" spans="1:10" x14ac:dyDescent="0.25">
      <c r="A42" s="1">
        <v>1600636</v>
      </c>
      <c r="B42" s="1" t="s">
        <v>40</v>
      </c>
      <c r="C42" s="5">
        <v>2000</v>
      </c>
      <c r="D42" s="6">
        <v>216360</v>
      </c>
      <c r="F42" s="5">
        <v>0</v>
      </c>
      <c r="G42" s="6">
        <v>0</v>
      </c>
      <c r="I42" s="24"/>
      <c r="J42" s="24"/>
    </row>
    <row r="43" spans="1:10" x14ac:dyDescent="0.25">
      <c r="A43" s="1">
        <v>1600638</v>
      </c>
      <c r="B43" s="1" t="s">
        <v>41</v>
      </c>
      <c r="C43" s="1">
        <v>25</v>
      </c>
      <c r="D43" s="6">
        <v>2704.5</v>
      </c>
      <c r="F43" s="5">
        <v>0</v>
      </c>
      <c r="G43" s="6">
        <v>0</v>
      </c>
      <c r="I43" s="24"/>
      <c r="J43" s="24"/>
    </row>
    <row r="44" spans="1:10" x14ac:dyDescent="0.25">
      <c r="A44" s="1">
        <v>1600667</v>
      </c>
      <c r="B44" s="1" t="s">
        <v>42</v>
      </c>
      <c r="C44" s="1">
        <v>350</v>
      </c>
      <c r="D44" s="6">
        <v>24314.5</v>
      </c>
      <c r="F44" s="5">
        <v>0</v>
      </c>
      <c r="G44" s="6">
        <v>0</v>
      </c>
      <c r="I44" s="24"/>
      <c r="J44" s="24"/>
    </row>
    <row r="45" spans="1:10" x14ac:dyDescent="0.25">
      <c r="A45" s="1">
        <v>1600676</v>
      </c>
      <c r="B45" s="1" t="s">
        <v>43</v>
      </c>
      <c r="C45" s="1">
        <v>20</v>
      </c>
      <c r="D45" s="6">
        <v>2400.1999999999998</v>
      </c>
      <c r="F45" s="5">
        <v>0</v>
      </c>
      <c r="G45" s="6">
        <v>0</v>
      </c>
      <c r="I45" s="24"/>
      <c r="J45" s="24"/>
    </row>
    <row r="46" spans="1:10" x14ac:dyDescent="0.25">
      <c r="A46" s="1">
        <v>1600717</v>
      </c>
      <c r="B46" s="1" t="s">
        <v>44</v>
      </c>
      <c r="C46" s="1">
        <v>40</v>
      </c>
      <c r="D46" s="6">
        <v>4197.2</v>
      </c>
      <c r="F46" s="5">
        <v>0</v>
      </c>
      <c r="G46" s="6">
        <v>0</v>
      </c>
      <c r="I46" s="24"/>
      <c r="J46" s="24"/>
    </row>
    <row r="47" spans="1:10" x14ac:dyDescent="0.25">
      <c r="A47" s="1">
        <v>1600720</v>
      </c>
      <c r="B47" s="1" t="s">
        <v>45</v>
      </c>
      <c r="C47" s="5">
        <v>2916</v>
      </c>
      <c r="D47" s="6">
        <v>43215.12</v>
      </c>
      <c r="F47" s="5">
        <v>3270</v>
      </c>
      <c r="G47" s="6">
        <v>11706.6</v>
      </c>
      <c r="I47" s="24"/>
      <c r="J47" s="24"/>
    </row>
    <row r="48" spans="1:10" x14ac:dyDescent="0.25">
      <c r="A48" s="1">
        <v>1600814</v>
      </c>
      <c r="B48" s="1" t="s">
        <v>46</v>
      </c>
      <c r="C48" s="5">
        <v>21730</v>
      </c>
      <c r="D48" s="6">
        <v>1643657.2</v>
      </c>
      <c r="F48" s="5">
        <v>0</v>
      </c>
      <c r="G48" s="6">
        <v>0</v>
      </c>
      <c r="I48" s="24"/>
      <c r="J48" s="24"/>
    </row>
    <row r="49" spans="1:10" x14ac:dyDescent="0.25">
      <c r="A49" s="1">
        <v>1600845</v>
      </c>
      <c r="B49" s="1" t="s">
        <v>47</v>
      </c>
      <c r="C49" s="5">
        <v>5525</v>
      </c>
      <c r="D49" s="6">
        <v>443712.75</v>
      </c>
      <c r="F49" s="5">
        <v>0</v>
      </c>
      <c r="G49" s="6">
        <v>0</v>
      </c>
      <c r="I49" s="24"/>
      <c r="J49" s="24"/>
    </row>
    <row r="50" spans="1:10" x14ac:dyDescent="0.25">
      <c r="A50" s="1">
        <v>1600978</v>
      </c>
      <c r="B50" s="1" t="s">
        <v>48</v>
      </c>
      <c r="C50" s="1">
        <v>226</v>
      </c>
      <c r="D50" s="6">
        <v>44725.4</v>
      </c>
      <c r="F50" s="5">
        <v>301</v>
      </c>
      <c r="G50" s="6">
        <v>57680.63</v>
      </c>
      <c r="I50" s="24"/>
      <c r="J50" s="24"/>
    </row>
    <row r="51" spans="1:10" x14ac:dyDescent="0.25">
      <c r="A51" s="1">
        <v>1601030</v>
      </c>
      <c r="B51" s="1" t="s">
        <v>49</v>
      </c>
      <c r="C51" s="5">
        <v>2910</v>
      </c>
      <c r="D51" s="6">
        <v>155364.9</v>
      </c>
      <c r="F51" s="5">
        <v>1430</v>
      </c>
      <c r="G51" s="6">
        <v>55012.1</v>
      </c>
      <c r="I51" s="24"/>
      <c r="J51" s="24"/>
    </row>
    <row r="52" spans="1:10" x14ac:dyDescent="0.25">
      <c r="A52" s="1">
        <v>1601066</v>
      </c>
      <c r="B52" s="1" t="s">
        <v>27</v>
      </c>
      <c r="C52" s="1">
        <v>333</v>
      </c>
      <c r="D52" s="6">
        <v>25927.38</v>
      </c>
      <c r="F52" s="5">
        <v>89335</v>
      </c>
      <c r="G52" s="6">
        <v>4690087.5</v>
      </c>
      <c r="I52" s="24"/>
      <c r="J52" s="24"/>
    </row>
    <row r="53" spans="1:10" x14ac:dyDescent="0.25">
      <c r="A53" s="1">
        <v>1601106</v>
      </c>
      <c r="B53" s="1" t="s">
        <v>50</v>
      </c>
      <c r="C53" s="1">
        <v>510</v>
      </c>
      <c r="D53" s="6">
        <v>78540</v>
      </c>
      <c r="F53" s="5">
        <v>750</v>
      </c>
      <c r="G53" s="6">
        <v>54225</v>
      </c>
      <c r="I53" s="24"/>
      <c r="J53" s="24"/>
    </row>
    <row r="54" spans="1:10" x14ac:dyDescent="0.25">
      <c r="A54" s="1">
        <v>1601173</v>
      </c>
      <c r="B54" s="1" t="s">
        <v>42</v>
      </c>
      <c r="C54" s="5">
        <v>2150</v>
      </c>
      <c r="D54" s="6">
        <v>149360.5</v>
      </c>
      <c r="F54" s="5">
        <v>50100</v>
      </c>
      <c r="G54" s="6">
        <v>1702899</v>
      </c>
      <c r="I54" s="24"/>
      <c r="J54" s="24"/>
    </row>
    <row r="55" spans="1:10" x14ac:dyDescent="0.25">
      <c r="A55" s="1">
        <v>1601185</v>
      </c>
      <c r="B55" s="1" t="s">
        <v>51</v>
      </c>
      <c r="C55" s="5">
        <v>16200</v>
      </c>
      <c r="D55" s="6">
        <v>1035180</v>
      </c>
      <c r="F55" s="5">
        <v>99650</v>
      </c>
      <c r="G55" s="6">
        <v>5449858.5</v>
      </c>
      <c r="I55" s="24"/>
      <c r="J55" s="24"/>
    </row>
    <row r="56" spans="1:10" x14ac:dyDescent="0.25">
      <c r="A56" s="1">
        <v>1601226</v>
      </c>
      <c r="B56" s="1" t="s">
        <v>52</v>
      </c>
      <c r="C56" s="5">
        <v>5290</v>
      </c>
      <c r="D56" s="6">
        <v>338031</v>
      </c>
      <c r="F56" s="5">
        <v>23904</v>
      </c>
      <c r="G56" s="6">
        <v>1553760</v>
      </c>
      <c r="I56" s="24"/>
      <c r="J56" s="24"/>
    </row>
    <row r="57" spans="1:10" x14ac:dyDescent="0.25">
      <c r="A57" s="1">
        <v>1601318</v>
      </c>
      <c r="B57" s="1" t="s">
        <v>53</v>
      </c>
      <c r="C57" s="5">
        <v>3625</v>
      </c>
      <c r="D57" s="6">
        <v>328425</v>
      </c>
      <c r="F57" s="5">
        <v>0</v>
      </c>
      <c r="G57" s="6">
        <v>0</v>
      </c>
      <c r="I57" s="24"/>
      <c r="J57" s="24"/>
    </row>
    <row r="58" spans="1:10" x14ac:dyDescent="0.25">
      <c r="A58" s="1">
        <v>1601370</v>
      </c>
      <c r="B58" s="1" t="s">
        <v>54</v>
      </c>
      <c r="C58" s="5">
        <v>100250</v>
      </c>
      <c r="D58" s="6">
        <v>6964367.5</v>
      </c>
      <c r="F58" s="5">
        <v>0</v>
      </c>
      <c r="G58" s="6">
        <v>0</v>
      </c>
      <c r="I58" s="24"/>
      <c r="J58" s="24"/>
    </row>
    <row r="59" spans="1:10" x14ac:dyDescent="0.25">
      <c r="A59" s="1">
        <v>1601385</v>
      </c>
      <c r="B59" s="1" t="s">
        <v>55</v>
      </c>
      <c r="C59" s="1">
        <v>25</v>
      </c>
      <c r="D59" s="6">
        <v>2305.75</v>
      </c>
      <c r="F59" s="5">
        <v>0</v>
      </c>
      <c r="G59" s="6">
        <v>0</v>
      </c>
      <c r="I59" s="24"/>
      <c r="J59" s="24"/>
    </row>
    <row r="60" spans="1:10" x14ac:dyDescent="0.25">
      <c r="A60" s="1">
        <v>1601400</v>
      </c>
      <c r="B60" s="1" t="s">
        <v>56</v>
      </c>
      <c r="C60" s="1">
        <v>325</v>
      </c>
      <c r="D60" s="6">
        <v>55835</v>
      </c>
      <c r="F60" s="5">
        <v>0</v>
      </c>
      <c r="G60" s="6">
        <v>0</v>
      </c>
      <c r="I60" s="24"/>
      <c r="J60" s="24"/>
    </row>
    <row r="61" spans="1:10" x14ac:dyDescent="0.25">
      <c r="A61" s="1">
        <v>1100122</v>
      </c>
      <c r="B61" s="1" t="s">
        <v>57</v>
      </c>
      <c r="C61" s="5">
        <v>39911</v>
      </c>
      <c r="D61" s="6">
        <v>4576297.0599999996</v>
      </c>
      <c r="F61" s="5">
        <v>0</v>
      </c>
      <c r="G61" s="6">
        <v>0</v>
      </c>
      <c r="I61" s="24"/>
      <c r="J61" s="24"/>
    </row>
    <row r="62" spans="1:10" x14ac:dyDescent="0.25">
      <c r="A62" s="1">
        <v>1100365</v>
      </c>
      <c r="B62" s="1" t="s">
        <v>58</v>
      </c>
      <c r="C62" s="5">
        <v>151229</v>
      </c>
      <c r="D62" s="6">
        <v>7299824.8300000001</v>
      </c>
      <c r="F62" s="5">
        <v>389150</v>
      </c>
      <c r="G62" s="6">
        <v>11258064.74</v>
      </c>
      <c r="I62" s="24"/>
      <c r="J62" s="24"/>
    </row>
    <row r="63" spans="1:10" x14ac:dyDescent="0.25">
      <c r="A63" s="1">
        <v>1100378</v>
      </c>
      <c r="B63" s="1" t="s">
        <v>59</v>
      </c>
      <c r="C63" s="5">
        <v>586566</v>
      </c>
      <c r="D63" s="6">
        <v>33641687.759999998</v>
      </c>
      <c r="F63" s="5">
        <v>0</v>
      </c>
      <c r="G63" s="6">
        <v>0</v>
      </c>
      <c r="I63" s="24"/>
      <c r="J63" s="24"/>
    </row>
    <row r="64" spans="1:10" x14ac:dyDescent="0.25">
      <c r="A64" s="1">
        <v>1100380</v>
      </c>
      <c r="B64" s="1" t="s">
        <v>60</v>
      </c>
      <c r="C64" s="5">
        <v>1100147</v>
      </c>
      <c r="D64" s="6">
        <v>84081299.409999996</v>
      </c>
      <c r="F64" s="5">
        <v>58900</v>
      </c>
      <c r="G64" s="6">
        <v>4592069.01</v>
      </c>
      <c r="I64" s="24"/>
      <c r="J64" s="24"/>
    </row>
    <row r="65" spans="1:11" x14ac:dyDescent="0.25">
      <c r="A65" s="1">
        <v>1100500</v>
      </c>
      <c r="B65" s="1" t="s">
        <v>61</v>
      </c>
      <c r="C65" s="5">
        <v>59570</v>
      </c>
      <c r="D65" s="6">
        <v>6598079.6699999999</v>
      </c>
      <c r="F65" s="5">
        <v>0</v>
      </c>
      <c r="G65" s="6">
        <v>0</v>
      </c>
      <c r="I65" s="24"/>
      <c r="J65" s="24"/>
    </row>
    <row r="66" spans="1:11" x14ac:dyDescent="0.25">
      <c r="A66" s="1">
        <v>1101044</v>
      </c>
      <c r="B66" s="1" t="s">
        <v>62</v>
      </c>
      <c r="C66" s="5">
        <v>421170</v>
      </c>
      <c r="D66" s="6">
        <v>64851799.5</v>
      </c>
      <c r="F66" s="5">
        <v>0</v>
      </c>
      <c r="G66" s="6">
        <v>0</v>
      </c>
      <c r="I66" s="24"/>
      <c r="J66" s="24"/>
    </row>
    <row r="67" spans="1:11" x14ac:dyDescent="0.25">
      <c r="A67" s="1">
        <v>1500005</v>
      </c>
      <c r="B67" s="1" t="s">
        <v>63</v>
      </c>
      <c r="C67" s="5">
        <v>63137</v>
      </c>
      <c r="D67" s="6">
        <v>7234868.8300000001</v>
      </c>
      <c r="F67" s="5">
        <v>57555</v>
      </c>
      <c r="G67" s="6">
        <v>3510855</v>
      </c>
      <c r="I67" s="24"/>
      <c r="J67" s="24"/>
    </row>
    <row r="68" spans="1:11" x14ac:dyDescent="0.25">
      <c r="A68" s="1">
        <v>1500021</v>
      </c>
      <c r="B68" s="1" t="s">
        <v>64</v>
      </c>
      <c r="C68" s="5">
        <v>142992</v>
      </c>
      <c r="D68" s="6">
        <v>11365004.16</v>
      </c>
      <c r="F68" s="5">
        <v>28140</v>
      </c>
      <c r="G68" s="6">
        <v>2791769.4</v>
      </c>
      <c r="I68" s="24"/>
      <c r="J68" s="24"/>
    </row>
    <row r="69" spans="1:11" x14ac:dyDescent="0.25">
      <c r="A69" s="1">
        <v>1500068</v>
      </c>
      <c r="B69" s="1" t="s">
        <v>65</v>
      </c>
      <c r="C69" s="5">
        <v>299698</v>
      </c>
      <c r="D69" s="6">
        <v>14397491.92</v>
      </c>
      <c r="F69" s="5">
        <v>0</v>
      </c>
      <c r="G69" s="6">
        <v>0</v>
      </c>
      <c r="I69" s="24"/>
      <c r="J69" s="24"/>
    </row>
    <row r="70" spans="1:11" x14ac:dyDescent="0.25">
      <c r="A70" s="1">
        <v>1500092</v>
      </c>
      <c r="B70" s="1" t="s">
        <v>66</v>
      </c>
      <c r="C70" s="5">
        <v>174802</v>
      </c>
      <c r="D70" s="6">
        <v>40422962.5</v>
      </c>
      <c r="F70" s="5">
        <v>0</v>
      </c>
      <c r="G70" s="6">
        <v>0</v>
      </c>
      <c r="I70" s="24"/>
      <c r="J70" s="24"/>
    </row>
    <row r="71" spans="1:11" x14ac:dyDescent="0.25">
      <c r="A71" s="1">
        <v>1500109</v>
      </c>
      <c r="B71" s="1" t="s">
        <v>67</v>
      </c>
      <c r="C71" s="5">
        <v>81281</v>
      </c>
      <c r="D71" s="6">
        <v>15557183.4</v>
      </c>
      <c r="F71" s="5">
        <v>103984</v>
      </c>
      <c r="G71" s="6">
        <v>24051499.199999999</v>
      </c>
      <c r="I71" s="24"/>
      <c r="J71" s="24"/>
    </row>
    <row r="72" spans="1:11" x14ac:dyDescent="0.25">
      <c r="A72" s="1">
        <v>1500110</v>
      </c>
      <c r="B72" s="1" t="s">
        <v>68</v>
      </c>
      <c r="C72" s="5">
        <v>183453</v>
      </c>
      <c r="D72" s="6">
        <v>23006840.73</v>
      </c>
      <c r="F72" s="5">
        <v>0</v>
      </c>
      <c r="G72" s="6">
        <v>0</v>
      </c>
      <c r="I72" s="24"/>
      <c r="J72" s="24"/>
    </row>
    <row r="73" spans="1:11" x14ac:dyDescent="0.25">
      <c r="A73" s="1">
        <v>1500111</v>
      </c>
      <c r="B73" s="1" t="s">
        <v>69</v>
      </c>
      <c r="C73" s="5">
        <v>274289</v>
      </c>
      <c r="D73" s="6">
        <v>34398583.490000002</v>
      </c>
      <c r="F73" s="5">
        <v>720903</v>
      </c>
      <c r="G73" s="6">
        <v>51710372.189999998</v>
      </c>
      <c r="I73" s="24">
        <f>F73-C73</f>
        <v>446614</v>
      </c>
      <c r="J73" s="24">
        <f>G73/F73</f>
        <v>71.72999999999999</v>
      </c>
      <c r="K73">
        <f>I73*J73</f>
        <v>32035622.219999995</v>
      </c>
    </row>
    <row r="74" spans="1:11" x14ac:dyDescent="0.25">
      <c r="A74" s="1">
        <v>1500114</v>
      </c>
      <c r="B74" s="1" t="s">
        <v>70</v>
      </c>
      <c r="C74" s="5">
        <v>760238</v>
      </c>
      <c r="D74" s="6">
        <v>51954664.920000002</v>
      </c>
      <c r="F74" s="5">
        <v>947628</v>
      </c>
      <c r="G74" s="6">
        <v>33403887</v>
      </c>
      <c r="I74" s="24"/>
      <c r="J74" s="24"/>
    </row>
    <row r="75" spans="1:11" x14ac:dyDescent="0.25">
      <c r="A75" s="1">
        <v>1500116</v>
      </c>
      <c r="B75" s="1" t="s">
        <v>71</v>
      </c>
      <c r="C75" s="5">
        <v>764897</v>
      </c>
      <c r="D75" s="6">
        <v>52273060.979999997</v>
      </c>
      <c r="F75" s="5">
        <v>498254</v>
      </c>
      <c r="G75" s="6">
        <v>14294907.26</v>
      </c>
      <c r="I75" s="24"/>
      <c r="J75" s="24"/>
    </row>
    <row r="76" spans="1:11" x14ac:dyDescent="0.25">
      <c r="A76" s="1">
        <v>1500120</v>
      </c>
      <c r="B76" s="1" t="s">
        <v>72</v>
      </c>
      <c r="C76" s="5">
        <v>77344</v>
      </c>
      <c r="D76" s="6">
        <v>4992555.2</v>
      </c>
      <c r="F76" s="5">
        <v>0</v>
      </c>
      <c r="G76" s="6">
        <v>0</v>
      </c>
      <c r="I76" s="24"/>
      <c r="J76" s="24"/>
    </row>
    <row r="77" spans="1:11" x14ac:dyDescent="0.25">
      <c r="A77" s="1">
        <v>1500123</v>
      </c>
      <c r="B77" s="1" t="s">
        <v>73</v>
      </c>
      <c r="C77" s="5">
        <v>118810</v>
      </c>
      <c r="D77" s="6">
        <v>11942781.199999999</v>
      </c>
      <c r="F77" s="5">
        <v>157005</v>
      </c>
      <c r="G77" s="6">
        <v>16399172.25</v>
      </c>
      <c r="I77" s="24"/>
      <c r="J77" s="24"/>
    </row>
    <row r="78" spans="1:11" x14ac:dyDescent="0.25">
      <c r="A78" s="1">
        <v>1500124</v>
      </c>
      <c r="B78" s="1" t="s">
        <v>74</v>
      </c>
      <c r="C78" s="5">
        <v>28500</v>
      </c>
      <c r="D78" s="6">
        <v>3326520</v>
      </c>
      <c r="F78" s="5">
        <v>174767</v>
      </c>
      <c r="G78" s="6">
        <v>20372589.190000001</v>
      </c>
      <c r="I78" s="24"/>
      <c r="J78" s="24"/>
    </row>
    <row r="79" spans="1:11" x14ac:dyDescent="0.25">
      <c r="A79" s="1">
        <v>1500126</v>
      </c>
      <c r="B79" s="1" t="s">
        <v>75</v>
      </c>
      <c r="C79" s="5">
        <v>23250</v>
      </c>
      <c r="D79" s="6">
        <v>1397557.5</v>
      </c>
      <c r="F79" s="5">
        <v>45592</v>
      </c>
      <c r="G79" s="6">
        <v>1748453.2</v>
      </c>
      <c r="I79" s="24"/>
      <c r="J79" s="24"/>
    </row>
    <row r="80" spans="1:11" x14ac:dyDescent="0.25">
      <c r="A80" s="1">
        <v>1500127</v>
      </c>
      <c r="B80" s="1" t="s">
        <v>76</v>
      </c>
      <c r="C80" s="5">
        <v>206245</v>
      </c>
      <c r="D80" s="6">
        <v>47714780.75</v>
      </c>
      <c r="F80" s="5">
        <v>214310</v>
      </c>
      <c r="G80" s="6">
        <v>49282727.600000001</v>
      </c>
      <c r="I80" s="24"/>
      <c r="J80" s="24"/>
    </row>
    <row r="81" spans="1:10" x14ac:dyDescent="0.25">
      <c r="A81" s="1">
        <v>1500130</v>
      </c>
      <c r="B81" s="1" t="s">
        <v>77</v>
      </c>
      <c r="C81" s="5">
        <v>720707</v>
      </c>
      <c r="D81" s="6">
        <v>39501950.670000002</v>
      </c>
      <c r="F81" s="5">
        <v>72652</v>
      </c>
      <c r="G81" s="6">
        <v>3561401.04</v>
      </c>
      <c r="I81" s="24"/>
      <c r="J81" s="24"/>
    </row>
    <row r="82" spans="1:10" x14ac:dyDescent="0.25">
      <c r="A82" s="1">
        <v>1500135</v>
      </c>
      <c r="B82" s="1" t="s">
        <v>78</v>
      </c>
      <c r="C82" s="5">
        <v>28990</v>
      </c>
      <c r="D82" s="6">
        <v>1588941.9</v>
      </c>
      <c r="F82" s="5">
        <v>0</v>
      </c>
      <c r="G82" s="6">
        <v>0</v>
      </c>
      <c r="I82" s="24"/>
      <c r="J82" s="24"/>
    </row>
    <row r="83" spans="1:10" x14ac:dyDescent="0.25">
      <c r="A83" s="1">
        <v>1500159</v>
      </c>
      <c r="B83" s="1" t="s">
        <v>79</v>
      </c>
      <c r="C83" s="5">
        <v>8930</v>
      </c>
      <c r="D83" s="6">
        <v>1084280.6000000001</v>
      </c>
      <c r="F83" s="5">
        <v>275281</v>
      </c>
      <c r="G83" s="6">
        <v>33333776.289999999</v>
      </c>
      <c r="I83" s="24"/>
      <c r="J83" s="24"/>
    </row>
    <row r="84" spans="1:10" x14ac:dyDescent="0.25">
      <c r="A84" s="1">
        <v>1500161</v>
      </c>
      <c r="B84" s="1" t="s">
        <v>80</v>
      </c>
      <c r="C84" s="5">
        <v>26552</v>
      </c>
      <c r="D84" s="6">
        <v>3223943.84</v>
      </c>
      <c r="F84" s="5">
        <v>33241</v>
      </c>
      <c r="G84" s="6">
        <v>4025152.69</v>
      </c>
      <c r="I84" s="24"/>
      <c r="J84" s="24"/>
    </row>
    <row r="85" spans="1:10" x14ac:dyDescent="0.25">
      <c r="A85" s="1">
        <v>1500166</v>
      </c>
      <c r="B85" s="1" t="s">
        <v>50</v>
      </c>
      <c r="C85" s="5">
        <v>1189839</v>
      </c>
      <c r="D85" s="6">
        <v>180581865.03</v>
      </c>
      <c r="F85" s="5">
        <v>110617</v>
      </c>
      <c r="G85" s="6">
        <v>7833895.9400000004</v>
      </c>
      <c r="I85" s="24"/>
      <c r="J85" s="24"/>
    </row>
    <row r="86" spans="1:10" x14ac:dyDescent="0.25">
      <c r="A86" s="1">
        <v>1500168</v>
      </c>
      <c r="B86" s="1" t="s">
        <v>81</v>
      </c>
      <c r="C86" s="5">
        <v>49420</v>
      </c>
      <c r="D86" s="6">
        <v>6798215.2000000002</v>
      </c>
      <c r="F86" s="5">
        <v>413634</v>
      </c>
      <c r="G86" s="6">
        <v>28652427.18</v>
      </c>
      <c r="I86" s="24"/>
      <c r="J86" s="24"/>
    </row>
    <row r="87" spans="1:10" x14ac:dyDescent="0.25">
      <c r="A87" s="1">
        <v>1500169</v>
      </c>
      <c r="B87" s="1" t="s">
        <v>82</v>
      </c>
      <c r="C87" s="5">
        <v>158541</v>
      </c>
      <c r="D87" s="6">
        <v>12537422.279999999</v>
      </c>
      <c r="F87" s="5">
        <v>905799</v>
      </c>
      <c r="G87" s="6">
        <v>63587089.799999997</v>
      </c>
      <c r="I87" s="24"/>
      <c r="J87" s="24"/>
    </row>
    <row r="88" spans="1:10" x14ac:dyDescent="0.25">
      <c r="A88" s="1">
        <v>1500171</v>
      </c>
      <c r="B88" s="1" t="s">
        <v>83</v>
      </c>
      <c r="C88" s="5">
        <v>62625</v>
      </c>
      <c r="D88" s="6">
        <v>5028787.5</v>
      </c>
      <c r="F88" s="5">
        <v>62050</v>
      </c>
      <c r="G88" s="6">
        <v>4540819</v>
      </c>
      <c r="I88" s="24"/>
      <c r="J88" s="24"/>
    </row>
    <row r="89" spans="1:10" x14ac:dyDescent="0.25">
      <c r="A89" s="1">
        <v>1500172</v>
      </c>
      <c r="B89" s="1" t="s">
        <v>84</v>
      </c>
      <c r="C89" s="1">
        <v>771</v>
      </c>
      <c r="D89" s="6">
        <v>60970.68</v>
      </c>
      <c r="F89" s="5">
        <v>81338</v>
      </c>
      <c r="G89" s="6">
        <v>5936860.6200000001</v>
      </c>
      <c r="I89" s="24"/>
      <c r="J89" s="24"/>
    </row>
    <row r="90" spans="1:10" x14ac:dyDescent="0.25">
      <c r="A90" s="1">
        <v>1500175</v>
      </c>
      <c r="B90" s="1" t="s">
        <v>85</v>
      </c>
      <c r="C90" s="5">
        <v>485117</v>
      </c>
      <c r="D90" s="6">
        <v>46217096.590000004</v>
      </c>
      <c r="F90" s="5">
        <v>0</v>
      </c>
      <c r="G90" s="6">
        <v>0</v>
      </c>
      <c r="I90" s="24"/>
      <c r="J90" s="24"/>
    </row>
    <row r="91" spans="1:10" x14ac:dyDescent="0.25">
      <c r="A91" s="1">
        <v>1500177</v>
      </c>
      <c r="B91" s="1" t="s">
        <v>86</v>
      </c>
      <c r="C91" s="5">
        <v>88150</v>
      </c>
      <c r="D91" s="6">
        <v>8917254</v>
      </c>
      <c r="F91" s="5">
        <v>54599</v>
      </c>
      <c r="G91" s="6">
        <v>3605717.96</v>
      </c>
      <c r="I91" s="24"/>
      <c r="J91" s="24"/>
    </row>
    <row r="92" spans="1:10" x14ac:dyDescent="0.25">
      <c r="A92" s="1">
        <v>1500178</v>
      </c>
      <c r="B92" s="1" t="s">
        <v>87</v>
      </c>
      <c r="C92" s="5">
        <v>1926</v>
      </c>
      <c r="D92" s="6">
        <v>194834.16</v>
      </c>
      <c r="F92" s="5">
        <v>477</v>
      </c>
      <c r="G92" s="6">
        <v>31572.63</v>
      </c>
      <c r="I92" s="24"/>
      <c r="J92" s="24"/>
    </row>
    <row r="93" spans="1:10" x14ac:dyDescent="0.25">
      <c r="A93" s="1">
        <v>1500182</v>
      </c>
      <c r="B93" s="1" t="s">
        <v>88</v>
      </c>
      <c r="C93" s="5">
        <v>904582</v>
      </c>
      <c r="D93" s="6">
        <v>68422582.480000004</v>
      </c>
      <c r="F93" s="5">
        <v>1047865</v>
      </c>
      <c r="G93" s="6">
        <v>53472550.950000003</v>
      </c>
      <c r="I93" s="24"/>
      <c r="J93" s="24"/>
    </row>
    <row r="94" spans="1:10" x14ac:dyDescent="0.25">
      <c r="A94" s="1">
        <v>1500184</v>
      </c>
      <c r="B94" s="1" t="s">
        <v>89</v>
      </c>
      <c r="C94" s="5">
        <v>357875</v>
      </c>
      <c r="D94" s="6">
        <v>29009347.5</v>
      </c>
      <c r="F94" s="5">
        <v>209425</v>
      </c>
      <c r="G94" s="6">
        <v>11700574.75</v>
      </c>
      <c r="I94" s="24"/>
      <c r="J94" s="24"/>
    </row>
    <row r="95" spans="1:10" x14ac:dyDescent="0.25">
      <c r="A95" s="1">
        <v>1500185</v>
      </c>
      <c r="B95" s="1" t="s">
        <v>90</v>
      </c>
      <c r="C95" s="5">
        <v>1338</v>
      </c>
      <c r="D95" s="6">
        <v>109140.66</v>
      </c>
      <c r="F95" s="5">
        <v>24353</v>
      </c>
      <c r="G95" s="6">
        <v>1375944.5</v>
      </c>
      <c r="I95" s="24"/>
      <c r="J95" s="24"/>
    </row>
    <row r="96" spans="1:10" x14ac:dyDescent="0.25">
      <c r="A96" s="1">
        <v>1500187</v>
      </c>
      <c r="B96" s="1" t="s">
        <v>91</v>
      </c>
      <c r="C96" s="5">
        <v>189830</v>
      </c>
      <c r="D96" s="6">
        <v>16507616.800000001</v>
      </c>
      <c r="F96" s="5">
        <v>20593</v>
      </c>
      <c r="G96" s="6">
        <v>2148055.83</v>
      </c>
      <c r="I96" s="24"/>
      <c r="J96" s="24"/>
    </row>
    <row r="97" spans="1:11" x14ac:dyDescent="0.25">
      <c r="A97" s="1">
        <v>1500188</v>
      </c>
      <c r="B97" s="1" t="s">
        <v>92</v>
      </c>
      <c r="C97" s="5">
        <v>17800</v>
      </c>
      <c r="D97" s="6">
        <v>1621224</v>
      </c>
      <c r="F97" s="5">
        <v>12275</v>
      </c>
      <c r="G97" s="6">
        <v>983718.5</v>
      </c>
      <c r="I97" s="24"/>
      <c r="J97" s="24"/>
    </row>
    <row r="98" spans="1:11" x14ac:dyDescent="0.25">
      <c r="A98" s="1">
        <v>1500189</v>
      </c>
      <c r="B98" s="1" t="s">
        <v>93</v>
      </c>
      <c r="C98" s="1">
        <v>272</v>
      </c>
      <c r="D98" s="6">
        <v>24983.200000000001</v>
      </c>
      <c r="F98" s="5">
        <v>5623</v>
      </c>
      <c r="G98" s="6">
        <v>450627.22</v>
      </c>
      <c r="I98" s="24"/>
      <c r="J98" s="24"/>
    </row>
    <row r="99" spans="1:11" x14ac:dyDescent="0.25">
      <c r="A99" s="1">
        <v>1500194</v>
      </c>
      <c r="B99" s="1" t="s">
        <v>94</v>
      </c>
      <c r="C99" s="5">
        <v>35325</v>
      </c>
      <c r="D99" s="6">
        <v>7037799.75</v>
      </c>
      <c r="F99" s="5">
        <v>49000</v>
      </c>
      <c r="G99" s="6">
        <v>11364080</v>
      </c>
      <c r="I99" s="24"/>
      <c r="J99" s="24"/>
    </row>
    <row r="100" spans="1:11" x14ac:dyDescent="0.25">
      <c r="A100" s="1">
        <v>1500195</v>
      </c>
      <c r="B100" s="1" t="s">
        <v>95</v>
      </c>
      <c r="C100" s="5">
        <v>3855</v>
      </c>
      <c r="D100" s="6">
        <v>691972.5</v>
      </c>
      <c r="F100" s="5">
        <v>0</v>
      </c>
      <c r="G100" s="6">
        <v>0</v>
      </c>
      <c r="I100" s="24"/>
      <c r="J100" s="24"/>
    </row>
    <row r="101" spans="1:11" x14ac:dyDescent="0.25">
      <c r="A101" s="1">
        <v>1500199</v>
      </c>
      <c r="B101" s="1" t="s">
        <v>96</v>
      </c>
      <c r="C101" s="5">
        <v>66775</v>
      </c>
      <c r="D101" s="6">
        <v>10644602.75</v>
      </c>
      <c r="F101" s="5">
        <v>14775</v>
      </c>
      <c r="G101" s="6">
        <v>2510568</v>
      </c>
      <c r="I101" s="24"/>
      <c r="J101" s="24"/>
    </row>
    <row r="102" spans="1:11" x14ac:dyDescent="0.25">
      <c r="A102" s="1">
        <v>1500200</v>
      </c>
      <c r="B102" s="1" t="s">
        <v>97</v>
      </c>
      <c r="C102" s="5">
        <v>1270</v>
      </c>
      <c r="D102" s="6">
        <v>203098.4</v>
      </c>
      <c r="F102" s="5">
        <v>772</v>
      </c>
      <c r="G102" s="6">
        <v>131672.32000000001</v>
      </c>
      <c r="I102" s="24"/>
      <c r="J102" s="24"/>
    </row>
    <row r="103" spans="1:11" x14ac:dyDescent="0.25">
      <c r="A103" s="1">
        <v>1500202</v>
      </c>
      <c r="B103" s="1" t="s">
        <v>98</v>
      </c>
      <c r="C103" s="5">
        <v>16525</v>
      </c>
      <c r="D103" s="6">
        <v>2733235</v>
      </c>
      <c r="F103" s="5">
        <v>48200</v>
      </c>
      <c r="G103" s="6">
        <v>8555500</v>
      </c>
      <c r="I103" s="24"/>
      <c r="J103" s="24"/>
    </row>
    <row r="104" spans="1:11" x14ac:dyDescent="0.25">
      <c r="A104" s="1">
        <v>1500205</v>
      </c>
      <c r="B104" s="1" t="s">
        <v>99</v>
      </c>
      <c r="C104" s="5">
        <v>241697</v>
      </c>
      <c r="D104" s="6">
        <v>38669103.030000001</v>
      </c>
      <c r="F104" s="5">
        <v>0</v>
      </c>
      <c r="G104" s="6">
        <v>0</v>
      </c>
      <c r="I104" s="24"/>
      <c r="J104" s="24"/>
    </row>
    <row r="105" spans="1:11" x14ac:dyDescent="0.25">
      <c r="A105" s="1">
        <v>1500208</v>
      </c>
      <c r="B105" s="1" t="s">
        <v>3</v>
      </c>
      <c r="C105" s="5">
        <v>200690</v>
      </c>
      <c r="D105" s="6">
        <v>7939296.4000000004</v>
      </c>
      <c r="F105" s="5">
        <v>491346</v>
      </c>
      <c r="G105" s="6">
        <v>18715369.140000001</v>
      </c>
      <c r="I105" s="24"/>
      <c r="J105" s="24"/>
    </row>
    <row r="106" spans="1:11" x14ac:dyDescent="0.25">
      <c r="A106" s="1">
        <v>1500219</v>
      </c>
      <c r="B106" s="1" t="s">
        <v>100</v>
      </c>
      <c r="C106" s="5">
        <v>391003</v>
      </c>
      <c r="D106" s="6">
        <v>23984124.02</v>
      </c>
      <c r="F106" s="5">
        <v>10600</v>
      </c>
      <c r="G106" s="6">
        <v>513146</v>
      </c>
      <c r="I106" s="24"/>
      <c r="J106" s="24"/>
    </row>
    <row r="107" spans="1:11" x14ac:dyDescent="0.25">
      <c r="A107" s="1">
        <v>1500226</v>
      </c>
      <c r="B107" s="1" t="s">
        <v>101</v>
      </c>
      <c r="C107" s="5">
        <v>163351</v>
      </c>
      <c r="D107" s="6">
        <v>2255877.31</v>
      </c>
      <c r="F107" s="5">
        <v>151980</v>
      </c>
      <c r="G107" s="6">
        <v>1518280.2</v>
      </c>
      <c r="I107" s="24"/>
      <c r="J107" s="24"/>
    </row>
    <row r="108" spans="1:11" x14ac:dyDescent="0.25">
      <c r="A108" s="1">
        <v>1500229</v>
      </c>
      <c r="B108" s="1" t="s">
        <v>102</v>
      </c>
      <c r="C108" s="6">
        <v>600462.61499999999</v>
      </c>
      <c r="D108" s="6">
        <v>43467488.700000003</v>
      </c>
      <c r="F108" s="5">
        <v>204622.61499999999</v>
      </c>
      <c r="G108" s="6">
        <v>9954890.2200000007</v>
      </c>
      <c r="I108" s="24">
        <f>F108-C108</f>
        <v>-395840</v>
      </c>
      <c r="J108" s="24">
        <f t="shared" ref="J108:J109" si="0">G108/F108</f>
        <v>48.65000000122177</v>
      </c>
      <c r="K108">
        <f t="shared" ref="K108:K109" si="1">I108*J108</f>
        <v>-19257616.000483625</v>
      </c>
    </row>
    <row r="109" spans="1:11" x14ac:dyDescent="0.25">
      <c r="A109" s="1">
        <v>1500230</v>
      </c>
      <c r="B109" s="1" t="s">
        <v>103</v>
      </c>
      <c r="C109" s="6">
        <v>168551.42</v>
      </c>
      <c r="D109" s="6">
        <v>16364657.369999999</v>
      </c>
      <c r="F109" s="5">
        <v>149761</v>
      </c>
      <c r="G109" s="6">
        <v>13295781.58</v>
      </c>
      <c r="I109" s="24">
        <f>F109-C109</f>
        <v>-18790.420000000013</v>
      </c>
      <c r="J109" s="24">
        <f t="shared" si="0"/>
        <v>88.78</v>
      </c>
      <c r="K109">
        <f t="shared" si="1"/>
        <v>-1668213.4876000013</v>
      </c>
    </row>
    <row r="110" spans="1:11" x14ac:dyDescent="0.25">
      <c r="A110" s="1">
        <v>1500231</v>
      </c>
      <c r="B110" s="1" t="s">
        <v>104</v>
      </c>
      <c r="C110" s="5">
        <v>276490</v>
      </c>
      <c r="D110" s="6">
        <v>12433755.300000001</v>
      </c>
      <c r="F110" s="5">
        <v>285603</v>
      </c>
      <c r="G110" s="6">
        <v>9236401.0199999996</v>
      </c>
      <c r="I110" s="24"/>
      <c r="J110" s="24"/>
    </row>
    <row r="111" spans="1:11" x14ac:dyDescent="0.25">
      <c r="A111" s="1">
        <v>1500287</v>
      </c>
      <c r="B111" s="1" t="s">
        <v>105</v>
      </c>
      <c r="C111" s="5">
        <v>48643</v>
      </c>
      <c r="D111" s="6">
        <v>2983761.62</v>
      </c>
      <c r="F111" s="5">
        <v>71200</v>
      </c>
      <c r="G111" s="6">
        <v>3364912</v>
      </c>
      <c r="I111" s="24"/>
      <c r="J111" s="24"/>
    </row>
    <row r="112" spans="1:11" x14ac:dyDescent="0.25">
      <c r="A112" s="1">
        <v>1500288</v>
      </c>
      <c r="B112" s="1" t="s">
        <v>106</v>
      </c>
      <c r="C112" s="5">
        <v>33170</v>
      </c>
      <c r="D112" s="6">
        <v>6980626.5</v>
      </c>
      <c r="F112" s="5">
        <v>61643</v>
      </c>
      <c r="G112" s="6">
        <v>12951810.73</v>
      </c>
      <c r="I112" s="24"/>
      <c r="J112" s="24"/>
    </row>
    <row r="113" spans="1:10" x14ac:dyDescent="0.25">
      <c r="A113" s="1">
        <v>1500291</v>
      </c>
      <c r="B113" s="1" t="s">
        <v>107</v>
      </c>
      <c r="C113" s="5">
        <v>240408</v>
      </c>
      <c r="D113" s="6">
        <v>10476980.640000001</v>
      </c>
      <c r="F113" s="5">
        <v>336129</v>
      </c>
      <c r="G113" s="6">
        <v>9068760.4199999999</v>
      </c>
      <c r="I113" s="24"/>
      <c r="J113" s="24"/>
    </row>
    <row r="114" spans="1:10" x14ac:dyDescent="0.25">
      <c r="A114" s="1">
        <v>1500292</v>
      </c>
      <c r="B114" s="1" t="s">
        <v>108</v>
      </c>
      <c r="C114" s="5">
        <v>219201</v>
      </c>
      <c r="D114" s="6">
        <v>3248558.82</v>
      </c>
      <c r="F114" s="5">
        <v>3369</v>
      </c>
      <c r="G114" s="6">
        <v>22808.13</v>
      </c>
      <c r="I114" s="24"/>
      <c r="J114" s="24"/>
    </row>
    <row r="115" spans="1:10" x14ac:dyDescent="0.25">
      <c r="A115" s="1">
        <v>1500293</v>
      </c>
      <c r="B115" s="1" t="s">
        <v>109</v>
      </c>
      <c r="C115" s="5">
        <v>166942</v>
      </c>
      <c r="D115" s="6">
        <v>2310477.2799999998</v>
      </c>
      <c r="F115" s="5">
        <v>247291</v>
      </c>
      <c r="G115" s="6">
        <v>2470437.09</v>
      </c>
      <c r="I115" s="24"/>
      <c r="J115" s="24"/>
    </row>
    <row r="116" spans="1:10" x14ac:dyDescent="0.25">
      <c r="A116" s="1">
        <v>1500312</v>
      </c>
      <c r="B116" s="1" t="s">
        <v>110</v>
      </c>
      <c r="C116" s="5">
        <v>482332</v>
      </c>
      <c r="D116" s="6">
        <v>21338367.68</v>
      </c>
      <c r="F116" s="5">
        <v>659958</v>
      </c>
      <c r="G116" s="6">
        <v>27724835.579999998</v>
      </c>
      <c r="I116" s="24"/>
      <c r="J116" s="24"/>
    </row>
    <row r="117" spans="1:10" x14ac:dyDescent="0.25">
      <c r="A117" s="1">
        <v>1500330</v>
      </c>
      <c r="B117" s="1" t="s">
        <v>111</v>
      </c>
      <c r="C117" s="5">
        <v>9669</v>
      </c>
      <c r="D117" s="6">
        <v>133818.96</v>
      </c>
      <c r="F117" s="5">
        <v>39127</v>
      </c>
      <c r="G117" s="6">
        <v>392052.54</v>
      </c>
      <c r="I117" s="24"/>
      <c r="J117" s="24"/>
    </row>
    <row r="118" spans="1:10" x14ac:dyDescent="0.25">
      <c r="A118" s="1">
        <v>1500340</v>
      </c>
      <c r="B118" s="1" t="s">
        <v>32</v>
      </c>
      <c r="C118" s="5">
        <v>1011293</v>
      </c>
      <c r="D118" s="6">
        <v>384291.34</v>
      </c>
      <c r="F118" s="5">
        <v>410479.35</v>
      </c>
      <c r="G118" s="6">
        <v>151877.35999999999</v>
      </c>
      <c r="I118" s="24"/>
      <c r="J118" s="24"/>
    </row>
    <row r="119" spans="1:10" x14ac:dyDescent="0.25">
      <c r="A119" s="1">
        <v>1500347</v>
      </c>
      <c r="B119" s="1" t="s">
        <v>112</v>
      </c>
      <c r="C119" s="1">
        <v>220</v>
      </c>
      <c r="D119" s="6">
        <v>10091.4</v>
      </c>
      <c r="F119" s="5">
        <v>1000</v>
      </c>
      <c r="G119" s="6">
        <v>32280</v>
      </c>
      <c r="I119" s="24"/>
      <c r="J119" s="24"/>
    </row>
    <row r="120" spans="1:10" x14ac:dyDescent="0.25">
      <c r="A120" s="1">
        <v>1500348</v>
      </c>
      <c r="B120" s="1" t="s">
        <v>113</v>
      </c>
      <c r="C120" s="5">
        <v>145962</v>
      </c>
      <c r="D120" s="6">
        <v>5774256.7199999997</v>
      </c>
      <c r="F120" s="5">
        <v>87061</v>
      </c>
      <c r="G120" s="6">
        <v>2289704.2999999998</v>
      </c>
      <c r="I120" s="24"/>
      <c r="J120" s="24"/>
    </row>
    <row r="121" spans="1:10" x14ac:dyDescent="0.25">
      <c r="A121" s="1">
        <v>1500365</v>
      </c>
      <c r="B121" s="1" t="s">
        <v>114</v>
      </c>
      <c r="C121" s="5">
        <v>135409</v>
      </c>
      <c r="D121" s="6">
        <v>7592382.6299999999</v>
      </c>
      <c r="F121" s="5">
        <v>28231</v>
      </c>
      <c r="G121" s="6">
        <v>918919.05</v>
      </c>
      <c r="I121" s="24"/>
      <c r="J121" s="24"/>
    </row>
    <row r="122" spans="1:10" x14ac:dyDescent="0.25">
      <c r="A122" s="1">
        <v>1500368</v>
      </c>
      <c r="B122" s="1" t="s">
        <v>115</v>
      </c>
      <c r="C122" s="5">
        <v>18716</v>
      </c>
      <c r="D122" s="6">
        <v>2305249.7200000002</v>
      </c>
      <c r="F122" s="5">
        <v>0</v>
      </c>
      <c r="G122" s="6">
        <v>0</v>
      </c>
      <c r="I122" s="24"/>
      <c r="J122" s="24"/>
    </row>
    <row r="123" spans="1:10" x14ac:dyDescent="0.25">
      <c r="A123" s="1">
        <v>1500375</v>
      </c>
      <c r="B123" s="1" t="s">
        <v>116</v>
      </c>
      <c r="C123" s="5">
        <v>383468</v>
      </c>
      <c r="D123" s="6">
        <v>17432455.280000001</v>
      </c>
      <c r="F123" s="5">
        <v>160460</v>
      </c>
      <c r="G123" s="6">
        <v>4552250.2</v>
      </c>
      <c r="I123" s="24"/>
      <c r="J123" s="24"/>
    </row>
    <row r="124" spans="1:10" x14ac:dyDescent="0.25">
      <c r="A124" s="1">
        <v>1500377</v>
      </c>
      <c r="B124" s="1" t="s">
        <v>117</v>
      </c>
      <c r="C124" s="5">
        <v>26117</v>
      </c>
      <c r="D124" s="6">
        <v>2137937.62</v>
      </c>
      <c r="F124" s="5">
        <v>214835</v>
      </c>
      <c r="G124" s="6">
        <v>17775447.899999999</v>
      </c>
      <c r="I124" s="24"/>
      <c r="J124" s="24"/>
    </row>
    <row r="125" spans="1:10" x14ac:dyDescent="0.25">
      <c r="A125" s="1">
        <v>1500381</v>
      </c>
      <c r="B125" s="1" t="s">
        <v>118</v>
      </c>
      <c r="C125" s="5">
        <v>289863</v>
      </c>
      <c r="D125" s="6">
        <v>17771500.530000001</v>
      </c>
      <c r="F125" s="5">
        <v>27971</v>
      </c>
      <c r="G125" s="6">
        <v>1158838.53</v>
      </c>
      <c r="I125" s="24"/>
      <c r="J125" s="24"/>
    </row>
    <row r="126" spans="1:10" x14ac:dyDescent="0.25">
      <c r="A126" s="1">
        <v>1500384</v>
      </c>
      <c r="B126" s="1" t="s">
        <v>119</v>
      </c>
      <c r="C126" s="5">
        <v>113880</v>
      </c>
      <c r="D126" s="6">
        <v>7276932</v>
      </c>
      <c r="F126" s="5">
        <v>10517</v>
      </c>
      <c r="G126" s="6">
        <v>563290.52</v>
      </c>
      <c r="I126" s="24"/>
      <c r="J126" s="24"/>
    </row>
    <row r="127" spans="1:10" x14ac:dyDescent="0.25">
      <c r="A127" s="1">
        <v>1500392</v>
      </c>
      <c r="B127" s="1" t="s">
        <v>120</v>
      </c>
      <c r="C127" s="5">
        <v>25610</v>
      </c>
      <c r="D127" s="6">
        <v>5435466.4000000004</v>
      </c>
      <c r="F127" s="5">
        <v>23950</v>
      </c>
      <c r="G127" s="6">
        <v>5075723.5</v>
      </c>
      <c r="I127" s="24"/>
      <c r="J127" s="24"/>
    </row>
    <row r="128" spans="1:10" x14ac:dyDescent="0.25">
      <c r="A128" s="1">
        <v>1500396</v>
      </c>
      <c r="B128" s="1" t="s">
        <v>121</v>
      </c>
      <c r="C128" s="5">
        <v>444304</v>
      </c>
      <c r="D128" s="6">
        <v>55720164.640000001</v>
      </c>
      <c r="F128" s="5">
        <v>258832</v>
      </c>
      <c r="G128" s="6">
        <v>18566019.359999999</v>
      </c>
      <c r="I128" s="24"/>
      <c r="J128" s="24"/>
    </row>
    <row r="129" spans="1:11" x14ac:dyDescent="0.25">
      <c r="A129" s="1">
        <v>1500398</v>
      </c>
      <c r="B129" s="1" t="s">
        <v>21</v>
      </c>
      <c r="C129" s="5">
        <v>735219</v>
      </c>
      <c r="D129" s="6">
        <v>48303888.299999997</v>
      </c>
      <c r="F129" s="5">
        <v>598309</v>
      </c>
      <c r="G129" s="6">
        <v>39757633.049999997</v>
      </c>
      <c r="I129" s="24"/>
      <c r="J129" s="24"/>
    </row>
    <row r="130" spans="1:11" x14ac:dyDescent="0.25">
      <c r="A130" s="1">
        <v>1500466</v>
      </c>
      <c r="B130" s="1" t="s">
        <v>122</v>
      </c>
      <c r="C130" s="5">
        <v>216332</v>
      </c>
      <c r="D130" s="6">
        <v>15660273.48</v>
      </c>
      <c r="F130" s="5">
        <v>472020</v>
      </c>
      <c r="G130" s="6">
        <v>22963773</v>
      </c>
      <c r="I130" s="24">
        <f>F130-C130</f>
        <v>255688</v>
      </c>
      <c r="J130" s="24">
        <f t="shared" ref="J130:J133" si="2">G130/F130</f>
        <v>48.65</v>
      </c>
      <c r="K130">
        <f t="shared" ref="K130:K131" si="3">I130*J130</f>
        <v>12439221.199999999</v>
      </c>
    </row>
    <row r="131" spans="1:11" x14ac:dyDescent="0.25">
      <c r="A131" s="1">
        <v>1500467</v>
      </c>
      <c r="B131" s="1" t="s">
        <v>123</v>
      </c>
      <c r="C131" s="5">
        <v>467573</v>
      </c>
      <c r="D131" s="6">
        <v>33847609.469999999</v>
      </c>
      <c r="F131" s="5">
        <v>1256212</v>
      </c>
      <c r="G131" s="6">
        <v>61114713.799999997</v>
      </c>
      <c r="I131" s="24">
        <f>F131-C131</f>
        <v>788639</v>
      </c>
      <c r="J131" s="24">
        <f t="shared" si="2"/>
        <v>48.65</v>
      </c>
      <c r="K131">
        <f t="shared" si="3"/>
        <v>38367287.350000001</v>
      </c>
    </row>
    <row r="132" spans="1:11" x14ac:dyDescent="0.25">
      <c r="A132" s="1">
        <v>1500494</v>
      </c>
      <c r="B132" s="1" t="s">
        <v>124</v>
      </c>
      <c r="C132" s="5">
        <v>27325</v>
      </c>
      <c r="D132" s="6">
        <v>4469823.5</v>
      </c>
      <c r="F132" s="5">
        <v>10750</v>
      </c>
      <c r="G132" s="6">
        <v>1857600</v>
      </c>
      <c r="I132" s="24"/>
      <c r="J132" s="24"/>
    </row>
    <row r="133" spans="1:11" x14ac:dyDescent="0.25">
      <c r="A133" s="1">
        <v>1500591</v>
      </c>
      <c r="B133" s="1" t="s">
        <v>125</v>
      </c>
      <c r="C133" s="5">
        <v>223190</v>
      </c>
      <c r="D133" s="6">
        <v>21669517.100000001</v>
      </c>
      <c r="F133" s="5">
        <v>487843</v>
      </c>
      <c r="G133" s="6">
        <v>43310701.539999999</v>
      </c>
      <c r="I133" s="24">
        <f>F133-C133</f>
        <v>264653</v>
      </c>
      <c r="J133" s="24">
        <f t="shared" si="2"/>
        <v>88.78</v>
      </c>
      <c r="K133">
        <f>I133*J133</f>
        <v>23495893.34</v>
      </c>
    </row>
    <row r="134" spans="1:11" x14ac:dyDescent="0.25">
      <c r="A134" s="1">
        <v>1500594</v>
      </c>
      <c r="B134" s="1" t="s">
        <v>33</v>
      </c>
      <c r="C134" s="5">
        <v>70875</v>
      </c>
      <c r="D134" s="6">
        <v>3784016.25</v>
      </c>
      <c r="F134" s="5">
        <v>29050</v>
      </c>
      <c r="G134" s="6">
        <v>875857.5</v>
      </c>
      <c r="I134" s="24"/>
      <c r="J134" s="24"/>
    </row>
    <row r="135" spans="1:11" x14ac:dyDescent="0.25">
      <c r="A135" s="1">
        <v>1500600</v>
      </c>
      <c r="B135" s="1" t="s">
        <v>126</v>
      </c>
      <c r="C135" s="5">
        <v>3060</v>
      </c>
      <c r="D135" s="6">
        <v>488957.4</v>
      </c>
      <c r="F135" s="5">
        <v>19760</v>
      </c>
      <c r="G135" s="6">
        <v>1561632.8</v>
      </c>
      <c r="I135" s="24"/>
      <c r="J135" s="24"/>
    </row>
    <row r="136" spans="1:11" x14ac:dyDescent="0.25">
      <c r="A136" s="1">
        <v>1500610</v>
      </c>
      <c r="B136" s="1" t="s">
        <v>127</v>
      </c>
      <c r="C136" s="1">
        <v>750</v>
      </c>
      <c r="D136" s="6">
        <v>113790</v>
      </c>
      <c r="F136" s="5">
        <v>6500</v>
      </c>
      <c r="G136" s="6">
        <v>1037530</v>
      </c>
      <c r="I136" s="24"/>
      <c r="J136" s="24"/>
    </row>
    <row r="137" spans="1:11" x14ac:dyDescent="0.25">
      <c r="A137" s="1">
        <v>1500622</v>
      </c>
      <c r="B137" s="1" t="s">
        <v>128</v>
      </c>
      <c r="C137" s="5">
        <v>12975</v>
      </c>
      <c r="D137" s="6">
        <v>1403635.5</v>
      </c>
      <c r="F137" s="5">
        <v>3150</v>
      </c>
      <c r="G137" s="6">
        <v>289894.5</v>
      </c>
      <c r="I137" s="24"/>
      <c r="J137" s="24"/>
    </row>
    <row r="138" spans="1:11" x14ac:dyDescent="0.25">
      <c r="A138" s="1">
        <v>1500623</v>
      </c>
      <c r="B138" s="1" t="s">
        <v>129</v>
      </c>
      <c r="C138" s="5">
        <v>16175</v>
      </c>
      <c r="D138" s="6">
        <v>1749811.5</v>
      </c>
      <c r="F138" s="5">
        <v>4725</v>
      </c>
      <c r="G138" s="6">
        <v>434841.75</v>
      </c>
      <c r="I138" s="24"/>
      <c r="J138" s="24"/>
    </row>
    <row r="139" spans="1:11" x14ac:dyDescent="0.25">
      <c r="A139" s="1">
        <v>1500668</v>
      </c>
      <c r="B139" s="1" t="s">
        <v>130</v>
      </c>
      <c r="C139" s="5">
        <v>143208</v>
      </c>
      <c r="D139" s="6">
        <v>24872365.440000001</v>
      </c>
      <c r="F139" s="5">
        <v>120451</v>
      </c>
      <c r="G139" s="6">
        <v>21472799.77</v>
      </c>
      <c r="I139" s="24"/>
      <c r="J139" s="24"/>
    </row>
    <row r="140" spans="1:11" x14ac:dyDescent="0.25">
      <c r="A140" s="1">
        <v>1500669</v>
      </c>
      <c r="B140" s="1" t="s">
        <v>131</v>
      </c>
      <c r="C140" s="5">
        <v>88700</v>
      </c>
      <c r="D140" s="6">
        <v>15384128</v>
      </c>
      <c r="F140" s="5">
        <v>149980</v>
      </c>
      <c r="G140" s="6">
        <v>23264897.600000001</v>
      </c>
      <c r="I140" s="24"/>
      <c r="J140" s="24"/>
    </row>
    <row r="141" spans="1:11" x14ac:dyDescent="0.25">
      <c r="A141" s="1">
        <v>1500671</v>
      </c>
      <c r="B141" s="1" t="s">
        <v>132</v>
      </c>
      <c r="C141" s="5">
        <v>296880</v>
      </c>
      <c r="D141" s="6">
        <v>16491684</v>
      </c>
      <c r="F141" s="5">
        <v>0</v>
      </c>
      <c r="G141" s="6">
        <v>0</v>
      </c>
      <c r="I141" s="24"/>
      <c r="J141" s="24"/>
    </row>
    <row r="142" spans="1:11" x14ac:dyDescent="0.25">
      <c r="A142" s="1">
        <v>1500701</v>
      </c>
      <c r="B142" s="1" t="s">
        <v>43</v>
      </c>
      <c r="C142" s="5">
        <v>22300</v>
      </c>
      <c r="D142" s="6">
        <v>2676223</v>
      </c>
      <c r="F142" s="5">
        <v>2340</v>
      </c>
      <c r="G142" s="6">
        <v>171826.2</v>
      </c>
      <c r="I142" s="24"/>
      <c r="J142" s="24"/>
    </row>
    <row r="143" spans="1:11" x14ac:dyDescent="0.25">
      <c r="A143" s="1">
        <v>1500717</v>
      </c>
      <c r="B143" s="1" t="s">
        <v>133</v>
      </c>
      <c r="C143" s="5">
        <v>129956</v>
      </c>
      <c r="D143" s="6">
        <v>16114544</v>
      </c>
      <c r="F143" s="5">
        <v>121415</v>
      </c>
      <c r="G143" s="6">
        <v>15456129.5</v>
      </c>
      <c r="I143" s="24"/>
      <c r="J143" s="24"/>
    </row>
    <row r="144" spans="1:11" x14ac:dyDescent="0.25">
      <c r="A144" s="1">
        <v>1500726</v>
      </c>
      <c r="B144" s="1" t="s">
        <v>134</v>
      </c>
      <c r="C144" s="5">
        <v>2130</v>
      </c>
      <c r="D144" s="6">
        <v>196535.1</v>
      </c>
      <c r="F144" s="5">
        <v>1041</v>
      </c>
      <c r="G144" s="6">
        <v>85195.44</v>
      </c>
      <c r="I144" s="24"/>
      <c r="J144" s="24"/>
    </row>
    <row r="145" spans="1:11" x14ac:dyDescent="0.25">
      <c r="A145" s="1">
        <v>1500920</v>
      </c>
      <c r="B145" s="1" t="s">
        <v>135</v>
      </c>
      <c r="C145" s="1">
        <v>150</v>
      </c>
      <c r="D145" s="6">
        <v>8368.5</v>
      </c>
      <c r="F145" s="5">
        <v>121250</v>
      </c>
      <c r="G145" s="6">
        <v>5234362.5</v>
      </c>
      <c r="I145" s="24"/>
      <c r="J145" s="24"/>
    </row>
    <row r="146" spans="1:11" x14ac:dyDescent="0.25">
      <c r="A146" s="1">
        <v>1500921</v>
      </c>
      <c r="B146" s="1" t="s">
        <v>136</v>
      </c>
      <c r="C146" s="5">
        <v>1250</v>
      </c>
      <c r="D146" s="6">
        <v>65587.5</v>
      </c>
      <c r="F146" s="5">
        <v>6500</v>
      </c>
      <c r="G146" s="6">
        <v>204230</v>
      </c>
      <c r="I146" s="24"/>
      <c r="J146" s="24"/>
    </row>
    <row r="147" spans="1:11" x14ac:dyDescent="0.25">
      <c r="A147" s="1">
        <v>1500990</v>
      </c>
      <c r="B147" s="1" t="s">
        <v>137</v>
      </c>
      <c r="C147" s="5">
        <v>8850</v>
      </c>
      <c r="D147" s="6">
        <v>535248</v>
      </c>
      <c r="F147" s="5">
        <v>6800</v>
      </c>
      <c r="G147" s="6">
        <v>325652</v>
      </c>
      <c r="I147" s="24"/>
      <c r="J147" s="24"/>
    </row>
    <row r="148" spans="1:11" x14ac:dyDescent="0.25">
      <c r="A148" s="1">
        <v>1501035</v>
      </c>
      <c r="B148" s="1" t="s">
        <v>138</v>
      </c>
      <c r="C148" s="5">
        <v>20525</v>
      </c>
      <c r="D148" s="6">
        <v>1721226.5</v>
      </c>
      <c r="F148" s="5">
        <v>8250</v>
      </c>
      <c r="G148" s="6">
        <v>532950</v>
      </c>
      <c r="I148" s="24"/>
      <c r="J148" s="24"/>
    </row>
    <row r="149" spans="1:11" x14ac:dyDescent="0.25">
      <c r="A149" s="1">
        <v>1501106</v>
      </c>
      <c r="B149" s="1" t="s">
        <v>139</v>
      </c>
      <c r="C149" s="5">
        <v>4775</v>
      </c>
      <c r="D149" s="6">
        <v>450807.75</v>
      </c>
      <c r="F149" s="5">
        <v>0</v>
      </c>
      <c r="G149" s="6">
        <v>0</v>
      </c>
      <c r="I149" s="24"/>
      <c r="J149" s="24"/>
    </row>
    <row r="150" spans="1:11" x14ac:dyDescent="0.25">
      <c r="A150" s="1">
        <v>1501156</v>
      </c>
      <c r="B150" s="1" t="s">
        <v>140</v>
      </c>
      <c r="C150" s="5">
        <v>125420</v>
      </c>
      <c r="D150" s="6">
        <v>9056578.1999999993</v>
      </c>
      <c r="F150" s="5">
        <v>0</v>
      </c>
      <c r="G150" s="6">
        <v>0</v>
      </c>
      <c r="I150" s="24"/>
      <c r="J150" s="24"/>
    </row>
    <row r="151" spans="1:11" x14ac:dyDescent="0.25">
      <c r="A151" s="1">
        <v>1501158</v>
      </c>
      <c r="B151" s="1" t="s">
        <v>141</v>
      </c>
      <c r="C151" s="5">
        <v>1300</v>
      </c>
      <c r="D151" s="6">
        <v>86177</v>
      </c>
      <c r="F151" s="5">
        <v>0</v>
      </c>
      <c r="G151" s="6">
        <v>0</v>
      </c>
      <c r="I151" s="24"/>
      <c r="J151" s="24"/>
    </row>
    <row r="152" spans="1:11" x14ac:dyDescent="0.25">
      <c r="A152" s="19">
        <v>1100184</v>
      </c>
      <c r="B152" s="20" t="s">
        <v>162</v>
      </c>
      <c r="C152" s="21">
        <v>0</v>
      </c>
      <c r="D152" s="22">
        <v>0</v>
      </c>
      <c r="E152" s="23"/>
      <c r="F152" s="21">
        <v>500</v>
      </c>
      <c r="G152" s="22">
        <v>115886.42</v>
      </c>
      <c r="I152" s="24">
        <f>F152</f>
        <v>500</v>
      </c>
      <c r="J152" s="24">
        <f t="shared" ref="J152" si="4">G152/F152</f>
        <v>231.77284</v>
      </c>
      <c r="K152">
        <f>I152*J152</f>
        <v>115886.42</v>
      </c>
    </row>
    <row r="153" spans="1:11" x14ac:dyDescent="0.25">
      <c r="A153" s="14">
        <v>1100655</v>
      </c>
      <c r="B153" s="1" t="s">
        <v>163</v>
      </c>
      <c r="C153" s="16">
        <v>0</v>
      </c>
      <c r="D153" s="17">
        <v>0</v>
      </c>
      <c r="F153" s="5">
        <v>42230</v>
      </c>
      <c r="G153" s="6">
        <v>2240940.39</v>
      </c>
      <c r="I153" s="24"/>
      <c r="J153" s="24"/>
    </row>
    <row r="154" spans="1:11" x14ac:dyDescent="0.25">
      <c r="A154" s="14">
        <v>1100784</v>
      </c>
      <c r="B154" s="1" t="s">
        <v>164</v>
      </c>
      <c r="C154" s="16">
        <v>0</v>
      </c>
      <c r="D154" s="17">
        <v>0</v>
      </c>
      <c r="F154" s="5">
        <v>328888</v>
      </c>
      <c r="G154" s="6">
        <v>15268510.02</v>
      </c>
      <c r="I154" s="24"/>
      <c r="J154" s="24"/>
    </row>
    <row r="155" spans="1:11" x14ac:dyDescent="0.25">
      <c r="A155" s="14">
        <v>1100880</v>
      </c>
      <c r="B155" s="1" t="s">
        <v>165</v>
      </c>
      <c r="C155" s="16">
        <v>0</v>
      </c>
      <c r="D155" s="17">
        <v>0</v>
      </c>
      <c r="F155" s="5">
        <v>19512</v>
      </c>
      <c r="G155" s="6">
        <v>1014442.43</v>
      </c>
      <c r="I155" s="24"/>
      <c r="J155" s="24"/>
    </row>
    <row r="156" spans="1:11" x14ac:dyDescent="0.25">
      <c r="A156" s="14">
        <v>1500007</v>
      </c>
      <c r="B156" s="1" t="s">
        <v>166</v>
      </c>
      <c r="C156" s="16">
        <v>0</v>
      </c>
      <c r="D156" s="17">
        <v>0</v>
      </c>
      <c r="F156" s="5">
        <v>38621</v>
      </c>
      <c r="G156" s="6">
        <v>5990889.5199999996</v>
      </c>
      <c r="I156" s="24"/>
      <c r="J156" s="24"/>
    </row>
    <row r="157" spans="1:11" x14ac:dyDescent="0.25">
      <c r="A157" s="14">
        <v>1500119</v>
      </c>
      <c r="B157" s="1" t="s">
        <v>167</v>
      </c>
      <c r="C157" s="16">
        <v>0</v>
      </c>
      <c r="D157" s="17">
        <v>0</v>
      </c>
      <c r="F157" s="5">
        <v>408445</v>
      </c>
      <c r="G157" s="6">
        <v>13952481.199999999</v>
      </c>
      <c r="I157" s="24"/>
      <c r="J157" s="24"/>
    </row>
    <row r="158" spans="1:11" x14ac:dyDescent="0.25">
      <c r="A158" s="14">
        <v>1500125</v>
      </c>
      <c r="B158" s="1" t="s">
        <v>168</v>
      </c>
      <c r="C158" s="16">
        <v>0</v>
      </c>
      <c r="D158" s="17">
        <v>0</v>
      </c>
      <c r="F158" s="5">
        <v>147898</v>
      </c>
      <c r="G158" s="6">
        <v>18567114.920000002</v>
      </c>
      <c r="I158" s="24"/>
      <c r="J158" s="24"/>
    </row>
    <row r="159" spans="1:11" x14ac:dyDescent="0.25">
      <c r="A159" s="14">
        <v>1500204</v>
      </c>
      <c r="B159" s="1" t="s">
        <v>169</v>
      </c>
      <c r="C159" s="16">
        <v>0</v>
      </c>
      <c r="D159" s="17">
        <v>0</v>
      </c>
      <c r="F159" s="5">
        <v>31283</v>
      </c>
      <c r="G159" s="6">
        <v>5164510.47</v>
      </c>
      <c r="I159" s="24"/>
      <c r="J159" s="24"/>
    </row>
    <row r="160" spans="1:11" x14ac:dyDescent="0.25">
      <c r="A160" s="14">
        <v>1500349</v>
      </c>
      <c r="B160" s="1" t="s">
        <v>170</v>
      </c>
      <c r="C160" s="16">
        <v>0</v>
      </c>
      <c r="D160" s="17">
        <v>0</v>
      </c>
      <c r="F160" s="5">
        <v>20000</v>
      </c>
      <c r="G160" s="6">
        <v>645600</v>
      </c>
      <c r="I160" s="24"/>
      <c r="J160" s="24"/>
    </row>
    <row r="161" spans="1:11" x14ac:dyDescent="0.25">
      <c r="A161" s="14">
        <v>1500449</v>
      </c>
      <c r="B161" s="1" t="s">
        <v>171</v>
      </c>
      <c r="C161" s="16">
        <v>0</v>
      </c>
      <c r="D161" s="17">
        <v>0</v>
      </c>
      <c r="F161" s="5">
        <v>67807</v>
      </c>
      <c r="G161" s="6">
        <v>2508180.9300000002</v>
      </c>
      <c r="I161" s="24"/>
      <c r="J161" s="24"/>
    </row>
    <row r="162" spans="1:11" x14ac:dyDescent="0.25">
      <c r="A162" s="14">
        <v>1500635</v>
      </c>
      <c r="B162" s="1" t="s">
        <v>172</v>
      </c>
      <c r="C162" s="16">
        <v>0</v>
      </c>
      <c r="D162" s="17">
        <v>0</v>
      </c>
      <c r="F162" s="5">
        <v>850</v>
      </c>
      <c r="G162" s="6">
        <v>27829</v>
      </c>
      <c r="I162" s="24">
        <f>F162</f>
        <v>850</v>
      </c>
      <c r="J162" s="24">
        <f t="shared" ref="J162" si="5">G162/F162</f>
        <v>32.74</v>
      </c>
      <c r="K162">
        <f>I162*J162</f>
        <v>27829</v>
      </c>
    </row>
    <row r="163" spans="1:11" x14ac:dyDescent="0.25">
      <c r="A163" s="14">
        <v>1500644</v>
      </c>
      <c r="B163" s="1" t="s">
        <v>173</v>
      </c>
      <c r="C163" s="16">
        <v>0</v>
      </c>
      <c r="D163" s="17">
        <v>0</v>
      </c>
      <c r="F163" s="5">
        <v>38443</v>
      </c>
      <c r="G163" s="6">
        <v>2930125.46</v>
      </c>
      <c r="I163" s="24"/>
      <c r="J163" s="24"/>
    </row>
    <row r="164" spans="1:11" x14ac:dyDescent="0.25">
      <c r="A164" s="14">
        <v>1500725</v>
      </c>
      <c r="B164" s="1" t="s">
        <v>174</v>
      </c>
      <c r="C164" s="16">
        <v>0</v>
      </c>
      <c r="D164" s="17">
        <v>0</v>
      </c>
      <c r="F164" s="5">
        <v>16550</v>
      </c>
      <c r="G164" s="6">
        <v>3061915.5</v>
      </c>
      <c r="I164" s="24">
        <f>F164</f>
        <v>16550</v>
      </c>
      <c r="J164" s="24">
        <f t="shared" ref="J164:J165" si="6">G164/F164</f>
        <v>185.01</v>
      </c>
      <c r="K164">
        <f t="shared" ref="K164:K165" si="7">I164*J164</f>
        <v>3061915.5</v>
      </c>
    </row>
    <row r="165" spans="1:11" x14ac:dyDescent="0.25">
      <c r="A165" s="14">
        <v>1500823</v>
      </c>
      <c r="B165" s="1" t="s">
        <v>175</v>
      </c>
      <c r="C165" s="16">
        <v>0</v>
      </c>
      <c r="D165" s="17">
        <v>0</v>
      </c>
      <c r="F165" s="5">
        <v>1650</v>
      </c>
      <c r="G165" s="6">
        <v>90238.5</v>
      </c>
      <c r="I165" s="24">
        <f>F165</f>
        <v>1650</v>
      </c>
      <c r="J165" s="24">
        <f t="shared" si="6"/>
        <v>54.69</v>
      </c>
      <c r="K165">
        <f t="shared" si="7"/>
        <v>90238.5</v>
      </c>
    </row>
    <row r="166" spans="1:11" x14ac:dyDescent="0.25">
      <c r="A166" s="14">
        <v>1500909</v>
      </c>
      <c r="B166" s="1" t="s">
        <v>176</v>
      </c>
      <c r="C166" s="16">
        <v>0</v>
      </c>
      <c r="D166" s="17">
        <v>0</v>
      </c>
      <c r="F166" s="5">
        <v>4812.6049999999996</v>
      </c>
      <c r="G166" s="6">
        <v>346507.56</v>
      </c>
      <c r="I166" s="24"/>
      <c r="J166" s="24"/>
    </row>
    <row r="167" spans="1:11" x14ac:dyDescent="0.25">
      <c r="A167" s="14">
        <v>1501055</v>
      </c>
      <c r="B167" s="1" t="s">
        <v>177</v>
      </c>
      <c r="C167" s="16">
        <v>0</v>
      </c>
      <c r="D167" s="17">
        <v>0</v>
      </c>
      <c r="F167" s="5">
        <v>18140</v>
      </c>
      <c r="G167" s="6">
        <v>1134475.6000000001</v>
      </c>
      <c r="I167" s="24"/>
      <c r="J167" s="24"/>
    </row>
    <row r="168" spans="1:11" x14ac:dyDescent="0.25">
      <c r="A168" s="14">
        <v>1501056</v>
      </c>
      <c r="B168" s="1" t="s">
        <v>178</v>
      </c>
      <c r="C168" s="16">
        <v>0</v>
      </c>
      <c r="D168" s="17">
        <v>0</v>
      </c>
      <c r="F168" s="5">
        <v>18140</v>
      </c>
      <c r="G168" s="6">
        <v>1539360.4</v>
      </c>
      <c r="I168" s="24"/>
      <c r="J168" s="24"/>
    </row>
    <row r="169" spans="1:11" x14ac:dyDescent="0.25">
      <c r="A169" s="14">
        <v>1600117</v>
      </c>
      <c r="B169" s="1" t="s">
        <v>179</v>
      </c>
      <c r="C169" s="16">
        <v>0</v>
      </c>
      <c r="D169" s="17">
        <v>0</v>
      </c>
      <c r="F169" s="5">
        <v>250</v>
      </c>
      <c r="G169" s="6">
        <v>9617.5</v>
      </c>
      <c r="I169" s="24"/>
      <c r="J169" s="24"/>
    </row>
    <row r="170" spans="1:11" x14ac:dyDescent="0.25">
      <c r="A170" s="14">
        <v>1600120</v>
      </c>
      <c r="B170" s="1" t="s">
        <v>47</v>
      </c>
      <c r="C170" s="16">
        <v>0</v>
      </c>
      <c r="D170" s="17">
        <v>0</v>
      </c>
      <c r="F170" s="5">
        <v>2400</v>
      </c>
      <c r="G170" s="6">
        <v>176448</v>
      </c>
      <c r="I170" s="24"/>
      <c r="J170" s="24"/>
    </row>
    <row r="171" spans="1:11" x14ac:dyDescent="0.25">
      <c r="A171" s="14">
        <v>1600122</v>
      </c>
      <c r="B171" s="1" t="s">
        <v>34</v>
      </c>
      <c r="C171" s="16">
        <v>0</v>
      </c>
      <c r="D171" s="17">
        <v>0</v>
      </c>
      <c r="F171" s="5">
        <v>635</v>
      </c>
      <c r="G171" s="6">
        <v>17633.95</v>
      </c>
      <c r="I171" s="24"/>
      <c r="J171" s="24"/>
    </row>
    <row r="172" spans="1:11" x14ac:dyDescent="0.25">
      <c r="A172" s="14">
        <v>1600123</v>
      </c>
      <c r="B172" s="1" t="s">
        <v>35</v>
      </c>
      <c r="C172" s="16">
        <v>0</v>
      </c>
      <c r="D172" s="17">
        <v>0</v>
      </c>
      <c r="F172" s="5">
        <v>1250</v>
      </c>
      <c r="G172" s="6">
        <v>41862.5</v>
      </c>
      <c r="I172" s="24"/>
      <c r="J172" s="24"/>
    </row>
    <row r="173" spans="1:11" x14ac:dyDescent="0.25">
      <c r="A173" s="14">
        <v>1600294</v>
      </c>
      <c r="B173" s="1" t="s">
        <v>180</v>
      </c>
      <c r="C173" s="16">
        <v>0</v>
      </c>
      <c r="D173" s="17">
        <v>0</v>
      </c>
      <c r="F173" s="5">
        <v>540</v>
      </c>
      <c r="G173" s="6">
        <v>153090</v>
      </c>
      <c r="I173" s="24">
        <f>F173</f>
        <v>540</v>
      </c>
      <c r="J173" s="24">
        <f t="shared" ref="J173:J174" si="8">G173/F173</f>
        <v>283.5</v>
      </c>
      <c r="K173">
        <f t="shared" ref="K173:K174" si="9">I173*J173</f>
        <v>153090</v>
      </c>
    </row>
    <row r="174" spans="1:11" x14ac:dyDescent="0.25">
      <c r="A174" s="14">
        <v>1600328</v>
      </c>
      <c r="B174" s="1" t="s">
        <v>160</v>
      </c>
      <c r="C174" s="16">
        <v>0</v>
      </c>
      <c r="D174" s="17">
        <v>0</v>
      </c>
      <c r="F174" s="5">
        <v>1980</v>
      </c>
      <c r="G174" s="6">
        <v>84585.600000000006</v>
      </c>
      <c r="I174" s="24">
        <f>F174</f>
        <v>1980</v>
      </c>
      <c r="J174" s="24">
        <f t="shared" si="8"/>
        <v>42.720000000000006</v>
      </c>
      <c r="K174">
        <f t="shared" si="9"/>
        <v>84585.600000000006</v>
      </c>
    </row>
    <row r="175" spans="1:11" x14ac:dyDescent="0.25">
      <c r="A175" s="14">
        <v>1600336</v>
      </c>
      <c r="B175" s="1" t="s">
        <v>181</v>
      </c>
      <c r="C175" s="16">
        <v>0</v>
      </c>
      <c r="D175" s="17">
        <v>0</v>
      </c>
      <c r="F175" s="5">
        <v>5000</v>
      </c>
      <c r="G175" s="6">
        <v>222750</v>
      </c>
      <c r="I175" s="24"/>
      <c r="J175" s="24"/>
    </row>
    <row r="176" spans="1:11" x14ac:dyDescent="0.25">
      <c r="A176" s="14">
        <v>1600339</v>
      </c>
      <c r="B176" s="1" t="s">
        <v>33</v>
      </c>
      <c r="C176" s="16">
        <v>0</v>
      </c>
      <c r="D176" s="17">
        <v>0</v>
      </c>
      <c r="F176" s="5">
        <v>1000</v>
      </c>
      <c r="G176" s="6">
        <v>38470</v>
      </c>
      <c r="I176" s="24"/>
      <c r="J176" s="24"/>
    </row>
    <row r="177" spans="1:11" x14ac:dyDescent="0.25">
      <c r="A177" s="14">
        <v>1600346</v>
      </c>
      <c r="B177" s="1" t="s">
        <v>158</v>
      </c>
      <c r="C177" s="16">
        <v>0</v>
      </c>
      <c r="D177" s="17">
        <v>0</v>
      </c>
      <c r="F177" s="5">
        <v>1260</v>
      </c>
      <c r="G177" s="6">
        <v>85680</v>
      </c>
      <c r="I177" s="24"/>
      <c r="J177" s="24"/>
    </row>
    <row r="178" spans="1:11" x14ac:dyDescent="0.25">
      <c r="A178" s="14">
        <v>1600351</v>
      </c>
      <c r="B178" s="1" t="s">
        <v>182</v>
      </c>
      <c r="C178" s="16">
        <v>0</v>
      </c>
      <c r="D178" s="17">
        <v>0</v>
      </c>
      <c r="F178" s="5">
        <v>4750</v>
      </c>
      <c r="G178" s="6">
        <v>39757.5</v>
      </c>
      <c r="I178" s="24"/>
      <c r="J178" s="24"/>
    </row>
    <row r="179" spans="1:11" x14ac:dyDescent="0.25">
      <c r="A179" s="14">
        <v>1600358</v>
      </c>
      <c r="B179" s="1" t="s">
        <v>155</v>
      </c>
      <c r="C179" s="16">
        <v>0</v>
      </c>
      <c r="D179" s="17">
        <v>0</v>
      </c>
      <c r="F179" s="5">
        <v>1751</v>
      </c>
      <c r="G179" s="6">
        <v>123865.74</v>
      </c>
      <c r="I179" s="24"/>
      <c r="J179" s="24"/>
    </row>
    <row r="180" spans="1:11" x14ac:dyDescent="0.25">
      <c r="A180" s="14">
        <v>1600362</v>
      </c>
      <c r="B180" s="1" t="s">
        <v>156</v>
      </c>
      <c r="C180" s="16">
        <v>0</v>
      </c>
      <c r="D180" s="17">
        <v>0</v>
      </c>
      <c r="F180" s="5">
        <v>3375</v>
      </c>
      <c r="G180" s="6">
        <v>231963.75</v>
      </c>
      <c r="I180" s="24"/>
      <c r="J180" s="24"/>
    </row>
    <row r="181" spans="1:11" x14ac:dyDescent="0.25">
      <c r="A181" s="14">
        <v>1600363</v>
      </c>
      <c r="B181" s="1" t="s">
        <v>159</v>
      </c>
      <c r="C181" s="16">
        <v>0</v>
      </c>
      <c r="D181" s="17">
        <v>0</v>
      </c>
      <c r="F181" s="5">
        <v>1700</v>
      </c>
      <c r="G181" s="6">
        <v>117555</v>
      </c>
      <c r="I181" s="24"/>
      <c r="J181" s="24"/>
    </row>
    <row r="182" spans="1:11" x14ac:dyDescent="0.25">
      <c r="A182" s="14">
        <v>1600379</v>
      </c>
      <c r="B182" s="1" t="s">
        <v>157</v>
      </c>
      <c r="C182" s="16">
        <v>0</v>
      </c>
      <c r="D182" s="17">
        <v>0</v>
      </c>
      <c r="F182" s="5">
        <v>5400</v>
      </c>
      <c r="G182" s="6">
        <v>1053972</v>
      </c>
      <c r="I182" s="24"/>
      <c r="J182" s="24"/>
    </row>
    <row r="183" spans="1:11" x14ac:dyDescent="0.25">
      <c r="A183" s="14">
        <v>1600392</v>
      </c>
      <c r="B183" s="1" t="s">
        <v>135</v>
      </c>
      <c r="C183" s="16">
        <v>0</v>
      </c>
      <c r="D183" s="17">
        <v>0</v>
      </c>
      <c r="F183" s="5">
        <v>50</v>
      </c>
      <c r="G183" s="6">
        <v>2160</v>
      </c>
      <c r="I183" s="24"/>
      <c r="J183" s="24"/>
    </row>
    <row r="184" spans="1:11" x14ac:dyDescent="0.25">
      <c r="A184" s="14">
        <v>1600393</v>
      </c>
      <c r="B184" s="1" t="s">
        <v>39</v>
      </c>
      <c r="C184" s="16">
        <v>0</v>
      </c>
      <c r="D184" s="17">
        <v>0</v>
      </c>
      <c r="F184" s="5">
        <v>12300</v>
      </c>
      <c r="G184" s="6">
        <v>687201</v>
      </c>
      <c r="I184" s="24"/>
      <c r="J184" s="24"/>
    </row>
    <row r="185" spans="1:11" x14ac:dyDescent="0.25">
      <c r="A185" s="14">
        <v>1600553</v>
      </c>
      <c r="B185" s="1" t="s">
        <v>137</v>
      </c>
      <c r="C185" s="16">
        <v>0</v>
      </c>
      <c r="D185" s="17">
        <v>0</v>
      </c>
      <c r="F185" s="5">
        <v>50</v>
      </c>
      <c r="G185" s="6">
        <v>2394.5</v>
      </c>
      <c r="I185" s="24"/>
      <c r="J185" s="24"/>
    </row>
    <row r="186" spans="1:11" x14ac:dyDescent="0.25">
      <c r="A186" s="14">
        <v>1600652</v>
      </c>
      <c r="B186" s="1" t="s">
        <v>183</v>
      </c>
      <c r="C186" s="16">
        <v>0</v>
      </c>
      <c r="D186" s="17">
        <v>0</v>
      </c>
      <c r="F186" s="5">
        <v>7563</v>
      </c>
      <c r="G186" s="6">
        <v>594451.80000000005</v>
      </c>
      <c r="I186" s="24">
        <f>F186</f>
        <v>7563</v>
      </c>
      <c r="J186" s="24">
        <f t="shared" ref="J186:J187" si="10">G186/F186</f>
        <v>78.600000000000009</v>
      </c>
      <c r="K186">
        <f t="shared" ref="K186:K187" si="11">I186*J186</f>
        <v>594451.80000000005</v>
      </c>
    </row>
    <row r="187" spans="1:11" x14ac:dyDescent="0.25">
      <c r="A187" s="14">
        <v>1600664</v>
      </c>
      <c r="B187" s="1" t="s">
        <v>184</v>
      </c>
      <c r="C187" s="16">
        <v>0</v>
      </c>
      <c r="D187" s="17">
        <v>0</v>
      </c>
      <c r="F187" s="5">
        <v>1800</v>
      </c>
      <c r="G187" s="6">
        <v>287478</v>
      </c>
      <c r="I187" s="24">
        <f>F187</f>
        <v>1800</v>
      </c>
      <c r="J187" s="24">
        <f t="shared" si="10"/>
        <v>159.71</v>
      </c>
      <c r="K187">
        <f t="shared" si="11"/>
        <v>287478</v>
      </c>
    </row>
    <row r="188" spans="1:11" x14ac:dyDescent="0.25">
      <c r="A188" s="14">
        <v>1600741</v>
      </c>
      <c r="B188" s="1" t="s">
        <v>154</v>
      </c>
      <c r="C188" s="16">
        <v>0</v>
      </c>
      <c r="D188" s="17">
        <v>0</v>
      </c>
      <c r="F188" s="5">
        <v>2250</v>
      </c>
      <c r="G188" s="6">
        <v>73935</v>
      </c>
      <c r="I188" s="24"/>
      <c r="J188" s="24"/>
    </row>
    <row r="189" spans="1:11" x14ac:dyDescent="0.25">
      <c r="A189" s="14">
        <v>1600784</v>
      </c>
      <c r="B189" s="1" t="s">
        <v>185</v>
      </c>
      <c r="C189" s="16">
        <v>0</v>
      </c>
      <c r="D189" s="17">
        <v>0</v>
      </c>
      <c r="F189" s="5">
        <v>540</v>
      </c>
      <c r="G189" s="6">
        <v>23068.799999999999</v>
      </c>
      <c r="I189" s="24">
        <f>F189</f>
        <v>540</v>
      </c>
      <c r="J189" s="24">
        <f t="shared" ref="J189" si="12">G189/F189</f>
        <v>42.72</v>
      </c>
      <c r="K189">
        <f>I189*J189</f>
        <v>23068.799999999999</v>
      </c>
    </row>
    <row r="190" spans="1:11" x14ac:dyDescent="0.25">
      <c r="A190" s="14">
        <v>1601012</v>
      </c>
      <c r="B190" s="1" t="s">
        <v>186</v>
      </c>
      <c r="C190" s="16">
        <v>0</v>
      </c>
      <c r="D190" s="17">
        <v>0</v>
      </c>
      <c r="F190" s="5">
        <v>28800</v>
      </c>
      <c r="G190" s="6">
        <v>1507104</v>
      </c>
      <c r="I190" s="24"/>
      <c r="J190" s="24"/>
    </row>
    <row r="191" spans="1:11" x14ac:dyDescent="0.25">
      <c r="A191" s="14">
        <v>1601068</v>
      </c>
      <c r="B191" s="1" t="s">
        <v>187</v>
      </c>
      <c r="C191" s="16">
        <v>0</v>
      </c>
      <c r="D191" s="17">
        <v>0</v>
      </c>
      <c r="F191" s="5">
        <v>443</v>
      </c>
      <c r="G191" s="6">
        <v>33548.39</v>
      </c>
      <c r="I191" s="24">
        <f>F191</f>
        <v>443</v>
      </c>
      <c r="J191" s="24">
        <f t="shared" ref="J191:J195" si="13">G191/F191</f>
        <v>75.73</v>
      </c>
      <c r="K191">
        <f t="shared" ref="K191:K195" si="14">I191*J191</f>
        <v>33548.39</v>
      </c>
    </row>
    <row r="192" spans="1:11" x14ac:dyDescent="0.25">
      <c r="A192" s="14">
        <v>1601151</v>
      </c>
      <c r="B192" s="1" t="s">
        <v>188</v>
      </c>
      <c r="C192" s="16">
        <v>0</v>
      </c>
      <c r="D192" s="17">
        <v>0</v>
      </c>
      <c r="F192" s="5">
        <v>9900</v>
      </c>
      <c r="G192" s="6">
        <v>866943</v>
      </c>
      <c r="I192" s="24">
        <f>F192</f>
        <v>9900</v>
      </c>
      <c r="J192" s="24">
        <f t="shared" si="13"/>
        <v>87.57</v>
      </c>
      <c r="K192">
        <f t="shared" si="14"/>
        <v>866942.99999999988</v>
      </c>
    </row>
    <row r="193" spans="1:11" x14ac:dyDescent="0.25">
      <c r="A193" s="14">
        <v>1601177</v>
      </c>
      <c r="B193" s="1" t="s">
        <v>189</v>
      </c>
      <c r="C193" s="16">
        <v>0</v>
      </c>
      <c r="D193" s="17">
        <v>0</v>
      </c>
      <c r="F193" s="5">
        <v>195</v>
      </c>
      <c r="G193" s="6">
        <v>14094.6</v>
      </c>
      <c r="I193" s="24">
        <f>F193</f>
        <v>195</v>
      </c>
      <c r="J193" s="24">
        <f t="shared" si="13"/>
        <v>72.28</v>
      </c>
      <c r="K193">
        <f t="shared" si="14"/>
        <v>14094.6</v>
      </c>
    </row>
    <row r="194" spans="1:11" x14ac:dyDescent="0.25">
      <c r="A194" s="14">
        <v>1601179</v>
      </c>
      <c r="B194" s="1" t="s">
        <v>161</v>
      </c>
      <c r="C194" s="16">
        <v>0</v>
      </c>
      <c r="D194" s="17">
        <v>0</v>
      </c>
      <c r="F194" s="5">
        <v>212</v>
      </c>
      <c r="G194" s="6">
        <v>16775.560000000001</v>
      </c>
      <c r="I194" s="24">
        <f>F194</f>
        <v>212</v>
      </c>
      <c r="J194" s="24">
        <f t="shared" si="13"/>
        <v>79.13000000000001</v>
      </c>
      <c r="K194">
        <f t="shared" si="14"/>
        <v>16775.560000000001</v>
      </c>
    </row>
    <row r="195" spans="1:11" x14ac:dyDescent="0.25">
      <c r="A195" s="14">
        <v>1601195</v>
      </c>
      <c r="B195" s="1" t="s">
        <v>190</v>
      </c>
      <c r="C195" s="5">
        <v>0</v>
      </c>
      <c r="D195" s="6">
        <v>0</v>
      </c>
      <c r="F195" s="5">
        <v>180</v>
      </c>
      <c r="G195" s="6">
        <v>13217.4</v>
      </c>
      <c r="I195" s="24">
        <f>F195</f>
        <v>180</v>
      </c>
      <c r="J195" s="24">
        <f t="shared" si="13"/>
        <v>73.429999999999993</v>
      </c>
      <c r="K195">
        <f t="shared" si="14"/>
        <v>13217.399999999998</v>
      </c>
    </row>
    <row r="197" spans="1:11" x14ac:dyDescent="0.25">
      <c r="C197" s="18">
        <f t="shared" ref="C197:D197" si="15">SUM(C4:C195)</f>
        <v>19109558.035</v>
      </c>
      <c r="D197" s="18">
        <f t="shared" si="15"/>
        <v>1562563664.97</v>
      </c>
      <c r="F197" s="18">
        <f>SUM(F4:F195)</f>
        <v>16419768.57</v>
      </c>
      <c r="G197" s="18">
        <f>SUM(G4:G195)</f>
        <v>1016794485.4999998</v>
      </c>
      <c r="I197" s="18">
        <f>SUM(I4:I195)</f>
        <v>1383866.58</v>
      </c>
      <c r="K197" s="28">
        <f>SUM(K4:K195)</f>
        <v>90795317.191916361</v>
      </c>
    </row>
  </sheetData>
  <autoFilter ref="A3:G195"/>
  <mergeCells count="2">
    <mergeCell ref="F1:G1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0" sqref="B20"/>
    </sheetView>
  </sheetViews>
  <sheetFormatPr defaultRowHeight="15" x14ac:dyDescent="0.25"/>
  <cols>
    <col min="1" max="1" width="9.42578125" customWidth="1"/>
    <col min="2" max="2" width="19.85546875" bestFit="1" customWidth="1"/>
    <col min="3" max="3" width="15.28515625" bestFit="1" customWidth="1"/>
    <col min="4" max="4" width="14.5703125" bestFit="1" customWidth="1"/>
  </cols>
  <sheetData>
    <row r="1" spans="1:5" ht="21" x14ac:dyDescent="0.35">
      <c r="A1" s="8" t="s">
        <v>142</v>
      </c>
    </row>
    <row r="3" spans="1:5" x14ac:dyDescent="0.25">
      <c r="A3" s="9" t="s">
        <v>143</v>
      </c>
      <c r="B3" s="9" t="s">
        <v>144</v>
      </c>
      <c r="C3" s="9" t="s">
        <v>145</v>
      </c>
      <c r="D3" s="9" t="s">
        <v>146</v>
      </c>
    </row>
    <row r="4" spans="1:5" x14ac:dyDescent="0.25">
      <c r="A4" s="10">
        <v>42430</v>
      </c>
      <c r="B4" s="7">
        <v>16419.8</v>
      </c>
      <c r="C4" s="7">
        <v>4475.58</v>
      </c>
      <c r="D4" s="11">
        <f t="shared" ref="D4:D9" si="0">C4/B4</f>
        <v>0.27257213851569445</v>
      </c>
    </row>
    <row r="5" spans="1:5" x14ac:dyDescent="0.25">
      <c r="A5" s="10">
        <v>42461</v>
      </c>
      <c r="B5" s="7">
        <v>18628.28</v>
      </c>
      <c r="C5" s="7">
        <v>4624.1055699999997</v>
      </c>
      <c r="D5" s="11">
        <f t="shared" si="0"/>
        <v>0.24823040935609728</v>
      </c>
    </row>
    <row r="6" spans="1:5" x14ac:dyDescent="0.25">
      <c r="A6" s="10">
        <v>42491</v>
      </c>
      <c r="B6" s="7">
        <v>19266.559570000001</v>
      </c>
      <c r="C6" s="7">
        <v>4521.5105700000004</v>
      </c>
      <c r="D6" s="11">
        <f t="shared" si="0"/>
        <v>0.23468178392578473</v>
      </c>
    </row>
    <row r="7" spans="1:5" x14ac:dyDescent="0.25">
      <c r="A7" s="10">
        <v>42522</v>
      </c>
      <c r="B7" s="7">
        <v>19175.746569999999</v>
      </c>
      <c r="C7" s="7">
        <v>4489.5475699999997</v>
      </c>
      <c r="D7" s="11">
        <f t="shared" si="0"/>
        <v>0.23412635088866843</v>
      </c>
    </row>
    <row r="8" spans="1:5" x14ac:dyDescent="0.25">
      <c r="A8" s="10">
        <v>42552</v>
      </c>
      <c r="B8" s="7">
        <v>23273.200571000001</v>
      </c>
      <c r="C8" s="7">
        <v>4452.3016280000002</v>
      </c>
      <c r="D8" s="11">
        <f t="shared" si="0"/>
        <v>0.19130594498239628</v>
      </c>
    </row>
    <row r="9" spans="1:5" x14ac:dyDescent="0.25">
      <c r="A9" s="10">
        <v>42583</v>
      </c>
      <c r="B9" s="7">
        <v>21218.827057999999</v>
      </c>
      <c r="C9" s="7">
        <v>4632.9255700000003</v>
      </c>
      <c r="D9" s="11">
        <f t="shared" si="0"/>
        <v>0.21834032377643975</v>
      </c>
    </row>
    <row r="10" spans="1:5" x14ac:dyDescent="0.25">
      <c r="A10" s="12" t="s">
        <v>147</v>
      </c>
      <c r="B10" s="7">
        <v>19241.201518000002</v>
      </c>
      <c r="C10" s="7">
        <v>4357.9005699999998</v>
      </c>
      <c r="D10" s="11">
        <f>C10/B10</f>
        <v>0.22648796468989818</v>
      </c>
    </row>
    <row r="11" spans="1:5" x14ac:dyDescent="0.25">
      <c r="A11" s="12" t="s">
        <v>148</v>
      </c>
      <c r="B11" s="7">
        <v>15799.295178</v>
      </c>
      <c r="C11" s="7">
        <v>4890.01757</v>
      </c>
      <c r="D11" s="11">
        <f>C11/B11</f>
        <v>0.30950858977615592</v>
      </c>
    </row>
    <row r="12" spans="1:5" x14ac:dyDescent="0.25">
      <c r="A12" s="12" t="s">
        <v>149</v>
      </c>
      <c r="B12" s="7">
        <v>15193.850034999999</v>
      </c>
      <c r="C12" s="7">
        <v>4198.1020349999999</v>
      </c>
      <c r="D12" s="11">
        <f>C12/B12</f>
        <v>0.27630271625226027</v>
      </c>
    </row>
    <row r="13" spans="1:5" x14ac:dyDescent="0.25">
      <c r="A13" s="12" t="s">
        <v>150</v>
      </c>
      <c r="B13" s="7">
        <v>18280.453034999999</v>
      </c>
      <c r="C13" s="7">
        <v>4313.4940349999997</v>
      </c>
      <c r="D13" s="11">
        <f>C13/B13</f>
        <v>0.2359620971505097</v>
      </c>
    </row>
    <row r="14" spans="1:5" x14ac:dyDescent="0.25">
      <c r="A14" s="12" t="s">
        <v>151</v>
      </c>
      <c r="B14" s="7">
        <v>19623.057484999998</v>
      </c>
      <c r="C14" s="7">
        <v>4668.2870350000003</v>
      </c>
      <c r="D14" s="11">
        <v>0.22076279592573395</v>
      </c>
      <c r="E14" s="13"/>
    </row>
    <row r="15" spans="1:5" x14ac:dyDescent="0.25">
      <c r="A15" s="12" t="s">
        <v>152</v>
      </c>
      <c r="B15" s="7">
        <v>18761.869484999999</v>
      </c>
      <c r="C15" s="7">
        <v>3090.0640349999999</v>
      </c>
      <c r="D15" s="11">
        <f>+C15/B15</f>
        <v>0.16469915417919773</v>
      </c>
    </row>
    <row r="16" spans="1:5" x14ac:dyDescent="0.25">
      <c r="A16" s="12" t="s">
        <v>153</v>
      </c>
      <c r="B16" s="7">
        <v>19109.558035000002</v>
      </c>
      <c r="C16" s="7">
        <v>3057.7220350000002</v>
      </c>
      <c r="D16" s="11">
        <f>+C16/B16</f>
        <v>0.16001008654410775</v>
      </c>
    </row>
    <row r="18" spans="2:3" x14ac:dyDescent="0.25">
      <c r="B18" t="s">
        <v>197</v>
      </c>
      <c r="C18" s="15">
        <f>C4-C16</f>
        <v>1417.8579649999997</v>
      </c>
    </row>
    <row r="19" spans="2:3" x14ac:dyDescent="0.25">
      <c r="B19" t="s">
        <v>198</v>
      </c>
    </row>
    <row r="20" spans="2:3" x14ac:dyDescent="0.25">
      <c r="B20" t="s">
        <v>199</v>
      </c>
      <c r="C20" s="26">
        <f>C18*1000*66</f>
        <v>93578625.689999968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" workbookViewId="0">
      <selection activeCell="A18" sqref="A18"/>
    </sheetView>
  </sheetViews>
  <sheetFormatPr defaultRowHeight="15" x14ac:dyDescent="0.25"/>
  <cols>
    <col min="1" max="1" width="9.42578125" customWidth="1"/>
    <col min="2" max="2" width="14.5703125" bestFit="1" customWidth="1"/>
    <col min="3" max="3" width="15.28515625" bestFit="1" customWidth="1"/>
    <col min="4" max="4" width="14.5703125" bestFit="1" customWidth="1"/>
  </cols>
  <sheetData>
    <row r="1" spans="1:4" ht="21" x14ac:dyDescent="0.35">
      <c r="A1" s="8" t="s">
        <v>142</v>
      </c>
    </row>
    <row r="3" spans="1:4" x14ac:dyDescent="0.25">
      <c r="A3" s="9" t="s">
        <v>143</v>
      </c>
      <c r="B3" s="9" t="s">
        <v>144</v>
      </c>
      <c r="C3" s="9" t="s">
        <v>145</v>
      </c>
      <c r="D3" s="9" t="s">
        <v>146</v>
      </c>
    </row>
    <row r="4" spans="1:4" x14ac:dyDescent="0.25">
      <c r="A4" s="10">
        <v>41426</v>
      </c>
      <c r="B4" s="7">
        <f>'[2]Inventory Trend Data'!$C$73</f>
        <v>31009.450000000004</v>
      </c>
      <c r="C4" s="7">
        <f>'[2]Inventory Trend Data'!$C$77</f>
        <v>8871.42</v>
      </c>
      <c r="D4" s="11">
        <f t="shared" ref="D4:D37" si="0">C4/B4</f>
        <v>0.2860876281262647</v>
      </c>
    </row>
    <row r="5" spans="1:4" x14ac:dyDescent="0.25">
      <c r="A5" s="10">
        <v>41456</v>
      </c>
      <c r="B5" s="7">
        <f>'[2]Inventory Trend Data'!$D$73</f>
        <v>28449.320000000007</v>
      </c>
      <c r="C5" s="7">
        <f>'[2]Inventory Trend Data'!$D$77</f>
        <v>8763.2800000000007</v>
      </c>
      <c r="D5" s="11">
        <f t="shared" si="0"/>
        <v>0.30803126401615216</v>
      </c>
    </row>
    <row r="6" spans="1:4" x14ac:dyDescent="0.25">
      <c r="A6" s="10">
        <v>41487</v>
      </c>
      <c r="B6" s="7">
        <f>'[2]Inventory Trend Data'!$E$73</f>
        <v>28502.54</v>
      </c>
      <c r="C6" s="7">
        <f>'[2]Inventory Trend Data'!$E$77</f>
        <v>8277.5299999999988</v>
      </c>
      <c r="D6" s="11">
        <f t="shared" si="0"/>
        <v>0.29041376663272811</v>
      </c>
    </row>
    <row r="7" spans="1:4" x14ac:dyDescent="0.25">
      <c r="A7" s="10">
        <v>41518</v>
      </c>
      <c r="B7" s="7">
        <f>'[2]Inventory Trend Data'!$F$73</f>
        <v>32224.050000000003</v>
      </c>
      <c r="C7" s="7">
        <f>'[2]Inventory Trend Data'!$F$77</f>
        <v>7404.7999999999993</v>
      </c>
      <c r="D7" s="11">
        <f t="shared" si="0"/>
        <v>0.22979110322879956</v>
      </c>
    </row>
    <row r="8" spans="1:4" x14ac:dyDescent="0.25">
      <c r="A8" s="10">
        <v>41548</v>
      </c>
      <c r="B8" s="7">
        <f>'[2]Inventory Trend Data'!$G$73</f>
        <v>32958.589999999997</v>
      </c>
      <c r="C8" s="7">
        <f>'[2]Inventory Trend Data'!$G$77</f>
        <v>8262.65</v>
      </c>
      <c r="D8" s="11">
        <f t="shared" si="0"/>
        <v>0.25069792123995599</v>
      </c>
    </row>
    <row r="9" spans="1:4" x14ac:dyDescent="0.25">
      <c r="A9" s="10">
        <v>41579</v>
      </c>
      <c r="B9" s="7">
        <f>'[2]Inventory Trend Data'!$H$73</f>
        <v>28447.090000000004</v>
      </c>
      <c r="C9" s="7">
        <f>'[2]Inventory Trend Data'!$H$77</f>
        <v>5673.33</v>
      </c>
      <c r="D9" s="11">
        <f t="shared" si="0"/>
        <v>0.19943445884974523</v>
      </c>
    </row>
    <row r="10" spans="1:4" x14ac:dyDescent="0.25">
      <c r="A10" s="10">
        <v>41609</v>
      </c>
      <c r="B10" s="7">
        <f>'[2]Inventory Trend Data'!$I$73</f>
        <v>25693.360000000001</v>
      </c>
      <c r="C10" s="7">
        <f>'[2]Inventory Trend Data'!$I$77</f>
        <v>6138.8700000000008</v>
      </c>
      <c r="D10" s="11">
        <f t="shared" si="0"/>
        <v>0.23892826784819116</v>
      </c>
    </row>
    <row r="11" spans="1:4" x14ac:dyDescent="0.25">
      <c r="A11" s="10">
        <v>41640</v>
      </c>
      <c r="B11" s="7">
        <f>'[2]Inventory Trend Data'!$J$73</f>
        <v>27460.059999999998</v>
      </c>
      <c r="C11" s="7">
        <f>'[2]Inventory Trend Data'!$J$77</f>
        <v>5985.4500000000007</v>
      </c>
      <c r="D11" s="11">
        <f t="shared" si="0"/>
        <v>0.21796929795492076</v>
      </c>
    </row>
    <row r="12" spans="1:4" x14ac:dyDescent="0.25">
      <c r="A12" s="10">
        <v>41671</v>
      </c>
      <c r="B12" s="7">
        <f>'[2]Inventory Trend Data'!$K$73</f>
        <v>25192.76</v>
      </c>
      <c r="C12" s="7">
        <f>'[2]Inventory Trend Data'!$K$77</f>
        <v>5256</v>
      </c>
      <c r="D12" s="11">
        <f t="shared" si="0"/>
        <v>0.20863136869481549</v>
      </c>
    </row>
    <row r="13" spans="1:4" x14ac:dyDescent="0.25">
      <c r="A13" s="10">
        <v>41699</v>
      </c>
      <c r="B13" s="7">
        <f>'[2]Inventory Trend Data'!$L$73</f>
        <v>26367.300000000003</v>
      </c>
      <c r="C13" s="7">
        <f>'[2]Inventory Trend Data'!$L$77</f>
        <v>4913.04</v>
      </c>
      <c r="D13" s="11">
        <f t="shared" si="0"/>
        <v>0.1863307960997144</v>
      </c>
    </row>
    <row r="14" spans="1:4" x14ac:dyDescent="0.25">
      <c r="A14" s="10">
        <v>41730</v>
      </c>
      <c r="B14" s="7">
        <f>'[2]Inventory Trend Data'!$M$73</f>
        <v>29552.260000000006</v>
      </c>
      <c r="C14" s="7">
        <f>'[2]Inventory Trend Data'!$M$77</f>
        <v>5440.5000000000009</v>
      </c>
      <c r="D14" s="11">
        <f t="shared" si="0"/>
        <v>0.18409759524313876</v>
      </c>
    </row>
    <row r="15" spans="1:4" x14ac:dyDescent="0.25">
      <c r="A15" s="10">
        <v>41760</v>
      </c>
      <c r="B15" s="7">
        <f>'[2]Inventory Trend Data'!$N$73</f>
        <v>31521.59</v>
      </c>
      <c r="C15" s="7">
        <f>'[2]Inventory Trend Data'!$N$77</f>
        <v>4680.7899999999991</v>
      </c>
      <c r="D15" s="11">
        <f t="shared" si="0"/>
        <v>0.14849473011989556</v>
      </c>
    </row>
    <row r="16" spans="1:4" x14ac:dyDescent="0.25">
      <c r="A16" s="10">
        <v>41791</v>
      </c>
      <c r="B16" s="7">
        <f>'[2]Inventory Trend Data'!$O$73</f>
        <v>29064.79</v>
      </c>
      <c r="C16" s="7">
        <f>'[2]Inventory Trend Data'!$O$77</f>
        <v>4898.8799999999992</v>
      </c>
      <c r="D16" s="11">
        <f t="shared" si="0"/>
        <v>0.1685503318620227</v>
      </c>
    </row>
    <row r="17" spans="1:4" x14ac:dyDescent="0.25">
      <c r="A17" s="10">
        <v>41821</v>
      </c>
      <c r="B17" s="7">
        <f>'[2]Inventory Trend Data'!$P$73</f>
        <v>34952.04</v>
      </c>
      <c r="C17" s="7">
        <f>'[2]Inventory Trend Data'!$P$77</f>
        <v>5936.13</v>
      </c>
      <c r="D17" s="11">
        <f t="shared" si="0"/>
        <v>0.16983643873147319</v>
      </c>
    </row>
    <row r="18" spans="1:4" x14ac:dyDescent="0.25">
      <c r="A18" s="10">
        <v>41852</v>
      </c>
      <c r="B18" s="7">
        <f>'[2]Inventory Trend Data'!$Q$73</f>
        <v>31830.68</v>
      </c>
      <c r="C18" s="7">
        <f>'[2]Inventory Trend Data'!$Q$77</f>
        <v>6287.8899999999994</v>
      </c>
      <c r="D18" s="11">
        <f t="shared" si="0"/>
        <v>0.19754180557876863</v>
      </c>
    </row>
    <row r="19" spans="1:4" x14ac:dyDescent="0.25">
      <c r="A19" s="10">
        <v>41883</v>
      </c>
      <c r="B19" s="7">
        <f>'[2]Inventory Trend Data'!$R$73</f>
        <v>28590.560000000001</v>
      </c>
      <c r="C19" s="7">
        <f>'[2]Inventory Trend Data'!$R$77</f>
        <v>5744.98</v>
      </c>
      <c r="D19" s="11">
        <f t="shared" si="0"/>
        <v>0.20093975074290252</v>
      </c>
    </row>
    <row r="20" spans="1:4" x14ac:dyDescent="0.25">
      <c r="A20" s="10">
        <v>41913</v>
      </c>
      <c r="B20" s="7">
        <f>'[2]Inventory Trend Data'!$S$73</f>
        <v>28001.38</v>
      </c>
      <c r="C20" s="7">
        <f>'[2]Inventory Trend Data'!$S$77</f>
        <v>6439.75</v>
      </c>
      <c r="D20" s="11">
        <f t="shared" si="0"/>
        <v>0.22997973671297628</v>
      </c>
    </row>
    <row r="21" spans="1:4" x14ac:dyDescent="0.25">
      <c r="A21" s="10">
        <v>41944</v>
      </c>
      <c r="B21" s="7">
        <f>'[2]Inventory Trend Data'!$T$73</f>
        <v>28707.230000000003</v>
      </c>
      <c r="C21" s="7">
        <f>'[2]Inventory Trend Data'!$T$77</f>
        <v>7526.079999999999</v>
      </c>
      <c r="D21" s="11">
        <f t="shared" si="0"/>
        <v>0.26216670852604024</v>
      </c>
    </row>
    <row r="22" spans="1:4" x14ac:dyDescent="0.25">
      <c r="A22" s="10">
        <v>41974</v>
      </c>
      <c r="B22" s="7">
        <f>'[2]Inventory Trend Data'!$U$73</f>
        <v>26699.700000000004</v>
      </c>
      <c r="C22" s="7">
        <f>'[2]Inventory Trend Data'!$U$77</f>
        <v>7722.9599999999991</v>
      </c>
      <c r="D22" s="11">
        <f t="shared" si="0"/>
        <v>0.28925268823245198</v>
      </c>
    </row>
    <row r="23" spans="1:4" x14ac:dyDescent="0.25">
      <c r="A23" s="10">
        <v>42005</v>
      </c>
      <c r="B23" s="7">
        <f>'[2]Inventory Trend Data'!$V$73</f>
        <v>24733.879999999997</v>
      </c>
      <c r="C23" s="7">
        <f>'[2]Inventory Trend Data'!$V$77</f>
        <v>8554.6299999999992</v>
      </c>
      <c r="D23" s="11">
        <f t="shared" si="0"/>
        <v>0.34586688380472452</v>
      </c>
    </row>
    <row r="24" spans="1:4" x14ac:dyDescent="0.25">
      <c r="A24" s="10">
        <v>42036</v>
      </c>
      <c r="B24" s="7">
        <f>'[2]Inventory Trend Data'!$W$73</f>
        <v>19894.879999999997</v>
      </c>
      <c r="C24" s="7">
        <f>'[2]Inventory Trend Data'!$W$77</f>
        <v>8481.27</v>
      </c>
      <c r="D24" s="11">
        <f t="shared" si="0"/>
        <v>0.42630415463677096</v>
      </c>
    </row>
    <row r="25" spans="1:4" x14ac:dyDescent="0.25">
      <c r="A25" s="10">
        <v>42064</v>
      </c>
      <c r="B25" s="7">
        <f>'[2]Inventory Trend Data'!$X$73</f>
        <v>23782.239999999998</v>
      </c>
      <c r="C25" s="7">
        <f>'[2]Inventory Trend Data'!$X$77</f>
        <v>9217.0299999999988</v>
      </c>
      <c r="D25" s="11">
        <f t="shared" si="0"/>
        <v>0.38755937203560303</v>
      </c>
    </row>
    <row r="26" spans="1:4" x14ac:dyDescent="0.25">
      <c r="A26" s="10">
        <v>42095</v>
      </c>
      <c r="B26" s="7">
        <f>'[2]Inventory Trend Data'!$Y$73</f>
        <v>23829.86</v>
      </c>
      <c r="C26" s="7">
        <f>'[2]Inventory Trend Data'!$Y$77</f>
        <v>7682.77</v>
      </c>
      <c r="D26" s="11">
        <f t="shared" si="0"/>
        <v>0.32240097088274966</v>
      </c>
    </row>
    <row r="27" spans="1:4" x14ac:dyDescent="0.25">
      <c r="A27" s="10">
        <v>42125</v>
      </c>
      <c r="B27" s="7">
        <f>'[2]Inventory Trend Data'!$Z$73</f>
        <v>22313.5</v>
      </c>
      <c r="C27" s="7">
        <f>'[2]Inventory Trend Data'!$Z$77</f>
        <v>7507.3899999999994</v>
      </c>
      <c r="D27" s="11">
        <f t="shared" si="0"/>
        <v>0.33645057924574806</v>
      </c>
    </row>
    <row r="28" spans="1:4" x14ac:dyDescent="0.25">
      <c r="A28" s="10">
        <v>42156</v>
      </c>
      <c r="B28" s="7">
        <f>'[2]Inventory Trend Data'!$AA$73</f>
        <v>24566.839999999997</v>
      </c>
      <c r="C28" s="7">
        <f>'[2]Inventory Trend Data'!$AA$77</f>
        <v>8711.7000000000007</v>
      </c>
      <c r="D28" s="11">
        <f t="shared" si="0"/>
        <v>0.35461215199024382</v>
      </c>
    </row>
    <row r="29" spans="1:4" x14ac:dyDescent="0.25">
      <c r="A29" s="10">
        <v>42186</v>
      </c>
      <c r="B29" s="7">
        <f>'[2]Inventory Trend Data'!$AB$73</f>
        <v>26366.53</v>
      </c>
      <c r="C29" s="7">
        <f>'[2]Inventory Trend Data'!$AB$77</f>
        <v>8122.7900000000009</v>
      </c>
      <c r="D29" s="11">
        <f t="shared" si="0"/>
        <v>0.30807201402687429</v>
      </c>
    </row>
    <row r="30" spans="1:4" x14ac:dyDescent="0.25">
      <c r="A30" s="10">
        <v>42217</v>
      </c>
      <c r="B30" s="7">
        <f>'[2]Inventory Trend Data'!$AC$73</f>
        <v>23047.34</v>
      </c>
      <c r="C30" s="7">
        <f>'[2]Inventory Trend Data'!$AC$77</f>
        <v>5947.9599999999991</v>
      </c>
      <c r="D30" s="11">
        <f t="shared" si="0"/>
        <v>0.25807576926447906</v>
      </c>
    </row>
    <row r="31" spans="1:4" x14ac:dyDescent="0.25">
      <c r="A31" s="10">
        <v>42248</v>
      </c>
      <c r="B31" s="7">
        <f>+'[2]Inventory Trend Data'!AD73</f>
        <v>24518.27</v>
      </c>
      <c r="C31" s="7">
        <f>+'[2]Inventory Trend Data'!AD77</f>
        <v>6786.11</v>
      </c>
      <c r="D31" s="11">
        <f t="shared" si="0"/>
        <v>0.27677768455931023</v>
      </c>
    </row>
    <row r="32" spans="1:4" x14ac:dyDescent="0.25">
      <c r="A32" s="10">
        <v>42278</v>
      </c>
      <c r="B32" s="7">
        <f>+'[2]Inventory Trend Data'!AE73</f>
        <v>22291.730000000003</v>
      </c>
      <c r="C32" s="7">
        <f>+'[2]Inventory Trend Data'!AE77</f>
        <v>6526.9000000000005</v>
      </c>
      <c r="D32" s="11">
        <f t="shared" si="0"/>
        <v>0.29279468215342641</v>
      </c>
    </row>
    <row r="33" spans="1:4" x14ac:dyDescent="0.25">
      <c r="A33" s="10">
        <v>42309</v>
      </c>
      <c r="B33" s="7">
        <f>+'[2]Inventory Trend Data'!AF73</f>
        <v>21980.2</v>
      </c>
      <c r="C33" s="7">
        <f>+'[2]Inventory Trend Data'!AF77</f>
        <v>6109.51</v>
      </c>
      <c r="D33" s="11">
        <f t="shared" si="0"/>
        <v>0.27795515964367934</v>
      </c>
    </row>
    <row r="34" spans="1:4" x14ac:dyDescent="0.25">
      <c r="A34" s="10">
        <v>42339</v>
      </c>
      <c r="B34" s="7">
        <f>+'[2]Inventory Trend Data'!AG73</f>
        <v>22705.21</v>
      </c>
      <c r="C34" s="7">
        <f>+'[2]Inventory Trend Data'!AG77</f>
        <v>4982.05</v>
      </c>
      <c r="D34" s="11">
        <f t="shared" si="0"/>
        <v>0.21942320727269204</v>
      </c>
    </row>
    <row r="35" spans="1:4" x14ac:dyDescent="0.25">
      <c r="A35" s="10">
        <v>42370</v>
      </c>
      <c r="B35" s="7">
        <f>+'[2]Inventory Trend Data'!AH73</f>
        <v>19209.68</v>
      </c>
      <c r="C35" s="7">
        <f>+'[2]Inventory Trend Data'!AH77</f>
        <v>5421.130000000001</v>
      </c>
      <c r="D35" s="11">
        <f t="shared" si="0"/>
        <v>0.2822082408452406</v>
      </c>
    </row>
    <row r="36" spans="1:4" x14ac:dyDescent="0.25">
      <c r="A36" s="10">
        <v>42401</v>
      </c>
      <c r="B36" s="7">
        <v>18544.46</v>
      </c>
      <c r="C36" s="7">
        <v>4510.45</v>
      </c>
      <c r="D36" s="11">
        <f t="shared" si="0"/>
        <v>0.24322358267644353</v>
      </c>
    </row>
    <row r="37" spans="1:4" x14ac:dyDescent="0.25">
      <c r="A37" s="10">
        <v>42430</v>
      </c>
      <c r="B37" s="7">
        <v>16419.8</v>
      </c>
      <c r="C37" s="7">
        <v>4475.58</v>
      </c>
      <c r="D37" s="11">
        <f t="shared" si="0"/>
        <v>0.27257213851569445</v>
      </c>
    </row>
    <row r="39" spans="1:4" x14ac:dyDescent="0.25">
      <c r="A39" t="s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 1</vt:lpstr>
      <vt:lpstr>Inventory Trend Graph Mar'17</vt:lpstr>
      <vt:lpstr>Inventory Trend Graph Mar'16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  Mhatre</dc:creator>
  <cp:lastModifiedBy>Rajesh  Maskar</cp:lastModifiedBy>
  <dcterms:created xsi:type="dcterms:W3CDTF">2017-04-13T04:58:05Z</dcterms:created>
  <dcterms:modified xsi:type="dcterms:W3CDTF">2017-04-21T09:01:40Z</dcterms:modified>
</cp:coreProperties>
</file>