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91" i="1" l="1"/>
  <c r="P91" i="1"/>
  <c r="Q85" i="1" l="1"/>
  <c r="P85" i="1"/>
  <c r="Q99" i="1" l="1"/>
  <c r="P99" i="1"/>
  <c r="Q80" i="1" l="1"/>
  <c r="P80" i="1"/>
  <c r="Q104" i="1" l="1"/>
  <c r="P104" i="1"/>
  <c r="P63" i="1" l="1"/>
  <c r="Q63" i="1"/>
  <c r="F104" i="1" l="1"/>
  <c r="G99" i="1"/>
  <c r="F99" i="1"/>
  <c r="G104" i="1"/>
  <c r="Q75" i="1" l="1"/>
  <c r="P75" i="1"/>
  <c r="Q67" i="1" l="1"/>
  <c r="O65" i="1" l="1"/>
  <c r="F67" i="1"/>
  <c r="G67" i="1"/>
  <c r="Q55" i="1" l="1"/>
  <c r="P55" i="1"/>
  <c r="Q6" i="1" l="1"/>
  <c r="P6" i="1"/>
  <c r="Q47" i="1" l="1"/>
  <c r="P36" i="1" l="1"/>
  <c r="P47" i="1" l="1"/>
  <c r="Q39" i="1" l="1"/>
  <c r="P39" i="1"/>
  <c r="O38" i="1"/>
  <c r="O39" i="1" s="1"/>
  <c r="Q23" i="1" l="1"/>
  <c r="P23" i="1"/>
  <c r="Q42" i="1" l="1"/>
  <c r="P42" i="1"/>
  <c r="O42" i="1"/>
  <c r="F32" i="1" l="1"/>
  <c r="Q32" i="1"/>
  <c r="P32" i="1"/>
  <c r="O32" i="1"/>
  <c r="Q9" i="1" l="1"/>
  <c r="P9" i="1"/>
  <c r="G9" i="1"/>
  <c r="F9" i="1"/>
  <c r="Q16" i="1" l="1"/>
  <c r="G16" i="1"/>
  <c r="F16" i="1"/>
  <c r="P12" i="1" l="1"/>
  <c r="P11" i="1" l="1"/>
  <c r="P16" i="1" s="1"/>
  <c r="G23" i="1" l="1"/>
  <c r="F23" i="1"/>
</calcChain>
</file>

<file path=xl/comments1.xml><?xml version="1.0" encoding="utf-8"?>
<comments xmlns="http://schemas.openxmlformats.org/spreadsheetml/2006/main">
  <authors>
    <author>Poonam  Ghune</author>
  </authors>
  <commentList>
    <comment ref="M11" authorId="0">
      <text>
        <r>
          <rPr>
            <b/>
            <sz val="9"/>
            <color indexed="81"/>
            <rFont val="Tahoma"/>
            <family val="2"/>
          </rPr>
          <t>Poonam  Ghune:</t>
        </r>
        <r>
          <rPr>
            <sz val="9"/>
            <color indexed="81"/>
            <rFont val="Tahoma"/>
            <family val="2"/>
          </rPr>
          <t xml:space="preserve">
Date of Expiry amended to 31.01.17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Poonam  Ghune:</t>
        </r>
        <r>
          <rPr>
            <sz val="9"/>
            <color indexed="81"/>
            <rFont val="Tahoma"/>
            <family val="2"/>
          </rPr>
          <t xml:space="preserve">
LC expiry extended to 21.02.17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Poonam  Ghune:</t>
        </r>
        <r>
          <rPr>
            <sz val="9"/>
            <color indexed="81"/>
            <rFont val="Tahoma"/>
            <family val="2"/>
          </rPr>
          <t xml:space="preserve">
Added 5% tolerance in qty and value</t>
        </r>
      </text>
    </comment>
  </commentList>
</comments>
</file>

<file path=xl/sharedStrings.xml><?xml version="1.0" encoding="utf-8"?>
<sst xmlns="http://schemas.openxmlformats.org/spreadsheetml/2006/main" count="514" uniqueCount="168">
  <si>
    <t>Vendor Name</t>
  </si>
  <si>
    <t>Product</t>
  </si>
  <si>
    <t>PO No.</t>
  </si>
  <si>
    <t xml:space="preserve">Qty </t>
  </si>
  <si>
    <t>Value</t>
  </si>
  <si>
    <t>Bank Allocated</t>
  </si>
  <si>
    <t xml:space="preserve">Maheshwari Global </t>
  </si>
  <si>
    <t>RMO</t>
  </si>
  <si>
    <t>Po Date</t>
  </si>
  <si>
    <t>12.07.16</t>
  </si>
  <si>
    <t>SBOP</t>
  </si>
  <si>
    <t>Date of Allocation</t>
  </si>
  <si>
    <t xml:space="preserve">LC Applied on </t>
  </si>
  <si>
    <t>22.08.16</t>
  </si>
  <si>
    <t>23.09.16</t>
  </si>
  <si>
    <t>16.09.16</t>
  </si>
  <si>
    <t>19.12.16</t>
  </si>
  <si>
    <t>16.12.16</t>
  </si>
  <si>
    <t>LC Date</t>
  </si>
  <si>
    <t>LC No.</t>
  </si>
  <si>
    <t>LC Amount</t>
  </si>
  <si>
    <t>PFAD</t>
  </si>
  <si>
    <t>29.11.16</t>
  </si>
  <si>
    <t>BOE Value</t>
  </si>
  <si>
    <t>BOE Qty</t>
  </si>
  <si>
    <t>Given for Franking</t>
  </si>
  <si>
    <t>Recd franked</t>
  </si>
  <si>
    <t>Frigoriffico Allana Pvt ltd</t>
  </si>
  <si>
    <t>21.10.16</t>
  </si>
  <si>
    <t>CBI</t>
  </si>
  <si>
    <t>30.11.16</t>
  </si>
  <si>
    <t>02.12.16</t>
  </si>
  <si>
    <t>07.12.16</t>
  </si>
  <si>
    <t>0387316LC0000371</t>
  </si>
  <si>
    <t>LC Expiry date</t>
  </si>
  <si>
    <t>01.11.16</t>
  </si>
  <si>
    <t>11.11.16</t>
  </si>
  <si>
    <t>16.11.16</t>
  </si>
  <si>
    <t>0387316LC0000352</t>
  </si>
  <si>
    <t>RBDPS</t>
  </si>
  <si>
    <t>25.11.16</t>
  </si>
  <si>
    <t>0387316LC0000362</t>
  </si>
  <si>
    <t>Recd Signed</t>
  </si>
  <si>
    <t>Submitted to Accounts</t>
  </si>
  <si>
    <t>Paid On</t>
  </si>
  <si>
    <t>08.12.16</t>
  </si>
  <si>
    <t>13.12.16</t>
  </si>
  <si>
    <t>22.12.16</t>
  </si>
  <si>
    <t>South India Krishna</t>
  </si>
  <si>
    <t>17.11.16</t>
  </si>
  <si>
    <t>22.11.16</t>
  </si>
  <si>
    <t>160004ILCU01034</t>
  </si>
  <si>
    <t>IDBI</t>
  </si>
  <si>
    <t>26.12.16</t>
  </si>
  <si>
    <t>7.12.16</t>
  </si>
  <si>
    <t>8.12.16</t>
  </si>
  <si>
    <t>09.12.16</t>
  </si>
  <si>
    <t>27.12.16</t>
  </si>
  <si>
    <t>30.12.16</t>
  </si>
  <si>
    <t>Maheshwari Global</t>
  </si>
  <si>
    <t>28.12.16</t>
  </si>
  <si>
    <t>21.01.17</t>
  </si>
  <si>
    <t>0387316LC0000411</t>
  </si>
  <si>
    <t>02.01.17</t>
  </si>
  <si>
    <t>03.01.17</t>
  </si>
  <si>
    <t>21.12.16</t>
  </si>
  <si>
    <t>Frigorifico Allana Pvt Ltd</t>
  </si>
  <si>
    <t>28.11.16</t>
  </si>
  <si>
    <t xml:space="preserve">Dena </t>
  </si>
  <si>
    <t>31.01.17</t>
  </si>
  <si>
    <t>116217ILCU0004</t>
  </si>
  <si>
    <t>04.01.17</t>
  </si>
  <si>
    <t>Liberty Oil Mills Ltd</t>
  </si>
  <si>
    <t>Dena</t>
  </si>
  <si>
    <t>21.02.17</t>
  </si>
  <si>
    <t>116217ILCU0006</t>
  </si>
  <si>
    <t>Maheshwari Global Industries Pvt Ltd</t>
  </si>
  <si>
    <t>05.12.16</t>
  </si>
  <si>
    <t>Federal</t>
  </si>
  <si>
    <t>05.01.17</t>
  </si>
  <si>
    <t>BBYAINLC31416</t>
  </si>
  <si>
    <t>06.01.17</t>
  </si>
  <si>
    <t>5031317LC0000269</t>
  </si>
  <si>
    <t>09.01.17</t>
  </si>
  <si>
    <t>10.01.17</t>
  </si>
  <si>
    <t>11.01.17</t>
  </si>
  <si>
    <t>12.01.17</t>
  </si>
  <si>
    <t>BEO recd from Vendor on letterhead</t>
  </si>
  <si>
    <t>16.01.17</t>
  </si>
  <si>
    <t>17.01.17</t>
  </si>
  <si>
    <t>18.01.17</t>
  </si>
  <si>
    <t>20.01.17</t>
  </si>
  <si>
    <t>23.01.17</t>
  </si>
  <si>
    <t>BOE asked on</t>
  </si>
  <si>
    <t>24.01.17</t>
  </si>
  <si>
    <t>19.01.17</t>
  </si>
  <si>
    <t>08.03.17</t>
  </si>
  <si>
    <t>116217ILCU0059</t>
  </si>
  <si>
    <t>27.01.17</t>
  </si>
  <si>
    <t>30.01.17</t>
  </si>
  <si>
    <t>01.02.17</t>
  </si>
  <si>
    <t>02.02.17</t>
  </si>
  <si>
    <t>03.02.17</t>
  </si>
  <si>
    <t>07.02.17</t>
  </si>
  <si>
    <t>08.02.17</t>
  </si>
  <si>
    <t>10.02.17</t>
  </si>
  <si>
    <t>13.02.17</t>
  </si>
  <si>
    <t>PFAD (MB)</t>
  </si>
  <si>
    <t>OBC</t>
  </si>
  <si>
    <t>23.02.17</t>
  </si>
  <si>
    <t>01.03.17</t>
  </si>
  <si>
    <t>05.04.17</t>
  </si>
  <si>
    <t>0902950006517</t>
  </si>
  <si>
    <t>RBDPS (MB)</t>
  </si>
  <si>
    <t>02.03.17</t>
  </si>
  <si>
    <t>08.04.17</t>
  </si>
  <si>
    <t>5031317LC0000029</t>
  </si>
  <si>
    <t>03.03.17</t>
  </si>
  <si>
    <t>27.02.17</t>
  </si>
  <si>
    <t>24.02.17</t>
  </si>
  <si>
    <t>03.04.17</t>
  </si>
  <si>
    <t>5031317LC0000030</t>
  </si>
  <si>
    <t>06.03.17</t>
  </si>
  <si>
    <t>07.03.17</t>
  </si>
  <si>
    <t>21.04.17</t>
  </si>
  <si>
    <t>Last Date of Shipment</t>
  </si>
  <si>
    <t>31.03.17</t>
  </si>
  <si>
    <t>22.02.17</t>
  </si>
  <si>
    <t>09.03.17</t>
  </si>
  <si>
    <t>0902950008317</t>
  </si>
  <si>
    <t>10.03.17</t>
  </si>
  <si>
    <t>14.03.17</t>
  </si>
  <si>
    <t>Invoices from factory received on 9.03.17 due to pending excise entries against the po</t>
  </si>
  <si>
    <t>15.03.17</t>
  </si>
  <si>
    <t>16.03.17</t>
  </si>
  <si>
    <t>17.03.17</t>
  </si>
  <si>
    <t>5031317LC0000045</t>
  </si>
  <si>
    <t>5031317LC0000046</t>
  </si>
  <si>
    <t>5031317LC0000044</t>
  </si>
  <si>
    <t>20.03.17</t>
  </si>
  <si>
    <t>22.03.17</t>
  </si>
  <si>
    <t>23.03.17</t>
  </si>
  <si>
    <t>24.03.17</t>
  </si>
  <si>
    <t>30.04.17</t>
  </si>
  <si>
    <t>21.05.17</t>
  </si>
  <si>
    <t>5031317LC0000050</t>
  </si>
  <si>
    <t>27.03.17</t>
  </si>
  <si>
    <t>5031317LC0000043</t>
  </si>
  <si>
    <t>Olivia Impex Pvt Ltd</t>
  </si>
  <si>
    <t>BOI</t>
  </si>
  <si>
    <t>10.04.17</t>
  </si>
  <si>
    <t>01.05.17</t>
  </si>
  <si>
    <t>0160ILCDA170356</t>
  </si>
  <si>
    <t>ICICI</t>
  </si>
  <si>
    <t>added tolerance of 3%</t>
  </si>
  <si>
    <t>29.03.17</t>
  </si>
  <si>
    <t>30.03.17</t>
  </si>
  <si>
    <t>5031317LC000054</t>
  </si>
  <si>
    <t>15.04.17</t>
  </si>
  <si>
    <t>06.05.17</t>
  </si>
  <si>
    <t>0151ILC00034617</t>
  </si>
  <si>
    <t>04.04.17</t>
  </si>
  <si>
    <t>06.04.17</t>
  </si>
  <si>
    <t>07.04.17</t>
  </si>
  <si>
    <t>11.04.17</t>
  </si>
  <si>
    <t xml:space="preserve">MGIPL invoices were recd from taloja on 11.04.17 for booking </t>
  </si>
  <si>
    <t>12.04.17</t>
  </si>
  <si>
    <t>13.04.17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</si>
</sst>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164" fontId="2" fillId="0" borderId="0" xfId="1" applyFont="1"/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4" fontId="2" fillId="0" borderId="0" xfId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4" fontId="1" fillId="0" borderId="0" xfId="1" applyFont="1" applyAlignment="1">
      <alignment horizontal="center" wrapText="1"/>
    </xf>
    <xf numFmtId="164" fontId="0" fillId="0" borderId="0" xfId="1" applyFont="1" applyAlignment="1">
      <alignment horizontal="center" wrapText="1"/>
    </xf>
    <xf numFmtId="0" fontId="2" fillId="0" borderId="0" xfId="0" applyFont="1"/>
    <xf numFmtId="0" fontId="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5" fontId="3" fillId="0" borderId="0" xfId="1" applyNumberFormat="1" applyFont="1" applyFill="1" applyAlignment="1">
      <alignment horizontal="center" wrapText="1"/>
    </xf>
    <xf numFmtId="164" fontId="3" fillId="0" borderId="0" xfId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165" fontId="4" fillId="0" borderId="0" xfId="1" applyNumberFormat="1" applyFont="1" applyFill="1" applyAlignment="1">
      <alignment horizontal="center" wrapText="1"/>
    </xf>
    <xf numFmtId="164" fontId="4" fillId="0" borderId="0" xfId="1" applyFont="1" applyFill="1" applyAlignment="1">
      <alignment horizontal="center" wrapText="1"/>
    </xf>
    <xf numFmtId="0" fontId="3" fillId="0" borderId="0" xfId="0" applyFont="1"/>
    <xf numFmtId="165" fontId="3" fillId="0" borderId="0" xfId="1" applyNumberFormat="1" applyFont="1"/>
    <xf numFmtId="164" fontId="3" fillId="0" borderId="0" xfId="1" applyFont="1"/>
    <xf numFmtId="0" fontId="4" fillId="0" borderId="0" xfId="0" applyFont="1"/>
    <xf numFmtId="165" fontId="4" fillId="0" borderId="0" xfId="1" applyNumberFormat="1" applyFont="1"/>
    <xf numFmtId="164" fontId="4" fillId="0" borderId="0" xfId="1" applyFont="1"/>
    <xf numFmtId="0" fontId="3" fillId="0" borderId="0" xfId="0" applyFont="1" applyAlignment="1">
      <alignment horizontal="left" wrapText="1"/>
    </xf>
    <xf numFmtId="165" fontId="3" fillId="0" borderId="0" xfId="1" applyNumberFormat="1" applyFont="1" applyAlignment="1">
      <alignment horizontal="left" wrapText="1"/>
    </xf>
    <xf numFmtId="164" fontId="3" fillId="0" borderId="0" xfId="1" applyFont="1" applyAlignment="1">
      <alignment horizontal="left" wrapText="1"/>
    </xf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horizontal="center" wrapText="1"/>
    </xf>
    <xf numFmtId="164" fontId="3" fillId="0" borderId="0" xfId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5" fontId="4" fillId="0" borderId="0" xfId="1" applyNumberFormat="1" applyFont="1" applyAlignment="1">
      <alignment horizontal="center" wrapText="1"/>
    </xf>
    <xf numFmtId="164" fontId="4" fillId="0" borderId="0" xfId="1" applyFont="1" applyAlignment="1">
      <alignment horizontal="center" wrapText="1"/>
    </xf>
    <xf numFmtId="0" fontId="0" fillId="0" borderId="0" xfId="0" quotePrefix="1"/>
    <xf numFmtId="0" fontId="0" fillId="0" borderId="0" xfId="0" applyFont="1" applyAlignment="1">
      <alignment vertical="center"/>
    </xf>
    <xf numFmtId="0" fontId="7" fillId="0" borderId="0" xfId="0" applyFont="1"/>
    <xf numFmtId="165" fontId="7" fillId="0" borderId="0" xfId="1" applyNumberFormat="1" applyFont="1"/>
    <xf numFmtId="164" fontId="7" fillId="0" borderId="0" xfId="1" applyFont="1"/>
    <xf numFmtId="0" fontId="7" fillId="0" borderId="0" xfId="0" quotePrefix="1" applyFont="1"/>
    <xf numFmtId="0" fontId="8" fillId="0" borderId="0" xfId="0" applyFont="1"/>
    <xf numFmtId="165" fontId="8" fillId="0" borderId="0" xfId="1" applyNumberFormat="1" applyFont="1"/>
    <xf numFmtId="164" fontId="8" fillId="0" borderId="0" xfId="1" applyFont="1"/>
    <xf numFmtId="0" fontId="2" fillId="0" borderId="0" xfId="0" applyFont="1" applyAlignment="1">
      <alignment vertical="center"/>
    </xf>
    <xf numFmtId="0" fontId="8" fillId="0" borderId="0" xfId="0" quotePrefix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0" fillId="0" borderId="0" xfId="0" applyFont="1"/>
    <xf numFmtId="0" fontId="7" fillId="0" borderId="0" xfId="0" applyFont="1" applyAlignment="1">
      <alignment vertical="center"/>
    </xf>
    <xf numFmtId="0" fontId="10" fillId="0" borderId="0" xfId="0" applyFont="1"/>
    <xf numFmtId="165" fontId="10" fillId="0" borderId="0" xfId="1" applyNumberFormat="1" applyFont="1"/>
    <xf numFmtId="164" fontId="1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04"/>
  <sheetViews>
    <sheetView tabSelected="1" workbookViewId="0">
      <pane ySplit="3" topLeftCell="A94" activePane="bottomLeft" state="frozen"/>
      <selection pane="bottomLeft" activeCell="Q108" sqref="Q108"/>
    </sheetView>
  </sheetViews>
  <sheetFormatPr defaultRowHeight="15" x14ac:dyDescent="0.25"/>
  <cols>
    <col min="1" max="1" width="4.28515625" customWidth="1"/>
    <col min="2" max="2" width="19.5703125" customWidth="1"/>
    <col min="4" max="4" width="11" customWidth="1"/>
    <col min="5" max="5" width="11" hidden="1" customWidth="1"/>
    <col min="6" max="6" width="10.5703125" style="2" hidden="1" customWidth="1"/>
    <col min="7" max="7" width="16.28515625" style="1" customWidth="1"/>
    <col min="8" max="8" width="11.28515625" hidden="1" customWidth="1"/>
    <col min="9" max="9" width="10.5703125" hidden="1" customWidth="1"/>
    <col min="10" max="10" width="9.140625" hidden="1" customWidth="1"/>
    <col min="11" max="13" width="10.5703125" hidden="1" customWidth="1"/>
    <col min="14" max="14" width="17.140625" customWidth="1"/>
    <col min="15" max="15" width="16.5703125" style="1" customWidth="1"/>
    <col min="16" max="16" width="17.42578125" style="1" customWidth="1"/>
    <col min="17" max="18" width="10.28515625" style="1" customWidth="1"/>
    <col min="19" max="19" width="10.7109375" style="1" customWidth="1"/>
    <col min="23" max="23" width="9.7109375" customWidth="1"/>
  </cols>
  <sheetData>
    <row r="3" spans="1:24" s="5" customFormat="1" ht="60" x14ac:dyDescent="0.25">
      <c r="B3" s="5" t="s">
        <v>0</v>
      </c>
      <c r="C3" s="5" t="s">
        <v>1</v>
      </c>
      <c r="D3" s="5" t="s">
        <v>2</v>
      </c>
      <c r="E3" s="5" t="s">
        <v>8</v>
      </c>
      <c r="F3" s="6" t="s">
        <v>3</v>
      </c>
      <c r="G3" s="7" t="s">
        <v>4</v>
      </c>
      <c r="H3" s="5" t="s">
        <v>5</v>
      </c>
      <c r="I3" s="5" t="s">
        <v>11</v>
      </c>
      <c r="J3" s="5" t="s">
        <v>12</v>
      </c>
      <c r="K3" s="5" t="s">
        <v>18</v>
      </c>
      <c r="L3" s="5" t="s">
        <v>125</v>
      </c>
      <c r="M3" s="5" t="s">
        <v>34</v>
      </c>
      <c r="N3" s="5" t="s">
        <v>19</v>
      </c>
      <c r="O3" s="7" t="s">
        <v>20</v>
      </c>
      <c r="P3" s="7" t="s">
        <v>23</v>
      </c>
      <c r="Q3" s="7" t="s">
        <v>24</v>
      </c>
      <c r="R3" s="7" t="s">
        <v>93</v>
      </c>
      <c r="S3" s="7" t="s">
        <v>87</v>
      </c>
      <c r="T3" s="5" t="s">
        <v>25</v>
      </c>
      <c r="U3" s="5" t="s">
        <v>26</v>
      </c>
      <c r="V3" s="5" t="s">
        <v>42</v>
      </c>
      <c r="W3" s="5" t="s">
        <v>43</v>
      </c>
      <c r="X3" s="5" t="s">
        <v>44</v>
      </c>
    </row>
    <row r="4" spans="1:24" s="28" customFormat="1" ht="30" x14ac:dyDescent="0.25">
      <c r="A4" s="28">
        <v>4</v>
      </c>
      <c r="B4" s="28" t="s">
        <v>27</v>
      </c>
      <c r="C4" s="28" t="s">
        <v>21</v>
      </c>
      <c r="D4" s="28">
        <v>3000035639</v>
      </c>
      <c r="E4" s="28" t="s">
        <v>28</v>
      </c>
      <c r="F4" s="29">
        <v>250</v>
      </c>
      <c r="G4" s="30">
        <v>12521250</v>
      </c>
      <c r="H4" s="28" t="s">
        <v>29</v>
      </c>
      <c r="I4" s="28" t="s">
        <v>30</v>
      </c>
      <c r="J4" s="28" t="s">
        <v>31</v>
      </c>
      <c r="K4" s="28" t="s">
        <v>32</v>
      </c>
      <c r="M4" s="28" t="s">
        <v>61</v>
      </c>
      <c r="N4" s="28" t="s">
        <v>33</v>
      </c>
      <c r="O4" s="30">
        <v>12521250</v>
      </c>
      <c r="P4" s="30">
        <v>4934374</v>
      </c>
      <c r="Q4" s="30">
        <v>98.52</v>
      </c>
      <c r="R4" s="30"/>
      <c r="S4" s="30"/>
      <c r="T4" s="28" t="s">
        <v>53</v>
      </c>
      <c r="U4" s="22" t="s">
        <v>58</v>
      </c>
      <c r="V4" s="28" t="s">
        <v>63</v>
      </c>
      <c r="W4" s="28" t="s">
        <v>64</v>
      </c>
      <c r="X4" s="28" t="s">
        <v>86</v>
      </c>
    </row>
    <row r="5" spans="1:24" s="31" customFormat="1" x14ac:dyDescent="0.25">
      <c r="F5" s="32"/>
      <c r="G5" s="33"/>
      <c r="O5" s="33"/>
      <c r="P5" s="33">
        <v>7055474</v>
      </c>
      <c r="Q5" s="33">
        <v>140.87</v>
      </c>
      <c r="R5" s="33" t="s">
        <v>90</v>
      </c>
      <c r="S5" s="33" t="s">
        <v>98</v>
      </c>
      <c r="T5" s="31" t="s">
        <v>98</v>
      </c>
      <c r="U5" s="31" t="s">
        <v>69</v>
      </c>
      <c r="V5" s="22" t="s">
        <v>69</v>
      </c>
      <c r="W5" s="22" t="s">
        <v>100</v>
      </c>
      <c r="X5" s="31" t="s">
        <v>102</v>
      </c>
    </row>
    <row r="6" spans="1:24" s="5" customFormat="1" x14ac:dyDescent="0.25">
      <c r="F6" s="6"/>
      <c r="G6" s="7"/>
      <c r="O6" s="7"/>
      <c r="P6" s="7">
        <f>SUM(P4:P5)</f>
        <v>11989848</v>
      </c>
      <c r="Q6" s="7">
        <f>SUM(Q4:Q5)</f>
        <v>239.39</v>
      </c>
      <c r="R6" s="7"/>
      <c r="S6" s="7"/>
    </row>
    <row r="7" spans="1:24" s="8" customFormat="1" x14ac:dyDescent="0.25">
      <c r="F7" s="9"/>
      <c r="G7" s="10"/>
      <c r="O7" s="11"/>
      <c r="P7" s="10"/>
      <c r="Q7" s="10"/>
      <c r="R7" s="10"/>
      <c r="S7" s="10"/>
    </row>
    <row r="8" spans="1:24" s="13" customFormat="1" ht="30" x14ac:dyDescent="0.25">
      <c r="A8" s="13">
        <v>2</v>
      </c>
      <c r="B8" s="15" t="s">
        <v>27</v>
      </c>
      <c r="C8" s="16" t="s">
        <v>21</v>
      </c>
      <c r="D8" s="16">
        <v>3000035954</v>
      </c>
      <c r="E8" s="16" t="s">
        <v>35</v>
      </c>
      <c r="F8" s="17">
        <v>100</v>
      </c>
      <c r="G8" s="18">
        <v>5306625</v>
      </c>
      <c r="H8" s="15" t="s">
        <v>29</v>
      </c>
      <c r="I8" s="16"/>
      <c r="J8" s="16" t="s">
        <v>36</v>
      </c>
      <c r="K8" s="16" t="s">
        <v>37</v>
      </c>
      <c r="L8" s="16"/>
      <c r="M8" s="16" t="s">
        <v>65</v>
      </c>
      <c r="N8" s="15" t="s">
        <v>38</v>
      </c>
      <c r="O8" s="18">
        <v>5306625</v>
      </c>
      <c r="P8" s="18">
        <v>4945244</v>
      </c>
      <c r="Q8" s="18">
        <v>93.19</v>
      </c>
      <c r="R8" s="18"/>
      <c r="S8" s="18"/>
      <c r="T8" s="16" t="s">
        <v>54</v>
      </c>
      <c r="U8" s="16" t="s">
        <v>55</v>
      </c>
      <c r="V8" s="16" t="s">
        <v>56</v>
      </c>
      <c r="W8" s="16" t="s">
        <v>46</v>
      </c>
      <c r="X8" s="16" t="s">
        <v>17</v>
      </c>
    </row>
    <row r="9" spans="1:24" s="14" customFormat="1" x14ac:dyDescent="0.25">
      <c r="B9" s="19"/>
      <c r="C9" s="19"/>
      <c r="D9" s="19"/>
      <c r="E9" s="19"/>
      <c r="F9" s="20">
        <f>SUM(F8)</f>
        <v>100</v>
      </c>
      <c r="G9" s="20">
        <f>SUM(G8)</f>
        <v>5306625</v>
      </c>
      <c r="H9" s="19"/>
      <c r="I9" s="19"/>
      <c r="J9" s="19"/>
      <c r="K9" s="19"/>
      <c r="L9" s="19"/>
      <c r="M9" s="19"/>
      <c r="N9" s="19"/>
      <c r="O9" s="21"/>
      <c r="P9" s="21">
        <f>SUM(P8)</f>
        <v>4945244</v>
      </c>
      <c r="Q9" s="21">
        <f>SUM(Q8)</f>
        <v>93.19</v>
      </c>
      <c r="R9" s="21"/>
      <c r="S9" s="21"/>
      <c r="T9" s="19"/>
      <c r="U9" s="19"/>
      <c r="V9" s="19"/>
      <c r="W9" s="19"/>
      <c r="X9" s="19"/>
    </row>
    <row r="10" spans="1:24" s="8" customFormat="1" x14ac:dyDescent="0.25">
      <c r="F10" s="9"/>
      <c r="G10" s="10"/>
      <c r="O10" s="11"/>
      <c r="P10" s="10"/>
      <c r="Q10" s="10"/>
      <c r="R10" s="10"/>
      <c r="S10" s="10"/>
    </row>
    <row r="11" spans="1:24" s="31" customFormat="1" ht="30" x14ac:dyDescent="0.25">
      <c r="A11" s="31">
        <v>3</v>
      </c>
      <c r="B11" s="28" t="s">
        <v>27</v>
      </c>
      <c r="C11" s="31" t="s">
        <v>39</v>
      </c>
      <c r="D11" s="31">
        <v>3000036690</v>
      </c>
      <c r="E11" s="31" t="s">
        <v>40</v>
      </c>
      <c r="F11" s="32">
        <v>1000</v>
      </c>
      <c r="G11" s="33">
        <v>62367750</v>
      </c>
      <c r="H11" s="28" t="s">
        <v>29</v>
      </c>
      <c r="J11" s="31" t="s">
        <v>40</v>
      </c>
      <c r="K11" s="31" t="s">
        <v>22</v>
      </c>
      <c r="M11" s="31" t="s">
        <v>61</v>
      </c>
      <c r="N11" s="28" t="s">
        <v>41</v>
      </c>
      <c r="O11" s="33">
        <v>62367750</v>
      </c>
      <c r="P11" s="18">
        <f>15257646.36</f>
        <v>15257646.359999999</v>
      </c>
      <c r="Q11" s="18">
        <v>244.64</v>
      </c>
      <c r="R11" s="18"/>
      <c r="S11" s="18"/>
      <c r="T11" s="16" t="s">
        <v>32</v>
      </c>
      <c r="U11" s="16" t="s">
        <v>45</v>
      </c>
      <c r="V11" s="16"/>
      <c r="W11" s="16" t="s">
        <v>46</v>
      </c>
      <c r="X11" s="16" t="s">
        <v>17</v>
      </c>
    </row>
    <row r="12" spans="1:24" s="8" customFormat="1" x14ac:dyDescent="0.25">
      <c r="F12" s="9"/>
      <c r="G12" s="10"/>
      <c r="O12" s="11"/>
      <c r="P12" s="18">
        <f>16059695.63</f>
        <v>16059695.630000001</v>
      </c>
      <c r="Q12" s="18">
        <v>257.5</v>
      </c>
      <c r="R12" s="18"/>
      <c r="S12" s="18"/>
      <c r="T12" s="16" t="s">
        <v>32</v>
      </c>
      <c r="U12" s="16" t="s">
        <v>45</v>
      </c>
      <c r="V12" s="16"/>
      <c r="W12" s="16" t="s">
        <v>46</v>
      </c>
      <c r="X12" s="16" t="s">
        <v>17</v>
      </c>
    </row>
    <row r="13" spans="1:24" s="31" customFormat="1" x14ac:dyDescent="0.25">
      <c r="F13" s="32"/>
      <c r="G13" s="33"/>
      <c r="O13" s="33"/>
      <c r="P13" s="33">
        <v>11069028</v>
      </c>
      <c r="Q13" s="33">
        <v>177.48</v>
      </c>
      <c r="R13" s="33"/>
      <c r="S13" s="33"/>
      <c r="T13" s="31" t="s">
        <v>47</v>
      </c>
      <c r="U13" s="31" t="s">
        <v>57</v>
      </c>
      <c r="V13" s="31" t="s">
        <v>63</v>
      </c>
      <c r="W13" s="31" t="s">
        <v>64</v>
      </c>
      <c r="X13" s="31" t="s">
        <v>86</v>
      </c>
    </row>
    <row r="14" spans="1:24" s="31" customFormat="1" x14ac:dyDescent="0.25">
      <c r="B14" s="28"/>
      <c r="F14" s="32"/>
      <c r="G14" s="33"/>
      <c r="O14" s="33"/>
      <c r="P14" s="33">
        <v>17186057</v>
      </c>
      <c r="Q14" s="33">
        <v>275.56</v>
      </c>
      <c r="R14" s="33"/>
      <c r="S14" s="33"/>
      <c r="T14" s="31" t="s">
        <v>53</v>
      </c>
      <c r="U14" s="22" t="s">
        <v>58</v>
      </c>
      <c r="V14" s="31" t="s">
        <v>63</v>
      </c>
      <c r="W14" s="31" t="s">
        <v>64</v>
      </c>
      <c r="X14" s="31" t="s">
        <v>86</v>
      </c>
    </row>
    <row r="15" spans="1:24" s="31" customFormat="1" x14ac:dyDescent="0.25">
      <c r="F15" s="32"/>
      <c r="G15" s="33"/>
      <c r="O15" s="33"/>
      <c r="P15" s="33">
        <v>2700524</v>
      </c>
      <c r="Q15" s="33">
        <v>43.3</v>
      </c>
      <c r="R15" s="33"/>
      <c r="S15" s="33" t="s">
        <v>88</v>
      </c>
      <c r="T15" s="31" t="s">
        <v>88</v>
      </c>
      <c r="U15" s="31" t="s">
        <v>91</v>
      </c>
      <c r="V15" s="31" t="s">
        <v>91</v>
      </c>
      <c r="W15" s="31" t="s">
        <v>91</v>
      </c>
      <c r="X15" s="31" t="s">
        <v>69</v>
      </c>
    </row>
    <row r="16" spans="1:24" s="34" customFormat="1" x14ac:dyDescent="0.25">
      <c r="F16" s="35">
        <f>SUM(F11:F15)</f>
        <v>1000</v>
      </c>
      <c r="G16" s="36">
        <f>SUM(G11:G15)</f>
        <v>62367750</v>
      </c>
      <c r="O16" s="36"/>
      <c r="P16" s="36">
        <f>SUM(P11:P15)</f>
        <v>62272950.990000002</v>
      </c>
      <c r="Q16" s="36">
        <f>SUM(Q11:Q15)</f>
        <v>998.48</v>
      </c>
      <c r="R16" s="36"/>
      <c r="S16" s="36"/>
    </row>
    <row r="17" spans="1:24" s="5" customFormat="1" x14ac:dyDescent="0.25">
      <c r="F17" s="6"/>
      <c r="G17" s="7"/>
      <c r="O17" s="7"/>
      <c r="P17" s="7"/>
      <c r="Q17" s="7"/>
      <c r="R17" s="7"/>
      <c r="S17" s="7"/>
    </row>
    <row r="18" spans="1:24" s="5" customFormat="1" x14ac:dyDescent="0.25">
      <c r="F18" s="6"/>
      <c r="G18" s="7"/>
      <c r="O18" s="7"/>
      <c r="P18" s="7"/>
      <c r="Q18" s="7"/>
      <c r="R18" s="7"/>
      <c r="S18" s="7"/>
    </row>
    <row r="19" spans="1:24" s="22" customFormat="1" x14ac:dyDescent="0.25">
      <c r="A19" s="22">
        <v>4</v>
      </c>
      <c r="B19" s="22" t="s">
        <v>6</v>
      </c>
      <c r="C19" s="22" t="s">
        <v>7</v>
      </c>
      <c r="D19" s="22">
        <v>3000032506</v>
      </c>
      <c r="E19" s="22" t="s">
        <v>9</v>
      </c>
      <c r="F19" s="23">
        <v>35.634999999999998</v>
      </c>
      <c r="G19" s="24">
        <v>3045682</v>
      </c>
      <c r="O19" s="24"/>
      <c r="P19" s="24">
        <v>3045682</v>
      </c>
      <c r="Q19" s="24">
        <v>35.634999999999998</v>
      </c>
      <c r="R19" s="24"/>
      <c r="S19" s="24"/>
      <c r="U19" s="22" t="s">
        <v>85</v>
      </c>
      <c r="V19" s="22" t="s">
        <v>85</v>
      </c>
      <c r="W19" s="22" t="s">
        <v>86</v>
      </c>
      <c r="X19" s="22" t="s">
        <v>90</v>
      </c>
    </row>
    <row r="20" spans="1:24" s="22" customFormat="1" x14ac:dyDescent="0.25">
      <c r="D20" s="22">
        <v>3000033768</v>
      </c>
      <c r="E20" s="22" t="s">
        <v>13</v>
      </c>
      <c r="F20" s="23">
        <v>42.1</v>
      </c>
      <c r="G20" s="24">
        <v>3724832</v>
      </c>
      <c r="O20" s="24"/>
      <c r="P20" s="24">
        <v>3724832</v>
      </c>
      <c r="Q20" s="24">
        <v>42.1</v>
      </c>
      <c r="R20" s="24"/>
      <c r="S20" s="24"/>
      <c r="U20" s="22" t="s">
        <v>85</v>
      </c>
      <c r="V20" s="22" t="s">
        <v>85</v>
      </c>
      <c r="W20" s="22" t="s">
        <v>86</v>
      </c>
      <c r="X20" s="22" t="s">
        <v>90</v>
      </c>
    </row>
    <row r="21" spans="1:24" s="22" customFormat="1" x14ac:dyDescent="0.25">
      <c r="D21" s="22">
        <v>3000034885</v>
      </c>
      <c r="E21" s="22" t="s">
        <v>14</v>
      </c>
      <c r="F21" s="23">
        <v>14.67</v>
      </c>
      <c r="G21" s="24">
        <v>1321448</v>
      </c>
      <c r="O21" s="24"/>
      <c r="P21" s="24">
        <v>1321448</v>
      </c>
      <c r="Q21" s="24">
        <v>14.67</v>
      </c>
      <c r="R21" s="24"/>
      <c r="S21" s="24"/>
      <c r="U21" s="22" t="s">
        <v>85</v>
      </c>
      <c r="V21" s="22" t="s">
        <v>85</v>
      </c>
      <c r="W21" s="22" t="s">
        <v>86</v>
      </c>
      <c r="X21" s="22" t="s">
        <v>90</v>
      </c>
    </row>
    <row r="22" spans="1:24" s="22" customFormat="1" x14ac:dyDescent="0.25">
      <c r="D22" s="22">
        <v>3000034627</v>
      </c>
      <c r="E22" s="22" t="s">
        <v>15</v>
      </c>
      <c r="F22" s="23">
        <v>163.27000000000001</v>
      </c>
      <c r="G22" s="24">
        <v>14262424</v>
      </c>
      <c r="O22" s="24"/>
      <c r="P22" s="24">
        <v>14262424</v>
      </c>
      <c r="Q22" s="24">
        <v>163.27000000000001</v>
      </c>
      <c r="R22" s="24"/>
      <c r="S22" s="24"/>
      <c r="U22" s="22" t="s">
        <v>85</v>
      </c>
      <c r="V22" s="22" t="s">
        <v>85</v>
      </c>
      <c r="W22" s="22" t="s">
        <v>86</v>
      </c>
      <c r="X22" s="22" t="s">
        <v>90</v>
      </c>
    </row>
    <row r="23" spans="1:24" s="22" customFormat="1" x14ac:dyDescent="0.25">
      <c r="F23" s="26">
        <f>SUM(F19:F22)</f>
        <v>255.67500000000001</v>
      </c>
      <c r="G23" s="27">
        <f>SUM(G19:G22)</f>
        <v>22354386</v>
      </c>
      <c r="H23" s="22" t="s">
        <v>10</v>
      </c>
      <c r="I23" s="22" t="s">
        <v>17</v>
      </c>
      <c r="J23" s="22" t="s">
        <v>16</v>
      </c>
      <c r="K23" s="22" t="s">
        <v>81</v>
      </c>
      <c r="M23" s="22" t="s">
        <v>69</v>
      </c>
      <c r="N23" s="22" t="s">
        <v>82</v>
      </c>
      <c r="O23" s="24">
        <v>22354386</v>
      </c>
      <c r="P23" s="27">
        <f>SUM(P19:P22)</f>
        <v>22354386</v>
      </c>
      <c r="Q23" s="27">
        <f>SUM(Q19:Q22)</f>
        <v>255.67500000000001</v>
      </c>
      <c r="R23" s="27"/>
      <c r="S23" s="27"/>
    </row>
    <row r="26" spans="1:24" s="22" customFormat="1" x14ac:dyDescent="0.25">
      <c r="A26" s="22">
        <v>5</v>
      </c>
      <c r="B26" s="22" t="s">
        <v>48</v>
      </c>
      <c r="C26" s="22" t="s">
        <v>21</v>
      </c>
      <c r="D26" s="22">
        <v>3000036361</v>
      </c>
      <c r="E26" s="22" t="s">
        <v>49</v>
      </c>
      <c r="F26" s="23">
        <v>300</v>
      </c>
      <c r="G26" s="24">
        <v>14802750</v>
      </c>
      <c r="H26" s="22" t="s">
        <v>52</v>
      </c>
      <c r="J26" s="22" t="s">
        <v>50</v>
      </c>
      <c r="K26" s="22" t="s">
        <v>30</v>
      </c>
      <c r="M26" s="22" t="s">
        <v>61</v>
      </c>
      <c r="N26" s="22" t="s">
        <v>51</v>
      </c>
      <c r="O26" s="24">
        <v>14802750</v>
      </c>
      <c r="P26" s="24">
        <v>2040806</v>
      </c>
      <c r="Q26" s="24">
        <v>41.36</v>
      </c>
      <c r="R26" s="24"/>
      <c r="S26" s="24"/>
      <c r="T26" s="22" t="s">
        <v>53</v>
      </c>
      <c r="U26" s="22" t="s">
        <v>58</v>
      </c>
      <c r="V26" s="22" t="s">
        <v>83</v>
      </c>
      <c r="W26" s="22" t="s">
        <v>84</v>
      </c>
      <c r="X26" s="22" t="s">
        <v>89</v>
      </c>
    </row>
    <row r="29" spans="1:24" s="22" customFormat="1" x14ac:dyDescent="0.25">
      <c r="A29" s="22">
        <v>6</v>
      </c>
      <c r="B29" s="22" t="s">
        <v>59</v>
      </c>
      <c r="C29" s="22" t="s">
        <v>7</v>
      </c>
      <c r="D29" s="22">
        <v>3000034627</v>
      </c>
      <c r="F29" s="23">
        <v>301.27</v>
      </c>
      <c r="G29" s="24">
        <v>26317393</v>
      </c>
      <c r="H29" s="22" t="s">
        <v>29</v>
      </c>
      <c r="I29" s="22" t="s">
        <v>60</v>
      </c>
      <c r="J29" s="22" t="s">
        <v>60</v>
      </c>
      <c r="O29" s="24"/>
      <c r="P29" s="24">
        <v>26317393</v>
      </c>
      <c r="Q29" s="24">
        <v>301.27</v>
      </c>
      <c r="R29" s="24"/>
      <c r="S29" s="24"/>
      <c r="T29" s="22" t="s">
        <v>58</v>
      </c>
      <c r="U29" s="22" t="s">
        <v>64</v>
      </c>
      <c r="V29" s="22" t="s">
        <v>64</v>
      </c>
      <c r="X29" s="22" t="s">
        <v>81</v>
      </c>
    </row>
    <row r="30" spans="1:24" s="22" customFormat="1" x14ac:dyDescent="0.25">
      <c r="D30" s="22">
        <v>3000034885</v>
      </c>
      <c r="F30" s="23">
        <v>1.43</v>
      </c>
      <c r="G30" s="24">
        <v>128812</v>
      </c>
      <c r="H30" s="22" t="s">
        <v>29</v>
      </c>
      <c r="I30" s="22" t="s">
        <v>60</v>
      </c>
      <c r="J30" s="22" t="s">
        <v>60</v>
      </c>
      <c r="O30" s="24"/>
      <c r="P30" s="24">
        <v>128812</v>
      </c>
      <c r="Q30" s="24">
        <v>1.43</v>
      </c>
      <c r="R30" s="24"/>
      <c r="S30" s="24"/>
      <c r="T30" s="22" t="s">
        <v>58</v>
      </c>
      <c r="U30" s="22" t="s">
        <v>64</v>
      </c>
      <c r="V30" s="22" t="s">
        <v>64</v>
      </c>
      <c r="X30" s="22" t="s">
        <v>83</v>
      </c>
    </row>
    <row r="31" spans="1:24" s="22" customFormat="1" x14ac:dyDescent="0.25">
      <c r="D31" s="22">
        <v>3000037178</v>
      </c>
      <c r="E31" s="22" t="s">
        <v>46</v>
      </c>
      <c r="F31" s="23">
        <v>280.26</v>
      </c>
      <c r="G31" s="24">
        <v>24162757</v>
      </c>
      <c r="H31" s="22" t="s">
        <v>29</v>
      </c>
      <c r="I31" s="22" t="s">
        <v>60</v>
      </c>
      <c r="J31" s="22" t="s">
        <v>60</v>
      </c>
      <c r="K31" s="22" t="s">
        <v>58</v>
      </c>
      <c r="M31" s="22" t="s">
        <v>61</v>
      </c>
      <c r="N31" s="22" t="s">
        <v>62</v>
      </c>
      <c r="O31" s="24">
        <v>50608961</v>
      </c>
      <c r="P31" s="24">
        <v>24162757</v>
      </c>
      <c r="Q31" s="24">
        <v>280.26</v>
      </c>
      <c r="R31" s="24"/>
      <c r="S31" s="24"/>
      <c r="T31" s="22" t="s">
        <v>58</v>
      </c>
      <c r="U31" s="22" t="s">
        <v>64</v>
      </c>
      <c r="V31" s="22" t="s">
        <v>64</v>
      </c>
      <c r="X31" s="22" t="s">
        <v>83</v>
      </c>
    </row>
    <row r="32" spans="1:24" s="25" customFormat="1" x14ac:dyDescent="0.25">
      <c r="F32" s="26">
        <f>SUM(F29:F31)</f>
        <v>582.96</v>
      </c>
      <c r="G32" s="27"/>
      <c r="O32" s="27">
        <f>SUM(O31)</f>
        <v>50608961</v>
      </c>
      <c r="P32" s="27">
        <f>SUM(P29:P31)</f>
        <v>50608962</v>
      </c>
      <c r="Q32" s="27">
        <f>SUM(Q29:Q31)</f>
        <v>582.96</v>
      </c>
      <c r="R32" s="27"/>
      <c r="S32" s="27"/>
    </row>
    <row r="34" spans="1:24" s="22" customFormat="1" x14ac:dyDescent="0.25">
      <c r="A34" s="22">
        <v>7</v>
      </c>
      <c r="B34" s="22" t="s">
        <v>66</v>
      </c>
      <c r="C34" s="22" t="s">
        <v>21</v>
      </c>
      <c r="D34" s="22">
        <v>3000036712</v>
      </c>
      <c r="E34" s="22" t="s">
        <v>67</v>
      </c>
      <c r="F34" s="23">
        <v>252</v>
      </c>
      <c r="G34" s="24">
        <v>13713750</v>
      </c>
      <c r="H34" s="22" t="s">
        <v>68</v>
      </c>
      <c r="I34" s="22" t="s">
        <v>53</v>
      </c>
      <c r="J34" s="22" t="s">
        <v>60</v>
      </c>
      <c r="K34" s="22" t="s">
        <v>64</v>
      </c>
      <c r="M34" s="22" t="s">
        <v>69</v>
      </c>
      <c r="N34" s="22" t="s">
        <v>70</v>
      </c>
      <c r="O34" s="24">
        <v>13713750</v>
      </c>
      <c r="P34" s="24">
        <v>7965495</v>
      </c>
      <c r="Q34" s="24">
        <v>145.21</v>
      </c>
      <c r="R34" s="24" t="s">
        <v>94</v>
      </c>
      <c r="S34" s="24" t="s">
        <v>98</v>
      </c>
      <c r="T34" s="22" t="s">
        <v>98</v>
      </c>
      <c r="U34" s="22" t="s">
        <v>69</v>
      </c>
      <c r="V34" s="22" t="s">
        <v>69</v>
      </c>
      <c r="W34" s="22" t="s">
        <v>100</v>
      </c>
      <c r="X34" s="22" t="s">
        <v>103</v>
      </c>
    </row>
    <row r="35" spans="1:24" s="22" customFormat="1" x14ac:dyDescent="0.25">
      <c r="F35" s="23"/>
      <c r="G35" s="24"/>
      <c r="O35" s="24"/>
      <c r="P35" s="24">
        <v>5290765</v>
      </c>
      <c r="Q35" s="24">
        <v>96.45</v>
      </c>
      <c r="R35" s="24" t="s">
        <v>99</v>
      </c>
      <c r="S35" s="24" t="s">
        <v>69</v>
      </c>
      <c r="T35" s="22" t="s">
        <v>100</v>
      </c>
      <c r="U35" s="22" t="s">
        <v>101</v>
      </c>
      <c r="V35" s="22" t="s">
        <v>101</v>
      </c>
      <c r="W35" s="22" t="s">
        <v>101</v>
      </c>
      <c r="X35" s="22" t="s">
        <v>105</v>
      </c>
    </row>
    <row r="36" spans="1:24" s="25" customFormat="1" x14ac:dyDescent="0.25">
      <c r="F36" s="26"/>
      <c r="G36" s="27"/>
      <c r="O36" s="27"/>
      <c r="P36" s="27">
        <f>SUM(P34:P35)</f>
        <v>13256260</v>
      </c>
      <c r="Q36" s="27"/>
      <c r="R36" s="27"/>
      <c r="S36" s="27"/>
    </row>
    <row r="38" spans="1:24" s="22" customFormat="1" x14ac:dyDescent="0.25">
      <c r="A38" s="22">
        <v>8</v>
      </c>
      <c r="B38" s="22" t="s">
        <v>72</v>
      </c>
      <c r="C38" s="22" t="s">
        <v>21</v>
      </c>
      <c r="D38" s="22">
        <v>3000037285</v>
      </c>
      <c r="E38" s="22" t="s">
        <v>17</v>
      </c>
      <c r="F38" s="23">
        <v>200</v>
      </c>
      <c r="G38" s="24">
        <v>11400300</v>
      </c>
      <c r="H38" s="22" t="s">
        <v>73</v>
      </c>
      <c r="I38" s="22" t="s">
        <v>53</v>
      </c>
      <c r="J38" s="22" t="s">
        <v>60</v>
      </c>
      <c r="K38" s="22" t="s">
        <v>71</v>
      </c>
      <c r="M38" s="22" t="s">
        <v>74</v>
      </c>
      <c r="N38" s="22" t="s">
        <v>75</v>
      </c>
      <c r="O38" s="24">
        <f>11400300+570015</f>
        <v>11970315</v>
      </c>
      <c r="P38" s="24">
        <v>11726349</v>
      </c>
      <c r="Q38" s="24">
        <v>205.72</v>
      </c>
      <c r="R38" s="24"/>
      <c r="S38" s="24" t="s">
        <v>90</v>
      </c>
      <c r="T38" s="22" t="s">
        <v>90</v>
      </c>
      <c r="U38" s="22" t="s">
        <v>92</v>
      </c>
      <c r="V38" s="22" t="s">
        <v>92</v>
      </c>
      <c r="W38" s="22" t="s">
        <v>92</v>
      </c>
      <c r="X38" s="22" t="s">
        <v>101</v>
      </c>
    </row>
    <row r="39" spans="1:24" s="25" customFormat="1" x14ac:dyDescent="0.25">
      <c r="F39" s="26"/>
      <c r="G39" s="27"/>
      <c r="O39" s="27">
        <f>SUM(O38)</f>
        <v>11970315</v>
      </c>
      <c r="P39" s="27">
        <f>SUM(P38)</f>
        <v>11726349</v>
      </c>
      <c r="Q39" s="27">
        <f>SUM(Q38)</f>
        <v>205.72</v>
      </c>
      <c r="R39" s="27"/>
      <c r="S39" s="27"/>
    </row>
    <row r="41" spans="1:24" s="22" customFormat="1" x14ac:dyDescent="0.25">
      <c r="A41" s="22">
        <v>9</v>
      </c>
      <c r="B41" s="22" t="s">
        <v>76</v>
      </c>
      <c r="C41" s="22" t="s">
        <v>7</v>
      </c>
      <c r="D41" s="22">
        <v>3000036957</v>
      </c>
      <c r="E41" s="22" t="s">
        <v>77</v>
      </c>
      <c r="F41" s="23">
        <v>229.59</v>
      </c>
      <c r="G41" s="24">
        <v>19923719</v>
      </c>
      <c r="H41" s="22" t="s">
        <v>78</v>
      </c>
      <c r="I41" s="22" t="s">
        <v>60</v>
      </c>
      <c r="J41" s="22" t="s">
        <v>60</v>
      </c>
      <c r="K41" s="22" t="s">
        <v>79</v>
      </c>
      <c r="M41" s="22" t="s">
        <v>61</v>
      </c>
      <c r="N41" s="22" t="s">
        <v>80</v>
      </c>
      <c r="O41" s="24">
        <v>19923719</v>
      </c>
      <c r="P41" s="24">
        <v>19923719</v>
      </c>
      <c r="Q41" s="24">
        <v>229.59</v>
      </c>
      <c r="R41" s="24"/>
      <c r="S41" s="24"/>
      <c r="U41" s="22" t="s">
        <v>84</v>
      </c>
      <c r="V41" s="22" t="s">
        <v>84</v>
      </c>
      <c r="W41" s="22" t="s">
        <v>84</v>
      </c>
      <c r="X41" s="22" t="s">
        <v>89</v>
      </c>
    </row>
    <row r="42" spans="1:24" s="25" customFormat="1" x14ac:dyDescent="0.25">
      <c r="F42" s="26"/>
      <c r="G42" s="27"/>
      <c r="O42" s="27">
        <f>SUM(O41)</f>
        <v>19923719</v>
      </c>
      <c r="P42" s="27">
        <f t="shared" ref="P42:Q42" si="0">SUM(P41)</f>
        <v>19923719</v>
      </c>
      <c r="Q42" s="27">
        <f t="shared" si="0"/>
        <v>229.59</v>
      </c>
      <c r="R42" s="27"/>
      <c r="S42" s="27"/>
    </row>
    <row r="44" spans="1:24" s="22" customFormat="1" x14ac:dyDescent="0.25">
      <c r="A44" s="22">
        <v>10</v>
      </c>
      <c r="B44" s="22" t="s">
        <v>72</v>
      </c>
      <c r="C44" s="22" t="s">
        <v>39</v>
      </c>
      <c r="D44" s="22">
        <v>3000038257</v>
      </c>
      <c r="E44" s="22" t="s">
        <v>90</v>
      </c>
      <c r="F44" s="23">
        <v>500</v>
      </c>
      <c r="G44" s="24">
        <v>34463250</v>
      </c>
      <c r="H44" s="22" t="s">
        <v>73</v>
      </c>
      <c r="I44" s="22" t="s">
        <v>90</v>
      </c>
      <c r="J44" s="22" t="s">
        <v>95</v>
      </c>
      <c r="K44" s="22" t="s">
        <v>94</v>
      </c>
      <c r="M44" s="22" t="s">
        <v>96</v>
      </c>
      <c r="N44" s="22" t="s">
        <v>97</v>
      </c>
      <c r="O44" s="24">
        <v>34463250</v>
      </c>
      <c r="P44" s="24">
        <v>19573747</v>
      </c>
      <c r="Q44" s="24">
        <v>283.98</v>
      </c>
      <c r="R44" s="24" t="s">
        <v>101</v>
      </c>
      <c r="S44" s="24" t="s">
        <v>103</v>
      </c>
      <c r="T44" s="22" t="s">
        <v>103</v>
      </c>
      <c r="U44" s="22" t="s">
        <v>104</v>
      </c>
      <c r="V44" s="22" t="s">
        <v>104</v>
      </c>
      <c r="W44" s="22" t="s">
        <v>104</v>
      </c>
      <c r="X44" s="22" t="s">
        <v>106</v>
      </c>
    </row>
    <row r="45" spans="1:24" s="22" customFormat="1" x14ac:dyDescent="0.25">
      <c r="F45" s="23"/>
      <c r="G45" s="24"/>
      <c r="O45" s="24"/>
      <c r="P45" s="24">
        <v>2826676</v>
      </c>
      <c r="Q45" s="24">
        <v>41.01</v>
      </c>
      <c r="R45" s="24" t="s">
        <v>101</v>
      </c>
      <c r="S45" s="24" t="s">
        <v>103</v>
      </c>
      <c r="T45" s="22" t="s">
        <v>103</v>
      </c>
      <c r="U45" s="22" t="s">
        <v>104</v>
      </c>
      <c r="V45" s="22" t="s">
        <v>104</v>
      </c>
      <c r="W45" s="22" t="s">
        <v>104</v>
      </c>
      <c r="X45" s="22" t="s">
        <v>106</v>
      </c>
    </row>
    <row r="46" spans="1:24" s="22" customFormat="1" x14ac:dyDescent="0.25">
      <c r="F46" s="23"/>
      <c r="G46" s="24"/>
      <c r="O46" s="24"/>
      <c r="P46" s="24">
        <v>11747833</v>
      </c>
      <c r="Q46" s="24">
        <v>170.44</v>
      </c>
      <c r="R46" s="24" t="s">
        <v>102</v>
      </c>
      <c r="S46" s="24" t="s">
        <v>103</v>
      </c>
      <c r="T46" s="22" t="s">
        <v>103</v>
      </c>
      <c r="U46" s="22" t="s">
        <v>104</v>
      </c>
      <c r="V46" s="22" t="s">
        <v>104</v>
      </c>
      <c r="W46" s="22" t="s">
        <v>104</v>
      </c>
      <c r="X46" s="22" t="s">
        <v>106</v>
      </c>
    </row>
    <row r="47" spans="1:24" s="12" customFormat="1" x14ac:dyDescent="0.25">
      <c r="F47" s="3"/>
      <c r="G47" s="4"/>
      <c r="O47" s="4"/>
      <c r="P47" s="4">
        <f>SUM(P44:P46)</f>
        <v>34148256</v>
      </c>
      <c r="Q47" s="4">
        <f>SUM(Q44:Q46)</f>
        <v>495.43</v>
      </c>
      <c r="R47" s="4"/>
      <c r="S47" s="4"/>
    </row>
    <row r="49" spans="1:25" s="39" customFormat="1" x14ac:dyDescent="0.25">
      <c r="A49" s="39">
        <v>11</v>
      </c>
      <c r="B49" s="39" t="s">
        <v>66</v>
      </c>
      <c r="C49" s="39" t="s">
        <v>107</v>
      </c>
      <c r="D49" s="39">
        <v>3000038719</v>
      </c>
      <c r="E49" s="39" t="s">
        <v>101</v>
      </c>
      <c r="F49" s="40">
        <v>186</v>
      </c>
      <c r="G49" s="41">
        <v>11090694</v>
      </c>
      <c r="H49" s="39" t="s">
        <v>108</v>
      </c>
      <c r="I49" s="39" t="s">
        <v>109</v>
      </c>
      <c r="J49" s="39" t="s">
        <v>109</v>
      </c>
      <c r="K49" s="39" t="s">
        <v>110</v>
      </c>
      <c r="M49" s="39" t="s">
        <v>111</v>
      </c>
      <c r="N49" s="42" t="s">
        <v>112</v>
      </c>
      <c r="O49" s="41">
        <v>11090694</v>
      </c>
      <c r="P49" s="41">
        <v>10972631</v>
      </c>
      <c r="Q49" s="41">
        <v>184.02</v>
      </c>
      <c r="R49" s="41" t="s">
        <v>114</v>
      </c>
      <c r="S49" s="41" t="s">
        <v>117</v>
      </c>
      <c r="T49" s="39" t="s">
        <v>117</v>
      </c>
      <c r="U49" s="39" t="s">
        <v>123</v>
      </c>
      <c r="V49" s="39" t="s">
        <v>123</v>
      </c>
      <c r="W49" s="39" t="s">
        <v>131</v>
      </c>
      <c r="X49" s="39" t="s">
        <v>139</v>
      </c>
      <c r="Y49" s="39" t="s">
        <v>132</v>
      </c>
    </row>
    <row r="52" spans="1:25" s="39" customFormat="1" x14ac:dyDescent="0.25">
      <c r="A52" s="39">
        <v>12</v>
      </c>
      <c r="B52" s="39" t="s">
        <v>66</v>
      </c>
      <c r="C52" s="39" t="s">
        <v>113</v>
      </c>
      <c r="D52" s="39">
        <v>3000038720</v>
      </c>
      <c r="E52" s="39" t="s">
        <v>101</v>
      </c>
      <c r="F52" s="40">
        <v>623</v>
      </c>
      <c r="G52" s="41">
        <v>42496939</v>
      </c>
      <c r="H52" s="39" t="s">
        <v>10</v>
      </c>
      <c r="I52" s="39" t="s">
        <v>109</v>
      </c>
      <c r="J52" s="39" t="s">
        <v>109</v>
      </c>
      <c r="K52" s="39" t="s">
        <v>114</v>
      </c>
      <c r="M52" s="39" t="s">
        <v>115</v>
      </c>
      <c r="N52" s="39" t="s">
        <v>116</v>
      </c>
      <c r="O52" s="41">
        <v>42496939</v>
      </c>
      <c r="P52" s="41">
        <v>12758632</v>
      </c>
      <c r="Q52" s="41">
        <v>187.04</v>
      </c>
      <c r="R52" s="41" t="s">
        <v>117</v>
      </c>
      <c r="S52" s="41" t="s">
        <v>122</v>
      </c>
      <c r="T52" s="39" t="s">
        <v>122</v>
      </c>
      <c r="U52" s="39" t="s">
        <v>123</v>
      </c>
      <c r="V52" s="39" t="s">
        <v>123</v>
      </c>
      <c r="W52" s="39" t="s">
        <v>131</v>
      </c>
      <c r="X52" s="39" t="s">
        <v>139</v>
      </c>
      <c r="Y52" s="39" t="s">
        <v>132</v>
      </c>
    </row>
    <row r="53" spans="1:25" s="39" customFormat="1" x14ac:dyDescent="0.25">
      <c r="F53" s="40"/>
      <c r="G53" s="41"/>
      <c r="O53" s="41"/>
      <c r="P53" s="41">
        <v>14498073</v>
      </c>
      <c r="Q53" s="41">
        <v>212.54</v>
      </c>
      <c r="R53" s="41" t="s">
        <v>128</v>
      </c>
      <c r="S53" s="41" t="s">
        <v>131</v>
      </c>
      <c r="T53" s="39" t="s">
        <v>131</v>
      </c>
      <c r="U53" s="39" t="s">
        <v>133</v>
      </c>
      <c r="V53" s="39" t="s">
        <v>133</v>
      </c>
      <c r="W53" s="39" t="s">
        <v>135</v>
      </c>
      <c r="X53" s="39" t="s">
        <v>140</v>
      </c>
    </row>
    <row r="54" spans="1:25" s="39" customFormat="1" x14ac:dyDescent="0.25">
      <c r="F54" s="40"/>
      <c r="G54" s="41"/>
      <c r="O54" s="41"/>
      <c r="P54" s="41">
        <v>15584712</v>
      </c>
      <c r="Q54" s="41">
        <v>228.47</v>
      </c>
      <c r="R54" s="41" t="s">
        <v>128</v>
      </c>
      <c r="S54" s="41" t="s">
        <v>131</v>
      </c>
      <c r="T54" s="39" t="s">
        <v>131</v>
      </c>
      <c r="U54" s="39" t="s">
        <v>133</v>
      </c>
      <c r="V54" s="39" t="s">
        <v>133</v>
      </c>
      <c r="W54" s="39" t="s">
        <v>134</v>
      </c>
      <c r="X54" s="39" t="s">
        <v>139</v>
      </c>
    </row>
    <row r="55" spans="1:25" s="12" customFormat="1" x14ac:dyDescent="0.25">
      <c r="F55" s="3"/>
      <c r="G55" s="4"/>
      <c r="O55" s="4"/>
      <c r="P55" s="4">
        <f>SUM(P52:P54)</f>
        <v>42841417</v>
      </c>
      <c r="Q55" s="4">
        <f>SUM(Q52:Q54)</f>
        <v>628.04999999999995</v>
      </c>
      <c r="R55" s="4"/>
      <c r="S55" s="4"/>
    </row>
    <row r="57" spans="1:25" s="39" customFormat="1" x14ac:dyDescent="0.25">
      <c r="A57" s="39">
        <v>13</v>
      </c>
      <c r="B57" s="39" t="s">
        <v>66</v>
      </c>
      <c r="C57" s="39" t="s">
        <v>39</v>
      </c>
      <c r="D57" s="39">
        <v>3000038282</v>
      </c>
      <c r="E57" s="39" t="s">
        <v>95</v>
      </c>
      <c r="F57" s="40">
        <v>200</v>
      </c>
      <c r="G57" s="41">
        <v>13642200</v>
      </c>
      <c r="H57" s="39" t="s">
        <v>10</v>
      </c>
      <c r="I57" s="39" t="s">
        <v>119</v>
      </c>
      <c r="J57" s="39" t="s">
        <v>118</v>
      </c>
      <c r="K57" s="39" t="s">
        <v>117</v>
      </c>
      <c r="M57" s="39" t="s">
        <v>120</v>
      </c>
      <c r="N57" s="39" t="s">
        <v>121</v>
      </c>
      <c r="O57" s="41">
        <v>13642200</v>
      </c>
      <c r="P57" s="41">
        <v>13142895</v>
      </c>
      <c r="Q57" s="41">
        <v>192.68</v>
      </c>
      <c r="R57" s="41" t="s">
        <v>128</v>
      </c>
      <c r="S57" s="41" t="s">
        <v>131</v>
      </c>
      <c r="T57" s="39" t="s">
        <v>131</v>
      </c>
      <c r="U57" s="39" t="s">
        <v>134</v>
      </c>
      <c r="V57" s="39" t="s">
        <v>134</v>
      </c>
      <c r="W57" s="39" t="s">
        <v>134</v>
      </c>
      <c r="X57" s="39" t="s">
        <v>139</v>
      </c>
    </row>
    <row r="61" spans="1:25" s="39" customFormat="1" x14ac:dyDescent="0.25">
      <c r="A61" s="39">
        <v>14</v>
      </c>
      <c r="B61" s="39" t="s">
        <v>72</v>
      </c>
      <c r="C61" s="39" t="s">
        <v>21</v>
      </c>
      <c r="D61" s="39">
        <v>3000039471</v>
      </c>
      <c r="E61" s="39" t="s">
        <v>118</v>
      </c>
      <c r="F61" s="40">
        <v>300</v>
      </c>
      <c r="G61" s="41">
        <v>17028900</v>
      </c>
      <c r="H61" s="39" t="s">
        <v>10</v>
      </c>
      <c r="I61" s="39" t="s">
        <v>96</v>
      </c>
      <c r="J61" s="39" t="s">
        <v>96</v>
      </c>
      <c r="K61" s="39" t="s">
        <v>135</v>
      </c>
      <c r="L61" s="39" t="s">
        <v>126</v>
      </c>
      <c r="M61" s="39" t="s">
        <v>124</v>
      </c>
      <c r="N61" s="39" t="s">
        <v>138</v>
      </c>
      <c r="O61" s="41">
        <v>17028900</v>
      </c>
      <c r="P61" s="41">
        <v>4925326</v>
      </c>
      <c r="Q61" s="41">
        <v>86.77</v>
      </c>
      <c r="R61" s="41" t="s">
        <v>146</v>
      </c>
      <c r="S61" s="41" t="s">
        <v>155</v>
      </c>
      <c r="T61" s="39" t="s">
        <v>155</v>
      </c>
      <c r="U61" s="39" t="s">
        <v>126</v>
      </c>
      <c r="V61" s="39" t="s">
        <v>126</v>
      </c>
      <c r="W61" s="39" t="s">
        <v>126</v>
      </c>
      <c r="X61" s="39" t="s">
        <v>162</v>
      </c>
    </row>
    <row r="62" spans="1:25" s="43" customFormat="1" x14ac:dyDescent="0.25">
      <c r="F62" s="44"/>
      <c r="G62" s="45"/>
      <c r="O62" s="45"/>
      <c r="P62" s="45">
        <v>12046244</v>
      </c>
      <c r="Q62" s="45">
        <v>212.22</v>
      </c>
      <c r="R62" s="45" t="s">
        <v>126</v>
      </c>
      <c r="S62" s="45" t="s">
        <v>120</v>
      </c>
      <c r="T62" s="43" t="s">
        <v>120</v>
      </c>
      <c r="U62" s="43" t="s">
        <v>162</v>
      </c>
      <c r="V62" s="43" t="s">
        <v>162</v>
      </c>
      <c r="W62" s="43" t="s">
        <v>162</v>
      </c>
    </row>
    <row r="63" spans="1:25" s="12" customFormat="1" x14ac:dyDescent="0.25">
      <c r="F63" s="3"/>
      <c r="G63" s="4"/>
      <c r="O63" s="4"/>
      <c r="P63" s="4">
        <f>SUM(P61:P62)</f>
        <v>16971570</v>
      </c>
      <c r="Q63" s="4">
        <f>SUM(Q61:Q62)</f>
        <v>298.99</v>
      </c>
      <c r="R63" s="4"/>
      <c r="S63" s="4"/>
    </row>
    <row r="65" spans="1:24" s="39" customFormat="1" x14ac:dyDescent="0.25">
      <c r="A65" s="39">
        <v>15</v>
      </c>
      <c r="B65" s="39" t="s">
        <v>66</v>
      </c>
      <c r="C65" s="39" t="s">
        <v>39</v>
      </c>
      <c r="D65" s="39">
        <v>3000039334</v>
      </c>
      <c r="E65" s="39" t="s">
        <v>127</v>
      </c>
      <c r="F65" s="40">
        <v>350</v>
      </c>
      <c r="G65" s="41">
        <v>22746938</v>
      </c>
      <c r="H65" s="39" t="s">
        <v>10</v>
      </c>
      <c r="I65" s="39" t="s">
        <v>96</v>
      </c>
      <c r="J65" s="39" t="s">
        <v>96</v>
      </c>
      <c r="K65" s="39" t="s">
        <v>134</v>
      </c>
      <c r="L65" s="39" t="s">
        <v>126</v>
      </c>
      <c r="M65" s="39" t="s">
        <v>124</v>
      </c>
      <c r="N65" s="52" t="s">
        <v>147</v>
      </c>
      <c r="O65" s="41">
        <f>G67</f>
        <v>23429346.140000001</v>
      </c>
      <c r="P65" s="41">
        <v>14012927</v>
      </c>
      <c r="Q65" s="41">
        <v>215.29</v>
      </c>
      <c r="R65" s="41" t="s">
        <v>155</v>
      </c>
      <c r="S65" s="41" t="s">
        <v>156</v>
      </c>
      <c r="T65" s="39" t="s">
        <v>156</v>
      </c>
      <c r="U65" s="39" t="s">
        <v>161</v>
      </c>
      <c r="V65" s="39" t="s">
        <v>161</v>
      </c>
      <c r="W65" s="39" t="s">
        <v>161</v>
      </c>
      <c r="X65" s="39" t="s">
        <v>150</v>
      </c>
    </row>
    <row r="66" spans="1:24" s="39" customFormat="1" x14ac:dyDescent="0.25">
      <c r="D66" s="39" t="s">
        <v>154</v>
      </c>
      <c r="F66" s="40">
        <v>10.5</v>
      </c>
      <c r="G66" s="41">
        <v>682408.14</v>
      </c>
      <c r="N66" s="52"/>
      <c r="O66" s="41"/>
      <c r="P66" s="41">
        <v>9389936</v>
      </c>
      <c r="Q66" s="41">
        <v>144.47999999999999</v>
      </c>
      <c r="R66" s="41" t="s">
        <v>155</v>
      </c>
      <c r="S66" s="41" t="s">
        <v>126</v>
      </c>
      <c r="T66" s="39" t="s">
        <v>126</v>
      </c>
      <c r="U66" s="39" t="s">
        <v>161</v>
      </c>
      <c r="V66" s="39" t="s">
        <v>161</v>
      </c>
      <c r="W66" s="39" t="s">
        <v>161</v>
      </c>
      <c r="X66" s="39" t="s">
        <v>150</v>
      </c>
    </row>
    <row r="67" spans="1:24" s="12" customFormat="1" x14ac:dyDescent="0.25">
      <c r="F67" s="3">
        <f>SUM(F65:F66)</f>
        <v>360.5</v>
      </c>
      <c r="G67" s="4">
        <f>SUM(G65:G66)</f>
        <v>23429346.140000001</v>
      </c>
      <c r="N67" s="46"/>
      <c r="O67" s="4"/>
      <c r="P67" s="4"/>
      <c r="Q67" s="4">
        <f>SUM(Q65:Q66)</f>
        <v>359.77</v>
      </c>
      <c r="R67" s="4"/>
      <c r="S67" s="4"/>
    </row>
    <row r="68" spans="1:24" x14ac:dyDescent="0.25">
      <c r="N68" s="38"/>
    </row>
    <row r="70" spans="1:24" s="43" customFormat="1" x14ac:dyDescent="0.25">
      <c r="A70" s="43">
        <v>16</v>
      </c>
      <c r="B70" s="43" t="s">
        <v>66</v>
      </c>
      <c r="C70" s="43" t="s">
        <v>39</v>
      </c>
      <c r="D70" s="43">
        <v>3000039334</v>
      </c>
      <c r="E70" s="43" t="s">
        <v>127</v>
      </c>
      <c r="F70" s="44">
        <v>150</v>
      </c>
      <c r="G70" s="45">
        <v>9748688</v>
      </c>
      <c r="H70" s="43" t="s">
        <v>108</v>
      </c>
      <c r="I70" s="43" t="s">
        <v>96</v>
      </c>
      <c r="J70" s="43" t="s">
        <v>96</v>
      </c>
      <c r="K70" s="43" t="s">
        <v>130</v>
      </c>
      <c r="L70" s="43" t="s">
        <v>126</v>
      </c>
      <c r="M70" s="43" t="s">
        <v>124</v>
      </c>
      <c r="N70" s="47" t="s">
        <v>129</v>
      </c>
      <c r="O70" s="45">
        <v>9748688</v>
      </c>
      <c r="P70" s="45">
        <v>9714242</v>
      </c>
      <c r="Q70" s="45">
        <v>149.47</v>
      </c>
      <c r="R70" s="45" t="s">
        <v>155</v>
      </c>
      <c r="S70" s="45" t="s">
        <v>126</v>
      </c>
      <c r="T70" s="43" t="s">
        <v>126</v>
      </c>
      <c r="U70" s="43" t="s">
        <v>161</v>
      </c>
      <c r="V70" s="43" t="s">
        <v>161</v>
      </c>
      <c r="W70" s="43" t="s">
        <v>161</v>
      </c>
    </row>
    <row r="71" spans="1:24" x14ac:dyDescent="0.25">
      <c r="N71" s="37"/>
    </row>
    <row r="73" spans="1:24" s="39" customFormat="1" x14ac:dyDescent="0.25">
      <c r="A73" s="39">
        <v>17</v>
      </c>
      <c r="B73" s="39" t="s">
        <v>66</v>
      </c>
      <c r="C73" s="39" t="s">
        <v>21</v>
      </c>
      <c r="D73" s="39">
        <v>3000038803</v>
      </c>
      <c r="E73" s="39" t="s">
        <v>118</v>
      </c>
      <c r="F73" s="40">
        <v>300</v>
      </c>
      <c r="G73" s="41">
        <v>17064675</v>
      </c>
      <c r="H73" s="39" t="s">
        <v>10</v>
      </c>
      <c r="I73" s="39" t="s">
        <v>128</v>
      </c>
      <c r="J73" s="39" t="s">
        <v>128</v>
      </c>
      <c r="K73" s="39" t="s">
        <v>135</v>
      </c>
      <c r="L73" s="39" t="s">
        <v>126</v>
      </c>
      <c r="M73" s="39" t="s">
        <v>124</v>
      </c>
      <c r="N73" s="39" t="s">
        <v>137</v>
      </c>
      <c r="O73" s="41">
        <v>17064675</v>
      </c>
      <c r="P73" s="41">
        <v>11631851</v>
      </c>
      <c r="Q73" s="41">
        <v>204.49</v>
      </c>
      <c r="R73" s="41" t="s">
        <v>146</v>
      </c>
      <c r="S73" s="41" t="s">
        <v>155</v>
      </c>
      <c r="T73" s="39" t="s">
        <v>155</v>
      </c>
      <c r="U73" s="39" t="s">
        <v>126</v>
      </c>
      <c r="V73" s="39" t="s">
        <v>126</v>
      </c>
      <c r="W73" s="39" t="s">
        <v>126</v>
      </c>
      <c r="X73" s="39" t="s">
        <v>150</v>
      </c>
    </row>
    <row r="74" spans="1:24" s="39" customFormat="1" x14ac:dyDescent="0.25">
      <c r="F74" s="40"/>
      <c r="G74" s="41"/>
      <c r="O74" s="41"/>
      <c r="P74" s="41">
        <v>4606893</v>
      </c>
      <c r="Q74" s="41">
        <v>80.989999999999995</v>
      </c>
      <c r="R74" s="41" t="s">
        <v>156</v>
      </c>
      <c r="S74" s="41" t="s">
        <v>126</v>
      </c>
      <c r="T74" s="39" t="s">
        <v>126</v>
      </c>
      <c r="U74" s="39" t="s">
        <v>161</v>
      </c>
      <c r="V74" s="39" t="s">
        <v>161</v>
      </c>
      <c r="W74" s="39" t="s">
        <v>161</v>
      </c>
      <c r="X74" s="39" t="s">
        <v>150</v>
      </c>
    </row>
    <row r="75" spans="1:24" s="12" customFormat="1" x14ac:dyDescent="0.25">
      <c r="F75" s="3"/>
      <c r="G75" s="4"/>
      <c r="O75" s="4"/>
      <c r="P75" s="4">
        <f>SUM(P73:P74)</f>
        <v>16238744</v>
      </c>
      <c r="Q75" s="4">
        <f>SUM(Q73:Q74)</f>
        <v>285.48</v>
      </c>
      <c r="R75" s="4"/>
      <c r="S75" s="4"/>
    </row>
    <row r="77" spans="1:24" s="39" customFormat="1" x14ac:dyDescent="0.25">
      <c r="A77" s="39">
        <v>18</v>
      </c>
      <c r="B77" s="39" t="s">
        <v>66</v>
      </c>
      <c r="C77" s="39" t="s">
        <v>21</v>
      </c>
      <c r="D77" s="39">
        <v>3000039333</v>
      </c>
      <c r="E77" s="39" t="s">
        <v>118</v>
      </c>
      <c r="F77" s="40">
        <v>250</v>
      </c>
      <c r="G77" s="41">
        <v>14011875</v>
      </c>
      <c r="H77" s="39" t="s">
        <v>10</v>
      </c>
      <c r="I77" s="39" t="s">
        <v>130</v>
      </c>
      <c r="J77" s="39" t="s">
        <v>130</v>
      </c>
      <c r="K77" s="39" t="s">
        <v>135</v>
      </c>
      <c r="L77" s="39" t="s">
        <v>126</v>
      </c>
      <c r="M77" s="39" t="s">
        <v>124</v>
      </c>
      <c r="N77" s="39" t="s">
        <v>136</v>
      </c>
      <c r="O77" s="41">
        <v>14011875</v>
      </c>
      <c r="P77" s="41">
        <v>3925006</v>
      </c>
      <c r="Q77" s="41">
        <v>70.03</v>
      </c>
      <c r="R77" s="41" t="s">
        <v>156</v>
      </c>
      <c r="S77" s="41" t="s">
        <v>126</v>
      </c>
      <c r="T77" s="39" t="s">
        <v>126</v>
      </c>
      <c r="U77" s="39" t="s">
        <v>161</v>
      </c>
      <c r="V77" s="39" t="s">
        <v>161</v>
      </c>
      <c r="W77" s="39" t="s">
        <v>161</v>
      </c>
      <c r="X77" s="39" t="s">
        <v>150</v>
      </c>
    </row>
    <row r="78" spans="1:24" s="43" customFormat="1" x14ac:dyDescent="0.25">
      <c r="F78" s="44"/>
      <c r="G78" s="45"/>
      <c r="O78" s="45"/>
      <c r="P78" s="45">
        <v>2049047</v>
      </c>
      <c r="Q78" s="45">
        <v>36.56</v>
      </c>
      <c r="R78" s="45" t="s">
        <v>161</v>
      </c>
      <c r="S78" s="45" t="s">
        <v>111</v>
      </c>
      <c r="T78" s="43" t="s">
        <v>111</v>
      </c>
      <c r="U78" s="43" t="s">
        <v>163</v>
      </c>
      <c r="V78" s="43" t="s">
        <v>163</v>
      </c>
    </row>
    <row r="80" spans="1:24" s="12" customFormat="1" x14ac:dyDescent="0.25">
      <c r="F80" s="3"/>
      <c r="G80" s="4"/>
      <c r="O80" s="4"/>
      <c r="P80" s="4">
        <f>SUM(P77:P79)</f>
        <v>5974053</v>
      </c>
      <c r="Q80" s="4">
        <f>SUM(Q77:Q79)</f>
        <v>106.59</v>
      </c>
      <c r="R80" s="4"/>
      <c r="S80" s="4"/>
    </row>
    <row r="82" spans="1:25" s="43" customFormat="1" x14ac:dyDescent="0.25">
      <c r="A82" s="43">
        <v>20</v>
      </c>
      <c r="B82" s="43" t="s">
        <v>76</v>
      </c>
      <c r="C82" s="43" t="s">
        <v>7</v>
      </c>
      <c r="D82" s="43">
        <v>3000039994</v>
      </c>
      <c r="E82" s="43" t="s">
        <v>131</v>
      </c>
      <c r="F82" s="44">
        <v>800</v>
      </c>
      <c r="G82" s="45">
        <v>59040000</v>
      </c>
      <c r="H82" s="43" t="s">
        <v>10</v>
      </c>
      <c r="I82" s="43" t="s">
        <v>131</v>
      </c>
      <c r="J82" s="43" t="s">
        <v>131</v>
      </c>
      <c r="K82" s="43" t="s">
        <v>142</v>
      </c>
      <c r="L82" s="43" t="s">
        <v>143</v>
      </c>
      <c r="M82" s="43" t="s">
        <v>144</v>
      </c>
      <c r="N82" s="43" t="s">
        <v>145</v>
      </c>
      <c r="O82" s="45">
        <v>59040000</v>
      </c>
      <c r="P82" s="45">
        <v>18227140</v>
      </c>
      <c r="Q82" s="45">
        <v>246.98</v>
      </c>
      <c r="R82" s="45" t="s">
        <v>111</v>
      </c>
      <c r="S82" s="45" t="s">
        <v>150</v>
      </c>
      <c r="T82" s="45" t="s">
        <v>150</v>
      </c>
      <c r="U82" s="45" t="s">
        <v>150</v>
      </c>
      <c r="V82" s="45" t="s">
        <v>150</v>
      </c>
      <c r="W82" s="45" t="s">
        <v>166</v>
      </c>
      <c r="Y82" s="43" t="s">
        <v>165</v>
      </c>
    </row>
    <row r="83" spans="1:25" s="43" customFormat="1" x14ac:dyDescent="0.25">
      <c r="F83" s="44"/>
      <c r="G83" s="45"/>
      <c r="O83" s="45"/>
      <c r="P83" s="45">
        <v>34033607</v>
      </c>
      <c r="Q83" s="45">
        <v>461.16</v>
      </c>
      <c r="R83" s="45" t="s">
        <v>150</v>
      </c>
      <c r="S83" s="45" t="s">
        <v>166</v>
      </c>
      <c r="T83" s="43" t="s">
        <v>166</v>
      </c>
      <c r="U83" s="43" t="s">
        <v>166</v>
      </c>
      <c r="V83" s="43" t="s">
        <v>166</v>
      </c>
    </row>
    <row r="84" spans="1:25" s="43" customFormat="1" x14ac:dyDescent="0.25">
      <c r="F84" s="44"/>
      <c r="G84" s="45"/>
      <c r="O84" s="45"/>
      <c r="P84" s="45">
        <v>6779268</v>
      </c>
      <c r="Q84" s="45">
        <v>91.86</v>
      </c>
      <c r="R84" s="45" t="s">
        <v>167</v>
      </c>
      <c r="S84" s="45"/>
    </row>
    <row r="85" spans="1:25" s="12" customFormat="1" x14ac:dyDescent="0.25">
      <c r="F85" s="3"/>
      <c r="G85" s="4"/>
      <c r="O85" s="4"/>
      <c r="P85" s="4">
        <f>SUM(P82:P84)</f>
        <v>59040015</v>
      </c>
      <c r="Q85" s="4">
        <f>SUM(Q82:Q84)</f>
        <v>800</v>
      </c>
      <c r="R85" s="4"/>
      <c r="S85" s="4"/>
    </row>
    <row r="87" spans="1:25" s="43" customFormat="1" x14ac:dyDescent="0.25">
      <c r="A87" s="43">
        <v>21</v>
      </c>
      <c r="B87" s="43" t="s">
        <v>148</v>
      </c>
      <c r="C87" s="43" t="s">
        <v>39</v>
      </c>
      <c r="D87" s="43">
        <v>3000040177</v>
      </c>
      <c r="E87" s="43" t="s">
        <v>139</v>
      </c>
      <c r="F87" s="44">
        <v>500</v>
      </c>
      <c r="G87" s="45">
        <v>30750000</v>
      </c>
      <c r="H87" s="43" t="s">
        <v>149</v>
      </c>
      <c r="I87" s="43" t="s">
        <v>141</v>
      </c>
      <c r="J87" s="43" t="s">
        <v>141</v>
      </c>
      <c r="K87" s="43" t="s">
        <v>146</v>
      </c>
      <c r="L87" s="43" t="s">
        <v>150</v>
      </c>
      <c r="M87" s="43" t="s">
        <v>151</v>
      </c>
      <c r="N87" s="43" t="s">
        <v>152</v>
      </c>
      <c r="O87" s="45">
        <v>30750000</v>
      </c>
      <c r="P87" s="45">
        <v>2448930</v>
      </c>
      <c r="Q87" s="45">
        <v>39.840000000000003</v>
      </c>
      <c r="R87" s="45" t="s">
        <v>120</v>
      </c>
      <c r="S87" s="45" t="s">
        <v>111</v>
      </c>
      <c r="T87" s="43" t="s">
        <v>111</v>
      </c>
      <c r="U87" s="43" t="s">
        <v>163</v>
      </c>
      <c r="V87" s="43" t="s">
        <v>163</v>
      </c>
    </row>
    <row r="88" spans="1:25" s="43" customFormat="1" x14ac:dyDescent="0.25">
      <c r="F88" s="44"/>
      <c r="G88" s="45"/>
      <c r="O88" s="45"/>
      <c r="P88" s="45">
        <v>12884986</v>
      </c>
      <c r="Q88" s="45">
        <v>209.26</v>
      </c>
      <c r="R88" s="45" t="s">
        <v>150</v>
      </c>
      <c r="S88" s="45"/>
    </row>
    <row r="89" spans="1:25" s="43" customFormat="1" x14ac:dyDescent="0.25">
      <c r="F89" s="44"/>
      <c r="G89" s="45"/>
      <c r="O89" s="45"/>
      <c r="P89" s="45">
        <v>6825373</v>
      </c>
      <c r="Q89" s="45">
        <v>111.12</v>
      </c>
      <c r="R89" s="45" t="s">
        <v>164</v>
      </c>
      <c r="S89" s="45"/>
    </row>
    <row r="90" spans="1:25" s="43" customFormat="1" x14ac:dyDescent="0.25">
      <c r="F90" s="44"/>
      <c r="G90" s="45"/>
      <c r="O90" s="45"/>
      <c r="P90" s="45"/>
      <c r="Q90" s="45"/>
      <c r="R90" s="45"/>
      <c r="S90" s="45"/>
    </row>
    <row r="91" spans="1:25" s="12" customFormat="1" x14ac:dyDescent="0.25">
      <c r="F91" s="3"/>
      <c r="G91" s="4"/>
      <c r="O91" s="4"/>
      <c r="P91" s="4">
        <f>SUM(P87:P90)</f>
        <v>22159289</v>
      </c>
      <c r="Q91" s="4">
        <f>SUM(Q87:Q90)</f>
        <v>360.22</v>
      </c>
      <c r="R91" s="4"/>
      <c r="S91" s="4"/>
    </row>
    <row r="92" spans="1:25" s="51" customFormat="1" x14ac:dyDescent="0.25">
      <c r="F92" s="2"/>
      <c r="G92" s="1"/>
      <c r="O92" s="1"/>
      <c r="P92" s="1"/>
      <c r="Q92" s="1"/>
      <c r="R92" s="1"/>
      <c r="S92" s="1"/>
    </row>
    <row r="95" spans="1:25" s="53" customFormat="1" x14ac:dyDescent="0.25">
      <c r="A95" s="53">
        <v>22</v>
      </c>
      <c r="B95" s="53" t="s">
        <v>76</v>
      </c>
      <c r="C95" s="53" t="s">
        <v>7</v>
      </c>
      <c r="D95" s="53">
        <v>3000039972</v>
      </c>
      <c r="E95" s="53" t="s">
        <v>131</v>
      </c>
      <c r="F95" s="54">
        <v>399.49</v>
      </c>
      <c r="G95" s="55">
        <v>29394778</v>
      </c>
      <c r="O95" s="55"/>
      <c r="P95" s="55">
        <v>29394778</v>
      </c>
      <c r="Q95" s="55">
        <v>399.49</v>
      </c>
      <c r="R95" s="55" t="s">
        <v>126</v>
      </c>
      <c r="S95" s="55" t="s">
        <v>120</v>
      </c>
      <c r="T95" s="53" t="s">
        <v>120</v>
      </c>
      <c r="U95" s="53" t="s">
        <v>120</v>
      </c>
      <c r="V95" s="53" t="s">
        <v>120</v>
      </c>
      <c r="W95" s="53" t="s">
        <v>161</v>
      </c>
      <c r="X95" s="53" t="s">
        <v>150</v>
      </c>
    </row>
    <row r="96" spans="1:25" s="39" customFormat="1" x14ac:dyDescent="0.25">
      <c r="D96" s="39">
        <v>3000039973</v>
      </c>
      <c r="E96" s="39" t="s">
        <v>131</v>
      </c>
      <c r="F96" s="40">
        <v>1045.6300000000001</v>
      </c>
      <c r="G96" s="41">
        <v>76827330</v>
      </c>
      <c r="H96" s="39" t="s">
        <v>10</v>
      </c>
      <c r="I96" s="39" t="s">
        <v>131</v>
      </c>
      <c r="J96" s="39" t="s">
        <v>131</v>
      </c>
      <c r="K96" s="39" t="s">
        <v>156</v>
      </c>
      <c r="L96" s="39" t="s">
        <v>158</v>
      </c>
      <c r="M96" s="39" t="s">
        <v>159</v>
      </c>
      <c r="N96" s="39" t="s">
        <v>157</v>
      </c>
      <c r="O96" s="41">
        <v>106222108</v>
      </c>
      <c r="P96" s="41">
        <v>34009593</v>
      </c>
      <c r="Q96" s="41">
        <v>462.875</v>
      </c>
      <c r="R96" s="41" t="s">
        <v>126</v>
      </c>
      <c r="S96" s="41" t="s">
        <v>120</v>
      </c>
      <c r="T96" s="39" t="s">
        <v>120</v>
      </c>
      <c r="U96" s="39" t="s">
        <v>120</v>
      </c>
      <c r="V96" s="39" t="s">
        <v>120</v>
      </c>
      <c r="W96" s="39" t="s">
        <v>161</v>
      </c>
      <c r="X96" s="39" t="s">
        <v>163</v>
      </c>
    </row>
    <row r="97" spans="1:25" s="43" customFormat="1" x14ac:dyDescent="0.25">
      <c r="F97" s="44"/>
      <c r="G97" s="45"/>
      <c r="O97" s="45"/>
      <c r="P97" s="45">
        <v>31878459</v>
      </c>
      <c r="Q97" s="45">
        <v>433.87</v>
      </c>
      <c r="R97" s="45" t="s">
        <v>111</v>
      </c>
      <c r="S97" s="45" t="s">
        <v>150</v>
      </c>
      <c r="T97" s="45" t="s">
        <v>150</v>
      </c>
      <c r="U97" s="45" t="s">
        <v>150</v>
      </c>
      <c r="V97" s="45" t="s">
        <v>150</v>
      </c>
      <c r="W97" s="43" t="s">
        <v>166</v>
      </c>
      <c r="Y97" s="43" t="s">
        <v>165</v>
      </c>
    </row>
    <row r="99" spans="1:25" s="12" customFormat="1" x14ac:dyDescent="0.25">
      <c r="F99" s="3">
        <f>SUM(F95:F96)</f>
        <v>1445.1200000000001</v>
      </c>
      <c r="G99" s="4">
        <f>SUM(G95:G96)</f>
        <v>106222108</v>
      </c>
      <c r="O99" s="4"/>
      <c r="P99" s="4">
        <f>SUM(P95:P98)</f>
        <v>95282830</v>
      </c>
      <c r="Q99" s="4">
        <f>SUM(Q95:Q98)</f>
        <v>1296.2350000000001</v>
      </c>
      <c r="R99" s="4"/>
      <c r="S99" s="4"/>
    </row>
    <row r="101" spans="1:25" s="39" customFormat="1" x14ac:dyDescent="0.25">
      <c r="A101" s="39">
        <v>23</v>
      </c>
      <c r="B101" s="39" t="s">
        <v>76</v>
      </c>
      <c r="C101" s="39" t="s">
        <v>7</v>
      </c>
      <c r="D101" s="39">
        <v>3000032673</v>
      </c>
      <c r="F101" s="40">
        <v>20.535</v>
      </c>
      <c r="G101" s="41">
        <v>1826004</v>
      </c>
      <c r="O101" s="41"/>
      <c r="P101" s="41">
        <v>1826004</v>
      </c>
      <c r="Q101" s="41">
        <v>20.535</v>
      </c>
      <c r="R101" s="41" t="s">
        <v>120</v>
      </c>
      <c r="S101" s="41" t="s">
        <v>163</v>
      </c>
      <c r="T101" s="41" t="s">
        <v>163</v>
      </c>
      <c r="U101" s="41" t="s">
        <v>163</v>
      </c>
      <c r="V101" s="41" t="s">
        <v>163</v>
      </c>
      <c r="W101" s="41" t="s">
        <v>163</v>
      </c>
      <c r="X101" s="39" t="s">
        <v>166</v>
      </c>
    </row>
    <row r="102" spans="1:25" s="39" customFormat="1" x14ac:dyDescent="0.25">
      <c r="D102" s="39">
        <v>3000038466</v>
      </c>
      <c r="F102" s="40">
        <v>12.515000000000001</v>
      </c>
      <c r="G102" s="41">
        <v>1043691</v>
      </c>
      <c r="O102" s="41"/>
      <c r="P102" s="41">
        <v>1043691</v>
      </c>
      <c r="Q102" s="41">
        <v>12.515000000000001</v>
      </c>
      <c r="R102" s="41" t="s">
        <v>120</v>
      </c>
      <c r="S102" s="41" t="s">
        <v>163</v>
      </c>
      <c r="T102" s="41" t="s">
        <v>163</v>
      </c>
      <c r="U102" s="41" t="s">
        <v>163</v>
      </c>
      <c r="V102" s="41" t="s">
        <v>163</v>
      </c>
      <c r="W102" s="41" t="s">
        <v>163</v>
      </c>
      <c r="X102" s="39" t="s">
        <v>166</v>
      </c>
    </row>
    <row r="103" spans="1:25" s="39" customFormat="1" x14ac:dyDescent="0.25">
      <c r="D103" s="39">
        <v>3000039072</v>
      </c>
      <c r="F103" s="40">
        <v>125.41</v>
      </c>
      <c r="G103" s="41">
        <v>9819896</v>
      </c>
      <c r="H103" s="39" t="s">
        <v>153</v>
      </c>
      <c r="I103" s="39" t="s">
        <v>156</v>
      </c>
      <c r="J103" s="39" t="s">
        <v>156</v>
      </c>
      <c r="K103" s="39" t="s">
        <v>126</v>
      </c>
      <c r="L103" s="39" t="s">
        <v>126</v>
      </c>
      <c r="M103" s="39" t="s">
        <v>124</v>
      </c>
      <c r="N103" s="42" t="s">
        <v>160</v>
      </c>
      <c r="O103" s="41">
        <v>12689591</v>
      </c>
      <c r="P103" s="41">
        <v>9819896</v>
      </c>
      <c r="Q103" s="41">
        <v>125.41</v>
      </c>
      <c r="R103" s="41" t="s">
        <v>120</v>
      </c>
      <c r="S103" s="41" t="s">
        <v>163</v>
      </c>
      <c r="T103" s="41" t="s">
        <v>163</v>
      </c>
      <c r="U103" s="41" t="s">
        <v>163</v>
      </c>
      <c r="V103" s="41" t="s">
        <v>163</v>
      </c>
      <c r="W103" s="41" t="s">
        <v>163</v>
      </c>
      <c r="X103" s="39" t="s">
        <v>166</v>
      </c>
    </row>
    <row r="104" spans="1:25" s="48" customFormat="1" x14ac:dyDescent="0.25">
      <c r="F104" s="49">
        <f>SUM(F101:F103)</f>
        <v>158.45999999999998</v>
      </c>
      <c r="G104" s="50">
        <f>SUM(G101:G103)</f>
        <v>12689591</v>
      </c>
      <c r="O104" s="50"/>
      <c r="P104" s="50">
        <f>SUM(P101:P103)</f>
        <v>12689591</v>
      </c>
      <c r="Q104" s="50">
        <f>SUM(Q101:Q103)</f>
        <v>158.45999999999998</v>
      </c>
      <c r="R104" s="50"/>
      <c r="S104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 Ghune</dc:creator>
  <cp:lastModifiedBy>Poonam  Ghune</cp:lastModifiedBy>
  <dcterms:created xsi:type="dcterms:W3CDTF">2016-12-16T11:08:35Z</dcterms:created>
  <dcterms:modified xsi:type="dcterms:W3CDTF">2017-04-13T07:37:30Z</dcterms:modified>
</cp:coreProperties>
</file>