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Lauric" sheetId="2" r:id="rId1"/>
    <sheet name="C10 MCT" sheetId="3" r:id="rId2"/>
    <sheet name="Sheet1" sheetId="4" r:id="rId3"/>
  </sheets>
  <calcPr calcId="145621"/>
</workbook>
</file>

<file path=xl/calcChain.xml><?xml version="1.0" encoding="utf-8"?>
<calcChain xmlns="http://schemas.openxmlformats.org/spreadsheetml/2006/main">
  <c r="B7" i="3" l="1"/>
  <c r="E21" i="2" l="1"/>
  <c r="D21" i="2"/>
  <c r="C21" i="2"/>
  <c r="B21" i="2"/>
  <c r="G19" i="2"/>
  <c r="G18" i="2"/>
  <c r="G17" i="2"/>
  <c r="G16" i="2"/>
  <c r="C12" i="2"/>
  <c r="C26" i="2" s="1"/>
  <c r="B12" i="2"/>
  <c r="F10" i="2"/>
  <c r="F12" i="2" s="1"/>
  <c r="D26" i="2" s="1"/>
  <c r="D7" i="2"/>
  <c r="F26" i="2" l="1"/>
  <c r="D12" i="2"/>
  <c r="G21" i="2"/>
  <c r="G22" i="2" s="1"/>
  <c r="F27" i="2" l="1"/>
</calcChain>
</file>

<file path=xl/comments1.xml><?xml version="1.0" encoding="utf-8"?>
<comments xmlns="http://schemas.openxmlformats.org/spreadsheetml/2006/main">
  <authors>
    <author>Author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increase the run as DFA 1218 was not available</t>
        </r>
      </text>
    </comment>
  </commentList>
</comments>
</file>

<file path=xl/sharedStrings.xml><?xml version="1.0" encoding="utf-8"?>
<sst xmlns="http://schemas.openxmlformats.org/spreadsheetml/2006/main" count="41" uniqueCount="35">
  <si>
    <t>C1299</t>
  </si>
  <si>
    <t>undistilled</t>
  </si>
  <si>
    <t>Total</t>
  </si>
  <si>
    <t>alc int</t>
  </si>
  <si>
    <t>C1214 (CNO)</t>
  </si>
  <si>
    <t>C1214 (PKO)</t>
  </si>
  <si>
    <t>Tank</t>
  </si>
  <si>
    <t>C12</t>
  </si>
  <si>
    <t>Alcohol</t>
  </si>
  <si>
    <t>C1498</t>
  </si>
  <si>
    <t>DFA C14 rich</t>
  </si>
  <si>
    <t>Intermediate alc</t>
  </si>
  <si>
    <t>Normal DFA</t>
  </si>
  <si>
    <t>4B</t>
  </si>
  <si>
    <t>3B</t>
  </si>
  <si>
    <t>Ratio</t>
  </si>
  <si>
    <t>Projection (As per mail from Jain on 13th Dec 2016)</t>
  </si>
  <si>
    <t>1st Feb'17</t>
  </si>
  <si>
    <t>12th Feb'17</t>
  </si>
  <si>
    <t>18th Feb'17</t>
  </si>
  <si>
    <t>1st Mar'17</t>
  </si>
  <si>
    <t>2nd Mar'17</t>
  </si>
  <si>
    <t>4th Mar'17</t>
  </si>
  <si>
    <t>8th Mar'17</t>
  </si>
  <si>
    <t>26th Mar'17</t>
  </si>
  <si>
    <t>4th Apr'17</t>
  </si>
  <si>
    <t>All qty. in MT</t>
  </si>
  <si>
    <t>16th Dec'16</t>
  </si>
  <si>
    <t>12th Jan'17</t>
  </si>
  <si>
    <t>22nd Jan'17</t>
  </si>
  <si>
    <t>The difference from projection is 524 MT extra</t>
  </si>
  <si>
    <t>25th Jan'17</t>
  </si>
  <si>
    <t>118 MT of DFA C10 (IV&gt;1.5) not saleable converted to saleable DFA C8C10 by blending</t>
  </si>
  <si>
    <t>C10 (MCT) blending qty</t>
  </si>
  <si>
    <t>Final output (As per actual after completion of lauric acid consumption)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</si>
</sst>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1" fontId="0" fillId="0" borderId="1" xfId="0" applyNumberFormat="1" applyBorder="1"/>
    <xf numFmtId="0" fontId="0" fillId="0" borderId="1" xfId="0" applyFill="1" applyBorder="1"/>
    <xf numFmtId="1" fontId="1" fillId="0" borderId="1" xfId="0" applyNumberFormat="1" applyFont="1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2" fontId="1" fillId="0" borderId="0" xfId="0" applyNumberFormat="1" applyFont="1"/>
  </cellXfs>
  <cellStyles count="4">
    <cellStyle name="Normal" xfId="0" builtinId="0"/>
    <cellStyle name="Normal 2" xfId="1"/>
    <cellStyle name="Normal 2 2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"/>
  <sheetViews>
    <sheetView tabSelected="1" topLeftCell="A8" workbookViewId="0">
      <selection activeCell="L12" sqref="L12"/>
    </sheetView>
  </sheetViews>
  <sheetFormatPr defaultRowHeight="15" x14ac:dyDescent="0.25"/>
  <cols>
    <col min="1" max="1" width="11.85546875" customWidth="1"/>
    <col min="2" max="2" width="12.7109375" customWidth="1"/>
    <col min="3" max="3" width="12" bestFit="1" customWidth="1"/>
    <col min="4" max="5" width="15.7109375" bestFit="1" customWidth="1"/>
  </cols>
  <sheetData>
    <row r="1" spans="1:7" x14ac:dyDescent="0.25">
      <c r="A1" s="4" t="s">
        <v>26</v>
      </c>
    </row>
    <row r="2" spans="1:7" x14ac:dyDescent="0.25">
      <c r="B2" s="3" t="s">
        <v>0</v>
      </c>
      <c r="C2" s="3" t="s">
        <v>1</v>
      </c>
      <c r="D2" s="3" t="s">
        <v>4</v>
      </c>
      <c r="E2" s="3" t="s">
        <v>5</v>
      </c>
      <c r="F2" s="3" t="s">
        <v>3</v>
      </c>
    </row>
    <row r="3" spans="1:7" x14ac:dyDescent="0.25">
      <c r="A3" s="2" t="s">
        <v>17</v>
      </c>
      <c r="B3" s="2">
        <v>190</v>
      </c>
      <c r="C3" s="2">
        <v>400</v>
      </c>
      <c r="D3" s="2"/>
      <c r="E3" s="2"/>
      <c r="F3" s="2"/>
    </row>
    <row r="4" spans="1:7" x14ac:dyDescent="0.25">
      <c r="A4" s="2" t="s">
        <v>18</v>
      </c>
      <c r="B4" s="2">
        <v>200</v>
      </c>
      <c r="C4" s="2">
        <v>100</v>
      </c>
      <c r="D4" s="2"/>
      <c r="E4" s="2"/>
      <c r="F4" s="2"/>
    </row>
    <row r="5" spans="1:7" x14ac:dyDescent="0.25">
      <c r="A5" s="2" t="s">
        <v>19</v>
      </c>
      <c r="B5" s="2">
        <v>260</v>
      </c>
      <c r="C5" s="2">
        <v>150</v>
      </c>
      <c r="D5" s="2"/>
      <c r="E5" s="2"/>
      <c r="F5" s="2">
        <v>290</v>
      </c>
    </row>
    <row r="6" spans="1:7" x14ac:dyDescent="0.25">
      <c r="A6" s="2" t="s">
        <v>20</v>
      </c>
      <c r="B6" s="6">
        <v>70</v>
      </c>
      <c r="C6" s="6"/>
      <c r="D6" s="6">
        <v>587</v>
      </c>
      <c r="E6" s="6"/>
      <c r="F6" s="6"/>
    </row>
    <row r="7" spans="1:7" x14ac:dyDescent="0.25">
      <c r="A7" s="2" t="s">
        <v>21</v>
      </c>
      <c r="B7" s="6">
        <v>45</v>
      </c>
      <c r="C7" s="6"/>
      <c r="D7" s="6">
        <f>420</f>
        <v>420</v>
      </c>
      <c r="E7" s="6"/>
      <c r="F7" s="6">
        <v>300</v>
      </c>
    </row>
    <row r="8" spans="1:7" x14ac:dyDescent="0.25">
      <c r="A8" s="2" t="s">
        <v>22</v>
      </c>
      <c r="B8" s="6">
        <v>55</v>
      </c>
      <c r="C8" s="6"/>
      <c r="D8" s="6">
        <v>420</v>
      </c>
      <c r="E8" s="6"/>
      <c r="F8" s="6"/>
    </row>
    <row r="9" spans="1:7" x14ac:dyDescent="0.25">
      <c r="A9" s="2" t="s">
        <v>23</v>
      </c>
      <c r="B9" s="6">
        <v>120</v>
      </c>
      <c r="C9" s="2">
        <v>70</v>
      </c>
      <c r="D9" s="2"/>
      <c r="E9" s="2"/>
      <c r="F9" s="2"/>
    </row>
    <row r="10" spans="1:7" x14ac:dyDescent="0.25">
      <c r="A10" s="2" t="s">
        <v>24</v>
      </c>
      <c r="B10" s="6">
        <v>140</v>
      </c>
      <c r="C10" s="6"/>
      <c r="D10" s="6">
        <v>260</v>
      </c>
      <c r="E10" s="6"/>
      <c r="F10" s="6">
        <f>350</f>
        <v>350</v>
      </c>
    </row>
    <row r="11" spans="1:7" x14ac:dyDescent="0.25">
      <c r="A11" s="2" t="s">
        <v>25</v>
      </c>
      <c r="B11" s="6">
        <v>420</v>
      </c>
      <c r="C11" s="6">
        <v>305</v>
      </c>
      <c r="D11" s="6"/>
      <c r="E11" s="6">
        <v>150</v>
      </c>
      <c r="F11" s="6">
        <v>415</v>
      </c>
    </row>
    <row r="12" spans="1:7" x14ac:dyDescent="0.25">
      <c r="B12">
        <f>SUM(B3:B11)</f>
        <v>1500</v>
      </c>
      <c r="C12">
        <f>SUM(C3:C11)</f>
        <v>1025</v>
      </c>
      <c r="D12" s="1">
        <f>SUM(D3:D11)</f>
        <v>1687</v>
      </c>
      <c r="E12" s="1"/>
      <c r="F12">
        <f>SUM(F3:F11)</f>
        <v>1355</v>
      </c>
    </row>
    <row r="14" spans="1:7" x14ac:dyDescent="0.25">
      <c r="A14" s="4" t="s">
        <v>16</v>
      </c>
    </row>
    <row r="15" spans="1:7" x14ac:dyDescent="0.25">
      <c r="A15" s="2" t="s">
        <v>6</v>
      </c>
      <c r="B15" s="2" t="s">
        <v>7</v>
      </c>
      <c r="C15" s="2" t="s">
        <v>9</v>
      </c>
      <c r="D15" s="2" t="s">
        <v>10</v>
      </c>
      <c r="E15" s="2" t="s">
        <v>11</v>
      </c>
      <c r="F15" s="2" t="s">
        <v>12</v>
      </c>
      <c r="G15" s="2" t="s">
        <v>8</v>
      </c>
    </row>
    <row r="16" spans="1:7" x14ac:dyDescent="0.25">
      <c r="A16" s="2">
        <v>823</v>
      </c>
      <c r="B16" s="2">
        <v>375</v>
      </c>
      <c r="C16" s="2">
        <v>138</v>
      </c>
      <c r="D16" s="2"/>
      <c r="E16" s="2"/>
      <c r="F16" s="2"/>
      <c r="G16" s="5">
        <f>SUM(B16:D16)*0.9</f>
        <v>461.7</v>
      </c>
    </row>
    <row r="17" spans="1:8" x14ac:dyDescent="0.25">
      <c r="A17" s="2">
        <v>828</v>
      </c>
      <c r="B17" s="2">
        <v>550</v>
      </c>
      <c r="C17" s="2"/>
      <c r="D17" s="2">
        <v>257</v>
      </c>
      <c r="E17" s="2"/>
      <c r="F17" s="2"/>
      <c r="G17" s="5">
        <f>SUM(B17:D17)*0.9</f>
        <v>726.30000000000007</v>
      </c>
    </row>
    <row r="18" spans="1:8" x14ac:dyDescent="0.25">
      <c r="A18" s="2">
        <v>856</v>
      </c>
      <c r="B18" s="2">
        <v>350</v>
      </c>
      <c r="C18" s="2"/>
      <c r="D18" s="2">
        <v>323</v>
      </c>
      <c r="E18" s="2"/>
      <c r="F18" s="2"/>
      <c r="G18" s="5">
        <f>SUM(B18:D18)*0.9</f>
        <v>605.70000000000005</v>
      </c>
    </row>
    <row r="19" spans="1:8" x14ac:dyDescent="0.25">
      <c r="A19" s="8" t="s">
        <v>13</v>
      </c>
      <c r="B19" s="2">
        <v>50</v>
      </c>
      <c r="C19" s="2"/>
      <c r="D19" s="2"/>
      <c r="E19" s="2">
        <v>539</v>
      </c>
      <c r="F19" s="2">
        <v>350</v>
      </c>
      <c r="G19" s="5">
        <f>600-F19*0.9</f>
        <v>285</v>
      </c>
    </row>
    <row r="20" spans="1:8" x14ac:dyDescent="0.25">
      <c r="A20" s="8" t="s">
        <v>14</v>
      </c>
      <c r="B20" s="2">
        <v>200</v>
      </c>
      <c r="C20" s="2"/>
      <c r="D20" s="2"/>
      <c r="E20" s="2">
        <v>158</v>
      </c>
      <c r="F20" s="2"/>
      <c r="G20" s="2">
        <v>280</v>
      </c>
    </row>
    <row r="21" spans="1:8" x14ac:dyDescent="0.25">
      <c r="A21" s="9" t="s">
        <v>2</v>
      </c>
      <c r="B21" s="9">
        <f>SUM(B16:B20)</f>
        <v>1525</v>
      </c>
      <c r="C21" s="9">
        <f>SUM(C16:C20)</f>
        <v>138</v>
      </c>
      <c r="D21" s="9">
        <f>SUM(D16:D20)</f>
        <v>580</v>
      </c>
      <c r="E21" s="9">
        <f>SUM(E16:E20)</f>
        <v>697</v>
      </c>
      <c r="F21" s="2"/>
      <c r="G21" s="7">
        <f>SUM(G16:G20)</f>
        <v>2358.6999999999998</v>
      </c>
    </row>
    <row r="22" spans="1:8" x14ac:dyDescent="0.25">
      <c r="F22" s="4" t="s">
        <v>15</v>
      </c>
      <c r="G22" s="10">
        <f>G21/B21</f>
        <v>1.5466885245901638</v>
      </c>
    </row>
    <row r="24" spans="1:8" x14ac:dyDescent="0.25">
      <c r="A24" s="4" t="s">
        <v>34</v>
      </c>
    </row>
    <row r="25" spans="1:8" x14ac:dyDescent="0.25">
      <c r="A25" s="2"/>
      <c r="B25" s="2" t="s">
        <v>7</v>
      </c>
      <c r="C25" s="2" t="s">
        <v>10</v>
      </c>
      <c r="D25" s="2" t="s">
        <v>11</v>
      </c>
      <c r="E25" s="2"/>
      <c r="F25" s="2" t="s">
        <v>8</v>
      </c>
    </row>
    <row r="26" spans="1:8" x14ac:dyDescent="0.25">
      <c r="A26" s="2"/>
      <c r="B26" s="2">
        <v>1500</v>
      </c>
      <c r="C26" s="2">
        <f>C12</f>
        <v>1025</v>
      </c>
      <c r="D26" s="2">
        <f>F12</f>
        <v>1355</v>
      </c>
      <c r="E26" s="2"/>
      <c r="F26" s="7">
        <f>SUM(B26:C26)*0.9+D26*0.9*0.5</f>
        <v>2882.25</v>
      </c>
    </row>
    <row r="27" spans="1:8" x14ac:dyDescent="0.25">
      <c r="E27" s="4" t="s">
        <v>15</v>
      </c>
      <c r="F27" s="10">
        <f>F26/B26</f>
        <v>1.9215</v>
      </c>
    </row>
    <row r="29" spans="1:8" x14ac:dyDescent="0.25">
      <c r="A29" s="4" t="s">
        <v>30</v>
      </c>
      <c r="H29" s="1"/>
    </row>
    <row r="30" spans="1:8" x14ac:dyDescent="0.25">
      <c r="A30" s="1"/>
    </row>
  </sheetData>
  <pageMargins left="0.7" right="0.7" top="0.75" bottom="0.75" header="0.3" footer="0.3"/>
  <pageSetup paperSize="9" orientation="portrait" r:id="rId1"/>
  <ignoredErrors>
    <ignoredError sqref="G16:G18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17" sqref="D17"/>
    </sheetView>
  </sheetViews>
  <sheetFormatPr defaultRowHeight="15" x14ac:dyDescent="0.25"/>
  <cols>
    <col min="1" max="1" width="12.7109375" bestFit="1" customWidth="1"/>
    <col min="2" max="2" width="10.85546875" customWidth="1"/>
  </cols>
  <sheetData>
    <row r="1" spans="1:2" x14ac:dyDescent="0.25">
      <c r="A1" s="4" t="s">
        <v>26</v>
      </c>
    </row>
    <row r="2" spans="1:2" x14ac:dyDescent="0.25">
      <c r="A2" s="2"/>
      <c r="B2" s="2" t="s">
        <v>33</v>
      </c>
    </row>
    <row r="3" spans="1:2" x14ac:dyDescent="0.25">
      <c r="A3" s="2" t="s">
        <v>27</v>
      </c>
      <c r="B3" s="2">
        <v>24</v>
      </c>
    </row>
    <row r="4" spans="1:2" x14ac:dyDescent="0.25">
      <c r="A4" s="2" t="s">
        <v>28</v>
      </c>
      <c r="B4" s="2">
        <v>37</v>
      </c>
    </row>
    <row r="5" spans="1:2" x14ac:dyDescent="0.25">
      <c r="A5" s="2" t="s">
        <v>29</v>
      </c>
      <c r="B5" s="2">
        <v>40</v>
      </c>
    </row>
    <row r="6" spans="1:2" x14ac:dyDescent="0.25">
      <c r="A6" s="2" t="s">
        <v>31</v>
      </c>
      <c r="B6" s="2">
        <v>17</v>
      </c>
    </row>
    <row r="7" spans="1:2" x14ac:dyDescent="0.25">
      <c r="A7" s="2"/>
      <c r="B7" s="9">
        <f>SUM(B3:B6)</f>
        <v>118</v>
      </c>
    </row>
    <row r="9" spans="1:2" x14ac:dyDescent="0.25">
      <c r="A9" s="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Lauric</vt:lpstr>
      <vt:lpstr>C10 MCT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Dias</dc:creator>
  <cp:lastModifiedBy>Vinoo Dias</cp:lastModifiedBy>
  <dcterms:created xsi:type="dcterms:W3CDTF">2017-04-12T10:31:11Z</dcterms:created>
  <dcterms:modified xsi:type="dcterms:W3CDTF">2017-04-13T06:46:01Z</dcterms:modified>
</cp:coreProperties>
</file>