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envenida" sheetId="1" state="visible" r:id="rId3"/>
    <sheet name="Instrucciones" sheetId="2" state="visible" r:id="rId4"/>
    <sheet name="Transacciones" sheetId="3" state="visible" r:id="rId5"/>
    <sheet name="Presupuesto" sheetId="4" state="visible" r:id="rId6"/>
    <sheet name="Dashboard" sheetId="5" state="visible" r:id="rId7"/>
    <sheet name="Cuentas" sheetId="6" state="visible" r:id="rId8"/>
    <sheet name="Resumen" sheetId="7" state="hidden" r:id="rId9"/>
  </sheets>
  <definedNames>
    <definedName function="false" hidden="false" localSheetId="0" name="_xlnm.Print_Area" vbProcedure="false">Bienvenida!$A$1:$H$36</definedName>
    <definedName function="false" hidden="false" localSheetId="1" name="_xlnm.Print_Area" vbProcedure="false">Instrucciones!$A$1:$B$63</definedName>
    <definedName function="false" hidden="false" localSheetId="3" name="_xlnm.Print_Area" vbProcedure="false">Presupuesto!$A$1:$H$500</definedName>
    <definedName function="false" hidden="false" localSheetId="2" name="_xlnm.Print_Area" vbProcedure="false">Transacciones!$A$1:$F$500</definedName>
    <definedName function="false" hidden="false" name="Presupuesto" vbProcedure="false">Presupuesto!$A$6:$H$500</definedName>
    <definedName function="false" hidden="false" name="Transacciones" vbProcedure="false">Transacciones!$A$1:$E$500</definedName>
    <definedName function="false" hidden="false" name="_xlfn_IFERROR" vbProcedure="false"/>
    <definedName function="false" hidden="false" name="_xlfn_SUMIFS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<sst xmlns="http://schemas.openxmlformats.org/spreadsheetml/2006/main" count="140" uniqueCount="132">
  <si>
    <t xml:space="preserve">⭐ CONTROL DE COSTOS v1.0</t>
  </si>
  <si>
    <t xml:space="preserve">Sistema gratuito para pequeños negocios</t>
  </si>
  <si>
    <t xml:space="preserve">✔ Registro fácil ✔ Análisis automático</t>
  </si>
  <si>
    <t xml:space="preserve">Contáctanos </t>
  </si>
  <si>
    <t xml:space="preserve">WHATSAPP</t>
  </si>
  <si>
    <r>
      <rPr>
        <sz val="11"/>
        <color rgb="FF000000"/>
        <rFont val="Calibri"/>
        <family val="2"/>
      </rPr>
      <t xml:space="preserve">Bienvenido al sistema gratuito de </t>
    </r>
    <r>
      <rPr>
        <b val="true"/>
        <sz val="11"/>
        <color rgb="FF158466"/>
        <rFont val="Calibri"/>
        <family val="2"/>
      </rPr>
      <t xml:space="preserve">Control de Costos</t>
    </r>
    <r>
      <rPr>
        <sz val="11"/>
        <color rgb="FF000000"/>
        <rFont val="Calibri"/>
        <family val="2"/>
      </rPr>
      <t xml:space="preserve"> diseñado especialmente</t>
    </r>
  </si>
  <si>
    <t xml:space="preserve">para emprendedores y dueños de pequeños negocios como;</t>
  </si>
  <si>
    <t xml:space="preserve">✅ Panaderías</t>
  </si>
  <si>
    <t xml:space="preserve">✅ Cafeterías</t>
  </si>
  <si>
    <t xml:space="preserve">✅ Salones de Belleza</t>
  </si>
  <si>
    <t xml:space="preserve">✅ Oficinas pequeñas</t>
  </si>
  <si>
    <t xml:space="preserve">✅ Talleres</t>
  </si>
  <si>
    <t xml:space="preserve">✅ Micro empresarios</t>
  </si>
  <si>
    <t xml:space="preserve">Este libro te permitirá llevar un control claro y organizado de tus costos diarios,</t>
  </si>
  <si>
    <t xml:space="preserve">sin necesidad de experiencia en hojas de cálculo.</t>
  </si>
  <si>
    <t xml:space="preserve">¡Comienza a usarlo ahora mismo!</t>
  </si>
  <si>
    <r>
      <rPr>
        <sz val="11"/>
        <color rgb="FF000000"/>
        <rFont val="Calibri"/>
        <family val="2"/>
      </rPr>
      <t xml:space="preserve">👉 Haz clic en la pestaña </t>
    </r>
    <r>
      <rPr>
        <b val="true"/>
        <sz val="11"/>
        <color rgb="FFC9211E"/>
        <rFont val="Calibri"/>
        <family val="2"/>
      </rPr>
      <t xml:space="preserve">"Instrucciones" </t>
    </r>
    <r>
      <rPr>
        <sz val="11"/>
        <color rgb="FF000000"/>
        <rFont val="Calibri"/>
        <family val="2"/>
      </rPr>
      <t xml:space="preserve">para comenzar.</t>
    </r>
  </si>
  <si>
    <t xml:space="preserve">Solicita otros controles gratuitos por medio de nuestro Whatsapp</t>
  </si>
  <si>
    <t xml:space="preserve">📘 Instrucciones de Uso</t>
  </si>
  <si>
    <t xml:space="preserve">📌 Este libro está diseñado especialmente para emprendedores y dueños de pequeños negocios como:</t>
  </si>
  <si>
    <t xml:space="preserve">Salones de belleza</t>
  </si>
  <si>
    <t xml:space="preserve">Panaderías</t>
  </si>
  <si>
    <t xml:space="preserve">Talleres mecánicos</t>
  </si>
  <si>
    <t xml:space="preserve">Cafeterías</t>
  </si>
  <si>
    <t xml:space="preserve">Oficinas pequeñas</t>
  </si>
  <si>
    <t xml:space="preserve">Y más...</t>
  </si>
  <si>
    <t xml:space="preserve">1. 📝 Cómo registrar tus gastos</t>
  </si>
  <si>
    <t xml:space="preserve">Haz clic en la pestaña "Transacciones" .</t>
  </si>
  <si>
    <t xml:space="preserve">Ingresa los siguientes datos cada vez que tengas un gasto:</t>
  </si>
  <si>
    <t xml:space="preserve">Fecha: Ejemplo: 05/Ene/25</t>
  </si>
  <si>
    <t xml:space="preserve">Categoría de Gasto: Usa la lista desplegable (haz clic en la flecha para elegir)</t>
  </si>
  <si>
    <t xml:space="preserve">Monto: Solo el número, sin símbolos (ejemplo: 1200)</t>
  </si>
  <si>
    <t xml:space="preserve">✅ El sistema traerá automáticamente el mes y el código de la cuenta . </t>
  </si>
  <si>
    <t xml:space="preserve">2. 🛠️ Cómo corregir errores</t>
  </si>
  <si>
    <t xml:space="preserve">Si cometes un error, simplemente corrige los datos directamente .</t>
  </si>
  <si>
    <t xml:space="preserve">El sistema actualiza automáticamente los totales y gráficos.</t>
  </si>
  <si>
    <t xml:space="preserve">No necesitas borrar filas ni mover datos.</t>
  </si>
  <si>
    <t xml:space="preserve">3. 🔒 ¿Qué no debes hacer?</t>
  </si>
  <si>
    <t xml:space="preserve">❌ No modifiques las celdas protegidas (están bloqueadas para evitar errores).</t>
  </si>
  <si>
    <t xml:space="preserve">❌ No borres filas que contengan fórmulas.</t>
  </si>
  <si>
    <t xml:space="preserve">❌ No elimines hojas ni cambies los nombres de las pestañas.</t>
  </si>
  <si>
    <t xml:space="preserve">4. 📊 Cómo usar el Dashboard (Resumen)</t>
  </si>
  <si>
    <t xml:space="preserve">Haz clic en la pestaña "Dashboard" .</t>
  </si>
  <si>
    <t xml:space="preserve">Para ver los gastos de una categoría específica:</t>
  </si>
  <si>
    <t xml:space="preserve">Usa la lista desplegable para seleccionar una cuenta .</t>
  </si>
  <si>
    <t xml:space="preserve">Para ver los gastos de un mes:</t>
  </si>
  <si>
    <t xml:space="preserve">Escribe el mes en formato mmm/aa (ejemplo: ene/25).</t>
  </si>
  <si>
    <t xml:space="preserve">Verás:</t>
  </si>
  <si>
    <t xml:space="preserve">Total del gasto de la cuenta seleccionada.</t>
  </si>
  <si>
    <t xml:space="preserve">Comparación con lo presupuestado.</t>
  </si>
  <si>
    <t xml:space="preserve">Gráficos de gastos por mes y por categoría.</t>
  </si>
  <si>
    <t xml:space="preserve">5. 📁 Cómo guardar una copia de seguridad</t>
  </si>
  <si>
    <t xml:space="preserve">Ve al menú: Archivo &gt; Guardar como</t>
  </si>
  <si>
    <t xml:space="preserve">Elige una ubicación segura y escribe un nombre diferente (ejemplo: Control de Costos - Copia Seguridad 2025).</t>
  </si>
  <si>
    <t xml:space="preserve">Guarda una copia al final de cada mes.</t>
  </si>
  <si>
    <t xml:space="preserve">6. 📈 Cómo entender los gráficos y resúmenes</t>
  </si>
  <si>
    <t xml:space="preserve">Gráfico de barras: Muestra los gastos por categoría.</t>
  </si>
  <si>
    <t xml:space="preserve">Gráfico de líneas: Indica la tendencia mensual de tus gastos.</t>
  </si>
  <si>
    <t xml:space="preserve">Gráfico de torta: Muestra qué porcentaje de tus gastos totales corresponde a cada categoría.</t>
  </si>
  <si>
    <t xml:space="preserve">7. 📅 Capacidad del libro</t>
  </si>
  <si>
    <t xml:space="preserve">El libro está diseñado para manejar hasta 499 transacciones por año.</t>
  </si>
  <si>
    <t xml:space="preserve">Si tu negocio tiene muchos movimientos, puedes:</t>
  </si>
  <si>
    <t xml:space="preserve">Usar una nueva copia del libro cada mes.</t>
  </si>
  <si>
    <t xml:space="preserve">O crear un archivo nuevo cada 6 meses si lo prefieres.</t>
  </si>
  <si>
    <t xml:space="preserve">8. 💡 Consejos para sacarle el máximo provecho</t>
  </si>
  <si>
    <t xml:space="preserve">Registra tus gastos tan pronto como los tengas .</t>
  </si>
  <si>
    <t xml:space="preserve">Usa las categorías de gasto para comparar con tu presupuesto.</t>
  </si>
  <si>
    <t xml:space="preserve">Revisa el Dashboard al final de cada mes para tomar mejores decisiones.</t>
  </si>
  <si>
    <t xml:space="preserve">Si tienes dudas, regresa a esta hoja o escríbenos por WhatsApp.</t>
  </si>
  <si>
    <t xml:space="preserve">📱 ¿Quieres más herramientas como esta?</t>
  </si>
  <si>
    <t xml:space="preserve">Puedes solicitar otros controles gratuitos por medio de nuestro WhatsApp:</t>
  </si>
  <si>
    <t xml:space="preserve">Fecha</t>
  </si>
  <si>
    <t xml:space="preserve">Mes</t>
  </si>
  <si>
    <t xml:space="preserve">Código</t>
  </si>
  <si>
    <t xml:space="preserve">Categoría de Gasto</t>
  </si>
  <si>
    <t xml:space="preserve">Monto</t>
  </si>
  <si>
    <t xml:space="preserve">Observaciones</t>
  </si>
  <si>
    <t xml:space="preserve">SERVICIOS DE DISEÑO INDUSTRIAL NOVA</t>
  </si>
  <si>
    <t xml:space="preserve">PRESUPUESTO DE GASTOS MÁXIMOS</t>
  </si>
  <si>
    <t xml:space="preserve">COD</t>
  </si>
  <si>
    <t xml:space="preserve">CUENTA</t>
  </si>
  <si>
    <t xml:space="preserve">MENSUAL</t>
  </si>
  <si>
    <t xml:space="preserve">ANUAL</t>
  </si>
  <si>
    <t xml:space="preserve">EJECUTADO</t>
  </si>
  <si>
    <t xml:space="preserve">% EJEC.</t>
  </si>
  <si>
    <t xml:space="preserve">DIFERENCIA</t>
  </si>
  <si>
    <t xml:space="preserve">CONTROL DE COSTOS POR MES</t>
  </si>
  <si>
    <t xml:space="preserve">COMPORTAMIENTO DE LOS GASTOS ACUMULADOS</t>
  </si>
  <si>
    <t xml:space="preserve">SELECCIONA UNA CUENTA</t>
  </si>
  <si>
    <t xml:space="preserve">Transporte/Logística</t>
  </si>
  <si>
    <t xml:space="preserve">ESCRIBE UN MES (mmm/aa)</t>
  </si>
  <si>
    <t xml:space="preserve">TOTAL DE GASTOS DE LA CUENTA</t>
  </si>
  <si>
    <t xml:space="preserve">PRESUPUESTADO PARA EL MES</t>
  </si>
  <si>
    <t xml:space="preserve">PRESUPUESTO ACUMULADO A LA FECHA</t>
  </si>
  <si>
    <t xml:space="preserve">TOTAL PRESUPUESTO EJECUTADO</t>
  </si>
  <si>
    <t xml:space="preserve">TOTAL PRESUPUESTO</t>
  </si>
  <si>
    <t xml:space="preserve">% DE EJECUTADO</t>
  </si>
  <si>
    <t xml:space="preserve">PENDIENTE DE EJECUCIÓN</t>
  </si>
  <si>
    <t xml:space="preserve">Explicación Breve</t>
  </si>
  <si>
    <t xml:space="preserve">Alquiler</t>
  </si>
  <si>
    <t xml:space="preserve">Local, oficina o espacio de trabajo.</t>
  </si>
  <si>
    <t xml:space="preserve">Servicios Básicos</t>
  </si>
  <si>
    <t xml:space="preserve">Agua + luz + gas (combinados en una sola).</t>
  </si>
  <si>
    <t xml:space="preserve">Telecomunicaciones</t>
  </si>
  <si>
    <t xml:space="preserve">Internet + telefonía fija/móvil.</t>
  </si>
  <si>
    <t xml:space="preserve">Nómina Fija</t>
  </si>
  <si>
    <t xml:space="preserve">Sueldos permanentes (no comisiones).</t>
  </si>
  <si>
    <t xml:space="preserve">Impuestos y Licencias</t>
  </si>
  <si>
    <t xml:space="preserve">IVA, municipalidades, permisos legales.</t>
  </si>
  <si>
    <t xml:space="preserve">Mantenimiento</t>
  </si>
  <si>
    <t xml:space="preserve">Reparaciones, limpieza y conservación.</t>
  </si>
  <si>
    <t xml:space="preserve">Publicidad y Marketing</t>
  </si>
  <si>
    <t xml:space="preserve">Redes sociales, anuncios, folletos.</t>
  </si>
  <si>
    <t xml:space="preserve">Envíos, gasolina, fletes.</t>
  </si>
  <si>
    <t xml:space="preserve">Seguros</t>
  </si>
  <si>
    <t xml:space="preserve">Negocio, salud, vida.</t>
  </si>
  <si>
    <t xml:space="preserve">Costos de Ventas</t>
  </si>
  <si>
    <t xml:space="preserve">Materias primas o productos comprados para reventa.</t>
  </si>
  <si>
    <t xml:space="preserve">Honorarios Profesionales</t>
  </si>
  <si>
    <t xml:space="preserve">Contador, abogado, asesorías.</t>
  </si>
  <si>
    <t xml:space="preserve">Gastos Bancarios</t>
  </si>
  <si>
    <t xml:space="preserve">Comisiones, intereses, transferencias.</t>
  </si>
  <si>
    <t xml:space="preserve">Capacitación</t>
  </si>
  <si>
    <t xml:space="preserve">Cursos, talleres para el personal.</t>
  </si>
  <si>
    <t xml:space="preserve">Tecnología</t>
  </si>
  <si>
    <t xml:space="preserve">Software, licencias, hardware.</t>
  </si>
  <si>
    <t xml:space="preserve">Viajes y Viáticos</t>
  </si>
  <si>
    <t xml:space="preserve">Transporte, alimentación en desplazamientos.</t>
  </si>
  <si>
    <t xml:space="preserve">Otros Gastos</t>
  </si>
  <si>
    <t xml:space="preserve">Partida flexible para imprevistos.</t>
  </si>
  <si>
    <t xml:space="preserve">MES</t>
  </si>
  <si>
    <t xml:space="preserve">MONTO</t>
  </si>
</sst>
</file>

<file path=xl/styles.xml><?xml version="1.0" encoding="utf-8"?>
<styleSheet xmlns="http://schemas.openxmlformats.org/spreadsheetml/2006/main">
  <numFmts count="7">
    <numFmt numFmtId="164" formatCode="#,##0.00;[RED]\-#,##0.00"/>
    <numFmt numFmtId="165" formatCode="#,##0.00"/>
    <numFmt numFmtId="166" formatCode="General"/>
    <numFmt numFmtId="167" formatCode="#,##0;[RED]\-#,##0"/>
    <numFmt numFmtId="168" formatCode="dd/mmm/yy"/>
    <numFmt numFmtId="169" formatCode="0%"/>
    <numFmt numFmtId="170" formatCode="mmm/yy"/>
  </numFmts>
  <fonts count="2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4"/>
      <name val="Arial"/>
      <family val="2"/>
    </font>
    <font>
      <sz val="14"/>
      <color rgb="FF158466"/>
      <name val="Arial"/>
      <family val="2"/>
    </font>
    <font>
      <sz val="14"/>
      <color rgb="FFFF0000"/>
      <name val="Arial"/>
      <family val="2"/>
    </font>
    <font>
      <sz val="14"/>
      <color rgb="FFE8A202"/>
      <name val="Arial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158466"/>
      <name val="Calibri"/>
      <family val="2"/>
    </font>
    <font>
      <b val="true"/>
      <sz val="11"/>
      <color rgb="FFC9211E"/>
      <name val="Calibri"/>
      <family val="2"/>
    </font>
    <font>
      <sz val="12"/>
      <color rgb="FF000000"/>
      <name val="Calibri"/>
      <family val="2"/>
    </font>
    <font>
      <b val="true"/>
      <sz val="16"/>
      <name val="Arial"/>
      <family val="2"/>
    </font>
    <font>
      <b val="true"/>
      <sz val="12"/>
      <name val="Arial"/>
      <family val="2"/>
    </font>
    <font>
      <b val="true"/>
      <sz val="12"/>
      <color rgb="FF468A1A"/>
      <name val="Calibri"/>
      <family val="2"/>
    </font>
    <font>
      <i val="true"/>
      <sz val="10"/>
      <name val="Arial"/>
      <family val="2"/>
    </font>
    <font>
      <b val="true"/>
      <sz val="14"/>
      <name val="Arial"/>
      <family val="2"/>
    </font>
    <font>
      <b val="true"/>
      <sz val="14"/>
      <color rgb="FFFFFFFF"/>
      <name val="Arial"/>
      <family val="2"/>
    </font>
    <font>
      <b val="true"/>
      <sz val="11"/>
      <color rgb="FFFFFF00"/>
      <name val="Calibri"/>
      <family val="2"/>
    </font>
    <font>
      <sz val="10"/>
      <color rgb="FFF6F9D4"/>
      <name val="Arial"/>
      <family val="2"/>
    </font>
    <font>
      <sz val="14"/>
      <color rgb="FFFFFF38"/>
      <name val="Arial"/>
      <family val="2"/>
    </font>
    <font>
      <shadow val="true"/>
      <sz val="14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69A2E"/>
        <bgColor rgb="FF009353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FFD428"/>
        <bgColor rgb="FFFFD320"/>
      </patternFill>
    </fill>
    <fill>
      <patternFill patternType="solid">
        <fgColor rgb="FFBBE33D"/>
        <bgColor rgb="FFAECF00"/>
      </patternFill>
    </fill>
    <fill>
      <patternFill patternType="solid">
        <fgColor rgb="FF8D281E"/>
        <bgColor rgb="FF7E0021"/>
      </patternFill>
    </fill>
    <fill>
      <patternFill patternType="solid">
        <fgColor rgb="FFF6F9D4"/>
        <bgColor rgb="FFFFFBCC"/>
      </patternFill>
    </fill>
    <fill>
      <patternFill patternType="solid">
        <fgColor rgb="FFFFFF00"/>
        <bgColor rgb="FFFFFF38"/>
      </patternFill>
    </fill>
    <fill>
      <patternFill patternType="solid">
        <fgColor rgb="FF009353"/>
        <bgColor rgb="FF069A2E"/>
      </patternFill>
    </fill>
    <fill>
      <patternFill patternType="solid">
        <fgColor rgb="FFDDDDDD"/>
        <bgColor rgb="FFBEE3D3"/>
      </patternFill>
    </fill>
    <fill>
      <patternFill patternType="solid">
        <fgColor rgb="FFBEE3D3"/>
        <bgColor rgb="FFDDDDDD"/>
      </patternFill>
    </fill>
    <fill>
      <patternFill patternType="solid">
        <fgColor rgb="FFFAA61A"/>
        <bgColor rgb="FFE8A202"/>
      </patternFill>
    </fill>
    <fill>
      <patternFill patternType="solid">
        <fgColor rgb="FFFFFBCC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43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left" vertical="bottom" textRotation="0" wrapText="false" indent="0" shrinkToFit="false"/>
    </xf>
    <xf numFmtId="166" fontId="0" fillId="0" borderId="0" applyFont="true" applyBorder="false" applyAlignment="false" applyProtection="false"/>
    <xf numFmtId="166" fontId="4" fillId="0" borderId="0" applyFont="true" applyBorder="false" applyAlignment="false" applyProtection="false"/>
    <xf numFmtId="166" fontId="4" fillId="0" borderId="0" applyFont="true" applyBorder="false" applyAlignment="true" applyProtection="false">
      <alignment horizontal="left" vertical="bottom" textRotation="0" wrapText="false" indent="0" shrinkToFit="false"/>
    </xf>
    <xf numFmtId="166" fontId="0" fillId="0" borderId="0" applyFont="true" applyBorder="false" applyAlignment="false" applyProtection="false"/>
    <xf numFmtId="166" fontId="4" fillId="2" borderId="0" applyFont="true" applyBorder="true" applyAlignment="true" applyProtection="false">
      <alignment horizontal="general" vertical="bottom" textRotation="0" wrapText="false" indent="0" shrinkToFit="false"/>
    </xf>
    <xf numFmtId="166" fontId="0" fillId="3" borderId="0" applyFont="true" applyBorder="false" applyAlignment="false" applyProtection="false"/>
    <xf numFmtId="166" fontId="0" fillId="4" borderId="0" applyFont="true" applyBorder="false" applyAlignment="false" applyProtection="false"/>
    <xf numFmtId="166" fontId="0" fillId="5" borderId="0" applyFont="true" applyBorder="false" applyAlignment="false" applyProtection="false"/>
    <xf numFmtId="166" fontId="0" fillId="5" borderId="0" applyFont="true" applyBorder="false" applyAlignment="false" applyProtection="false"/>
    <xf numFmtId="166" fontId="0" fillId="6" borderId="0" applyFont="true" applyBorder="false" applyAlignment="false" applyProtection="false"/>
    <xf numFmtId="166" fontId="0" fillId="6" borderId="0" applyFont="true" applyBorder="false" applyAlignment="false" applyProtection="false"/>
    <xf numFmtId="166" fontId="0" fillId="6" borderId="0" applyFont="true" applyBorder="false" applyAlignment="false" applyProtection="false"/>
    <xf numFmtId="166" fontId="0" fillId="5" borderId="0" applyFont="true" applyBorder="false" applyAlignment="false" applyProtection="false"/>
    <xf numFmtId="166" fontId="0" fillId="7" borderId="0" applyFont="true" applyBorder="false" applyAlignment="false" applyProtection="false"/>
    <xf numFmtId="167" fontId="5" fillId="0" borderId="0" applyFont="true" applyBorder="true" applyAlignment="false" applyProtection="false"/>
    <xf numFmtId="166" fontId="6" fillId="0" borderId="0" applyFont="true" applyBorder="false" applyAlignment="false" applyProtection="false"/>
    <xf numFmtId="167" fontId="7" fillId="0" borderId="0" applyFont="true" applyBorder="false" applyAlignment="false" applyProtection="false"/>
    <xf numFmtId="167" fontId="7" fillId="0" borderId="0" applyFont="true" applyBorder="false" applyAlignment="false" applyProtection="false"/>
    <xf numFmtId="164" fontId="7" fillId="0" borderId="0" applyFont="true" applyBorder="false" applyAlignment="false" applyProtection="false"/>
    <xf numFmtId="165" fontId="6" fillId="0" borderId="0" applyFont="true" applyBorder="false" applyAlignment="false" applyProtection="false"/>
    <xf numFmtId="166" fontId="8" fillId="0" borderId="0" applyFont="true" applyBorder="false" applyAlignment="false" applyProtection="false"/>
  </cellStyleXfs>
  <cellXfs count="100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8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6" fontId="17" fillId="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5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8" fontId="5" fillId="11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11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8" fontId="5" fillId="1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12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19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9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1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19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9" fillId="11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19" fillId="11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19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9" fillId="11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1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6" fontId="5" fillId="11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6" fontId="1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Resultado de la tabla dinámica" xfId="23"/>
    <cellStyle name="Título de la tabla dinámica" xfId="24"/>
    <cellStyle name="Valor de la tabla dinámica" xfId="25"/>
    <cellStyle name="Verde" xfId="26"/>
    <cellStyle name="Yellow" xfId="27"/>
    <cellStyle name="Rojo" xfId="28"/>
    <cellStyle name="Naranja" xfId="29"/>
    <cellStyle name="Orange" xfId="30"/>
    <cellStyle name="Sin título1" xfId="31"/>
    <cellStyle name="Verde Suave" xfId="32"/>
    <cellStyle name="VamosBien" xfId="33"/>
    <cellStyle name="Amarillo" xfId="34"/>
    <cellStyle name="RojoVino" xfId="35"/>
    <cellStyle name="NumGreen" xfId="36"/>
    <cellStyle name="NumeroVerde" xfId="37"/>
    <cellStyle name="NumRed" xfId="38"/>
    <cellStyle name="RojoNum" xfId="39"/>
    <cellStyle name="Sin título2" xfId="40"/>
    <cellStyle name="VerdeNumero" xfId="41"/>
    <cellStyle name="NumYellow" xfId="42"/>
  </cellStyles>
  <dxfs count="7">
    <dxf>
      <font>
        <name val="Arial"/>
        <family val="2"/>
        <color rgb="FFFF0000"/>
        <sz val="14"/>
      </font>
      <numFmt numFmtId="164" formatCode="#,##0.00;[RED]\-#,##0.00"/>
    </dxf>
    <dxf>
      <font>
        <name val="Arial"/>
        <family val="2"/>
        <color rgb="FF158466"/>
        <sz val="14"/>
      </font>
      <numFmt numFmtId="165" formatCode="#,##0.00"/>
    </dxf>
    <dxf>
      <font>
        <name val="Arial"/>
        <family val="2"/>
        <color rgb="FFE8A202"/>
        <sz val="14"/>
      </font>
    </dxf>
    <dxf>
      <font>
        <name val="Arial"/>
        <family val="2"/>
        <color rgb="00FFFFFF"/>
      </font>
      <fill>
        <patternFill>
          <bgColor rgb="FFFF0000"/>
        </patternFill>
      </fill>
    </dxf>
    <dxf>
      <font>
        <name val="Arial"/>
        <family val="2"/>
        <color rgb="00FFFFFF"/>
      </font>
      <fill>
        <patternFill>
          <bgColor rgb="FFFFFF38"/>
        </patternFill>
      </fill>
    </dxf>
    <dxf>
      <font>
        <name val="Arial"/>
        <family val="2"/>
        <b val="1"/>
        <color rgb="00FFFFFF"/>
      </font>
      <fill>
        <patternFill>
          <bgColor rgb="FF069A2E"/>
        </patternFill>
      </fill>
      <border diagonalUp="false" diagonalDown="false">
        <left/>
        <right/>
        <top/>
        <bottom/>
        <diagonal/>
      </border>
    </dxf>
    <dxf>
      <font>
        <name val="Arial"/>
        <family val="2"/>
        <color rgb="FFCC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69A2E"/>
      <rgbColor rgb="FF000080"/>
      <rgbColor rgb="FF579D1C"/>
      <rgbColor rgb="FF800080"/>
      <rgbColor rgb="FF158466"/>
      <rgbColor rgb="FFB3B3B3"/>
      <rgbColor rgb="FFFF420E"/>
      <rgbColor rgb="FF9999FF"/>
      <rgbColor rgb="FFC9211E"/>
      <rgbColor rgb="FFFFFBCC"/>
      <rgbColor rgb="FFF6F9D4"/>
      <rgbColor rgb="FF660066"/>
      <rgbColor rgb="FFFAA61A"/>
      <rgbColor rgb="FF0084D1"/>
      <rgbColor rgb="FFDDDDDD"/>
      <rgbColor rgb="FF000080"/>
      <rgbColor rgb="FFFF00FF"/>
      <rgbColor rgb="FFFFFF38"/>
      <rgbColor rgb="FF00FFFF"/>
      <rgbColor rgb="FF800080"/>
      <rgbColor rgb="FFC5000B"/>
      <rgbColor rgb="FF009353"/>
      <rgbColor rgb="FF0000FF"/>
      <rgbColor rgb="FF00CCFF"/>
      <rgbColor rgb="FFBBE33D"/>
      <rgbColor rgb="FFBEE3D3"/>
      <rgbColor rgb="FFE8F2A1"/>
      <rgbColor rgb="FF83CAFF"/>
      <rgbColor rgb="FFE8A202"/>
      <rgbColor rgb="FFFFD320"/>
      <rgbColor rgb="FFFFD428"/>
      <rgbColor rgb="FF3366FF"/>
      <rgbColor rgb="FF33CCCC"/>
      <rgbColor rgb="FFAECF00"/>
      <rgbColor rgb="FFFFBF00"/>
      <rgbColor rgb="FFFF950E"/>
      <rgbColor rgb="FFFF5429"/>
      <rgbColor rgb="FF666699"/>
      <rgbColor rgb="FF5EB91E"/>
      <rgbColor rgb="FF004586"/>
      <rgbColor rgb="FF468A1A"/>
      <rgbColor rgb="FF003300"/>
      <rgbColor rgb="FF314004"/>
      <rgbColor rgb="FF8D281E"/>
      <rgbColor rgb="FFCC0000"/>
      <rgbColor rgb="FF4B1F6F"/>
      <rgbColor rgb="FF39551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"/>
          <c:y val="0.0372247611134192"/>
          <c:w val="0.687204366282596"/>
          <c:h val="0.941587037806398"/>
        </c:manualLayout>
      </c:layout>
      <c:doughnutChart>
        <c:varyColors val="1"/>
        <c:ser>
          <c:idx val="0"/>
          <c:order val="0"/>
          <c:tx>
            <c:strRef>
              <c:f>Resumen!$B$2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bbe33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400" strike="noStrike" u="none">
                      <a:solidFill>
                        <a:srgbClr val="ffff38"/>
                      </a:solidFill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0" sz="1400" strike="noStrike" u="none">
                    <a:solidFill>
                      <a:srgbClr val="ffff38"/>
                    </a:solidFill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</c:dLbls>
          <c:cat>
            <c:strRef>
              <c:f>Resumen!$A$3:$A$17</c:f>
              <c:strCache>
                <c:ptCount val="15"/>
                <c:pt idx="0">
                  <c:v>#¡REF!</c:v>
                </c:pt>
                <c:pt idx="1">
                  <c:v>#¡REF!</c:v>
                </c:pt>
                <c:pt idx="2">
                  <c:v>#¡REF!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#¡REF!</c:v>
                </c:pt>
                <c:pt idx="13">
                  <c:v>#¡REF!</c:v>
                </c:pt>
                <c:pt idx="14">
                  <c:v>#¡REF!</c:v>
                </c:pt>
              </c:strCache>
            </c:strRef>
          </c:cat>
          <c:val>
            <c:numRef>
              <c:f>Resumen!$B$3:$B$17</c:f>
              <c:numCache>
                <c:formatCode>#,##0.00</c:formatCode>
                <c:ptCount val="15"/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1898120072771"/>
          <c:y val="0.140506855006232"/>
          <c:w val="0.191339680999454"/>
          <c:h val="0.65514375934851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</c:chart>
  <c:spPr>
    <a:solidFill>
      <a:srgbClr val="f6f9d4">
        <a:alpha val="50000"/>
      </a:srgbClr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uFillTx/>
                <a:latin typeface="Arial"/>
              </a:rPr>
              <a:t>GASTOS POR MESES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Resumen!$E$1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Resumen!$D$2:$D$13</c:f>
              <c:strCache>
                <c:ptCount val="12"/>
                <c:pt idx="0">
                  <c:v>ene/25</c:v>
                </c:pt>
                <c:pt idx="1">
                  <c:v>feb/25</c:v>
                </c:pt>
                <c:pt idx="2">
                  <c:v>mar/25</c:v>
                </c:pt>
                <c:pt idx="3">
                  <c:v>abr/25</c:v>
                </c:pt>
                <c:pt idx="4">
                  <c:v>may/25</c:v>
                </c:pt>
                <c:pt idx="5">
                  <c:v>jun/25</c:v>
                </c:pt>
                <c:pt idx="6">
                  <c:v>jul/25</c:v>
                </c:pt>
                <c:pt idx="7">
                  <c:v>ago/25</c:v>
                </c:pt>
                <c:pt idx="8">
                  <c:v>sep/25</c:v>
                </c:pt>
                <c:pt idx="9">
                  <c:v>oct/25</c:v>
                </c:pt>
                <c:pt idx="10">
                  <c:v>nov/25</c:v>
                </c:pt>
                <c:pt idx="11">
                  <c:v>dic/25</c:v>
                </c:pt>
              </c:strCache>
            </c:strRef>
          </c:cat>
          <c:val>
            <c:numRef>
              <c:f>Resumen!$E$2:$E$13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00"/>
        <c:overlap val="0"/>
        <c:axId val="69373444"/>
        <c:axId val="6624481"/>
      </c:barChart>
      <c:catAx>
        <c:axId val="69373444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624481"/>
        <c:crosses val="autoZero"/>
        <c:auto val="1"/>
        <c:lblAlgn val="ctr"/>
        <c:lblOffset val="100"/>
        <c:noMultiLvlLbl val="0"/>
      </c:catAx>
      <c:valAx>
        <c:axId val="66244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;[RED]\-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93734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6f9d4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60480</xdr:colOff>
      <xdr:row>13</xdr:row>
      <xdr:rowOff>123480</xdr:rowOff>
    </xdr:from>
    <xdr:to>
      <xdr:col>5</xdr:col>
      <xdr:colOff>363960</xdr:colOff>
      <xdr:row>14</xdr:row>
      <xdr:rowOff>178920</xdr:rowOff>
    </xdr:to>
    <xdr:sp>
      <xdr:nvSpPr>
        <xdr:cNvPr id="0" name="Forma automática 1"/>
        <xdr:cNvSpPr/>
      </xdr:nvSpPr>
      <xdr:spPr>
        <a:xfrm>
          <a:off x="4121280" y="2542320"/>
          <a:ext cx="303480" cy="241200"/>
        </a:xfrm>
        <a:prstGeom prst="rect">
          <a:avLst/>
        </a:prstGeom>
        <a:solidFill>
          <a:srgbClr val="3faf46"/>
        </a:solidFill>
        <a:ln cap="rnd" w="10080">
          <a:solidFill>
            <a:srgbClr val="3faf46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138960</xdr:colOff>
      <xdr:row>14</xdr:row>
      <xdr:rowOff>16560</xdr:rowOff>
    </xdr:from>
    <xdr:to>
      <xdr:col>5</xdr:col>
      <xdr:colOff>283320</xdr:colOff>
      <xdr:row>14</xdr:row>
      <xdr:rowOff>102240</xdr:rowOff>
    </xdr:to>
    <xdr:sp>
      <xdr:nvSpPr>
        <xdr:cNvPr id="1" name="Forma automática 2"/>
        <xdr:cNvSpPr/>
      </xdr:nvSpPr>
      <xdr:spPr>
        <a:xfrm>
          <a:off x="4199760" y="2621160"/>
          <a:ext cx="144360" cy="85680"/>
        </a:xfrm>
        <a:prstGeom prst="rect">
          <a:avLst/>
        </a:prstGeom>
        <a:noFill/>
        <a:ln cap="rnd" w="1908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164880</xdr:colOff>
      <xdr:row>0</xdr:row>
      <xdr:rowOff>0</xdr:rowOff>
    </xdr:from>
    <xdr:to>
      <xdr:col>5</xdr:col>
      <xdr:colOff>278280</xdr:colOff>
      <xdr:row>14</xdr:row>
      <xdr:rowOff>112320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1789200" y="0"/>
          <a:ext cx="2549880" cy="2716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8</xdr:col>
      <xdr:colOff>340200</xdr:colOff>
      <xdr:row>2</xdr:row>
      <xdr:rowOff>158400</xdr:rowOff>
    </xdr:from>
    <xdr:to>
      <xdr:col>14</xdr:col>
      <xdr:colOff>185040</xdr:colOff>
      <xdr:row>26</xdr:row>
      <xdr:rowOff>199080</xdr:rowOff>
    </xdr:to>
    <xdr:pic>
      <xdr:nvPicPr>
        <xdr:cNvPr id="3" name="Imagen 2" descr=""/>
        <xdr:cNvPicPr/>
      </xdr:nvPicPr>
      <xdr:blipFill>
        <a:blip r:embed="rId2"/>
        <a:stretch/>
      </xdr:blipFill>
      <xdr:spPr>
        <a:xfrm>
          <a:off x="6837480" y="530640"/>
          <a:ext cx="4717800" cy="4690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467640</xdr:colOff>
      <xdr:row>0</xdr:row>
      <xdr:rowOff>167040</xdr:rowOff>
    </xdr:from>
    <xdr:to>
      <xdr:col>7</xdr:col>
      <xdr:colOff>218520</xdr:colOff>
      <xdr:row>21</xdr:row>
      <xdr:rowOff>43920</xdr:rowOff>
    </xdr:to>
    <xdr:pic>
      <xdr:nvPicPr>
        <xdr:cNvPr id="4" name="Imagen 3" descr=""/>
        <xdr:cNvPicPr/>
      </xdr:nvPicPr>
      <xdr:blipFill>
        <a:blip r:embed="rId1"/>
        <a:stretch/>
      </xdr:blipFill>
      <xdr:spPr>
        <a:xfrm>
          <a:off x="7135920" y="167040"/>
          <a:ext cx="4627440" cy="4614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3591360</xdr:colOff>
      <xdr:row>5</xdr:row>
      <xdr:rowOff>47880</xdr:rowOff>
    </xdr:from>
    <xdr:to>
      <xdr:col>1</xdr:col>
      <xdr:colOff>55080</xdr:colOff>
      <xdr:row>8</xdr:row>
      <xdr:rowOff>37440</xdr:rowOff>
    </xdr:to>
    <xdr:sp>
      <xdr:nvSpPr>
        <xdr:cNvPr id="5" name="curved-left-arrow 1"/>
        <xdr:cNvSpPr/>
      </xdr:nvSpPr>
      <xdr:spPr>
        <a:xfrm>
          <a:off x="3591360" y="1276560"/>
          <a:ext cx="619200" cy="726840"/>
        </a:xfrm>
        <a:custGeom>
          <a:avLst/>
          <a:gdLst/>
          <a:ahLst/>
          <a:rect l="l" t="t" r="r" b="b"/>
          <a:pathLst>
            <a:path stroke="0" w="71994" h="137327">
              <a:moveTo>
                <a:pt x="0" y="3331"/>
              </a:moveTo>
              <a:lnTo>
                <a:pt x="3331" y="2131"/>
              </a:lnTo>
              <a:lnTo>
                <a:pt x="3331" y="2785"/>
              </a:lnTo>
              <a:lnTo>
                <a:pt x="1714" y="2646"/>
              </a:lnTo>
              <a:lnTo>
                <a:pt x="-68663" y="98224"/>
              </a:lnTo>
              <a:lnTo>
                <a:pt x="1714" y="2646"/>
              </a:lnTo>
              <a:close/>
            </a:path>
            <a:path stroke="0" w="71994" h="137327">
              <a:moveTo>
                <a:pt x="-29560" y="-39103"/>
              </a:moveTo>
              <a:lnTo>
                <a:pt x="3331" y="-483"/>
              </a:lnTo>
              <a:lnTo>
                <a:pt x="1714" y="-1276"/>
              </a:lnTo>
              <a:lnTo>
                <a:pt x="1714" y="2646"/>
              </a:lnTo>
              <a:close/>
              <a:lnTo>
                <a:pt x="1" y="-90"/>
              </a:lnTo>
            </a:path>
            <a:path fill="none" w="71994" h="137327">
              <a:moveTo>
                <a:pt x="0" y="0"/>
              </a:moveTo>
              <a:lnTo>
                <a:pt x="1714" y="2646"/>
              </a:lnTo>
              <a:lnTo>
                <a:pt x="270" y="90"/>
              </a:lnTo>
              <a:lnTo>
                <a:pt x="1714" y="-1276"/>
              </a:lnTo>
              <a:lnTo>
                <a:pt x="1714" y="2646"/>
              </a:lnTo>
              <a:lnTo>
                <a:pt x="1" y="-90"/>
              </a:lnTo>
              <a:lnTo>
                <a:pt x="0" y="0"/>
              </a:lnTo>
              <a:lnTo>
                <a:pt x="1714" y="2646"/>
              </a:lnTo>
              <a:lnTo>
                <a:pt x="270" y="90"/>
              </a:lnTo>
              <a:lnTo>
                <a:pt x="1714" y="-1276"/>
              </a:lnTo>
              <a:lnTo>
                <a:pt x="1714" y="2646"/>
              </a:lnTo>
            </a:path>
          </a:pathLst>
        </a:custGeom>
        <a:solidFill>
          <a:srgbClr val="ffd428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668160</xdr:colOff>
      <xdr:row>8</xdr:row>
      <xdr:rowOff>154440</xdr:rowOff>
    </xdr:from>
    <xdr:to>
      <xdr:col>2</xdr:col>
      <xdr:colOff>151920</xdr:colOff>
      <xdr:row>10</xdr:row>
      <xdr:rowOff>28440</xdr:rowOff>
    </xdr:to>
    <xdr:grpSp>
      <xdr:nvGrpSpPr>
        <xdr:cNvPr id="6" name="pen-arrow-left 1"/>
        <xdr:cNvGrpSpPr/>
      </xdr:nvGrpSpPr>
      <xdr:grpSpPr>
        <a:xfrm>
          <a:off x="4823640" y="2120400"/>
          <a:ext cx="968400" cy="365400"/>
          <a:chOff x="4823640" y="2120400"/>
          <a:chExt cx="968400" cy="365400"/>
        </a:xfrm>
      </xdr:grpSpPr>
      <xdr:sp>
        <xdr:nvSpPr>
          <xdr:cNvPr id="7" name="Forma automática 3"/>
          <xdr:cNvSpPr/>
        </xdr:nvSpPr>
        <xdr:spPr>
          <a:xfrm>
            <a:off x="5045040" y="2289240"/>
            <a:ext cx="747000" cy="78840"/>
          </a:xfrm>
          <a:custGeom>
            <a:avLst/>
            <a:gdLst/>
            <a:ahLst/>
            <a:rect l="l" t="t" r="r" b="b"/>
            <a:pathLst>
              <a:path w="2080" h="223">
                <a:moveTo>
                  <a:pt x="2079" y="60"/>
                </a:moveTo>
                <a:lnTo>
                  <a:pt x="2078" y="60"/>
                </a:lnTo>
                <a:cubicBezTo>
                  <a:pt x="1669" y="68"/>
                  <a:pt x="664" y="99"/>
                  <a:pt x="32" y="0"/>
                </a:cubicBezTo>
                <a:cubicBezTo>
                  <a:pt x="24" y="40"/>
                  <a:pt x="10" y="102"/>
                  <a:pt x="0" y="149"/>
                </a:cubicBezTo>
                <a:cubicBezTo>
                  <a:pt x="630" y="147"/>
                  <a:pt x="1429" y="125"/>
                  <a:pt x="2029" y="222"/>
                </a:cubicBezTo>
                <a:cubicBezTo>
                  <a:pt x="2042" y="189"/>
                  <a:pt x="2072" y="85"/>
                  <a:pt x="2079" y="61"/>
                </a:cubicBezTo>
                <a:cubicBezTo>
                  <a:pt x="2079" y="60"/>
                  <a:pt x="2079" y="60"/>
                  <a:pt x="2079" y="60"/>
                </a:cubicBezTo>
              </a:path>
            </a:pathLst>
          </a:custGeom>
          <a:solidFill>
            <a:srgbClr val="ffbf00"/>
          </a:solidFill>
          <a:ln w="0">
            <a:noFill/>
          </a:ln>
        </xdr:spPr>
        <xdr:style>
          <a:lnRef idx="0"/>
          <a:fillRef idx="0"/>
          <a:effectRef idx="0"/>
          <a:fontRef idx="minor"/>
        </xdr:style>
      </xdr:sp>
      <xdr:sp>
        <xdr:nvSpPr>
          <xdr:cNvPr id="8" name="Forma automática 4"/>
          <xdr:cNvSpPr/>
        </xdr:nvSpPr>
        <xdr:spPr>
          <a:xfrm>
            <a:off x="4823640" y="2120400"/>
            <a:ext cx="392760" cy="365400"/>
          </a:xfrm>
          <a:custGeom>
            <a:avLst/>
            <a:gdLst/>
            <a:ahLst/>
            <a:rect l="l" t="t" r="r" b="b"/>
            <a:pathLst>
              <a:path w="1096" h="1019">
                <a:moveTo>
                  <a:pt x="293" y="557"/>
                </a:moveTo>
                <a:cubicBezTo>
                  <a:pt x="538" y="443"/>
                  <a:pt x="847" y="285"/>
                  <a:pt x="1037" y="163"/>
                </a:cubicBezTo>
                <a:cubicBezTo>
                  <a:pt x="1062" y="111"/>
                  <a:pt x="1078" y="45"/>
                  <a:pt x="1095" y="0"/>
                </a:cubicBezTo>
                <a:cubicBezTo>
                  <a:pt x="743" y="317"/>
                  <a:pt x="232" y="415"/>
                  <a:pt x="61" y="459"/>
                </a:cubicBezTo>
                <a:cubicBezTo>
                  <a:pt x="45" y="500"/>
                  <a:pt x="21" y="553"/>
                  <a:pt x="0" y="588"/>
                </a:cubicBezTo>
                <a:cubicBezTo>
                  <a:pt x="375" y="667"/>
                  <a:pt x="695" y="860"/>
                  <a:pt x="1021" y="1018"/>
                </a:cubicBezTo>
                <a:cubicBezTo>
                  <a:pt x="1044" y="968"/>
                  <a:pt x="1067" y="914"/>
                  <a:pt x="1090" y="862"/>
                </a:cubicBezTo>
                <a:cubicBezTo>
                  <a:pt x="822" y="749"/>
                  <a:pt x="544" y="663"/>
                  <a:pt x="293" y="557"/>
                </a:cubicBezTo>
              </a:path>
            </a:pathLst>
          </a:custGeom>
          <a:solidFill>
            <a:srgbClr val="ffbf00"/>
          </a:solidFill>
          <a:ln w="0">
            <a:noFill/>
          </a:ln>
        </xdr:spPr>
        <xdr:style>
          <a:lnRef idx="0"/>
          <a:fillRef idx="0"/>
          <a:effectRef idx="0"/>
          <a:fontRef idx="minor"/>
        </xdr:style>
      </xdr:sp>
    </xdr:grpSp>
    <xdr:clientData/>
  </xdr:twoCellAnchor>
  <xdr:twoCellAnchor editAs="oneCell">
    <xdr:from>
      <xdr:col>1</xdr:col>
      <xdr:colOff>168120</xdr:colOff>
      <xdr:row>6</xdr:row>
      <xdr:rowOff>177480</xdr:rowOff>
    </xdr:from>
    <xdr:to>
      <xdr:col>1</xdr:col>
      <xdr:colOff>1137600</xdr:colOff>
      <xdr:row>8</xdr:row>
      <xdr:rowOff>51480</xdr:rowOff>
    </xdr:to>
    <xdr:grpSp>
      <xdr:nvGrpSpPr>
        <xdr:cNvPr id="9" name="pen-arrow-left 2"/>
        <xdr:cNvGrpSpPr/>
      </xdr:nvGrpSpPr>
      <xdr:grpSpPr>
        <a:xfrm>
          <a:off x="4323600" y="1652040"/>
          <a:ext cx="969480" cy="365400"/>
          <a:chOff x="4323600" y="1652040"/>
          <a:chExt cx="969480" cy="365400"/>
        </a:xfrm>
      </xdr:grpSpPr>
      <xdr:sp>
        <xdr:nvSpPr>
          <xdr:cNvPr id="10" name="Forma automática 5"/>
          <xdr:cNvSpPr/>
        </xdr:nvSpPr>
        <xdr:spPr>
          <a:xfrm>
            <a:off x="4544640" y="1820160"/>
            <a:ext cx="748440" cy="78840"/>
          </a:xfrm>
          <a:custGeom>
            <a:avLst/>
            <a:gdLst/>
            <a:ahLst/>
            <a:rect l="l" t="t" r="r" b="b"/>
            <a:pathLst>
              <a:path w="2080" h="223">
                <a:moveTo>
                  <a:pt x="2079" y="60"/>
                </a:moveTo>
                <a:lnTo>
                  <a:pt x="2078" y="60"/>
                </a:lnTo>
                <a:cubicBezTo>
                  <a:pt x="1669" y="68"/>
                  <a:pt x="664" y="99"/>
                  <a:pt x="32" y="0"/>
                </a:cubicBezTo>
                <a:cubicBezTo>
                  <a:pt x="24" y="40"/>
                  <a:pt x="10" y="102"/>
                  <a:pt x="0" y="149"/>
                </a:cubicBezTo>
                <a:cubicBezTo>
                  <a:pt x="630" y="147"/>
                  <a:pt x="1429" y="125"/>
                  <a:pt x="2029" y="222"/>
                </a:cubicBezTo>
                <a:cubicBezTo>
                  <a:pt x="2042" y="189"/>
                  <a:pt x="2072" y="85"/>
                  <a:pt x="2079" y="61"/>
                </a:cubicBezTo>
                <a:cubicBezTo>
                  <a:pt x="2079" y="60"/>
                  <a:pt x="2079" y="60"/>
                  <a:pt x="2079" y="60"/>
                </a:cubicBezTo>
              </a:path>
            </a:pathLst>
          </a:custGeom>
          <a:solidFill>
            <a:srgbClr val="ffbf00"/>
          </a:solidFill>
          <a:ln w="0">
            <a:noFill/>
          </a:ln>
        </xdr:spPr>
        <xdr:style>
          <a:lnRef idx="0"/>
          <a:fillRef idx="0"/>
          <a:effectRef idx="0"/>
          <a:fontRef idx="minor"/>
        </xdr:style>
      </xdr:sp>
      <xdr:sp>
        <xdr:nvSpPr>
          <xdr:cNvPr id="11" name="Forma automática 6"/>
          <xdr:cNvSpPr/>
        </xdr:nvSpPr>
        <xdr:spPr>
          <a:xfrm>
            <a:off x="4323600" y="1652040"/>
            <a:ext cx="393480" cy="365400"/>
          </a:xfrm>
          <a:custGeom>
            <a:avLst/>
            <a:gdLst/>
            <a:ahLst/>
            <a:rect l="l" t="t" r="r" b="b"/>
            <a:pathLst>
              <a:path w="1096" h="1019">
                <a:moveTo>
                  <a:pt x="293" y="557"/>
                </a:moveTo>
                <a:cubicBezTo>
                  <a:pt x="538" y="443"/>
                  <a:pt x="847" y="285"/>
                  <a:pt x="1037" y="163"/>
                </a:cubicBezTo>
                <a:cubicBezTo>
                  <a:pt x="1062" y="111"/>
                  <a:pt x="1078" y="45"/>
                  <a:pt x="1095" y="0"/>
                </a:cubicBezTo>
                <a:cubicBezTo>
                  <a:pt x="743" y="317"/>
                  <a:pt x="232" y="415"/>
                  <a:pt x="61" y="459"/>
                </a:cubicBezTo>
                <a:cubicBezTo>
                  <a:pt x="45" y="500"/>
                  <a:pt x="21" y="553"/>
                  <a:pt x="0" y="588"/>
                </a:cubicBezTo>
                <a:cubicBezTo>
                  <a:pt x="375" y="667"/>
                  <a:pt x="695" y="860"/>
                  <a:pt x="1021" y="1018"/>
                </a:cubicBezTo>
                <a:cubicBezTo>
                  <a:pt x="1044" y="968"/>
                  <a:pt x="1067" y="914"/>
                  <a:pt x="1090" y="862"/>
                </a:cubicBezTo>
                <a:cubicBezTo>
                  <a:pt x="822" y="749"/>
                  <a:pt x="544" y="663"/>
                  <a:pt x="293" y="557"/>
                </a:cubicBezTo>
              </a:path>
            </a:pathLst>
          </a:custGeom>
          <a:solidFill>
            <a:srgbClr val="ffbf00"/>
          </a:solidFill>
          <a:ln w="0">
            <a:noFill/>
          </a:ln>
        </xdr:spPr>
        <xdr:style>
          <a:lnRef idx="0"/>
          <a:fillRef idx="0"/>
          <a:effectRef idx="0"/>
          <a:fontRef idx="minor"/>
        </xdr:style>
      </xdr:sp>
    </xdr:grpSp>
    <xdr:clientData/>
  </xdr:twoCellAnchor>
  <xdr:twoCellAnchor editAs="oneCell">
    <xdr:from>
      <xdr:col>2</xdr:col>
      <xdr:colOff>789480</xdr:colOff>
      <xdr:row>3</xdr:row>
      <xdr:rowOff>12960</xdr:rowOff>
    </xdr:from>
    <xdr:to>
      <xdr:col>9</xdr:col>
      <xdr:colOff>85320</xdr:colOff>
      <xdr:row>20</xdr:row>
      <xdr:rowOff>129600</xdr:rowOff>
    </xdr:to>
    <xdr:graphicFrame>
      <xdr:nvGraphicFramePr>
        <xdr:cNvPr id="12" name=""/>
        <xdr:cNvGraphicFramePr/>
      </xdr:nvGraphicFramePr>
      <xdr:xfrm>
        <a:off x="6429600" y="750240"/>
        <a:ext cx="5936040" cy="433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223560</xdr:colOff>
      <xdr:row>2</xdr:row>
      <xdr:rowOff>65880</xdr:rowOff>
    </xdr:from>
    <xdr:to>
      <xdr:col>16</xdr:col>
      <xdr:colOff>311400</xdr:colOff>
      <xdr:row>15</xdr:row>
      <xdr:rowOff>72720</xdr:rowOff>
    </xdr:to>
    <xdr:graphicFrame>
      <xdr:nvGraphicFramePr>
        <xdr:cNvPr id="13" name=""/>
        <xdr:cNvGraphicFramePr/>
      </xdr:nvGraphicFramePr>
      <xdr:xfrm>
        <a:off x="12503880" y="557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a.me/50489143597?text=Hola,%20me%20interesa%20su%20ayuda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a.me/50489143597?text=Hola,%20me%20interesa%20su%20ayuda" TargetMode="External"/><Relationship Id="rId2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8F2A1"/>
    <pageSetUpPr fitToPage="false"/>
  </sheetPr>
  <dimension ref="A15:G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9" activeCellId="0" sqref="E19"/>
    </sheetView>
  </sheetViews>
  <sheetFormatPr defaultColWidth="11.5234375" defaultRowHeight="14.65" customHeight="true" zeroHeight="false" outlineLevelRow="0" outlineLevelCol="0"/>
  <cols>
    <col collapsed="false" customWidth="false" hidden="false" outlineLevel="0" max="257" min="1" style="1" width="11.52"/>
  </cols>
  <sheetData>
    <row r="15" customFormat="false" ht="15.8" hidden="false" customHeight="false" outlineLevel="0" collapsed="false">
      <c r="A15" s="2" t="s">
        <v>0</v>
      </c>
      <c r="B15" s="2"/>
      <c r="C15" s="2"/>
      <c r="D15" s="2"/>
      <c r="E15" s="2"/>
      <c r="F15" s="2"/>
      <c r="G15" s="2"/>
    </row>
    <row r="16" customFormat="false" ht="15.8" hidden="false" customHeight="false" outlineLevel="0" collapsed="false">
      <c r="A16" s="3" t="s">
        <v>1</v>
      </c>
      <c r="B16" s="3"/>
      <c r="C16" s="3"/>
      <c r="D16" s="3"/>
      <c r="E16" s="3"/>
      <c r="F16" s="3"/>
      <c r="G16" s="3"/>
    </row>
    <row r="17" customFormat="false" ht="14.65" hidden="false" customHeight="false" outlineLevel="0" collapsed="false">
      <c r="A17" s="4" t="s">
        <v>2</v>
      </c>
      <c r="B17" s="4"/>
      <c r="C17" s="4"/>
      <c r="D17" s="4"/>
      <c r="E17" s="4"/>
      <c r="F17" s="4"/>
      <c r="G17" s="4"/>
    </row>
    <row r="18" customFormat="false" ht="14.65" hidden="false" customHeight="false" outlineLevel="0" collapsed="false">
      <c r="A18" s="5"/>
    </row>
    <row r="19" customFormat="false" ht="19.35" hidden="false" customHeight="false" outlineLevel="0" collapsed="false">
      <c r="A19" s="6" t="s">
        <v>3</v>
      </c>
      <c r="B19" s="6"/>
      <c r="C19" s="7" t="s">
        <v>4</v>
      </c>
      <c r="D19" s="7"/>
      <c r="E19" s="8"/>
    </row>
    <row r="20" customFormat="false" ht="14.65" hidden="false" customHeight="false" outlineLevel="0" collapsed="false">
      <c r="A20" s="9"/>
      <c r="D20" s="9"/>
    </row>
    <row r="21" customFormat="false" ht="16.4" hidden="false" customHeight="false" outlineLevel="0" collapsed="false">
      <c r="A21" s="10" t="s">
        <v>5</v>
      </c>
    </row>
    <row r="22" customFormat="false" ht="15.8" hidden="false" customHeight="false" outlineLevel="0" collapsed="false">
      <c r="A22" s="10" t="s">
        <v>6</v>
      </c>
    </row>
    <row r="23" customFormat="false" ht="15.8" hidden="false" customHeight="false" outlineLevel="0" collapsed="false">
      <c r="A23" s="11" t="s">
        <v>7</v>
      </c>
      <c r="D23" s="11" t="s">
        <v>8</v>
      </c>
    </row>
    <row r="24" customFormat="false" ht="15.8" hidden="false" customHeight="false" outlineLevel="0" collapsed="false">
      <c r="A24" s="11" t="s">
        <v>9</v>
      </c>
      <c r="D24" s="11" t="s">
        <v>10</v>
      </c>
    </row>
    <row r="25" customFormat="false" ht="15.8" hidden="false" customHeight="false" outlineLevel="0" collapsed="false">
      <c r="A25" s="11" t="s">
        <v>11</v>
      </c>
      <c r="D25" s="11" t="s">
        <v>12</v>
      </c>
    </row>
    <row r="26" customFormat="false" ht="15.8" hidden="false" customHeight="false" outlineLevel="0" collapsed="false">
      <c r="A26" s="11"/>
    </row>
    <row r="27" customFormat="false" ht="15.8" hidden="false" customHeight="false" outlineLevel="0" collapsed="false">
      <c r="A27" s="10" t="s">
        <v>13</v>
      </c>
    </row>
    <row r="28" customFormat="false" ht="15.8" hidden="false" customHeight="false" outlineLevel="0" collapsed="false">
      <c r="A28" s="10" t="s">
        <v>14</v>
      </c>
    </row>
    <row r="30" customFormat="false" ht="15.8" hidden="false" customHeight="false" outlineLevel="0" collapsed="false">
      <c r="A30" s="10" t="s">
        <v>15</v>
      </c>
      <c r="B30" s="12"/>
      <c r="D30" s="12"/>
    </row>
    <row r="32" customFormat="false" ht="15.8" hidden="false" customHeight="false" outlineLevel="0" collapsed="false">
      <c r="A32" s="10" t="s">
        <v>16</v>
      </c>
    </row>
    <row r="34" customFormat="false" ht="14.65" hidden="false" customHeight="false" outlineLevel="0" collapsed="false">
      <c r="A34" s="1" t="s">
        <v>17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sheetProtection sheet="true" objects="true" scenarios="true"/>
  <mergeCells count="5">
    <mergeCell ref="A15:G15"/>
    <mergeCell ref="A16:G16"/>
    <mergeCell ref="A17:G17"/>
    <mergeCell ref="A19:B19"/>
    <mergeCell ref="C19:D19"/>
  </mergeCells>
  <hyperlinks>
    <hyperlink ref="C19" r:id="rId1" display="WHATSAPP"/>
  </hyperlink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BE33D"/>
    <pageSetUpPr fitToPage="false"/>
  </sheetPr>
  <dimension ref="A1:I6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1.53515625" defaultRowHeight="17" customHeight="true" zeroHeight="false" outlineLevelRow="0" outlineLevelCol="0"/>
  <cols>
    <col collapsed="false" customWidth="true" hidden="false" outlineLevel="0" max="1" min="1" style="13" width="94.61"/>
    <col collapsed="false" customWidth="false" hidden="false" outlineLevel="0" max="257" min="2" style="13" width="11.53"/>
  </cols>
  <sheetData>
    <row r="1" customFormat="false" ht="21.7" hidden="false" customHeight="false" outlineLevel="0" collapsed="false">
      <c r="A1" s="14" t="s">
        <v>18</v>
      </c>
    </row>
    <row r="2" customFormat="false" ht="28.35" hidden="false" customHeight="false" outlineLevel="0" collapsed="false">
      <c r="A2" s="15" t="s">
        <v>19</v>
      </c>
    </row>
    <row r="3" customFormat="false" ht="17" hidden="false" customHeight="false" outlineLevel="0" collapsed="false">
      <c r="A3" s="16" t="s">
        <v>20</v>
      </c>
      <c r="B3" s="17"/>
      <c r="C3" s="17"/>
      <c r="D3" s="17"/>
      <c r="E3" s="17"/>
      <c r="F3" s="17"/>
      <c r="G3" s="17"/>
      <c r="H3" s="17"/>
    </row>
    <row r="4" customFormat="false" ht="17" hidden="false" customHeight="false" outlineLevel="0" collapsed="false">
      <c r="A4" s="16" t="s">
        <v>21</v>
      </c>
      <c r="B4" s="17"/>
      <c r="C4" s="17"/>
      <c r="D4" s="17"/>
      <c r="E4" s="17"/>
      <c r="F4" s="17"/>
      <c r="G4" s="17"/>
      <c r="H4" s="17"/>
    </row>
    <row r="5" customFormat="false" ht="17" hidden="false" customHeight="false" outlineLevel="0" collapsed="false">
      <c r="A5" s="16" t="s">
        <v>22</v>
      </c>
    </row>
    <row r="6" customFormat="false" ht="17" hidden="false" customHeight="false" outlineLevel="0" collapsed="false">
      <c r="A6" s="16" t="s">
        <v>23</v>
      </c>
    </row>
    <row r="7" customFormat="false" ht="17" hidden="false" customHeight="false" outlineLevel="0" collapsed="false">
      <c r="A7" s="16" t="s">
        <v>24</v>
      </c>
    </row>
    <row r="8" customFormat="false" ht="17" hidden="false" customHeight="false" outlineLevel="0" collapsed="false">
      <c r="A8" s="16" t="s">
        <v>25</v>
      </c>
    </row>
    <row r="9" customFormat="false" ht="17" hidden="false" customHeight="false" outlineLevel="0" collapsed="false">
      <c r="A9" s="18"/>
    </row>
    <row r="10" customFormat="false" ht="17" hidden="false" customHeight="false" outlineLevel="0" collapsed="false">
      <c r="A10" s="15" t="s">
        <v>26</v>
      </c>
      <c r="B10" s="17"/>
      <c r="C10" s="17"/>
      <c r="D10" s="17"/>
      <c r="E10" s="17"/>
      <c r="F10" s="17"/>
      <c r="G10" s="17"/>
      <c r="H10" s="17"/>
    </row>
    <row r="11" customFormat="false" ht="17" hidden="false" customHeight="false" outlineLevel="0" collapsed="false">
      <c r="A11" s="19" t="s">
        <v>27</v>
      </c>
    </row>
    <row r="12" customFormat="false" ht="17" hidden="false" customHeight="false" outlineLevel="0" collapsed="false">
      <c r="A12" s="19" t="s">
        <v>28</v>
      </c>
      <c r="B12" s="17"/>
      <c r="C12" s="17"/>
      <c r="D12" s="17"/>
      <c r="E12" s="17"/>
      <c r="F12" s="17"/>
      <c r="G12" s="17"/>
      <c r="H12" s="17"/>
    </row>
    <row r="13" customFormat="false" ht="17" hidden="false" customHeight="false" outlineLevel="0" collapsed="false">
      <c r="A13" s="20" t="s">
        <v>29</v>
      </c>
    </row>
    <row r="14" customFormat="false" ht="17" hidden="false" customHeight="false" outlineLevel="0" collapsed="false">
      <c r="A14" s="20" t="s">
        <v>30</v>
      </c>
      <c r="B14" s="17"/>
      <c r="C14" s="17"/>
      <c r="D14" s="17"/>
      <c r="E14" s="17"/>
      <c r="F14" s="17"/>
      <c r="G14" s="17"/>
      <c r="H14" s="17"/>
    </row>
    <row r="15" customFormat="false" ht="17" hidden="false" customHeight="false" outlineLevel="0" collapsed="false">
      <c r="A15" s="20" t="s">
        <v>31</v>
      </c>
    </row>
    <row r="16" customFormat="false" ht="17" hidden="false" customHeight="false" outlineLevel="0" collapsed="false">
      <c r="A16" s="21" t="s">
        <v>32</v>
      </c>
    </row>
    <row r="17" customFormat="false" ht="17" hidden="false" customHeight="false" outlineLevel="0" collapsed="false">
      <c r="A17" s="18"/>
    </row>
    <row r="18" customFormat="false" ht="17" hidden="false" customHeight="false" outlineLevel="0" collapsed="false">
      <c r="A18" s="15" t="s">
        <v>33</v>
      </c>
    </row>
    <row r="19" customFormat="false" ht="17" hidden="false" customHeight="false" outlineLevel="0" collapsed="false">
      <c r="A19" s="19" t="s">
        <v>34</v>
      </c>
      <c r="B19" s="17"/>
      <c r="C19" s="17"/>
      <c r="D19" s="17"/>
      <c r="E19" s="17"/>
      <c r="F19" s="17"/>
      <c r="G19" s="17"/>
      <c r="H19" s="17"/>
      <c r="I19" s="17"/>
    </row>
    <row r="20" customFormat="false" ht="17" hidden="false" customHeight="false" outlineLevel="0" collapsed="false">
      <c r="A20" s="19" t="s">
        <v>35</v>
      </c>
    </row>
    <row r="21" customFormat="false" ht="17" hidden="false" customHeight="false" outlineLevel="0" collapsed="false">
      <c r="A21" s="19" t="s">
        <v>36</v>
      </c>
    </row>
    <row r="22" customFormat="false" ht="17" hidden="false" customHeight="false" outlineLevel="0" collapsed="false">
      <c r="A22" s="18"/>
    </row>
    <row r="23" customFormat="false" ht="17" hidden="false" customHeight="false" outlineLevel="0" collapsed="false">
      <c r="A23" s="15" t="s">
        <v>37</v>
      </c>
    </row>
    <row r="24" customFormat="false" ht="17" hidden="false" customHeight="false" outlineLevel="0" collapsed="false">
      <c r="A24" s="19" t="s">
        <v>38</v>
      </c>
    </row>
    <row r="25" customFormat="false" ht="17" hidden="false" customHeight="false" outlineLevel="0" collapsed="false">
      <c r="A25" s="19" t="s">
        <v>39</v>
      </c>
    </row>
    <row r="26" customFormat="false" ht="17" hidden="false" customHeight="false" outlineLevel="0" collapsed="false">
      <c r="A26" s="19" t="s">
        <v>40</v>
      </c>
    </row>
    <row r="27" customFormat="false" ht="17" hidden="false" customHeight="false" outlineLevel="0" collapsed="false">
      <c r="A27" s="18"/>
    </row>
    <row r="28" customFormat="false" ht="17" hidden="false" customHeight="false" outlineLevel="0" collapsed="false">
      <c r="A28" s="15" t="s">
        <v>41</v>
      </c>
    </row>
    <row r="29" customFormat="false" ht="17" hidden="false" customHeight="false" outlineLevel="0" collapsed="false">
      <c r="A29" s="19" t="s">
        <v>42</v>
      </c>
    </row>
    <row r="30" customFormat="false" ht="17" hidden="false" customHeight="false" outlineLevel="0" collapsed="false">
      <c r="A30" s="19" t="s">
        <v>43</v>
      </c>
    </row>
    <row r="31" customFormat="false" ht="17" hidden="false" customHeight="false" outlineLevel="0" collapsed="false">
      <c r="A31" s="19" t="s">
        <v>44</v>
      </c>
    </row>
    <row r="32" customFormat="false" ht="17" hidden="false" customHeight="false" outlineLevel="0" collapsed="false">
      <c r="A32" s="19" t="s">
        <v>45</v>
      </c>
    </row>
    <row r="33" customFormat="false" ht="17" hidden="false" customHeight="false" outlineLevel="0" collapsed="false">
      <c r="A33" s="19" t="s">
        <v>46</v>
      </c>
    </row>
    <row r="34" customFormat="false" ht="17" hidden="false" customHeight="false" outlineLevel="0" collapsed="false">
      <c r="A34" s="19" t="s">
        <v>47</v>
      </c>
    </row>
    <row r="35" customFormat="false" ht="17" hidden="false" customHeight="false" outlineLevel="0" collapsed="false">
      <c r="A35" s="19" t="s">
        <v>48</v>
      </c>
    </row>
    <row r="36" customFormat="false" ht="17" hidden="false" customHeight="false" outlineLevel="0" collapsed="false">
      <c r="A36" s="19" t="s">
        <v>49</v>
      </c>
    </row>
    <row r="37" customFormat="false" ht="17" hidden="false" customHeight="false" outlineLevel="0" collapsed="false">
      <c r="A37" s="19" t="s">
        <v>50</v>
      </c>
    </row>
    <row r="38" customFormat="false" ht="17" hidden="false" customHeight="false" outlineLevel="0" collapsed="false">
      <c r="A38" s="18"/>
    </row>
    <row r="39" customFormat="false" ht="17" hidden="false" customHeight="false" outlineLevel="0" collapsed="false">
      <c r="A39" s="15" t="s">
        <v>51</v>
      </c>
    </row>
    <row r="40" customFormat="false" ht="17" hidden="false" customHeight="false" outlineLevel="0" collapsed="false">
      <c r="A40" s="19" t="s">
        <v>52</v>
      </c>
    </row>
    <row r="41" customFormat="false" ht="17" hidden="false" customHeight="false" outlineLevel="0" collapsed="false">
      <c r="A41" s="19" t="s">
        <v>53</v>
      </c>
    </row>
    <row r="42" customFormat="false" ht="17" hidden="false" customHeight="false" outlineLevel="0" collapsed="false">
      <c r="A42" s="19" t="s">
        <v>54</v>
      </c>
    </row>
    <row r="43" customFormat="false" ht="17" hidden="false" customHeight="false" outlineLevel="0" collapsed="false">
      <c r="A43" s="18"/>
    </row>
    <row r="44" customFormat="false" ht="17" hidden="false" customHeight="false" outlineLevel="0" collapsed="false">
      <c r="A44" s="15" t="s">
        <v>55</v>
      </c>
    </row>
    <row r="45" customFormat="false" ht="17" hidden="false" customHeight="false" outlineLevel="0" collapsed="false">
      <c r="A45" s="20" t="s">
        <v>56</v>
      </c>
    </row>
    <row r="46" customFormat="false" ht="17" hidden="false" customHeight="false" outlineLevel="0" collapsed="false">
      <c r="A46" s="20" t="s">
        <v>57</v>
      </c>
    </row>
    <row r="47" customFormat="false" ht="17" hidden="false" customHeight="false" outlineLevel="0" collapsed="false">
      <c r="A47" s="20" t="s">
        <v>58</v>
      </c>
    </row>
    <row r="48" customFormat="false" ht="17" hidden="false" customHeight="false" outlineLevel="0" collapsed="false">
      <c r="A48" s="18"/>
    </row>
    <row r="49" customFormat="false" ht="17" hidden="false" customHeight="false" outlineLevel="0" collapsed="false">
      <c r="A49" s="15" t="s">
        <v>59</v>
      </c>
    </row>
    <row r="50" customFormat="false" ht="17" hidden="false" customHeight="false" outlineLevel="0" collapsed="false">
      <c r="A50" s="19" t="s">
        <v>60</v>
      </c>
    </row>
    <row r="51" customFormat="false" ht="17" hidden="false" customHeight="false" outlineLevel="0" collapsed="false">
      <c r="A51" s="19" t="s">
        <v>61</v>
      </c>
    </row>
    <row r="52" customFormat="false" ht="17" hidden="false" customHeight="false" outlineLevel="0" collapsed="false">
      <c r="A52" s="22" t="s">
        <v>62</v>
      </c>
    </row>
    <row r="53" customFormat="false" ht="17" hidden="false" customHeight="false" outlineLevel="0" collapsed="false">
      <c r="A53" s="22" t="s">
        <v>63</v>
      </c>
    </row>
    <row r="54" customFormat="false" ht="17" hidden="false" customHeight="false" outlineLevel="0" collapsed="false">
      <c r="A54" s="18"/>
    </row>
    <row r="55" customFormat="false" ht="17" hidden="false" customHeight="false" outlineLevel="0" collapsed="false">
      <c r="A55" s="15" t="s">
        <v>64</v>
      </c>
    </row>
    <row r="56" customFormat="false" ht="17" hidden="false" customHeight="false" outlineLevel="0" collapsed="false">
      <c r="A56" s="19" t="s">
        <v>65</v>
      </c>
    </row>
    <row r="57" customFormat="false" ht="17" hidden="false" customHeight="false" outlineLevel="0" collapsed="false">
      <c r="A57" s="19" t="s">
        <v>66</v>
      </c>
    </row>
    <row r="58" customFormat="false" ht="17" hidden="false" customHeight="false" outlineLevel="0" collapsed="false">
      <c r="A58" s="19" t="s">
        <v>67</v>
      </c>
    </row>
    <row r="59" customFormat="false" ht="17" hidden="false" customHeight="false" outlineLevel="0" collapsed="false">
      <c r="A59" s="19" t="s">
        <v>68</v>
      </c>
    </row>
    <row r="60" customFormat="false" ht="17" hidden="false" customHeight="false" outlineLevel="0" collapsed="false">
      <c r="A60" s="18"/>
    </row>
    <row r="61" customFormat="false" ht="17" hidden="false" customHeight="false" outlineLevel="0" collapsed="false">
      <c r="A61" s="15" t="s">
        <v>69</v>
      </c>
    </row>
    <row r="62" customFormat="false" ht="17" hidden="false" customHeight="false" outlineLevel="0" collapsed="false">
      <c r="A62" s="19" t="s">
        <v>70</v>
      </c>
    </row>
    <row r="63" customFormat="false" ht="17" hidden="false" customHeight="false" outlineLevel="0" collapsed="false">
      <c r="A63" s="7" t="s">
        <v>4</v>
      </c>
      <c r="B63" s="7"/>
    </row>
  </sheetData>
  <sheetProtection sheet="true" objects="true" scenarios="true"/>
  <mergeCells count="1">
    <mergeCell ref="A63:B63"/>
  </mergeCells>
  <hyperlinks>
    <hyperlink ref="A63" r:id="rId1" display="WHATSAPP"/>
  </hyperlinks>
  <printOptions headings="false" gridLines="false" gridLinesSet="true" horizontalCentered="tru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true"/>
  </sheetPr>
  <dimension ref="A1:F5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ColWidth="11.5" defaultRowHeight="19.35" customHeight="true" zeroHeight="false" outlineLevelRow="0" outlineLevelCol="0"/>
  <cols>
    <col collapsed="false" customWidth="true" hidden="false" outlineLevel="0" max="1" min="1" style="23" width="14.53"/>
    <col collapsed="false" customWidth="false" hidden="false" outlineLevel="0" max="2" min="2" style="23" width="11.5"/>
    <col collapsed="false" customWidth="true" hidden="false" outlineLevel="0" max="3" min="3" style="24" width="14.88"/>
    <col collapsed="false" customWidth="true" hidden="false" outlineLevel="0" max="4" min="4" style="25" width="49.16"/>
    <col collapsed="false" customWidth="true" hidden="false" outlineLevel="0" max="5" min="5" style="26" width="21.62"/>
    <col collapsed="false" customWidth="true" hidden="false" outlineLevel="0" max="6" min="6" style="25" width="48.83"/>
    <col collapsed="false" customWidth="false" hidden="false" outlineLevel="0" max="7" min="7" style="25" width="11.5"/>
    <col collapsed="false" customWidth="true" hidden="false" outlineLevel="0" max="8" min="8" style="25" width="21.11"/>
    <col collapsed="false" customWidth="false" hidden="false" outlineLevel="0" max="257" min="9" style="25" width="11.5"/>
  </cols>
  <sheetData>
    <row r="1" customFormat="false" ht="19.35" hidden="false" customHeight="false" outlineLevel="0" collapsed="false">
      <c r="A1" s="27" t="s">
        <v>71</v>
      </c>
      <c r="B1" s="27" t="s">
        <v>72</v>
      </c>
      <c r="C1" s="27" t="s">
        <v>73</v>
      </c>
      <c r="D1" s="27" t="s">
        <v>74</v>
      </c>
      <c r="E1" s="27" t="s">
        <v>75</v>
      </c>
      <c r="F1" s="28" t="s">
        <v>76</v>
      </c>
    </row>
    <row r="2" customFormat="false" ht="19.35" hidden="false" customHeight="false" outlineLevel="0" collapsed="false">
      <c r="A2" s="29"/>
      <c r="B2" s="30" t="str">
        <f aca="false">IF(ISBLANK(A2),"",TEXT(A2,"mmm/aa"))</f>
        <v/>
      </c>
      <c r="C2" s="31" t="str">
        <f aca="false">IF(ISBLANK(D2),"",INDEX(Cuentas!A:A,MATCH(D2,Cuentas!B:B,0)))</f>
        <v/>
      </c>
      <c r="D2" s="32"/>
      <c r="E2" s="33"/>
      <c r="F2" s="32"/>
    </row>
    <row r="3" customFormat="false" ht="19.35" hidden="false" customHeight="true" outlineLevel="0" collapsed="false">
      <c r="A3" s="34"/>
      <c r="B3" s="35" t="str">
        <f aca="false">IF(ISBLANK(A3),"",TEXT(A3,"mmm/aa"))</f>
        <v/>
      </c>
      <c r="C3" s="36" t="str">
        <f aca="false">IF(ISBLANK(D3),"",INDEX(Cuentas!A:A,MATCH(D3,Cuentas!B:B,0)))</f>
        <v/>
      </c>
      <c r="D3" s="37"/>
      <c r="E3" s="38"/>
      <c r="F3" s="37"/>
    </row>
    <row r="4" customFormat="false" ht="19.35" hidden="false" customHeight="false" outlineLevel="0" collapsed="false">
      <c r="A4" s="29"/>
      <c r="B4" s="30" t="str">
        <f aca="false">IF(ISBLANK(A4),"",TEXT(A4,"mmm/aa"))</f>
        <v/>
      </c>
      <c r="C4" s="31" t="str">
        <f aca="false">IF(ISBLANK(D4),"",INDEX(Cuentas!A:A,MATCH(D4,Cuentas!B:B,0)))</f>
        <v/>
      </c>
      <c r="D4" s="32"/>
      <c r="E4" s="33"/>
      <c r="F4" s="32"/>
    </row>
    <row r="5" customFormat="false" ht="19.35" hidden="false" customHeight="true" outlineLevel="0" collapsed="false">
      <c r="A5" s="34"/>
      <c r="B5" s="35" t="str">
        <f aca="false">IF(ISBLANK(A5),"",TEXT(A5,"mmm/aa"))</f>
        <v/>
      </c>
      <c r="C5" s="36" t="str">
        <f aca="false">IF(ISBLANK(D5),"",INDEX(Cuentas!A:A,MATCH(D5,Cuentas!B:B,0)))</f>
        <v/>
      </c>
      <c r="D5" s="37"/>
      <c r="E5" s="38"/>
      <c r="F5" s="37"/>
    </row>
    <row r="6" customFormat="false" ht="19.35" hidden="false" customHeight="false" outlineLevel="0" collapsed="false">
      <c r="A6" s="29"/>
      <c r="B6" s="30" t="str">
        <f aca="false">IF(ISBLANK(A6),"",TEXT(A6,"mmm/aa"))</f>
        <v/>
      </c>
      <c r="C6" s="31" t="str">
        <f aca="false">IF(ISBLANK(D6),"",INDEX(Cuentas!A:A,MATCH(D6,Cuentas!B:B,0)))</f>
        <v/>
      </c>
      <c r="D6" s="32"/>
      <c r="E6" s="33"/>
      <c r="F6" s="32"/>
    </row>
    <row r="7" customFormat="false" ht="19.35" hidden="false" customHeight="false" outlineLevel="0" collapsed="false">
      <c r="A7" s="34"/>
      <c r="B7" s="35" t="str">
        <f aca="false">IF(ISBLANK(A7),"",TEXT(A7,"mmm/aa"))</f>
        <v/>
      </c>
      <c r="C7" s="36" t="str">
        <f aca="false">IF(ISBLANK(D7),"",INDEX(Cuentas!A:A,MATCH(D7,Cuentas!B:B,0)))</f>
        <v/>
      </c>
      <c r="D7" s="37"/>
      <c r="E7" s="38"/>
      <c r="F7" s="37"/>
    </row>
    <row r="8" customFormat="false" ht="19.35" hidden="false" customHeight="false" outlineLevel="0" collapsed="false">
      <c r="A8" s="29"/>
      <c r="B8" s="30" t="str">
        <f aca="false">IF(ISBLANK(A8),"",TEXT(A8,"mmm/aa"))</f>
        <v/>
      </c>
      <c r="C8" s="31" t="str">
        <f aca="false">IF(ISBLANK(D8),"",INDEX(Cuentas!A:A,MATCH(D8,Cuentas!B:B,0)))</f>
        <v/>
      </c>
      <c r="D8" s="32"/>
      <c r="E8" s="33"/>
      <c r="F8" s="32"/>
    </row>
    <row r="9" customFormat="false" ht="19.35" hidden="false" customHeight="false" outlineLevel="0" collapsed="false">
      <c r="A9" s="34"/>
      <c r="B9" s="35" t="str">
        <f aca="false">IF(ISBLANK(A9),"",TEXT(A9,"mmm/aa"))</f>
        <v/>
      </c>
      <c r="C9" s="36" t="str">
        <f aca="false">IF(ISBLANK(D9),"",INDEX(Cuentas!A:A,MATCH(D9,Cuentas!B:B,0)))</f>
        <v/>
      </c>
      <c r="D9" s="37"/>
      <c r="E9" s="38"/>
      <c r="F9" s="37"/>
    </row>
    <row r="10" customFormat="false" ht="19.35" hidden="false" customHeight="false" outlineLevel="0" collapsed="false">
      <c r="A10" s="29"/>
      <c r="B10" s="30" t="str">
        <f aca="false">IF(ISBLANK(A10),"",TEXT(A10,"mmm/aa"))</f>
        <v/>
      </c>
      <c r="C10" s="31" t="str">
        <f aca="false">IF(ISBLANK(D10),"",INDEX(Cuentas!A:A,MATCH(D10,Cuentas!B:B,0)))</f>
        <v/>
      </c>
      <c r="D10" s="32"/>
      <c r="E10" s="33"/>
      <c r="F10" s="32"/>
    </row>
    <row r="11" customFormat="false" ht="19.35" hidden="false" customHeight="true" outlineLevel="0" collapsed="false">
      <c r="A11" s="34"/>
      <c r="B11" s="35" t="str">
        <f aca="false">IF(ISBLANK(A11),"",TEXT(A11,"mmm/aa"))</f>
        <v/>
      </c>
      <c r="C11" s="36" t="str">
        <f aca="false">IF(ISBLANK(D11),"",INDEX(Cuentas!A:A,MATCH(D11,Cuentas!B:B,0)))</f>
        <v/>
      </c>
      <c r="D11" s="37"/>
      <c r="E11" s="38"/>
      <c r="F11" s="37"/>
    </row>
    <row r="12" customFormat="false" ht="19.35" hidden="false" customHeight="false" outlineLevel="0" collapsed="false">
      <c r="A12" s="29"/>
      <c r="B12" s="30" t="str">
        <f aca="false">IF(ISBLANK(A12),"",TEXT(A12,"mmm/aa"))</f>
        <v/>
      </c>
      <c r="C12" s="31" t="str">
        <f aca="false">IF(ISBLANK(D12),"",INDEX(Cuentas!A:A,MATCH(D12,Cuentas!B:B,0)))</f>
        <v/>
      </c>
      <c r="D12" s="32"/>
      <c r="E12" s="33"/>
      <c r="F12" s="32"/>
    </row>
    <row r="13" customFormat="false" ht="19.35" hidden="false" customHeight="true" outlineLevel="0" collapsed="false">
      <c r="A13" s="34"/>
      <c r="B13" s="35" t="str">
        <f aca="false">IF(ISBLANK(A13),"",TEXT(A13,"mmm/aa"))</f>
        <v/>
      </c>
      <c r="C13" s="36" t="str">
        <f aca="false">IF(ISBLANK(D13),"",INDEX(Cuentas!A:A,MATCH(D13,Cuentas!B:B,0)))</f>
        <v/>
      </c>
      <c r="D13" s="37"/>
      <c r="E13" s="38"/>
      <c r="F13" s="37"/>
    </row>
    <row r="14" customFormat="false" ht="19.35" hidden="false" customHeight="false" outlineLevel="0" collapsed="false">
      <c r="A14" s="29"/>
      <c r="B14" s="30" t="str">
        <f aca="false">IF(ISBLANK(A14),"",TEXT(A14,"mmm/aa"))</f>
        <v/>
      </c>
      <c r="C14" s="31" t="str">
        <f aca="false">IF(ISBLANK(D14),"",INDEX(Cuentas!A:A,MATCH(D14,Cuentas!B:B,0)))</f>
        <v/>
      </c>
      <c r="D14" s="32"/>
      <c r="E14" s="33"/>
      <c r="F14" s="32"/>
    </row>
    <row r="15" customFormat="false" ht="19.35" hidden="false" customHeight="true" outlineLevel="0" collapsed="false">
      <c r="A15" s="34"/>
      <c r="B15" s="35" t="str">
        <f aca="false">IF(ISBLANK(A15),"",TEXT(A15,"mmm/aa"))</f>
        <v/>
      </c>
      <c r="C15" s="36" t="str">
        <f aca="false">IF(ISBLANK(D15),"",INDEX(Cuentas!A:A,MATCH(D15,Cuentas!B:B,0)))</f>
        <v/>
      </c>
      <c r="D15" s="37"/>
      <c r="E15" s="38"/>
      <c r="F15" s="37"/>
    </row>
    <row r="16" customFormat="false" ht="19.35" hidden="false" customHeight="false" outlineLevel="0" collapsed="false">
      <c r="A16" s="29"/>
      <c r="B16" s="30" t="str">
        <f aca="false">IF(ISBLANK(A16),"",TEXT(A16,"mmm/aa"))</f>
        <v/>
      </c>
      <c r="C16" s="31" t="str">
        <f aca="false">IF(ISBLANK(D16),"",INDEX(Cuentas!A:A,MATCH(D16,Cuentas!B:B,0)))</f>
        <v/>
      </c>
      <c r="D16" s="32"/>
      <c r="E16" s="33"/>
      <c r="F16" s="32"/>
    </row>
    <row r="17" customFormat="false" ht="19.35" hidden="false" customHeight="false" outlineLevel="0" collapsed="false">
      <c r="A17" s="34"/>
      <c r="B17" s="35" t="str">
        <f aca="false">IF(ISBLANK(A17),"",TEXT(A17,"mmm/aa"))</f>
        <v/>
      </c>
      <c r="C17" s="36" t="str">
        <f aca="false">IF(ISBLANK(D17),"",INDEX(Cuentas!A:A,MATCH(D17,Cuentas!B:B,0)))</f>
        <v/>
      </c>
      <c r="D17" s="37"/>
      <c r="E17" s="38"/>
      <c r="F17" s="37"/>
    </row>
    <row r="18" customFormat="false" ht="19.35" hidden="false" customHeight="false" outlineLevel="0" collapsed="false">
      <c r="A18" s="29"/>
      <c r="B18" s="30" t="str">
        <f aca="false">IF(ISBLANK(A18),"",TEXT(A18,"mmm/aa"))</f>
        <v/>
      </c>
      <c r="C18" s="31" t="str">
        <f aca="false">IF(ISBLANK(D18),"",INDEX(Cuentas!A:A,MATCH(D18,Cuentas!B:B,0)))</f>
        <v/>
      </c>
      <c r="D18" s="32"/>
      <c r="E18" s="33"/>
      <c r="F18" s="32"/>
    </row>
    <row r="19" customFormat="false" ht="19.35" hidden="false" customHeight="false" outlineLevel="0" collapsed="false">
      <c r="A19" s="34"/>
      <c r="B19" s="35" t="str">
        <f aca="false">IF(ISBLANK(A19),"",TEXT(A19,"mmm/aa"))</f>
        <v/>
      </c>
      <c r="C19" s="36" t="str">
        <f aca="false">IF(ISBLANK(D19),"",INDEX(Cuentas!A:A,MATCH(D19,Cuentas!B:B,0)))</f>
        <v/>
      </c>
      <c r="D19" s="37"/>
      <c r="E19" s="38"/>
      <c r="F19" s="37"/>
    </row>
    <row r="20" customFormat="false" ht="19.35" hidden="false" customHeight="true" outlineLevel="0" collapsed="false">
      <c r="A20" s="29"/>
      <c r="B20" s="30" t="str">
        <f aca="false">IF(ISBLANK(A20),"",TEXT(A20,"mmm/aa"))</f>
        <v/>
      </c>
      <c r="C20" s="31" t="str">
        <f aca="false">IF(ISBLANK(D20),"",INDEX(Cuentas!A:A,MATCH(D20,Cuentas!B:B,0)))</f>
        <v/>
      </c>
      <c r="D20" s="32"/>
      <c r="E20" s="33"/>
      <c r="F20" s="32"/>
    </row>
    <row r="21" customFormat="false" ht="19.35" hidden="false" customHeight="false" outlineLevel="0" collapsed="false">
      <c r="A21" s="34"/>
      <c r="B21" s="35" t="str">
        <f aca="false">IF(ISBLANK(A21),"",TEXT(A21,"mmm/aa"))</f>
        <v/>
      </c>
      <c r="C21" s="36" t="str">
        <f aca="false">IF(ISBLANK(D21),"",INDEX(Cuentas!A:A,MATCH(D21,Cuentas!B:B,0)))</f>
        <v/>
      </c>
      <c r="D21" s="37"/>
      <c r="E21" s="38"/>
      <c r="F21" s="37"/>
    </row>
    <row r="22" customFormat="false" ht="19.35" hidden="false" customHeight="false" outlineLevel="0" collapsed="false">
      <c r="A22" s="29"/>
      <c r="B22" s="30" t="str">
        <f aca="false">IF(ISBLANK(A22),"",TEXT(A22,"mmm/aa"))</f>
        <v/>
      </c>
      <c r="C22" s="31" t="str">
        <f aca="false">IF(ISBLANK(D22),"",INDEX(Cuentas!A:A,MATCH(D22,Cuentas!B:B,0)))</f>
        <v/>
      </c>
      <c r="D22" s="32"/>
      <c r="E22" s="33"/>
      <c r="F22" s="32"/>
    </row>
    <row r="23" customFormat="false" ht="19.35" hidden="false" customHeight="false" outlineLevel="0" collapsed="false">
      <c r="A23" s="34"/>
      <c r="B23" s="35" t="str">
        <f aca="false">IF(ISBLANK(A23),"",TEXT(A23,"mmm/aa"))</f>
        <v/>
      </c>
      <c r="C23" s="36" t="str">
        <f aca="false">IF(ISBLANK(D23),"",INDEX(Cuentas!A:A,MATCH(D23,Cuentas!B:B,0)))</f>
        <v/>
      </c>
      <c r="D23" s="37"/>
      <c r="E23" s="38"/>
      <c r="F23" s="37"/>
    </row>
    <row r="24" customFormat="false" ht="19.35" hidden="false" customHeight="false" outlineLevel="0" collapsed="false">
      <c r="A24" s="29"/>
      <c r="B24" s="30" t="str">
        <f aca="false">IF(ISBLANK(A24),"",TEXT(A24,"mmm/aa"))</f>
        <v/>
      </c>
      <c r="C24" s="31" t="str">
        <f aca="false">IF(ISBLANK(D24),"",INDEX(Cuentas!A:A,MATCH(D24,Cuentas!B:B,0)))</f>
        <v/>
      </c>
      <c r="D24" s="32"/>
      <c r="E24" s="33"/>
      <c r="F24" s="32"/>
    </row>
    <row r="25" customFormat="false" ht="19.35" hidden="false" customHeight="false" outlineLevel="0" collapsed="false">
      <c r="A25" s="34"/>
      <c r="B25" s="35" t="str">
        <f aca="false">IF(ISBLANK(A25),"",TEXT(A25,"mmm/aa"))</f>
        <v/>
      </c>
      <c r="C25" s="36" t="str">
        <f aca="false">IF(ISBLANK(D25),"",INDEX(Cuentas!A:A,MATCH(D25,Cuentas!B:B,0)))</f>
        <v/>
      </c>
      <c r="D25" s="37"/>
      <c r="E25" s="38"/>
      <c r="F25" s="37"/>
    </row>
    <row r="26" customFormat="false" ht="19.35" hidden="false" customHeight="false" outlineLevel="0" collapsed="false">
      <c r="A26" s="29"/>
      <c r="B26" s="30" t="str">
        <f aca="false">IF(ISBLANK(A26),"",TEXT(A26,"mmm/aa"))</f>
        <v/>
      </c>
      <c r="C26" s="31" t="str">
        <f aca="false">IF(ISBLANK(D26),"",INDEX(Cuentas!A:A,MATCH(D26,Cuentas!B:B,0)))</f>
        <v/>
      </c>
      <c r="D26" s="32"/>
      <c r="E26" s="33"/>
      <c r="F26" s="32"/>
    </row>
    <row r="27" customFormat="false" ht="19.35" hidden="false" customHeight="false" outlineLevel="0" collapsed="false">
      <c r="A27" s="34"/>
      <c r="B27" s="35" t="str">
        <f aca="false">IF(ISBLANK(A27),"",TEXT(A27,"mmm/aa"))</f>
        <v/>
      </c>
      <c r="C27" s="36" t="str">
        <f aca="false">IF(ISBLANK(D27),"",INDEX(Cuentas!A:A,MATCH(D27,Cuentas!B:B,0)))</f>
        <v/>
      </c>
      <c r="D27" s="37"/>
      <c r="E27" s="38"/>
      <c r="F27" s="37"/>
    </row>
    <row r="28" customFormat="false" ht="19.35" hidden="false" customHeight="false" outlineLevel="0" collapsed="false">
      <c r="A28" s="29"/>
      <c r="B28" s="30" t="str">
        <f aca="false">IF(ISBLANK(A28),"",TEXT(A28,"mmm/aa"))</f>
        <v/>
      </c>
      <c r="C28" s="31" t="str">
        <f aca="false">IF(ISBLANK(D28),"",INDEX(Cuentas!A:A,MATCH(D28,Cuentas!B:B,0)))</f>
        <v/>
      </c>
      <c r="D28" s="32"/>
      <c r="E28" s="33"/>
      <c r="F28" s="32"/>
    </row>
    <row r="29" customFormat="false" ht="19.35" hidden="false" customHeight="false" outlineLevel="0" collapsed="false">
      <c r="A29" s="34"/>
      <c r="B29" s="35" t="str">
        <f aca="false">IF(ISBLANK(A29),"",TEXT(A29,"mmm/aa"))</f>
        <v/>
      </c>
      <c r="C29" s="36" t="str">
        <f aca="false">IF(ISBLANK(D29),"",INDEX(Cuentas!A:A,MATCH(D29,Cuentas!B:B,0)))</f>
        <v/>
      </c>
      <c r="D29" s="37"/>
      <c r="E29" s="38"/>
      <c r="F29" s="37"/>
    </row>
    <row r="30" customFormat="false" ht="19.35" hidden="false" customHeight="false" outlineLevel="0" collapsed="false">
      <c r="A30" s="29"/>
      <c r="B30" s="30" t="str">
        <f aca="false">IF(ISBLANK(A30),"",TEXT(A30,"mmm/aa"))</f>
        <v/>
      </c>
      <c r="C30" s="31" t="str">
        <f aca="false">IF(ISBLANK(D30),"",INDEX(Cuentas!A:A,MATCH(D30,Cuentas!B:B,0)))</f>
        <v/>
      </c>
      <c r="D30" s="32"/>
      <c r="E30" s="33"/>
      <c r="F30" s="32"/>
    </row>
    <row r="31" customFormat="false" ht="19.35" hidden="false" customHeight="false" outlineLevel="0" collapsed="false">
      <c r="A31" s="34"/>
      <c r="B31" s="35" t="str">
        <f aca="false">IF(ISBLANK(A31),"",TEXT(A31,"mmm/aa"))</f>
        <v/>
      </c>
      <c r="C31" s="36" t="str">
        <f aca="false">IF(ISBLANK(D31),"",INDEX(Cuentas!A:A,MATCH(D31,Cuentas!B:B,0)))</f>
        <v/>
      </c>
      <c r="D31" s="37"/>
      <c r="E31" s="38"/>
      <c r="F31" s="37"/>
    </row>
    <row r="32" customFormat="false" ht="19.35" hidden="false" customHeight="false" outlineLevel="0" collapsed="false">
      <c r="A32" s="29"/>
      <c r="B32" s="30" t="str">
        <f aca="false">IF(ISBLANK(A32),"",TEXT(A32,"mmm/aa"))</f>
        <v/>
      </c>
      <c r="C32" s="31" t="str">
        <f aca="false">IF(ISBLANK(D32),"",INDEX(Cuentas!A:A,MATCH(D32,Cuentas!B:B,0)))</f>
        <v/>
      </c>
      <c r="D32" s="32"/>
      <c r="E32" s="33"/>
      <c r="F32" s="32"/>
    </row>
    <row r="33" customFormat="false" ht="19.35" hidden="false" customHeight="false" outlineLevel="0" collapsed="false">
      <c r="A33" s="34"/>
      <c r="B33" s="35" t="str">
        <f aca="false">IF(ISBLANK(A33),"",TEXT(A33,"mmm/aa"))</f>
        <v/>
      </c>
      <c r="C33" s="36" t="str">
        <f aca="false">IF(ISBLANK(D33),"",INDEX(Cuentas!A:A,MATCH(D33,Cuentas!B:B,0)))</f>
        <v/>
      </c>
      <c r="D33" s="37"/>
      <c r="E33" s="38"/>
      <c r="F33" s="37"/>
    </row>
    <row r="34" customFormat="false" ht="19.35" hidden="false" customHeight="false" outlineLevel="0" collapsed="false">
      <c r="A34" s="29"/>
      <c r="B34" s="30" t="str">
        <f aca="false">IF(ISBLANK(A34),"",TEXT(A34,"mmm/aa"))</f>
        <v/>
      </c>
      <c r="C34" s="31" t="str">
        <f aca="false">IF(ISBLANK(D34),"",INDEX(Cuentas!A:A,MATCH(D34,Cuentas!B:B,0)))</f>
        <v/>
      </c>
      <c r="D34" s="32"/>
      <c r="E34" s="33"/>
      <c r="F34" s="32"/>
    </row>
    <row r="35" customFormat="false" ht="19.35" hidden="false" customHeight="false" outlineLevel="0" collapsed="false">
      <c r="A35" s="34"/>
      <c r="B35" s="35" t="str">
        <f aca="false">IF(ISBLANK(A35),"",TEXT(A35,"mmm/aa"))</f>
        <v/>
      </c>
      <c r="C35" s="36" t="str">
        <f aca="false">IF(ISBLANK(D35),"",INDEX(Cuentas!A:A,MATCH(D35,Cuentas!B:B,0)))</f>
        <v/>
      </c>
      <c r="D35" s="37"/>
      <c r="E35" s="38"/>
      <c r="F35" s="37"/>
    </row>
    <row r="36" customFormat="false" ht="19.35" hidden="false" customHeight="false" outlineLevel="0" collapsed="false">
      <c r="A36" s="29"/>
      <c r="B36" s="30" t="str">
        <f aca="false">IF(ISBLANK(A36),"",TEXT(A36,"mmm/aa"))</f>
        <v/>
      </c>
      <c r="C36" s="31" t="str">
        <f aca="false">IF(ISBLANK(D36),"",INDEX(Cuentas!A:A,MATCH(D36,Cuentas!B:B,0)))</f>
        <v/>
      </c>
      <c r="D36" s="32"/>
      <c r="E36" s="33"/>
      <c r="F36" s="32"/>
    </row>
    <row r="37" customFormat="false" ht="19.35" hidden="false" customHeight="false" outlineLevel="0" collapsed="false">
      <c r="A37" s="34"/>
      <c r="B37" s="35" t="str">
        <f aca="false">IF(ISBLANK(A37),"",TEXT(A37,"mmm/aa"))</f>
        <v/>
      </c>
      <c r="C37" s="36" t="str">
        <f aca="false">IF(ISBLANK(D37),"",INDEX(Cuentas!A:A,MATCH(D37,Cuentas!B:B,0)))</f>
        <v/>
      </c>
      <c r="D37" s="37"/>
      <c r="E37" s="38"/>
      <c r="F37" s="37"/>
    </row>
    <row r="38" customFormat="false" ht="19.35" hidden="false" customHeight="false" outlineLevel="0" collapsed="false">
      <c r="A38" s="29"/>
      <c r="B38" s="30" t="str">
        <f aca="false">IF(ISBLANK(A38),"",TEXT(A38,"mmm/aa"))</f>
        <v/>
      </c>
      <c r="C38" s="31" t="str">
        <f aca="false">IF(ISBLANK(D38),"",INDEX(Cuentas!A:A,MATCH(D38,Cuentas!B:B,0)))</f>
        <v/>
      </c>
      <c r="D38" s="32"/>
      <c r="E38" s="33"/>
      <c r="F38" s="32"/>
    </row>
    <row r="39" customFormat="false" ht="19.35" hidden="false" customHeight="false" outlineLevel="0" collapsed="false">
      <c r="A39" s="34"/>
      <c r="B39" s="35" t="str">
        <f aca="false">IF(ISBLANK(A39),"",TEXT(A39,"mmm/aa"))</f>
        <v/>
      </c>
      <c r="C39" s="36" t="str">
        <f aca="false">IF(ISBLANK(D39),"",INDEX(Cuentas!A:A,MATCH(D39,Cuentas!B:B,0)))</f>
        <v/>
      </c>
      <c r="D39" s="37"/>
      <c r="E39" s="38"/>
      <c r="F39" s="37"/>
    </row>
    <row r="40" customFormat="false" ht="19.35" hidden="false" customHeight="false" outlineLevel="0" collapsed="false">
      <c r="A40" s="29"/>
      <c r="B40" s="30" t="str">
        <f aca="false">IF(ISBLANK(A40),"",TEXT(A40,"mmm/aa"))</f>
        <v/>
      </c>
      <c r="C40" s="31" t="str">
        <f aca="false">IF(ISBLANK(D40),"",INDEX(Cuentas!A:A,MATCH(D40,Cuentas!B:B,0)))</f>
        <v/>
      </c>
      <c r="D40" s="32"/>
      <c r="E40" s="33"/>
      <c r="F40" s="32"/>
    </row>
    <row r="41" customFormat="false" ht="19.35" hidden="false" customHeight="false" outlineLevel="0" collapsed="false">
      <c r="A41" s="34"/>
      <c r="B41" s="35" t="str">
        <f aca="false">IF(ISBLANK(A41),"",TEXT(A41,"mmm/aa"))</f>
        <v/>
      </c>
      <c r="C41" s="36" t="str">
        <f aca="false">IF(ISBLANK(D41),"",INDEX(Cuentas!A:A,MATCH(D41,Cuentas!B:B,0)))</f>
        <v/>
      </c>
      <c r="D41" s="37"/>
      <c r="E41" s="38"/>
      <c r="F41" s="37"/>
    </row>
    <row r="42" customFormat="false" ht="19.35" hidden="false" customHeight="false" outlineLevel="0" collapsed="false">
      <c r="A42" s="29"/>
      <c r="B42" s="30" t="str">
        <f aca="false">IF(ISBLANK(A42),"",TEXT(A42,"mmm/aa"))</f>
        <v/>
      </c>
      <c r="C42" s="31" t="str">
        <f aca="false">IF(ISBLANK(D42),"",INDEX(Cuentas!A:A,MATCH(D42,Cuentas!B:B,0)))</f>
        <v/>
      </c>
      <c r="D42" s="32"/>
      <c r="E42" s="33"/>
      <c r="F42" s="32"/>
    </row>
    <row r="43" customFormat="false" ht="19.35" hidden="false" customHeight="false" outlineLevel="0" collapsed="false">
      <c r="A43" s="34"/>
      <c r="B43" s="35" t="str">
        <f aca="false">IF(ISBLANK(A43),"",TEXT(A43,"mmm/aa"))</f>
        <v/>
      </c>
      <c r="C43" s="36" t="str">
        <f aca="false">IF(ISBLANK(D43),"",INDEX(Cuentas!A:A,MATCH(D43,Cuentas!B:B,0)))</f>
        <v/>
      </c>
      <c r="D43" s="37"/>
      <c r="E43" s="38"/>
      <c r="F43" s="37"/>
    </row>
    <row r="44" customFormat="false" ht="19.35" hidden="false" customHeight="false" outlineLevel="0" collapsed="false">
      <c r="A44" s="29"/>
      <c r="B44" s="30" t="str">
        <f aca="false">IF(ISBLANK(A44),"",TEXT(A44,"mmm/aa"))</f>
        <v/>
      </c>
      <c r="C44" s="31" t="str">
        <f aca="false">IF(ISBLANK(D44),"",INDEX(Cuentas!A:A,MATCH(D44,Cuentas!B:B,0)))</f>
        <v/>
      </c>
      <c r="D44" s="32"/>
      <c r="E44" s="33"/>
      <c r="F44" s="32"/>
    </row>
    <row r="45" customFormat="false" ht="19.35" hidden="false" customHeight="false" outlineLevel="0" collapsed="false">
      <c r="A45" s="34"/>
      <c r="B45" s="35" t="str">
        <f aca="false">IF(ISBLANK(A45),"",TEXT(A45,"mmm/aa"))</f>
        <v/>
      </c>
      <c r="C45" s="36" t="str">
        <f aca="false">IF(ISBLANK(D45),"",INDEX(Cuentas!A:A,MATCH(D45,Cuentas!B:B,0)))</f>
        <v/>
      </c>
      <c r="D45" s="37"/>
      <c r="E45" s="38"/>
      <c r="F45" s="37"/>
    </row>
    <row r="46" customFormat="false" ht="19.35" hidden="false" customHeight="false" outlineLevel="0" collapsed="false">
      <c r="A46" s="29"/>
      <c r="B46" s="30" t="str">
        <f aca="false">IF(ISBLANK(A46),"",TEXT(A46,"mmm/aa"))</f>
        <v/>
      </c>
      <c r="C46" s="31" t="str">
        <f aca="false">IF(ISBLANK(D46),"",INDEX(Cuentas!A:A,MATCH(D46,Cuentas!B:B,0)))</f>
        <v/>
      </c>
      <c r="D46" s="32"/>
      <c r="E46" s="33"/>
      <c r="F46" s="32"/>
    </row>
    <row r="47" customFormat="false" ht="19.35" hidden="false" customHeight="false" outlineLevel="0" collapsed="false">
      <c r="A47" s="34"/>
      <c r="B47" s="35" t="str">
        <f aca="false">IF(ISBLANK(A47),"",TEXT(A47,"mmm/aa"))</f>
        <v/>
      </c>
      <c r="C47" s="36" t="str">
        <f aca="false">IF(ISBLANK(D47),"",INDEX(Cuentas!A:A,MATCH(D47,Cuentas!B:B,0)))</f>
        <v/>
      </c>
      <c r="D47" s="37"/>
      <c r="E47" s="38"/>
      <c r="F47" s="37"/>
    </row>
    <row r="48" customFormat="false" ht="19.35" hidden="false" customHeight="false" outlineLevel="0" collapsed="false">
      <c r="A48" s="29"/>
      <c r="B48" s="30" t="str">
        <f aca="false">IF(ISBLANK(A48),"",TEXT(A48,"mmm/aa"))</f>
        <v/>
      </c>
      <c r="C48" s="31" t="str">
        <f aca="false">IF(ISBLANK(D48),"",INDEX(Cuentas!A:A,MATCH(D48,Cuentas!B:B,0)))</f>
        <v/>
      </c>
      <c r="D48" s="32"/>
      <c r="E48" s="33"/>
      <c r="F48" s="32"/>
    </row>
    <row r="49" customFormat="false" ht="19.35" hidden="false" customHeight="false" outlineLevel="0" collapsed="false">
      <c r="A49" s="34"/>
      <c r="B49" s="35" t="str">
        <f aca="false">IF(ISBLANK(A49),"",TEXT(A49,"mmm/aa"))</f>
        <v/>
      </c>
      <c r="C49" s="36" t="str">
        <f aca="false">IF(ISBLANK(D49),"",INDEX(Cuentas!A:A,MATCH(D49,Cuentas!B:B,0)))</f>
        <v/>
      </c>
      <c r="D49" s="37"/>
      <c r="E49" s="38"/>
      <c r="F49" s="37"/>
    </row>
    <row r="50" customFormat="false" ht="19.35" hidden="false" customHeight="false" outlineLevel="0" collapsed="false">
      <c r="A50" s="29"/>
      <c r="B50" s="30" t="str">
        <f aca="false">IF(ISBLANK(A50),"",TEXT(A50,"mmm/aa"))</f>
        <v/>
      </c>
      <c r="C50" s="31" t="str">
        <f aca="false">IF(ISBLANK(D50),"",INDEX(Cuentas!A:A,MATCH(D50,Cuentas!B:B,0)))</f>
        <v/>
      </c>
      <c r="D50" s="32"/>
      <c r="E50" s="33"/>
      <c r="F50" s="32"/>
    </row>
    <row r="51" customFormat="false" ht="19.35" hidden="false" customHeight="false" outlineLevel="0" collapsed="false">
      <c r="A51" s="34"/>
      <c r="B51" s="35" t="str">
        <f aca="false">IF(ISBLANK(A51),"",TEXT(A51,"mmm/aa"))</f>
        <v/>
      </c>
      <c r="C51" s="36" t="str">
        <f aca="false">IF(ISBLANK(D51),"",INDEX(Cuentas!A:A,MATCH(D51,Cuentas!B:B,0)))</f>
        <v/>
      </c>
      <c r="D51" s="37"/>
      <c r="E51" s="38"/>
      <c r="F51" s="37"/>
    </row>
    <row r="52" customFormat="false" ht="19.35" hidden="false" customHeight="false" outlineLevel="0" collapsed="false">
      <c r="A52" s="29"/>
      <c r="B52" s="30" t="str">
        <f aca="false">IF(ISBLANK(A52),"",TEXT(A52,"mmm/aa"))</f>
        <v/>
      </c>
      <c r="C52" s="31" t="str">
        <f aca="false">IF(ISBLANK(D52),"",INDEX(Cuentas!A:A,MATCH(D52,Cuentas!B:B,0)))</f>
        <v/>
      </c>
      <c r="D52" s="32"/>
      <c r="E52" s="33"/>
      <c r="F52" s="32"/>
    </row>
    <row r="53" customFormat="false" ht="19.35" hidden="false" customHeight="false" outlineLevel="0" collapsed="false">
      <c r="A53" s="34"/>
      <c r="B53" s="35" t="str">
        <f aca="false">IF(ISBLANK(A53),"",TEXT(A53,"mmm/aa"))</f>
        <v/>
      </c>
      <c r="C53" s="36" t="str">
        <f aca="false">IF(ISBLANK(D53),"",INDEX(Cuentas!A:A,MATCH(D53,Cuentas!B:B,0)))</f>
        <v/>
      </c>
      <c r="D53" s="37"/>
      <c r="E53" s="38"/>
      <c r="F53" s="37"/>
    </row>
    <row r="54" customFormat="false" ht="19.35" hidden="false" customHeight="false" outlineLevel="0" collapsed="false">
      <c r="A54" s="29"/>
      <c r="B54" s="30" t="str">
        <f aca="false">IF(ISBLANK(A54),"",TEXT(A54,"mmm/aa"))</f>
        <v/>
      </c>
      <c r="C54" s="31" t="str">
        <f aca="false">IF(ISBLANK(D54),"",INDEX(Cuentas!A:A,MATCH(D54,Cuentas!B:B,0)))</f>
        <v/>
      </c>
      <c r="D54" s="32"/>
      <c r="E54" s="33"/>
      <c r="F54" s="32"/>
    </row>
    <row r="55" customFormat="false" ht="19.35" hidden="false" customHeight="false" outlineLevel="0" collapsed="false">
      <c r="A55" s="34"/>
      <c r="B55" s="35" t="str">
        <f aca="false">IF(ISBLANK(A55),"",TEXT(A55,"mmm/aa"))</f>
        <v/>
      </c>
      <c r="C55" s="36" t="str">
        <f aca="false">IF(ISBLANK(D55),"",INDEX(Cuentas!A:A,MATCH(D55,Cuentas!B:B,0)))</f>
        <v/>
      </c>
      <c r="D55" s="37"/>
      <c r="E55" s="38"/>
      <c r="F55" s="37"/>
    </row>
    <row r="56" customFormat="false" ht="19.35" hidden="false" customHeight="false" outlineLevel="0" collapsed="false">
      <c r="A56" s="29"/>
      <c r="B56" s="30" t="str">
        <f aca="false">IF(ISBLANK(A56),"",TEXT(A56,"mmm/aa"))</f>
        <v/>
      </c>
      <c r="C56" s="31" t="str">
        <f aca="false">IF(ISBLANK(D56),"",INDEX(Cuentas!A:A,MATCH(D56,Cuentas!B:B,0)))</f>
        <v/>
      </c>
      <c r="D56" s="32"/>
      <c r="E56" s="33"/>
      <c r="F56" s="32"/>
    </row>
    <row r="57" customFormat="false" ht="19.35" hidden="false" customHeight="false" outlineLevel="0" collapsed="false">
      <c r="A57" s="34"/>
      <c r="B57" s="35" t="str">
        <f aca="false">IF(ISBLANK(A57),"",TEXT(A57,"mmm/aa"))</f>
        <v/>
      </c>
      <c r="C57" s="36" t="str">
        <f aca="false">IF(ISBLANK(D57),"",INDEX(Cuentas!A:A,MATCH(D57,Cuentas!B:B,0)))</f>
        <v/>
      </c>
      <c r="D57" s="37"/>
      <c r="E57" s="38"/>
      <c r="F57" s="37"/>
    </row>
    <row r="58" customFormat="false" ht="19.35" hidden="false" customHeight="false" outlineLevel="0" collapsed="false">
      <c r="A58" s="29"/>
      <c r="B58" s="30" t="str">
        <f aca="false">IF(ISBLANK(A58),"",TEXT(A58,"mmm/aa"))</f>
        <v/>
      </c>
      <c r="C58" s="31" t="str">
        <f aca="false">IF(ISBLANK(D58),"",INDEX(Cuentas!A:A,MATCH(D58,Cuentas!B:B,0)))</f>
        <v/>
      </c>
      <c r="D58" s="32"/>
      <c r="E58" s="33"/>
      <c r="F58" s="32"/>
    </row>
    <row r="59" customFormat="false" ht="19.35" hidden="false" customHeight="false" outlineLevel="0" collapsed="false">
      <c r="A59" s="34"/>
      <c r="B59" s="35" t="str">
        <f aca="false">IF(ISBLANK(A59),"",TEXT(A59,"mmm/aa"))</f>
        <v/>
      </c>
      <c r="C59" s="36" t="str">
        <f aca="false">IF(ISBLANK(D59),"",INDEX(Cuentas!A:A,MATCH(D59,Cuentas!B:B,0)))</f>
        <v/>
      </c>
      <c r="D59" s="37"/>
      <c r="E59" s="38"/>
      <c r="F59" s="37"/>
    </row>
    <row r="60" customFormat="false" ht="19.35" hidden="false" customHeight="false" outlineLevel="0" collapsed="false">
      <c r="A60" s="29"/>
      <c r="B60" s="30" t="str">
        <f aca="false">IF(ISBLANK(A60),"",TEXT(A60,"mmm/aa"))</f>
        <v/>
      </c>
      <c r="C60" s="31" t="str">
        <f aca="false">IF(ISBLANK(D60),"",INDEX(Cuentas!A:A,MATCH(D60,Cuentas!B:B,0)))</f>
        <v/>
      </c>
      <c r="D60" s="32"/>
      <c r="E60" s="33"/>
      <c r="F60" s="32"/>
    </row>
    <row r="61" customFormat="false" ht="19.35" hidden="false" customHeight="false" outlineLevel="0" collapsed="false">
      <c r="A61" s="34"/>
      <c r="B61" s="35" t="str">
        <f aca="false">IF(ISBLANK(A61),"",TEXT(A61,"mmm/aa"))</f>
        <v/>
      </c>
      <c r="C61" s="36" t="str">
        <f aca="false">IF(ISBLANK(D61),"",INDEX(Cuentas!A:A,MATCH(D61,Cuentas!B:B,0)))</f>
        <v/>
      </c>
      <c r="D61" s="37"/>
      <c r="E61" s="38"/>
      <c r="F61" s="37"/>
    </row>
    <row r="62" customFormat="false" ht="19.35" hidden="false" customHeight="false" outlineLevel="0" collapsed="false">
      <c r="A62" s="29"/>
      <c r="B62" s="30" t="str">
        <f aca="false">IF(ISBLANK(A62),"",TEXT(A62,"mmm/aa"))</f>
        <v/>
      </c>
      <c r="C62" s="31" t="str">
        <f aca="false">IF(ISBLANK(D62),"",INDEX(Cuentas!A:A,MATCH(D62,Cuentas!B:B,0)))</f>
        <v/>
      </c>
      <c r="D62" s="32"/>
      <c r="E62" s="33"/>
      <c r="F62" s="32"/>
    </row>
    <row r="63" customFormat="false" ht="19.35" hidden="false" customHeight="false" outlineLevel="0" collapsed="false">
      <c r="A63" s="34"/>
      <c r="B63" s="35" t="str">
        <f aca="false">IF(ISBLANK(A63),"",TEXT(A63,"mmm/aa"))</f>
        <v/>
      </c>
      <c r="C63" s="36" t="str">
        <f aca="false">IF(ISBLANK(D63),"",INDEX(Cuentas!A:A,MATCH(D63,Cuentas!B:B,0)))</f>
        <v/>
      </c>
      <c r="D63" s="37"/>
      <c r="E63" s="38"/>
      <c r="F63" s="37"/>
    </row>
    <row r="64" customFormat="false" ht="19.35" hidden="false" customHeight="false" outlineLevel="0" collapsed="false">
      <c r="A64" s="29"/>
      <c r="B64" s="30" t="str">
        <f aca="false">IF(ISBLANK(A64),"",TEXT(A64,"mmm/aa"))</f>
        <v/>
      </c>
      <c r="C64" s="31" t="str">
        <f aca="false">IF(ISBLANK(D64),"",INDEX(Cuentas!A:A,MATCH(D64,Cuentas!B:B,0)))</f>
        <v/>
      </c>
      <c r="D64" s="32"/>
      <c r="E64" s="33"/>
      <c r="F64" s="32"/>
    </row>
    <row r="65" customFormat="false" ht="19.35" hidden="false" customHeight="false" outlineLevel="0" collapsed="false">
      <c r="A65" s="34"/>
      <c r="B65" s="35" t="str">
        <f aca="false">IF(ISBLANK(A65),"",TEXT(A65,"mmm/aa"))</f>
        <v/>
      </c>
      <c r="C65" s="36" t="str">
        <f aca="false">IF(ISBLANK(D65),"",INDEX(Cuentas!A:A,MATCH(D65,Cuentas!B:B,0)))</f>
        <v/>
      </c>
      <c r="D65" s="37"/>
      <c r="E65" s="38"/>
      <c r="F65" s="37"/>
    </row>
    <row r="66" customFormat="false" ht="19.35" hidden="false" customHeight="false" outlineLevel="0" collapsed="false">
      <c r="A66" s="29"/>
      <c r="B66" s="30" t="str">
        <f aca="false">IF(ISBLANK(A66),"",TEXT(A66,"mmm/aa"))</f>
        <v/>
      </c>
      <c r="C66" s="31" t="str">
        <f aca="false">IF(ISBLANK(D66),"",INDEX(Cuentas!A:A,MATCH(D66,Cuentas!B:B,0)))</f>
        <v/>
      </c>
      <c r="D66" s="32"/>
      <c r="E66" s="33"/>
      <c r="F66" s="32"/>
    </row>
    <row r="67" customFormat="false" ht="19.35" hidden="false" customHeight="false" outlineLevel="0" collapsed="false">
      <c r="A67" s="34"/>
      <c r="B67" s="35" t="str">
        <f aca="false">IF(ISBLANK(A67),"",TEXT(A67,"mmm/aa"))</f>
        <v/>
      </c>
      <c r="C67" s="36" t="str">
        <f aca="false">IF(ISBLANK(D67),"",INDEX(Cuentas!A:A,MATCH(D67,Cuentas!B:B,0)))</f>
        <v/>
      </c>
      <c r="D67" s="37"/>
      <c r="E67" s="38"/>
      <c r="F67" s="37"/>
    </row>
    <row r="68" customFormat="false" ht="19.35" hidden="false" customHeight="false" outlineLevel="0" collapsed="false">
      <c r="A68" s="29"/>
      <c r="B68" s="30" t="str">
        <f aca="false">IF(ISBLANK(A68),"",TEXT(A68,"mmm/aa"))</f>
        <v/>
      </c>
      <c r="C68" s="31" t="str">
        <f aca="false">IF(ISBLANK(D68),"",INDEX(Cuentas!A:A,MATCH(D68,Cuentas!B:B,0)))</f>
        <v/>
      </c>
      <c r="D68" s="32"/>
      <c r="E68" s="33"/>
      <c r="F68" s="32"/>
    </row>
    <row r="69" customFormat="false" ht="19.35" hidden="false" customHeight="false" outlineLevel="0" collapsed="false">
      <c r="A69" s="34"/>
      <c r="B69" s="35" t="str">
        <f aca="false">IF(ISBLANK(A69),"",TEXT(A69,"mmm/aa"))</f>
        <v/>
      </c>
      <c r="C69" s="36" t="str">
        <f aca="false">IF(ISBLANK(D69),"",INDEX(Cuentas!A:A,MATCH(D69,Cuentas!B:B,0)))</f>
        <v/>
      </c>
      <c r="D69" s="37"/>
      <c r="E69" s="38"/>
      <c r="F69" s="37"/>
    </row>
    <row r="70" customFormat="false" ht="19.35" hidden="false" customHeight="false" outlineLevel="0" collapsed="false">
      <c r="A70" s="29"/>
      <c r="B70" s="30" t="str">
        <f aca="false">IF(ISBLANK(A70),"",TEXT(A70,"mmm/aa"))</f>
        <v/>
      </c>
      <c r="C70" s="31" t="str">
        <f aca="false">IF(ISBLANK(D70),"",INDEX(Cuentas!A:A,MATCH(D70,Cuentas!B:B,0)))</f>
        <v/>
      </c>
      <c r="D70" s="32"/>
      <c r="E70" s="33"/>
      <c r="F70" s="32"/>
    </row>
    <row r="71" customFormat="false" ht="19.35" hidden="false" customHeight="false" outlineLevel="0" collapsed="false">
      <c r="A71" s="34"/>
      <c r="B71" s="35" t="str">
        <f aca="false">IF(ISBLANK(A71),"",TEXT(A71,"mmm/aa"))</f>
        <v/>
      </c>
      <c r="C71" s="36" t="str">
        <f aca="false">IF(ISBLANK(D71),"",INDEX(Cuentas!A:A,MATCH(D71,Cuentas!B:B,0)))</f>
        <v/>
      </c>
      <c r="D71" s="37"/>
      <c r="E71" s="38"/>
      <c r="F71" s="37"/>
    </row>
    <row r="72" customFormat="false" ht="19.35" hidden="false" customHeight="false" outlineLevel="0" collapsed="false">
      <c r="A72" s="29"/>
      <c r="B72" s="30" t="str">
        <f aca="false">IF(ISBLANK(A72),"",TEXT(A72,"mmm/aa"))</f>
        <v/>
      </c>
      <c r="C72" s="31" t="str">
        <f aca="false">IF(ISBLANK(D72),"",INDEX(Cuentas!A:A,MATCH(D72,Cuentas!B:B,0)))</f>
        <v/>
      </c>
      <c r="D72" s="32"/>
      <c r="E72" s="33"/>
      <c r="F72" s="32"/>
    </row>
    <row r="73" customFormat="false" ht="19.35" hidden="false" customHeight="false" outlineLevel="0" collapsed="false">
      <c r="A73" s="34"/>
      <c r="B73" s="35" t="str">
        <f aca="false">IF(ISBLANK(A73),"",TEXT(A73,"mmm/aa"))</f>
        <v/>
      </c>
      <c r="C73" s="36" t="str">
        <f aca="false">IF(ISBLANK(D73),"",INDEX(Cuentas!A:A,MATCH(D73,Cuentas!B:B,0)))</f>
        <v/>
      </c>
      <c r="D73" s="37"/>
      <c r="E73" s="38"/>
      <c r="F73" s="37"/>
    </row>
    <row r="74" customFormat="false" ht="19.35" hidden="false" customHeight="false" outlineLevel="0" collapsed="false">
      <c r="A74" s="29"/>
      <c r="B74" s="30" t="str">
        <f aca="false">IF(ISBLANK(A74),"",TEXT(A74,"mmm/aa"))</f>
        <v/>
      </c>
      <c r="C74" s="31" t="str">
        <f aca="false">IF(ISBLANK(D74),"",INDEX(Cuentas!A:A,MATCH(D74,Cuentas!B:B,0)))</f>
        <v/>
      </c>
      <c r="D74" s="32"/>
      <c r="E74" s="33"/>
      <c r="F74" s="32"/>
    </row>
    <row r="75" customFormat="false" ht="19.35" hidden="false" customHeight="false" outlineLevel="0" collapsed="false">
      <c r="A75" s="34"/>
      <c r="B75" s="35" t="str">
        <f aca="false">IF(ISBLANK(A75),"",TEXT(A75,"mmm/aa"))</f>
        <v/>
      </c>
      <c r="C75" s="36" t="str">
        <f aca="false">IF(ISBLANK(D75),"",INDEX(Cuentas!A:A,MATCH(D75,Cuentas!B:B,0)))</f>
        <v/>
      </c>
      <c r="D75" s="37"/>
      <c r="E75" s="38"/>
      <c r="F75" s="37"/>
    </row>
    <row r="76" customFormat="false" ht="19.35" hidden="false" customHeight="false" outlineLevel="0" collapsed="false">
      <c r="A76" s="29"/>
      <c r="B76" s="30" t="str">
        <f aca="false">IF(ISBLANK(A76),"",TEXT(A76,"mmm/aa"))</f>
        <v/>
      </c>
      <c r="C76" s="31" t="str">
        <f aca="false">IF(ISBLANK(D76),"",INDEX(Cuentas!A:A,MATCH(D76,Cuentas!B:B,0)))</f>
        <v/>
      </c>
      <c r="D76" s="32"/>
      <c r="E76" s="33"/>
      <c r="F76" s="32"/>
    </row>
    <row r="77" customFormat="false" ht="19.35" hidden="false" customHeight="false" outlineLevel="0" collapsed="false">
      <c r="A77" s="34"/>
      <c r="B77" s="35" t="str">
        <f aca="false">IF(ISBLANK(A77),"",TEXT(A77,"mmm/aa"))</f>
        <v/>
      </c>
      <c r="C77" s="36" t="str">
        <f aca="false">IF(ISBLANK(D77),"",INDEX(Cuentas!A:A,MATCH(D77,Cuentas!B:B,0)))</f>
        <v/>
      </c>
      <c r="D77" s="37"/>
      <c r="E77" s="38"/>
      <c r="F77" s="37"/>
    </row>
    <row r="78" customFormat="false" ht="19.35" hidden="false" customHeight="false" outlineLevel="0" collapsed="false">
      <c r="A78" s="29"/>
      <c r="B78" s="30" t="str">
        <f aca="false">IF(ISBLANK(A78),"",TEXT(A78,"mmm/aa"))</f>
        <v/>
      </c>
      <c r="C78" s="31" t="str">
        <f aca="false">IF(ISBLANK(D78),"",INDEX(Cuentas!A:A,MATCH(D78,Cuentas!B:B,0)))</f>
        <v/>
      </c>
      <c r="D78" s="32"/>
      <c r="E78" s="33"/>
      <c r="F78" s="32"/>
    </row>
    <row r="79" customFormat="false" ht="19.35" hidden="false" customHeight="false" outlineLevel="0" collapsed="false">
      <c r="A79" s="34"/>
      <c r="B79" s="35" t="str">
        <f aca="false">IF(ISBLANK(A79),"",TEXT(A79,"mmm/aa"))</f>
        <v/>
      </c>
      <c r="C79" s="36" t="str">
        <f aca="false">IF(ISBLANK(D79),"",INDEX(Cuentas!A:A,MATCH(D79,Cuentas!B:B,0)))</f>
        <v/>
      </c>
      <c r="D79" s="37"/>
      <c r="E79" s="38"/>
      <c r="F79" s="37"/>
    </row>
    <row r="80" customFormat="false" ht="19.35" hidden="false" customHeight="false" outlineLevel="0" collapsed="false">
      <c r="A80" s="29"/>
      <c r="B80" s="30" t="str">
        <f aca="false">IF(ISBLANK(A80),"",TEXT(A80,"mmm/aa"))</f>
        <v/>
      </c>
      <c r="C80" s="31" t="str">
        <f aca="false">IF(ISBLANK(D80),"",INDEX(Cuentas!A:A,MATCH(D80,Cuentas!B:B,0)))</f>
        <v/>
      </c>
      <c r="D80" s="32"/>
      <c r="E80" s="33"/>
      <c r="F80" s="32"/>
    </row>
    <row r="81" customFormat="false" ht="19.35" hidden="false" customHeight="false" outlineLevel="0" collapsed="false">
      <c r="A81" s="34"/>
      <c r="B81" s="35" t="str">
        <f aca="false">IF(ISBLANK(A81),"",TEXT(A81,"mmm/aa"))</f>
        <v/>
      </c>
      <c r="C81" s="36" t="str">
        <f aca="false">IF(ISBLANK(D81),"",INDEX(Cuentas!A:A,MATCH(D81,Cuentas!B:B,0)))</f>
        <v/>
      </c>
      <c r="D81" s="37"/>
      <c r="E81" s="38"/>
      <c r="F81" s="37"/>
    </row>
    <row r="82" customFormat="false" ht="19.35" hidden="false" customHeight="false" outlineLevel="0" collapsed="false">
      <c r="A82" s="29"/>
      <c r="B82" s="30" t="str">
        <f aca="false">IF(ISBLANK(A82),"",TEXT(A82,"mmm/aa"))</f>
        <v/>
      </c>
      <c r="C82" s="31" t="str">
        <f aca="false">IF(ISBLANK(D82),"",INDEX(Cuentas!A:A,MATCH(D82,Cuentas!B:B,0)))</f>
        <v/>
      </c>
      <c r="D82" s="32"/>
      <c r="E82" s="33"/>
      <c r="F82" s="32"/>
    </row>
    <row r="83" customFormat="false" ht="19.35" hidden="false" customHeight="false" outlineLevel="0" collapsed="false">
      <c r="A83" s="34"/>
      <c r="B83" s="35" t="str">
        <f aca="false">IF(ISBLANK(A83),"",TEXT(A83,"mmm/aa"))</f>
        <v/>
      </c>
      <c r="C83" s="36" t="str">
        <f aca="false">IF(ISBLANK(D83),"",INDEX(Cuentas!A:A,MATCH(D83,Cuentas!B:B,0)))</f>
        <v/>
      </c>
      <c r="D83" s="37"/>
      <c r="E83" s="38"/>
      <c r="F83" s="37"/>
    </row>
    <row r="84" customFormat="false" ht="19.35" hidden="false" customHeight="false" outlineLevel="0" collapsed="false">
      <c r="A84" s="29"/>
      <c r="B84" s="30" t="str">
        <f aca="false">IF(ISBLANK(A84),"",TEXT(A84,"mmm/aa"))</f>
        <v/>
      </c>
      <c r="C84" s="31" t="str">
        <f aca="false">IF(ISBLANK(D84),"",INDEX(Cuentas!A:A,MATCH(D84,Cuentas!B:B,0)))</f>
        <v/>
      </c>
      <c r="D84" s="32"/>
      <c r="E84" s="33"/>
      <c r="F84" s="32"/>
    </row>
    <row r="85" customFormat="false" ht="19.35" hidden="false" customHeight="false" outlineLevel="0" collapsed="false">
      <c r="A85" s="34"/>
      <c r="B85" s="35" t="str">
        <f aca="false">IF(ISBLANK(A85),"",TEXT(A85,"mmm/aa"))</f>
        <v/>
      </c>
      <c r="C85" s="36" t="str">
        <f aca="false">IF(ISBLANK(D85),"",INDEX(Cuentas!A:A,MATCH(D85,Cuentas!B:B,0)))</f>
        <v/>
      </c>
      <c r="D85" s="37"/>
      <c r="E85" s="38"/>
      <c r="F85" s="37"/>
    </row>
    <row r="86" customFormat="false" ht="19.35" hidden="false" customHeight="false" outlineLevel="0" collapsed="false">
      <c r="A86" s="29"/>
      <c r="B86" s="30" t="str">
        <f aca="false">IF(ISBLANK(A86),"",TEXT(A86,"mmm/aa"))</f>
        <v/>
      </c>
      <c r="C86" s="31" t="str">
        <f aca="false">IF(ISBLANK(D86),"",INDEX(Cuentas!A:A,MATCH(D86,Cuentas!B:B,0)))</f>
        <v/>
      </c>
      <c r="D86" s="32"/>
      <c r="E86" s="33"/>
      <c r="F86" s="32"/>
    </row>
    <row r="87" customFormat="false" ht="19.35" hidden="false" customHeight="false" outlineLevel="0" collapsed="false">
      <c r="A87" s="34"/>
      <c r="B87" s="35" t="str">
        <f aca="false">IF(ISBLANK(A87),"",TEXT(A87,"mmm/aa"))</f>
        <v/>
      </c>
      <c r="C87" s="36" t="str">
        <f aca="false">IF(ISBLANK(D87),"",INDEX(Cuentas!A:A,MATCH(D87,Cuentas!B:B,0)))</f>
        <v/>
      </c>
      <c r="D87" s="37"/>
      <c r="E87" s="38"/>
      <c r="F87" s="37"/>
    </row>
    <row r="88" customFormat="false" ht="19.35" hidden="false" customHeight="false" outlineLevel="0" collapsed="false">
      <c r="A88" s="29"/>
      <c r="B88" s="30" t="str">
        <f aca="false">IF(ISBLANK(A88),"",TEXT(A88,"mmm/aa"))</f>
        <v/>
      </c>
      <c r="C88" s="31" t="str">
        <f aca="false">IF(ISBLANK(D88),"",INDEX(Cuentas!A:A,MATCH(D88,Cuentas!B:B,0)))</f>
        <v/>
      </c>
      <c r="D88" s="32"/>
      <c r="E88" s="33"/>
      <c r="F88" s="32"/>
    </row>
    <row r="89" customFormat="false" ht="19.35" hidden="false" customHeight="false" outlineLevel="0" collapsed="false">
      <c r="A89" s="34"/>
      <c r="B89" s="35" t="str">
        <f aca="false">IF(ISBLANK(A89),"",TEXT(A89,"mmm/aa"))</f>
        <v/>
      </c>
      <c r="C89" s="36" t="str">
        <f aca="false">IF(ISBLANK(D89),"",INDEX(Cuentas!A:A,MATCH(D89,Cuentas!B:B,0)))</f>
        <v/>
      </c>
      <c r="D89" s="37"/>
      <c r="E89" s="38"/>
      <c r="F89" s="37"/>
    </row>
    <row r="90" customFormat="false" ht="19.35" hidden="false" customHeight="false" outlineLevel="0" collapsed="false">
      <c r="A90" s="29"/>
      <c r="B90" s="30" t="str">
        <f aca="false">IF(ISBLANK(A90),"",TEXT(A90,"mmm/aa"))</f>
        <v/>
      </c>
      <c r="C90" s="31" t="str">
        <f aca="false">IF(ISBLANK(D90),"",INDEX(Cuentas!A:A,MATCH(D90,Cuentas!B:B,0)))</f>
        <v/>
      </c>
      <c r="D90" s="32"/>
      <c r="E90" s="33"/>
      <c r="F90" s="32"/>
    </row>
    <row r="91" customFormat="false" ht="19.35" hidden="false" customHeight="false" outlineLevel="0" collapsed="false">
      <c r="A91" s="34"/>
      <c r="B91" s="35" t="str">
        <f aca="false">IF(ISBLANK(A91),"",TEXT(A91,"mmm/aa"))</f>
        <v/>
      </c>
      <c r="C91" s="36" t="str">
        <f aca="false">IF(ISBLANK(D91),"",INDEX(Cuentas!A:A,MATCH(D91,Cuentas!B:B,0)))</f>
        <v/>
      </c>
      <c r="D91" s="37"/>
      <c r="E91" s="38"/>
      <c r="F91" s="37"/>
    </row>
    <row r="92" customFormat="false" ht="19.35" hidden="false" customHeight="false" outlineLevel="0" collapsed="false">
      <c r="A92" s="29"/>
      <c r="B92" s="30" t="str">
        <f aca="false">IF(ISBLANK(A92),"",TEXT(A92,"mmm/aa"))</f>
        <v/>
      </c>
      <c r="C92" s="31" t="str">
        <f aca="false">IF(ISBLANK(D92),"",INDEX(Cuentas!A:A,MATCH(D92,Cuentas!B:B,0)))</f>
        <v/>
      </c>
      <c r="D92" s="32"/>
      <c r="E92" s="33"/>
      <c r="F92" s="32"/>
    </row>
    <row r="93" customFormat="false" ht="19.35" hidden="false" customHeight="false" outlineLevel="0" collapsed="false">
      <c r="A93" s="34"/>
      <c r="B93" s="35" t="str">
        <f aca="false">IF(ISBLANK(A93),"",TEXT(A93,"mmm/aa"))</f>
        <v/>
      </c>
      <c r="C93" s="36" t="str">
        <f aca="false">IF(ISBLANK(D93),"",INDEX(Cuentas!A:A,MATCH(D93,Cuentas!B:B,0)))</f>
        <v/>
      </c>
      <c r="D93" s="37"/>
      <c r="E93" s="38"/>
      <c r="F93" s="37"/>
    </row>
    <row r="94" customFormat="false" ht="19.35" hidden="false" customHeight="false" outlineLevel="0" collapsed="false">
      <c r="A94" s="29"/>
      <c r="B94" s="30" t="str">
        <f aca="false">IF(ISBLANK(A94),"",TEXT(A94,"mmm/aa"))</f>
        <v/>
      </c>
      <c r="C94" s="31" t="str">
        <f aca="false">IF(ISBLANK(D94),"",INDEX(Cuentas!A:A,MATCH(D94,Cuentas!B:B,0)))</f>
        <v/>
      </c>
      <c r="D94" s="32"/>
      <c r="E94" s="33"/>
      <c r="F94" s="32"/>
    </row>
    <row r="95" customFormat="false" ht="19.35" hidden="false" customHeight="false" outlineLevel="0" collapsed="false">
      <c r="A95" s="34"/>
      <c r="B95" s="35" t="str">
        <f aca="false">IF(ISBLANK(A95),"",TEXT(A95,"mmm/aa"))</f>
        <v/>
      </c>
      <c r="C95" s="36" t="str">
        <f aca="false">IF(ISBLANK(D95),"",INDEX(Cuentas!A:A,MATCH(D95,Cuentas!B:B,0)))</f>
        <v/>
      </c>
      <c r="D95" s="37"/>
      <c r="E95" s="38"/>
      <c r="F95" s="37"/>
    </row>
    <row r="96" customFormat="false" ht="19.35" hidden="false" customHeight="false" outlineLevel="0" collapsed="false">
      <c r="A96" s="29"/>
      <c r="B96" s="30" t="str">
        <f aca="false">IF(ISBLANK(A96),"",TEXT(A96,"mmm/aa"))</f>
        <v/>
      </c>
      <c r="C96" s="31" t="str">
        <f aca="false">IF(ISBLANK(D96),"",INDEX(Cuentas!A:A,MATCH(D96,Cuentas!B:B,0)))</f>
        <v/>
      </c>
      <c r="D96" s="32"/>
      <c r="E96" s="33"/>
      <c r="F96" s="32"/>
    </row>
    <row r="97" customFormat="false" ht="19.35" hidden="false" customHeight="false" outlineLevel="0" collapsed="false">
      <c r="A97" s="34"/>
      <c r="B97" s="35" t="str">
        <f aca="false">IF(ISBLANK(A97),"",TEXT(A97,"mmm/aa"))</f>
        <v/>
      </c>
      <c r="C97" s="36" t="str">
        <f aca="false">IF(ISBLANK(D97),"",INDEX(Cuentas!A:A,MATCH(D97,Cuentas!B:B,0)))</f>
        <v/>
      </c>
      <c r="D97" s="37"/>
      <c r="E97" s="38"/>
      <c r="F97" s="37"/>
    </row>
    <row r="98" customFormat="false" ht="19.35" hidden="false" customHeight="false" outlineLevel="0" collapsed="false">
      <c r="A98" s="29"/>
      <c r="B98" s="30" t="str">
        <f aca="false">IF(ISBLANK(A98),"",TEXT(A98,"mmm/aa"))</f>
        <v/>
      </c>
      <c r="C98" s="31" t="str">
        <f aca="false">IF(ISBLANK(D98),"",INDEX(Cuentas!A:A,MATCH(D98,Cuentas!B:B,0)))</f>
        <v/>
      </c>
      <c r="D98" s="32"/>
      <c r="E98" s="33"/>
      <c r="F98" s="32"/>
    </row>
    <row r="99" customFormat="false" ht="19.35" hidden="false" customHeight="false" outlineLevel="0" collapsed="false">
      <c r="A99" s="34"/>
      <c r="B99" s="35" t="str">
        <f aca="false">IF(ISBLANK(A99),"",TEXT(A99,"mmm/aa"))</f>
        <v/>
      </c>
      <c r="C99" s="36" t="str">
        <f aca="false">IF(ISBLANK(D99),"",INDEX(Cuentas!A:A,MATCH(D99,Cuentas!B:B,0)))</f>
        <v/>
      </c>
      <c r="D99" s="37"/>
      <c r="E99" s="38"/>
      <c r="F99" s="37"/>
    </row>
    <row r="100" customFormat="false" ht="19.35" hidden="false" customHeight="false" outlineLevel="0" collapsed="false">
      <c r="A100" s="29"/>
      <c r="B100" s="30" t="str">
        <f aca="false">IF(ISBLANK(A100),"",TEXT(A100,"mmm/aa"))</f>
        <v/>
      </c>
      <c r="C100" s="31" t="str">
        <f aca="false">IF(ISBLANK(D100),"",INDEX(Cuentas!A:A,MATCH(D100,Cuentas!B:B,0)))</f>
        <v/>
      </c>
      <c r="D100" s="32"/>
      <c r="E100" s="33"/>
      <c r="F100" s="32"/>
    </row>
    <row r="101" customFormat="false" ht="19.35" hidden="false" customHeight="false" outlineLevel="0" collapsed="false">
      <c r="A101" s="34"/>
      <c r="B101" s="35" t="str">
        <f aca="false">IF(ISBLANK(A101),"",TEXT(A101,"mmm/aa"))</f>
        <v/>
      </c>
      <c r="C101" s="36" t="str">
        <f aca="false">IF(ISBLANK(D101),"",INDEX(Cuentas!A:A,MATCH(D101,Cuentas!B:B,0)))</f>
        <v/>
      </c>
      <c r="D101" s="37"/>
      <c r="E101" s="38"/>
      <c r="F101" s="37"/>
    </row>
    <row r="102" customFormat="false" ht="19.35" hidden="false" customHeight="false" outlineLevel="0" collapsed="false">
      <c r="A102" s="29"/>
      <c r="B102" s="30" t="str">
        <f aca="false">IF(ISBLANK(A102),"",TEXT(A102,"mmm/aa"))</f>
        <v/>
      </c>
      <c r="C102" s="31" t="str">
        <f aca="false">IF(ISBLANK(D102),"",INDEX(Cuentas!A:A,MATCH(D102,Cuentas!B:B,0)))</f>
        <v/>
      </c>
      <c r="D102" s="32"/>
      <c r="E102" s="33"/>
      <c r="F102" s="32"/>
    </row>
    <row r="103" customFormat="false" ht="19.35" hidden="false" customHeight="false" outlineLevel="0" collapsed="false">
      <c r="A103" s="34"/>
      <c r="B103" s="35" t="str">
        <f aca="false">IF(ISBLANK(A103),"",TEXT(A103,"mmm/aa"))</f>
        <v/>
      </c>
      <c r="C103" s="36" t="str">
        <f aca="false">IF(ISBLANK(D103),"",INDEX(Cuentas!A:A,MATCH(D103,Cuentas!B:B,0)))</f>
        <v/>
      </c>
      <c r="D103" s="37"/>
      <c r="E103" s="38"/>
      <c r="F103" s="37"/>
    </row>
    <row r="104" customFormat="false" ht="19.35" hidden="false" customHeight="false" outlineLevel="0" collapsed="false">
      <c r="A104" s="29"/>
      <c r="B104" s="30" t="str">
        <f aca="false">IF(ISBLANK(A104),"",TEXT(A104,"mmm/aa"))</f>
        <v/>
      </c>
      <c r="C104" s="31" t="str">
        <f aca="false">IF(ISBLANK(D104),"",INDEX(Cuentas!A:A,MATCH(D104,Cuentas!B:B,0)))</f>
        <v/>
      </c>
      <c r="D104" s="32"/>
      <c r="E104" s="33"/>
      <c r="F104" s="32"/>
    </row>
    <row r="105" customFormat="false" ht="19.35" hidden="false" customHeight="false" outlineLevel="0" collapsed="false">
      <c r="A105" s="34"/>
      <c r="B105" s="35" t="str">
        <f aca="false">IF(ISBLANK(A105),"",TEXT(A105,"mmm/aa"))</f>
        <v/>
      </c>
      <c r="C105" s="36" t="str">
        <f aca="false">IF(ISBLANK(D105),"",INDEX(Cuentas!A:A,MATCH(D105,Cuentas!B:B,0)))</f>
        <v/>
      </c>
      <c r="D105" s="37"/>
      <c r="E105" s="38"/>
      <c r="F105" s="37"/>
    </row>
    <row r="106" customFormat="false" ht="19.35" hidden="false" customHeight="false" outlineLevel="0" collapsed="false">
      <c r="A106" s="29"/>
      <c r="B106" s="30" t="str">
        <f aca="false">IF(ISBLANK(A106),"",TEXT(A106,"mmm/aa"))</f>
        <v/>
      </c>
      <c r="C106" s="31" t="str">
        <f aca="false">IF(ISBLANK(D106),"",INDEX(Cuentas!A:A,MATCH(D106,Cuentas!B:B,0)))</f>
        <v/>
      </c>
      <c r="D106" s="32"/>
      <c r="E106" s="33"/>
      <c r="F106" s="32"/>
    </row>
    <row r="107" customFormat="false" ht="19.35" hidden="false" customHeight="false" outlineLevel="0" collapsed="false">
      <c r="A107" s="34"/>
      <c r="B107" s="35" t="str">
        <f aca="false">IF(ISBLANK(A107),"",TEXT(A107,"mmm/aa"))</f>
        <v/>
      </c>
      <c r="C107" s="36" t="str">
        <f aca="false">IF(ISBLANK(D107),"",INDEX(Cuentas!A:A,MATCH(D107,Cuentas!B:B,0)))</f>
        <v/>
      </c>
      <c r="D107" s="37"/>
      <c r="E107" s="38"/>
      <c r="F107" s="37"/>
    </row>
    <row r="108" customFormat="false" ht="19.35" hidden="false" customHeight="false" outlineLevel="0" collapsed="false">
      <c r="A108" s="29"/>
      <c r="B108" s="30" t="str">
        <f aca="false">IF(ISBLANK(A108),"",TEXT(A108,"mmm/aa"))</f>
        <v/>
      </c>
      <c r="C108" s="31" t="str">
        <f aca="false">IF(ISBLANK(D108),"",INDEX(Cuentas!A:A,MATCH(D108,Cuentas!B:B,0)))</f>
        <v/>
      </c>
      <c r="D108" s="32"/>
      <c r="E108" s="33"/>
      <c r="F108" s="32"/>
    </row>
    <row r="109" customFormat="false" ht="19.35" hidden="false" customHeight="false" outlineLevel="0" collapsed="false">
      <c r="A109" s="34"/>
      <c r="B109" s="35" t="str">
        <f aca="false">IF(ISBLANK(A109),"",TEXT(A109,"mmm/aa"))</f>
        <v/>
      </c>
      <c r="C109" s="36" t="str">
        <f aca="false">IF(ISBLANK(D109),"",INDEX(Cuentas!A:A,MATCH(D109,Cuentas!B:B,0)))</f>
        <v/>
      </c>
      <c r="D109" s="37"/>
      <c r="E109" s="38"/>
      <c r="F109" s="37"/>
    </row>
    <row r="110" customFormat="false" ht="19.35" hidden="false" customHeight="false" outlineLevel="0" collapsed="false">
      <c r="A110" s="29"/>
      <c r="B110" s="30" t="str">
        <f aca="false">IF(ISBLANK(A110),"",TEXT(A110,"mmm/aa"))</f>
        <v/>
      </c>
      <c r="C110" s="31" t="str">
        <f aca="false">IF(ISBLANK(D110),"",INDEX(Cuentas!A:A,MATCH(D110,Cuentas!B:B,0)))</f>
        <v/>
      </c>
      <c r="D110" s="32"/>
      <c r="E110" s="33"/>
      <c r="F110" s="32"/>
    </row>
    <row r="111" customFormat="false" ht="19.35" hidden="false" customHeight="false" outlineLevel="0" collapsed="false">
      <c r="A111" s="34"/>
      <c r="B111" s="35" t="str">
        <f aca="false">IF(ISBLANK(A111),"",TEXT(A111,"mmm/aa"))</f>
        <v/>
      </c>
      <c r="C111" s="36" t="str">
        <f aca="false">IF(ISBLANK(D111),"",INDEX(Cuentas!A:A,MATCH(D111,Cuentas!B:B,0)))</f>
        <v/>
      </c>
      <c r="D111" s="37"/>
      <c r="E111" s="38"/>
      <c r="F111" s="37"/>
    </row>
    <row r="112" customFormat="false" ht="19.35" hidden="false" customHeight="false" outlineLevel="0" collapsed="false">
      <c r="A112" s="29"/>
      <c r="B112" s="30" t="str">
        <f aca="false">IF(ISBLANK(A112),"",TEXT(A112,"mmm/aa"))</f>
        <v/>
      </c>
      <c r="C112" s="31" t="str">
        <f aca="false">IF(ISBLANK(D112),"",INDEX(Cuentas!A:A,MATCH(D112,Cuentas!B:B,0)))</f>
        <v/>
      </c>
      <c r="D112" s="32"/>
      <c r="E112" s="33"/>
      <c r="F112" s="32"/>
    </row>
    <row r="113" customFormat="false" ht="19.35" hidden="false" customHeight="false" outlineLevel="0" collapsed="false">
      <c r="A113" s="34"/>
      <c r="B113" s="35" t="str">
        <f aca="false">IF(ISBLANK(A113),"",TEXT(A113,"mmm/aa"))</f>
        <v/>
      </c>
      <c r="C113" s="36" t="str">
        <f aca="false">IF(ISBLANK(D113),"",INDEX(Cuentas!A:A,MATCH(D113,Cuentas!B:B,0)))</f>
        <v/>
      </c>
      <c r="D113" s="37"/>
      <c r="E113" s="38"/>
      <c r="F113" s="37"/>
    </row>
    <row r="114" customFormat="false" ht="19.35" hidden="false" customHeight="false" outlineLevel="0" collapsed="false">
      <c r="A114" s="29"/>
      <c r="B114" s="30" t="str">
        <f aca="false">IF(ISBLANK(A114),"",TEXT(A114,"mmm/aa"))</f>
        <v/>
      </c>
      <c r="C114" s="31" t="str">
        <f aca="false">IF(ISBLANK(D114),"",INDEX(Cuentas!A:A,MATCH(D114,Cuentas!B:B,0)))</f>
        <v/>
      </c>
      <c r="D114" s="32"/>
      <c r="E114" s="33"/>
      <c r="F114" s="32"/>
    </row>
    <row r="115" customFormat="false" ht="19.35" hidden="false" customHeight="false" outlineLevel="0" collapsed="false">
      <c r="A115" s="34"/>
      <c r="B115" s="35" t="str">
        <f aca="false">IF(ISBLANK(A115),"",TEXT(A115,"mmm/aa"))</f>
        <v/>
      </c>
      <c r="C115" s="36" t="str">
        <f aca="false">IF(ISBLANK(D115),"",INDEX(Cuentas!A:A,MATCH(D115,Cuentas!B:B,0)))</f>
        <v/>
      </c>
      <c r="D115" s="37"/>
      <c r="E115" s="38"/>
      <c r="F115" s="37"/>
    </row>
    <row r="116" customFormat="false" ht="19.35" hidden="false" customHeight="false" outlineLevel="0" collapsed="false">
      <c r="A116" s="29"/>
      <c r="B116" s="30" t="str">
        <f aca="false">IF(ISBLANK(A116),"",TEXT(A116,"mmm/aa"))</f>
        <v/>
      </c>
      <c r="C116" s="31" t="str">
        <f aca="false">IF(ISBLANK(D116),"",INDEX(Cuentas!A:A,MATCH(D116,Cuentas!B:B,0)))</f>
        <v/>
      </c>
      <c r="D116" s="32"/>
      <c r="E116" s="33"/>
      <c r="F116" s="32"/>
    </row>
    <row r="117" customFormat="false" ht="19.35" hidden="false" customHeight="false" outlineLevel="0" collapsed="false">
      <c r="A117" s="34"/>
      <c r="B117" s="35" t="str">
        <f aca="false">IF(ISBLANK(A117),"",TEXT(A117,"mmm/aa"))</f>
        <v/>
      </c>
      <c r="C117" s="36" t="str">
        <f aca="false">IF(ISBLANK(D117),"",INDEX(Cuentas!A:A,MATCH(D117,Cuentas!B:B,0)))</f>
        <v/>
      </c>
      <c r="D117" s="37"/>
      <c r="E117" s="38"/>
      <c r="F117" s="37"/>
    </row>
    <row r="118" customFormat="false" ht="19.35" hidden="false" customHeight="false" outlineLevel="0" collapsed="false">
      <c r="A118" s="29"/>
      <c r="B118" s="30" t="str">
        <f aca="false">IF(ISBLANK(A118),"",TEXT(A118,"mmm/aa"))</f>
        <v/>
      </c>
      <c r="C118" s="31" t="str">
        <f aca="false">IF(ISBLANK(D118),"",INDEX(Cuentas!A:A,MATCH(D118,Cuentas!B:B,0)))</f>
        <v/>
      </c>
      <c r="D118" s="32"/>
      <c r="E118" s="33"/>
      <c r="F118" s="32"/>
    </row>
    <row r="119" customFormat="false" ht="19.35" hidden="false" customHeight="false" outlineLevel="0" collapsed="false">
      <c r="A119" s="34"/>
      <c r="B119" s="35" t="str">
        <f aca="false">IF(ISBLANK(A119),"",TEXT(A119,"mmm/aa"))</f>
        <v/>
      </c>
      <c r="C119" s="36" t="str">
        <f aca="false">IF(ISBLANK(D119),"",INDEX(Cuentas!A:A,MATCH(D119,Cuentas!B:B,0)))</f>
        <v/>
      </c>
      <c r="D119" s="37"/>
      <c r="E119" s="38"/>
      <c r="F119" s="37"/>
    </row>
    <row r="120" customFormat="false" ht="19.35" hidden="false" customHeight="false" outlineLevel="0" collapsed="false">
      <c r="A120" s="29"/>
      <c r="B120" s="30" t="str">
        <f aca="false">IF(ISBLANK(A120),"",TEXT(A120,"mmm/aa"))</f>
        <v/>
      </c>
      <c r="C120" s="31" t="str">
        <f aca="false">IF(ISBLANK(D120),"",INDEX(Cuentas!A:A,MATCH(D120,Cuentas!B:B,0)))</f>
        <v/>
      </c>
      <c r="D120" s="32"/>
      <c r="E120" s="33"/>
      <c r="F120" s="32"/>
    </row>
    <row r="121" customFormat="false" ht="19.35" hidden="false" customHeight="false" outlineLevel="0" collapsed="false">
      <c r="A121" s="34"/>
      <c r="B121" s="35" t="str">
        <f aca="false">IF(ISBLANK(A121),"",TEXT(A121,"mmm/aa"))</f>
        <v/>
      </c>
      <c r="C121" s="36" t="str">
        <f aca="false">IF(ISBLANK(D121),"",INDEX(Cuentas!A:A,MATCH(D121,Cuentas!B:B,0)))</f>
        <v/>
      </c>
      <c r="D121" s="37"/>
      <c r="E121" s="38"/>
      <c r="F121" s="37"/>
    </row>
    <row r="122" customFormat="false" ht="19.35" hidden="false" customHeight="false" outlineLevel="0" collapsed="false">
      <c r="A122" s="29"/>
      <c r="B122" s="30" t="str">
        <f aca="false">IF(ISBLANK(A122),"",TEXT(A122,"mmm/aa"))</f>
        <v/>
      </c>
      <c r="C122" s="31" t="str">
        <f aca="false">IF(ISBLANK(D122),"",INDEX(Cuentas!A:A,MATCH(D122,Cuentas!B:B,0)))</f>
        <v/>
      </c>
      <c r="D122" s="32"/>
      <c r="E122" s="33"/>
      <c r="F122" s="32"/>
    </row>
    <row r="123" customFormat="false" ht="19.35" hidden="false" customHeight="false" outlineLevel="0" collapsed="false">
      <c r="A123" s="34"/>
      <c r="B123" s="35" t="str">
        <f aca="false">IF(ISBLANK(A123),"",TEXT(A123,"mmm/aa"))</f>
        <v/>
      </c>
      <c r="C123" s="36" t="str">
        <f aca="false">IF(ISBLANK(D123),"",INDEX(Cuentas!A:A,MATCH(D123,Cuentas!B:B,0)))</f>
        <v/>
      </c>
      <c r="D123" s="37"/>
      <c r="E123" s="38"/>
      <c r="F123" s="37"/>
    </row>
    <row r="124" customFormat="false" ht="19.35" hidden="false" customHeight="false" outlineLevel="0" collapsed="false">
      <c r="A124" s="29"/>
      <c r="B124" s="30" t="str">
        <f aca="false">IF(ISBLANK(A124),"",TEXT(A124,"mmm/aa"))</f>
        <v/>
      </c>
      <c r="C124" s="31" t="str">
        <f aca="false">IF(ISBLANK(D124),"",INDEX(Cuentas!A:A,MATCH(D124,Cuentas!B:B,0)))</f>
        <v/>
      </c>
      <c r="D124" s="32"/>
      <c r="E124" s="33"/>
      <c r="F124" s="32"/>
    </row>
    <row r="125" customFormat="false" ht="19.35" hidden="false" customHeight="false" outlineLevel="0" collapsed="false">
      <c r="A125" s="34"/>
      <c r="B125" s="35" t="str">
        <f aca="false">IF(ISBLANK(A125),"",TEXT(A125,"mmm/aa"))</f>
        <v/>
      </c>
      <c r="C125" s="36" t="str">
        <f aca="false">IF(ISBLANK(D125),"",INDEX(Cuentas!A:A,MATCH(D125,Cuentas!B:B,0)))</f>
        <v/>
      </c>
      <c r="D125" s="37"/>
      <c r="E125" s="38"/>
      <c r="F125" s="37"/>
    </row>
    <row r="126" customFormat="false" ht="19.35" hidden="false" customHeight="false" outlineLevel="0" collapsed="false">
      <c r="A126" s="29"/>
      <c r="B126" s="30" t="str">
        <f aca="false">IF(ISBLANK(A126),"",TEXT(A126,"mmm/aa"))</f>
        <v/>
      </c>
      <c r="C126" s="31" t="str">
        <f aca="false">IF(ISBLANK(D126),"",INDEX(Cuentas!A:A,MATCH(D126,Cuentas!B:B,0)))</f>
        <v/>
      </c>
      <c r="D126" s="32"/>
      <c r="E126" s="33"/>
      <c r="F126" s="32"/>
    </row>
    <row r="127" customFormat="false" ht="19.35" hidden="false" customHeight="false" outlineLevel="0" collapsed="false">
      <c r="A127" s="34"/>
      <c r="B127" s="35" t="str">
        <f aca="false">IF(ISBLANK(A127),"",TEXT(A127,"mmm/aa"))</f>
        <v/>
      </c>
      <c r="C127" s="36" t="str">
        <f aca="false">IF(ISBLANK(D127),"",INDEX(Cuentas!A:A,MATCH(D127,Cuentas!B:B,0)))</f>
        <v/>
      </c>
      <c r="D127" s="37"/>
      <c r="E127" s="38"/>
      <c r="F127" s="37"/>
    </row>
    <row r="128" customFormat="false" ht="19.35" hidden="false" customHeight="false" outlineLevel="0" collapsed="false">
      <c r="A128" s="29"/>
      <c r="B128" s="30" t="str">
        <f aca="false">IF(ISBLANK(A128),"",TEXT(A128,"mmm/aa"))</f>
        <v/>
      </c>
      <c r="C128" s="31" t="str">
        <f aca="false">IF(ISBLANK(D128),"",INDEX(Cuentas!A:A,MATCH(D128,Cuentas!B:B,0)))</f>
        <v/>
      </c>
      <c r="D128" s="32"/>
      <c r="E128" s="33"/>
      <c r="F128" s="32"/>
    </row>
    <row r="129" customFormat="false" ht="19.35" hidden="false" customHeight="false" outlineLevel="0" collapsed="false">
      <c r="A129" s="34"/>
      <c r="B129" s="35" t="str">
        <f aca="false">IF(ISBLANK(A129),"",TEXT(A129,"mmm/aa"))</f>
        <v/>
      </c>
      <c r="C129" s="36" t="str">
        <f aca="false">IF(ISBLANK(D129),"",INDEX(Cuentas!A:A,MATCH(D129,Cuentas!B:B,0)))</f>
        <v/>
      </c>
      <c r="D129" s="37"/>
      <c r="E129" s="38"/>
      <c r="F129" s="37"/>
    </row>
    <row r="130" customFormat="false" ht="19.35" hidden="false" customHeight="false" outlineLevel="0" collapsed="false">
      <c r="A130" s="29"/>
      <c r="B130" s="30" t="str">
        <f aca="false">IF(ISBLANK(A130),"",TEXT(A130,"mmm/aa"))</f>
        <v/>
      </c>
      <c r="C130" s="31" t="str">
        <f aca="false">IF(ISBLANK(D130),"",INDEX(Cuentas!A:A,MATCH(D130,Cuentas!B:B,0)))</f>
        <v/>
      </c>
      <c r="D130" s="32"/>
      <c r="E130" s="33"/>
      <c r="F130" s="32"/>
    </row>
    <row r="131" customFormat="false" ht="19.35" hidden="false" customHeight="false" outlineLevel="0" collapsed="false">
      <c r="A131" s="34"/>
      <c r="B131" s="35" t="str">
        <f aca="false">IF(ISBLANK(A131),"",TEXT(A131,"mmm/aa"))</f>
        <v/>
      </c>
      <c r="C131" s="36" t="str">
        <f aca="false">IF(ISBLANK(D131),"",INDEX(Cuentas!A:A,MATCH(D131,Cuentas!B:B,0)))</f>
        <v/>
      </c>
      <c r="D131" s="37"/>
      <c r="E131" s="38"/>
      <c r="F131" s="37"/>
    </row>
    <row r="132" customFormat="false" ht="19.35" hidden="false" customHeight="false" outlineLevel="0" collapsed="false">
      <c r="A132" s="29"/>
      <c r="B132" s="30" t="str">
        <f aca="false">IF(ISBLANK(A132),"",TEXT(A132,"mmm/aa"))</f>
        <v/>
      </c>
      <c r="C132" s="31" t="str">
        <f aca="false">IF(ISBLANK(D132),"",INDEX(Cuentas!A:A,MATCH(D132,Cuentas!B:B,0)))</f>
        <v/>
      </c>
      <c r="D132" s="32"/>
      <c r="E132" s="33"/>
      <c r="F132" s="32"/>
    </row>
    <row r="133" customFormat="false" ht="19.35" hidden="false" customHeight="false" outlineLevel="0" collapsed="false">
      <c r="A133" s="34"/>
      <c r="B133" s="35" t="str">
        <f aca="false">IF(ISBLANK(A133),"",TEXT(A133,"mmm/aa"))</f>
        <v/>
      </c>
      <c r="C133" s="36" t="str">
        <f aca="false">IF(ISBLANK(D133),"",INDEX(Cuentas!A:A,MATCH(D133,Cuentas!B:B,0)))</f>
        <v/>
      </c>
      <c r="D133" s="37"/>
      <c r="E133" s="38"/>
      <c r="F133" s="37"/>
    </row>
    <row r="134" customFormat="false" ht="19.35" hidden="false" customHeight="false" outlineLevel="0" collapsed="false">
      <c r="A134" s="29"/>
      <c r="B134" s="30" t="str">
        <f aca="false">IF(ISBLANK(A134),"",TEXT(A134,"mmm/aa"))</f>
        <v/>
      </c>
      <c r="C134" s="31" t="str">
        <f aca="false">IF(ISBLANK(D134),"",INDEX(Cuentas!A:A,MATCH(D134,Cuentas!B:B,0)))</f>
        <v/>
      </c>
      <c r="D134" s="32"/>
      <c r="E134" s="33"/>
      <c r="F134" s="32"/>
    </row>
    <row r="135" customFormat="false" ht="19.35" hidden="false" customHeight="false" outlineLevel="0" collapsed="false">
      <c r="A135" s="34"/>
      <c r="B135" s="35" t="str">
        <f aca="false">IF(ISBLANK(A135),"",TEXT(A135,"mmm/aa"))</f>
        <v/>
      </c>
      <c r="C135" s="36" t="str">
        <f aca="false">IF(ISBLANK(D135),"",INDEX(Cuentas!A:A,MATCH(D135,Cuentas!B:B,0)))</f>
        <v/>
      </c>
      <c r="D135" s="37"/>
      <c r="E135" s="38"/>
      <c r="F135" s="37"/>
    </row>
    <row r="136" customFormat="false" ht="19.35" hidden="false" customHeight="false" outlineLevel="0" collapsed="false">
      <c r="A136" s="29"/>
      <c r="B136" s="30" t="str">
        <f aca="false">IF(ISBLANK(A136),"",TEXT(A136,"mmm/aa"))</f>
        <v/>
      </c>
      <c r="C136" s="31" t="str">
        <f aca="false">IF(ISBLANK(D136),"",INDEX(Cuentas!A:A,MATCH(D136,Cuentas!B:B,0)))</f>
        <v/>
      </c>
      <c r="D136" s="32"/>
      <c r="E136" s="33"/>
      <c r="F136" s="32"/>
    </row>
    <row r="137" customFormat="false" ht="19.35" hidden="false" customHeight="false" outlineLevel="0" collapsed="false">
      <c r="A137" s="34"/>
      <c r="B137" s="35" t="str">
        <f aca="false">IF(ISBLANK(A137),"",TEXT(A137,"mmm/aa"))</f>
        <v/>
      </c>
      <c r="C137" s="36" t="str">
        <f aca="false">IF(ISBLANK(D137),"",INDEX(Cuentas!A:A,MATCH(D137,Cuentas!B:B,0)))</f>
        <v/>
      </c>
      <c r="D137" s="37"/>
      <c r="E137" s="38"/>
      <c r="F137" s="37"/>
    </row>
    <row r="138" customFormat="false" ht="19.35" hidden="false" customHeight="false" outlineLevel="0" collapsed="false">
      <c r="A138" s="29"/>
      <c r="B138" s="30" t="str">
        <f aca="false">IF(ISBLANK(A138),"",TEXT(A138,"mmm/aa"))</f>
        <v/>
      </c>
      <c r="C138" s="31" t="str">
        <f aca="false">IF(ISBLANK(D138),"",INDEX(Cuentas!A:A,MATCH(D138,Cuentas!B:B,0)))</f>
        <v/>
      </c>
      <c r="D138" s="32"/>
      <c r="E138" s="33"/>
      <c r="F138" s="32"/>
    </row>
    <row r="139" customFormat="false" ht="19.35" hidden="false" customHeight="false" outlineLevel="0" collapsed="false">
      <c r="A139" s="34"/>
      <c r="B139" s="35" t="str">
        <f aca="false">IF(ISBLANK(A139),"",TEXT(A139,"mmm/aa"))</f>
        <v/>
      </c>
      <c r="C139" s="36" t="str">
        <f aca="false">IF(ISBLANK(D139),"",INDEX(Cuentas!A:A,MATCH(D139,Cuentas!B:B,0)))</f>
        <v/>
      </c>
      <c r="D139" s="37"/>
      <c r="E139" s="38"/>
      <c r="F139" s="37"/>
    </row>
    <row r="140" customFormat="false" ht="19.35" hidden="false" customHeight="false" outlineLevel="0" collapsed="false">
      <c r="A140" s="29"/>
      <c r="B140" s="30" t="str">
        <f aca="false">IF(ISBLANK(A140),"",TEXT(A140,"mmm/aa"))</f>
        <v/>
      </c>
      <c r="C140" s="31" t="str">
        <f aca="false">IF(ISBLANK(D140),"",INDEX(Cuentas!A:A,MATCH(D140,Cuentas!B:B,0)))</f>
        <v/>
      </c>
      <c r="D140" s="32"/>
      <c r="E140" s="33"/>
      <c r="F140" s="32"/>
    </row>
    <row r="141" customFormat="false" ht="19.35" hidden="false" customHeight="false" outlineLevel="0" collapsed="false">
      <c r="A141" s="34"/>
      <c r="B141" s="35" t="str">
        <f aca="false">IF(ISBLANK(A141),"",TEXT(A141,"mmm/aa"))</f>
        <v/>
      </c>
      <c r="C141" s="36" t="str">
        <f aca="false">IF(ISBLANK(D141),"",INDEX(Cuentas!A:A,MATCH(D141,Cuentas!B:B,0)))</f>
        <v/>
      </c>
      <c r="D141" s="37"/>
      <c r="E141" s="38"/>
      <c r="F141" s="37"/>
    </row>
    <row r="142" customFormat="false" ht="19.35" hidden="false" customHeight="false" outlineLevel="0" collapsed="false">
      <c r="A142" s="29"/>
      <c r="B142" s="30" t="str">
        <f aca="false">IF(ISBLANK(A142),"",TEXT(A142,"mmm/aa"))</f>
        <v/>
      </c>
      <c r="C142" s="31" t="str">
        <f aca="false">IF(ISBLANK(D142),"",INDEX(Cuentas!A:A,MATCH(D142,Cuentas!B:B,0)))</f>
        <v/>
      </c>
      <c r="D142" s="32"/>
      <c r="E142" s="33"/>
      <c r="F142" s="32"/>
    </row>
    <row r="143" customFormat="false" ht="19.35" hidden="false" customHeight="false" outlineLevel="0" collapsed="false">
      <c r="A143" s="34"/>
      <c r="B143" s="35" t="str">
        <f aca="false">IF(ISBLANK(A143),"",TEXT(A143,"mmm/aa"))</f>
        <v/>
      </c>
      <c r="C143" s="36" t="str">
        <f aca="false">IF(ISBLANK(D143),"",INDEX(Cuentas!A:A,MATCH(D143,Cuentas!B:B,0)))</f>
        <v/>
      </c>
      <c r="D143" s="37"/>
      <c r="E143" s="38"/>
      <c r="F143" s="37"/>
    </row>
    <row r="144" customFormat="false" ht="19.35" hidden="false" customHeight="false" outlineLevel="0" collapsed="false">
      <c r="A144" s="29"/>
      <c r="B144" s="30" t="str">
        <f aca="false">IF(ISBLANK(A144),"",TEXT(A144,"mmm/aa"))</f>
        <v/>
      </c>
      <c r="C144" s="31" t="str">
        <f aca="false">IF(ISBLANK(D144),"",INDEX(Cuentas!A:A,MATCH(D144,Cuentas!B:B,0)))</f>
        <v/>
      </c>
      <c r="D144" s="32"/>
      <c r="E144" s="33"/>
      <c r="F144" s="32"/>
    </row>
    <row r="145" customFormat="false" ht="19.35" hidden="false" customHeight="false" outlineLevel="0" collapsed="false">
      <c r="A145" s="34"/>
      <c r="B145" s="35" t="str">
        <f aca="false">IF(ISBLANK(A145),"",TEXT(A145,"mmm/aa"))</f>
        <v/>
      </c>
      <c r="C145" s="36" t="str">
        <f aca="false">IF(ISBLANK(D145),"",INDEX(Cuentas!A:A,MATCH(D145,Cuentas!B:B,0)))</f>
        <v/>
      </c>
      <c r="D145" s="37"/>
      <c r="E145" s="38"/>
      <c r="F145" s="37"/>
    </row>
    <row r="146" customFormat="false" ht="19.35" hidden="false" customHeight="false" outlineLevel="0" collapsed="false">
      <c r="A146" s="29"/>
      <c r="B146" s="30" t="str">
        <f aca="false">IF(ISBLANK(A146),"",TEXT(A146,"mmm/aa"))</f>
        <v/>
      </c>
      <c r="C146" s="31" t="str">
        <f aca="false">IF(ISBLANK(D146),"",INDEX(Cuentas!A:A,MATCH(D146,Cuentas!B:B,0)))</f>
        <v/>
      </c>
      <c r="D146" s="32"/>
      <c r="E146" s="33"/>
      <c r="F146" s="32"/>
    </row>
    <row r="147" customFormat="false" ht="19.35" hidden="false" customHeight="false" outlineLevel="0" collapsed="false">
      <c r="A147" s="34"/>
      <c r="B147" s="35" t="str">
        <f aca="false">IF(ISBLANK(A147),"",TEXT(A147,"mmm/aa"))</f>
        <v/>
      </c>
      <c r="C147" s="36" t="str">
        <f aca="false">IF(ISBLANK(D147),"",INDEX(Cuentas!A:A,MATCH(D147,Cuentas!B:B,0)))</f>
        <v/>
      </c>
      <c r="D147" s="37"/>
      <c r="E147" s="38"/>
      <c r="F147" s="37"/>
    </row>
    <row r="148" customFormat="false" ht="19.35" hidden="false" customHeight="false" outlineLevel="0" collapsed="false">
      <c r="A148" s="29"/>
      <c r="B148" s="30" t="str">
        <f aca="false">IF(ISBLANK(A148),"",TEXT(A148,"mmm/aa"))</f>
        <v/>
      </c>
      <c r="C148" s="31" t="str">
        <f aca="false">IF(ISBLANK(D148),"",INDEX(Cuentas!A:A,MATCH(D148,Cuentas!B:B,0)))</f>
        <v/>
      </c>
      <c r="D148" s="32"/>
      <c r="E148" s="33"/>
      <c r="F148" s="32"/>
    </row>
    <row r="149" customFormat="false" ht="19.35" hidden="false" customHeight="false" outlineLevel="0" collapsed="false">
      <c r="A149" s="34"/>
      <c r="B149" s="35" t="str">
        <f aca="false">IF(ISBLANK(A149),"",TEXT(A149,"mmm/aa"))</f>
        <v/>
      </c>
      <c r="C149" s="36" t="str">
        <f aca="false">IF(ISBLANK(D149),"",INDEX(Cuentas!A:A,MATCH(D149,Cuentas!B:B,0)))</f>
        <v/>
      </c>
      <c r="D149" s="37"/>
      <c r="E149" s="38"/>
      <c r="F149" s="37"/>
    </row>
    <row r="150" customFormat="false" ht="19.35" hidden="false" customHeight="false" outlineLevel="0" collapsed="false">
      <c r="A150" s="29"/>
      <c r="B150" s="30" t="str">
        <f aca="false">IF(ISBLANK(A150),"",TEXT(A150,"mmm/aa"))</f>
        <v/>
      </c>
      <c r="C150" s="31" t="str">
        <f aca="false">IF(ISBLANK(D150),"",INDEX(Cuentas!A:A,MATCH(D150,Cuentas!B:B,0)))</f>
        <v/>
      </c>
      <c r="D150" s="32"/>
      <c r="E150" s="33"/>
      <c r="F150" s="32"/>
    </row>
    <row r="151" customFormat="false" ht="19.35" hidden="false" customHeight="false" outlineLevel="0" collapsed="false">
      <c r="A151" s="34"/>
      <c r="B151" s="35" t="str">
        <f aca="false">IF(ISBLANK(A151),"",TEXT(A151,"mmm/aa"))</f>
        <v/>
      </c>
      <c r="C151" s="36" t="str">
        <f aca="false">IF(ISBLANK(D151),"",INDEX(Cuentas!A:A,MATCH(D151,Cuentas!B:B,0)))</f>
        <v/>
      </c>
      <c r="D151" s="37"/>
      <c r="E151" s="38"/>
      <c r="F151" s="37"/>
    </row>
    <row r="152" customFormat="false" ht="19.35" hidden="false" customHeight="false" outlineLevel="0" collapsed="false">
      <c r="A152" s="29"/>
      <c r="B152" s="30" t="str">
        <f aca="false">IF(ISBLANK(A152),"",TEXT(A152,"mmm/aa"))</f>
        <v/>
      </c>
      <c r="C152" s="31" t="str">
        <f aca="false">IF(ISBLANK(D152),"",INDEX(Cuentas!A:A,MATCH(D152,Cuentas!B:B,0)))</f>
        <v/>
      </c>
      <c r="D152" s="32"/>
      <c r="E152" s="33"/>
      <c r="F152" s="32"/>
    </row>
    <row r="153" customFormat="false" ht="19.35" hidden="false" customHeight="false" outlineLevel="0" collapsed="false">
      <c r="A153" s="34"/>
      <c r="B153" s="35" t="str">
        <f aca="false">IF(ISBLANK(A153),"",TEXT(A153,"mmm/aa"))</f>
        <v/>
      </c>
      <c r="C153" s="36" t="str">
        <f aca="false">IF(ISBLANK(D153),"",INDEX(Cuentas!A:A,MATCH(D153,Cuentas!B:B,0)))</f>
        <v/>
      </c>
      <c r="D153" s="37"/>
      <c r="E153" s="38"/>
      <c r="F153" s="37"/>
    </row>
    <row r="154" customFormat="false" ht="19.35" hidden="false" customHeight="false" outlineLevel="0" collapsed="false">
      <c r="A154" s="29"/>
      <c r="B154" s="30" t="str">
        <f aca="false">IF(ISBLANK(A154),"",TEXT(A154,"mmm/aa"))</f>
        <v/>
      </c>
      <c r="C154" s="31" t="str">
        <f aca="false">IF(ISBLANK(D154),"",INDEX(Cuentas!A:A,MATCH(D154,Cuentas!B:B,0)))</f>
        <v/>
      </c>
      <c r="D154" s="32"/>
      <c r="E154" s="33"/>
      <c r="F154" s="32"/>
    </row>
    <row r="155" customFormat="false" ht="19.35" hidden="false" customHeight="false" outlineLevel="0" collapsed="false">
      <c r="A155" s="34"/>
      <c r="B155" s="35" t="str">
        <f aca="false">IF(ISBLANK(A155),"",TEXT(A155,"mmm/aa"))</f>
        <v/>
      </c>
      <c r="C155" s="36" t="str">
        <f aca="false">IF(ISBLANK(D155),"",INDEX(Cuentas!A:A,MATCH(D155,Cuentas!B:B,0)))</f>
        <v/>
      </c>
      <c r="D155" s="37"/>
      <c r="E155" s="38"/>
      <c r="F155" s="37"/>
    </row>
    <row r="156" customFormat="false" ht="19.35" hidden="false" customHeight="false" outlineLevel="0" collapsed="false">
      <c r="A156" s="29"/>
      <c r="B156" s="30" t="str">
        <f aca="false">IF(ISBLANK(A156),"",TEXT(A156,"mmm/aa"))</f>
        <v/>
      </c>
      <c r="C156" s="31" t="str">
        <f aca="false">IF(ISBLANK(D156),"",INDEX(Cuentas!A:A,MATCH(D156,Cuentas!B:B,0)))</f>
        <v/>
      </c>
      <c r="D156" s="32"/>
      <c r="E156" s="33"/>
      <c r="F156" s="32"/>
    </row>
    <row r="157" customFormat="false" ht="19.35" hidden="false" customHeight="false" outlineLevel="0" collapsed="false">
      <c r="A157" s="34"/>
      <c r="B157" s="35" t="str">
        <f aca="false">IF(ISBLANK(A157),"",TEXT(A157,"mmm/aa"))</f>
        <v/>
      </c>
      <c r="C157" s="36" t="str">
        <f aca="false">IF(ISBLANK(D157),"",INDEX(Cuentas!A:A,MATCH(D157,Cuentas!B:B,0)))</f>
        <v/>
      </c>
      <c r="D157" s="37"/>
      <c r="E157" s="38"/>
      <c r="F157" s="37"/>
    </row>
    <row r="158" customFormat="false" ht="19.35" hidden="false" customHeight="false" outlineLevel="0" collapsed="false">
      <c r="A158" s="29"/>
      <c r="B158" s="30" t="str">
        <f aca="false">IF(ISBLANK(A158),"",TEXT(A158,"mmm/aa"))</f>
        <v/>
      </c>
      <c r="C158" s="31" t="str">
        <f aca="false">IF(ISBLANK(D158),"",INDEX(Cuentas!A:A,MATCH(D158,Cuentas!B:B,0)))</f>
        <v/>
      </c>
      <c r="D158" s="32"/>
      <c r="E158" s="33"/>
      <c r="F158" s="32"/>
    </row>
    <row r="159" customFormat="false" ht="19.35" hidden="false" customHeight="false" outlineLevel="0" collapsed="false">
      <c r="A159" s="34"/>
      <c r="B159" s="35" t="str">
        <f aca="false">IF(ISBLANK(A159),"",TEXT(A159,"mmm/aa"))</f>
        <v/>
      </c>
      <c r="C159" s="36" t="str">
        <f aca="false">IF(ISBLANK(D159),"",INDEX(Cuentas!A:A,MATCH(D159,Cuentas!B:B,0)))</f>
        <v/>
      </c>
      <c r="D159" s="37"/>
      <c r="E159" s="38"/>
      <c r="F159" s="37"/>
    </row>
    <row r="160" customFormat="false" ht="19.35" hidden="false" customHeight="false" outlineLevel="0" collapsed="false">
      <c r="A160" s="29"/>
      <c r="B160" s="30" t="str">
        <f aca="false">IF(ISBLANK(A160),"",TEXT(A160,"mmm/aa"))</f>
        <v/>
      </c>
      <c r="C160" s="31" t="str">
        <f aca="false">IF(ISBLANK(D160),"",INDEX(Cuentas!A:A,MATCH(D160,Cuentas!B:B,0)))</f>
        <v/>
      </c>
      <c r="D160" s="32"/>
      <c r="E160" s="33"/>
      <c r="F160" s="32"/>
    </row>
    <row r="161" customFormat="false" ht="19.35" hidden="false" customHeight="false" outlineLevel="0" collapsed="false">
      <c r="A161" s="34"/>
      <c r="B161" s="35" t="str">
        <f aca="false">IF(ISBLANK(A161),"",TEXT(A161,"mmm/aa"))</f>
        <v/>
      </c>
      <c r="C161" s="36" t="str">
        <f aca="false">IF(ISBLANK(D161),"",INDEX(Cuentas!A:A,MATCH(D161,Cuentas!B:B,0)))</f>
        <v/>
      </c>
      <c r="D161" s="37"/>
      <c r="E161" s="38"/>
      <c r="F161" s="37"/>
    </row>
    <row r="162" customFormat="false" ht="19.35" hidden="false" customHeight="false" outlineLevel="0" collapsed="false">
      <c r="A162" s="29"/>
      <c r="B162" s="30" t="str">
        <f aca="false">IF(ISBLANK(A162),"",TEXT(A162,"mmm/aa"))</f>
        <v/>
      </c>
      <c r="C162" s="31" t="str">
        <f aca="false">IF(ISBLANK(D162),"",INDEX(Cuentas!A:A,MATCH(D162,Cuentas!B:B,0)))</f>
        <v/>
      </c>
      <c r="D162" s="32"/>
      <c r="E162" s="33"/>
      <c r="F162" s="32"/>
    </row>
    <row r="163" customFormat="false" ht="19.35" hidden="false" customHeight="false" outlineLevel="0" collapsed="false">
      <c r="A163" s="34"/>
      <c r="B163" s="35" t="str">
        <f aca="false">IF(ISBLANK(A163),"",TEXT(A163,"mmm/aa"))</f>
        <v/>
      </c>
      <c r="C163" s="36" t="str">
        <f aca="false">IF(ISBLANK(D163),"",INDEX(Cuentas!A:A,MATCH(D163,Cuentas!B:B,0)))</f>
        <v/>
      </c>
      <c r="D163" s="37"/>
      <c r="E163" s="38"/>
      <c r="F163" s="37"/>
    </row>
    <row r="164" customFormat="false" ht="19.35" hidden="false" customHeight="false" outlineLevel="0" collapsed="false">
      <c r="A164" s="29"/>
      <c r="B164" s="30" t="str">
        <f aca="false">IF(ISBLANK(A164),"",TEXT(A164,"mmm/aa"))</f>
        <v/>
      </c>
      <c r="C164" s="31" t="str">
        <f aca="false">IF(ISBLANK(D164),"",INDEX(Cuentas!A:A,MATCH(D164,Cuentas!B:B,0)))</f>
        <v/>
      </c>
      <c r="D164" s="32"/>
      <c r="E164" s="33"/>
      <c r="F164" s="32"/>
    </row>
    <row r="165" customFormat="false" ht="19.35" hidden="false" customHeight="false" outlineLevel="0" collapsed="false">
      <c r="A165" s="34"/>
      <c r="B165" s="35" t="str">
        <f aca="false">IF(ISBLANK(A165),"",TEXT(A165,"mmm/aa"))</f>
        <v/>
      </c>
      <c r="C165" s="36" t="str">
        <f aca="false">IF(ISBLANK(D165),"",INDEX(Cuentas!A:A,MATCH(D165,Cuentas!B:B,0)))</f>
        <v/>
      </c>
      <c r="D165" s="37"/>
      <c r="E165" s="38"/>
      <c r="F165" s="37"/>
    </row>
    <row r="166" customFormat="false" ht="19.35" hidden="false" customHeight="false" outlineLevel="0" collapsed="false">
      <c r="A166" s="29"/>
      <c r="B166" s="30" t="str">
        <f aca="false">IF(ISBLANK(A166),"",TEXT(A166,"mmm/aa"))</f>
        <v/>
      </c>
      <c r="C166" s="31" t="str">
        <f aca="false">IF(ISBLANK(D166),"",INDEX(Cuentas!A:A,MATCH(D166,Cuentas!B:B,0)))</f>
        <v/>
      </c>
      <c r="D166" s="32"/>
      <c r="E166" s="33"/>
      <c r="F166" s="32"/>
    </row>
    <row r="167" customFormat="false" ht="19.35" hidden="false" customHeight="false" outlineLevel="0" collapsed="false">
      <c r="A167" s="34"/>
      <c r="B167" s="35" t="str">
        <f aca="false">IF(ISBLANK(A167),"",TEXT(A167,"mmm/aa"))</f>
        <v/>
      </c>
      <c r="C167" s="36" t="str">
        <f aca="false">IF(ISBLANK(D167),"",INDEX(Cuentas!A:A,MATCH(D167,Cuentas!B:B,0)))</f>
        <v/>
      </c>
      <c r="D167" s="37"/>
      <c r="E167" s="38"/>
      <c r="F167" s="37"/>
    </row>
    <row r="168" customFormat="false" ht="19.35" hidden="false" customHeight="false" outlineLevel="0" collapsed="false">
      <c r="A168" s="29"/>
      <c r="B168" s="30" t="str">
        <f aca="false">IF(ISBLANK(A168),"",TEXT(A168,"mmm/aa"))</f>
        <v/>
      </c>
      <c r="C168" s="31" t="str">
        <f aca="false">IF(ISBLANK(D168),"",INDEX(Cuentas!A:A,MATCH(D168,Cuentas!B:B,0)))</f>
        <v/>
      </c>
      <c r="D168" s="32"/>
      <c r="E168" s="33"/>
      <c r="F168" s="32"/>
    </row>
    <row r="169" customFormat="false" ht="19.35" hidden="false" customHeight="false" outlineLevel="0" collapsed="false">
      <c r="A169" s="34"/>
      <c r="B169" s="35" t="str">
        <f aca="false">IF(ISBLANK(A169),"",TEXT(A169,"mmm/aa"))</f>
        <v/>
      </c>
      <c r="C169" s="36" t="str">
        <f aca="false">IF(ISBLANK(D169),"",INDEX(Cuentas!A:A,MATCH(D169,Cuentas!B:B,0)))</f>
        <v/>
      </c>
      <c r="D169" s="37"/>
      <c r="E169" s="38"/>
      <c r="F169" s="37"/>
    </row>
    <row r="170" customFormat="false" ht="19.35" hidden="false" customHeight="false" outlineLevel="0" collapsed="false">
      <c r="A170" s="29"/>
      <c r="B170" s="30" t="str">
        <f aca="false">IF(ISBLANK(A170),"",TEXT(A170,"mmm/aa"))</f>
        <v/>
      </c>
      <c r="C170" s="31" t="str">
        <f aca="false">IF(ISBLANK(D170),"",INDEX(Cuentas!A:A,MATCH(D170,Cuentas!B:B,0)))</f>
        <v/>
      </c>
      <c r="D170" s="32"/>
      <c r="E170" s="33"/>
      <c r="F170" s="32"/>
    </row>
    <row r="171" customFormat="false" ht="19.35" hidden="false" customHeight="false" outlineLevel="0" collapsed="false">
      <c r="A171" s="34"/>
      <c r="B171" s="35" t="str">
        <f aca="false">IF(ISBLANK(A171),"",TEXT(A171,"mmm/aa"))</f>
        <v/>
      </c>
      <c r="C171" s="36" t="str">
        <f aca="false">IF(ISBLANK(D171),"",INDEX(Cuentas!A:A,MATCH(D171,Cuentas!B:B,0)))</f>
        <v/>
      </c>
      <c r="D171" s="37"/>
      <c r="E171" s="38"/>
      <c r="F171" s="37"/>
    </row>
    <row r="172" customFormat="false" ht="19.35" hidden="false" customHeight="false" outlineLevel="0" collapsed="false">
      <c r="A172" s="29"/>
      <c r="B172" s="30" t="str">
        <f aca="false">IF(ISBLANK(A172),"",TEXT(A172,"mmm/aa"))</f>
        <v/>
      </c>
      <c r="C172" s="31" t="str">
        <f aca="false">IF(ISBLANK(D172),"",INDEX(Cuentas!A:A,MATCH(D172,Cuentas!B:B,0)))</f>
        <v/>
      </c>
      <c r="D172" s="32"/>
      <c r="E172" s="33"/>
      <c r="F172" s="32"/>
    </row>
    <row r="173" customFormat="false" ht="19.35" hidden="false" customHeight="false" outlineLevel="0" collapsed="false">
      <c r="A173" s="34"/>
      <c r="B173" s="35" t="str">
        <f aca="false">IF(ISBLANK(A173),"",TEXT(A173,"mmm/aa"))</f>
        <v/>
      </c>
      <c r="C173" s="36" t="str">
        <f aca="false">IF(ISBLANK(D173),"",INDEX(Cuentas!A:A,MATCH(D173,Cuentas!B:B,0)))</f>
        <v/>
      </c>
      <c r="D173" s="37"/>
      <c r="E173" s="38"/>
      <c r="F173" s="37"/>
    </row>
    <row r="174" customFormat="false" ht="19.35" hidden="false" customHeight="false" outlineLevel="0" collapsed="false">
      <c r="A174" s="29"/>
      <c r="B174" s="30" t="str">
        <f aca="false">IF(ISBLANK(A174),"",TEXT(A174,"mmm/aa"))</f>
        <v/>
      </c>
      <c r="C174" s="31" t="str">
        <f aca="false">IF(ISBLANK(D174),"",INDEX(Cuentas!A:A,MATCH(D174,Cuentas!B:B,0)))</f>
        <v/>
      </c>
      <c r="D174" s="32"/>
      <c r="E174" s="33"/>
      <c r="F174" s="32"/>
    </row>
    <row r="175" customFormat="false" ht="19.35" hidden="false" customHeight="false" outlineLevel="0" collapsed="false">
      <c r="A175" s="34"/>
      <c r="B175" s="35" t="str">
        <f aca="false">IF(ISBLANK(A175),"",TEXT(A175,"mmm/aa"))</f>
        <v/>
      </c>
      <c r="C175" s="36" t="str">
        <f aca="false">IF(ISBLANK(D175),"",INDEX(Cuentas!A:A,MATCH(D175,Cuentas!B:B,0)))</f>
        <v/>
      </c>
      <c r="D175" s="37"/>
      <c r="E175" s="38"/>
      <c r="F175" s="37"/>
    </row>
    <row r="176" customFormat="false" ht="19.35" hidden="false" customHeight="false" outlineLevel="0" collapsed="false">
      <c r="A176" s="29"/>
      <c r="B176" s="30" t="str">
        <f aca="false">IF(ISBLANK(A176),"",TEXT(A176,"mmm/aa"))</f>
        <v/>
      </c>
      <c r="C176" s="31" t="str">
        <f aca="false">IF(ISBLANK(D176),"",INDEX(Cuentas!A:A,MATCH(D176,Cuentas!B:B,0)))</f>
        <v/>
      </c>
      <c r="D176" s="32"/>
      <c r="E176" s="33"/>
      <c r="F176" s="32"/>
    </row>
    <row r="177" customFormat="false" ht="19.35" hidden="false" customHeight="false" outlineLevel="0" collapsed="false">
      <c r="A177" s="34"/>
      <c r="B177" s="35" t="str">
        <f aca="false">IF(ISBLANK(A177),"",TEXT(A177,"mmm/aa"))</f>
        <v/>
      </c>
      <c r="C177" s="36" t="str">
        <f aca="false">IF(ISBLANK(D177),"",INDEX(Cuentas!A:A,MATCH(D177,Cuentas!B:B,0)))</f>
        <v/>
      </c>
      <c r="D177" s="37"/>
      <c r="E177" s="38"/>
      <c r="F177" s="37"/>
    </row>
    <row r="178" customFormat="false" ht="19.35" hidden="false" customHeight="false" outlineLevel="0" collapsed="false">
      <c r="A178" s="29"/>
      <c r="B178" s="30" t="str">
        <f aca="false">IF(ISBLANK(A178),"",TEXT(A178,"mmm/aa"))</f>
        <v/>
      </c>
      <c r="C178" s="31" t="str">
        <f aca="false">IF(ISBLANK(D178),"",INDEX(Cuentas!A:A,MATCH(D178,Cuentas!B:B,0)))</f>
        <v/>
      </c>
      <c r="D178" s="32"/>
      <c r="E178" s="33"/>
      <c r="F178" s="32"/>
    </row>
    <row r="179" customFormat="false" ht="19.35" hidden="false" customHeight="false" outlineLevel="0" collapsed="false">
      <c r="A179" s="34"/>
      <c r="B179" s="35" t="str">
        <f aca="false">IF(ISBLANK(A179),"",TEXT(A179,"mmm/aa"))</f>
        <v/>
      </c>
      <c r="C179" s="36" t="str">
        <f aca="false">IF(ISBLANK(D179),"",INDEX(Cuentas!A:A,MATCH(D179,Cuentas!B:B,0)))</f>
        <v/>
      </c>
      <c r="D179" s="37"/>
      <c r="E179" s="38"/>
      <c r="F179" s="37"/>
    </row>
    <row r="180" customFormat="false" ht="19.35" hidden="false" customHeight="false" outlineLevel="0" collapsed="false">
      <c r="A180" s="29"/>
      <c r="B180" s="30" t="str">
        <f aca="false">IF(ISBLANK(A180),"",TEXT(A180,"mmm/aa"))</f>
        <v/>
      </c>
      <c r="C180" s="31" t="str">
        <f aca="false">IF(ISBLANK(D180),"",INDEX(Cuentas!A:A,MATCH(D180,Cuentas!B:B,0)))</f>
        <v/>
      </c>
      <c r="D180" s="32"/>
      <c r="E180" s="33"/>
      <c r="F180" s="32"/>
    </row>
    <row r="181" customFormat="false" ht="19.35" hidden="false" customHeight="false" outlineLevel="0" collapsed="false">
      <c r="A181" s="34"/>
      <c r="B181" s="35" t="str">
        <f aca="false">IF(ISBLANK(A181),"",TEXT(A181,"mmm/aa"))</f>
        <v/>
      </c>
      <c r="C181" s="36" t="str">
        <f aca="false">IF(ISBLANK(D181),"",INDEX(Cuentas!A:A,MATCH(D181,Cuentas!B:B,0)))</f>
        <v/>
      </c>
      <c r="D181" s="37"/>
      <c r="E181" s="38"/>
      <c r="F181" s="37"/>
    </row>
    <row r="182" customFormat="false" ht="19.35" hidden="false" customHeight="false" outlineLevel="0" collapsed="false">
      <c r="A182" s="29"/>
      <c r="B182" s="30" t="str">
        <f aca="false">IF(ISBLANK(A182),"",TEXT(A182,"mmm/aa"))</f>
        <v/>
      </c>
      <c r="C182" s="31" t="str">
        <f aca="false">IF(ISBLANK(D182),"",INDEX(Cuentas!A:A,MATCH(D182,Cuentas!B:B,0)))</f>
        <v/>
      </c>
      <c r="D182" s="32"/>
      <c r="E182" s="33"/>
      <c r="F182" s="32"/>
    </row>
    <row r="183" customFormat="false" ht="19.35" hidden="false" customHeight="false" outlineLevel="0" collapsed="false">
      <c r="A183" s="34"/>
      <c r="B183" s="35" t="str">
        <f aca="false">IF(ISBLANK(A183),"",TEXT(A183,"mmm/aa"))</f>
        <v/>
      </c>
      <c r="C183" s="36" t="str">
        <f aca="false">IF(ISBLANK(D183),"",INDEX(Cuentas!A:A,MATCH(D183,Cuentas!B:B,0)))</f>
        <v/>
      </c>
      <c r="D183" s="37"/>
      <c r="E183" s="38"/>
      <c r="F183" s="37"/>
    </row>
    <row r="184" customFormat="false" ht="19.35" hidden="false" customHeight="false" outlineLevel="0" collapsed="false">
      <c r="A184" s="29"/>
      <c r="B184" s="30" t="str">
        <f aca="false">IF(ISBLANK(A184),"",TEXT(A184,"mmm/aa"))</f>
        <v/>
      </c>
      <c r="C184" s="31" t="str">
        <f aca="false">IF(ISBLANK(D184),"",INDEX(Cuentas!A:A,MATCH(D184,Cuentas!B:B,0)))</f>
        <v/>
      </c>
      <c r="D184" s="32"/>
      <c r="E184" s="33"/>
      <c r="F184" s="32"/>
    </row>
    <row r="185" customFormat="false" ht="19.35" hidden="false" customHeight="false" outlineLevel="0" collapsed="false">
      <c r="A185" s="34"/>
      <c r="B185" s="35" t="str">
        <f aca="false">IF(ISBLANK(A185),"",TEXT(A185,"mmm/aa"))</f>
        <v/>
      </c>
      <c r="C185" s="36" t="str">
        <f aca="false">IF(ISBLANK(D185),"",INDEX(Cuentas!A:A,MATCH(D185,Cuentas!B:B,0)))</f>
        <v/>
      </c>
      <c r="D185" s="37"/>
      <c r="E185" s="38"/>
      <c r="F185" s="37"/>
    </row>
    <row r="186" customFormat="false" ht="19.35" hidden="false" customHeight="false" outlineLevel="0" collapsed="false">
      <c r="A186" s="29"/>
      <c r="B186" s="30" t="str">
        <f aca="false">IF(ISBLANK(A186),"",TEXT(A186,"mmm/aa"))</f>
        <v/>
      </c>
      <c r="C186" s="31" t="str">
        <f aca="false">IF(ISBLANK(D186),"",INDEX(Cuentas!A:A,MATCH(D186,Cuentas!B:B,0)))</f>
        <v/>
      </c>
      <c r="D186" s="32"/>
      <c r="E186" s="33"/>
      <c r="F186" s="32"/>
    </row>
    <row r="187" customFormat="false" ht="19.35" hidden="false" customHeight="false" outlineLevel="0" collapsed="false">
      <c r="A187" s="34"/>
      <c r="B187" s="35" t="str">
        <f aca="false">IF(ISBLANK(A187),"",TEXT(A187,"mmm/aa"))</f>
        <v/>
      </c>
      <c r="C187" s="36" t="str">
        <f aca="false">IF(ISBLANK(D187),"",INDEX(Cuentas!A:A,MATCH(D187,Cuentas!B:B,0)))</f>
        <v/>
      </c>
      <c r="D187" s="37"/>
      <c r="E187" s="38"/>
      <c r="F187" s="37"/>
    </row>
    <row r="188" customFormat="false" ht="19.35" hidden="false" customHeight="false" outlineLevel="0" collapsed="false">
      <c r="A188" s="29"/>
      <c r="B188" s="30" t="str">
        <f aca="false">IF(ISBLANK(A188),"",TEXT(A188,"mmm/aa"))</f>
        <v/>
      </c>
      <c r="C188" s="31" t="str">
        <f aca="false">IF(ISBLANK(D188),"",INDEX(Cuentas!A:A,MATCH(D188,Cuentas!B:B,0)))</f>
        <v/>
      </c>
      <c r="D188" s="32"/>
      <c r="E188" s="33"/>
      <c r="F188" s="32"/>
    </row>
    <row r="189" customFormat="false" ht="19.35" hidden="false" customHeight="false" outlineLevel="0" collapsed="false">
      <c r="A189" s="34"/>
      <c r="B189" s="35" t="str">
        <f aca="false">IF(ISBLANK(A189),"",TEXT(A189,"mmm/aa"))</f>
        <v/>
      </c>
      <c r="C189" s="36" t="str">
        <f aca="false">IF(ISBLANK(D189),"",INDEX(Cuentas!A:A,MATCH(D189,Cuentas!B:B,0)))</f>
        <v/>
      </c>
      <c r="D189" s="37"/>
      <c r="E189" s="38"/>
      <c r="F189" s="37"/>
    </row>
    <row r="190" customFormat="false" ht="19.35" hidden="false" customHeight="false" outlineLevel="0" collapsed="false">
      <c r="A190" s="29"/>
      <c r="B190" s="30" t="str">
        <f aca="false">IF(ISBLANK(A190),"",TEXT(A190,"mmm/aa"))</f>
        <v/>
      </c>
      <c r="C190" s="31" t="str">
        <f aca="false">IF(ISBLANK(D190),"",INDEX(Cuentas!A:A,MATCH(D190,Cuentas!B:B,0)))</f>
        <v/>
      </c>
      <c r="D190" s="32"/>
      <c r="E190" s="33"/>
      <c r="F190" s="32"/>
    </row>
    <row r="191" customFormat="false" ht="19.35" hidden="false" customHeight="false" outlineLevel="0" collapsed="false">
      <c r="A191" s="34"/>
      <c r="B191" s="35" t="str">
        <f aca="false">IF(ISBLANK(A191),"",TEXT(A191,"mmm/aa"))</f>
        <v/>
      </c>
      <c r="C191" s="36" t="str">
        <f aca="false">IF(ISBLANK(D191),"",INDEX(Cuentas!A:A,MATCH(D191,Cuentas!B:B,0)))</f>
        <v/>
      </c>
      <c r="D191" s="37"/>
      <c r="E191" s="38"/>
      <c r="F191" s="37"/>
    </row>
    <row r="192" customFormat="false" ht="19.35" hidden="false" customHeight="false" outlineLevel="0" collapsed="false">
      <c r="A192" s="29"/>
      <c r="B192" s="30" t="str">
        <f aca="false">IF(ISBLANK(A192),"",TEXT(A192,"mmm/aa"))</f>
        <v/>
      </c>
      <c r="C192" s="31" t="str">
        <f aca="false">IF(ISBLANK(D192),"",INDEX(Cuentas!A:A,MATCH(D192,Cuentas!B:B,0)))</f>
        <v/>
      </c>
      <c r="D192" s="32"/>
      <c r="E192" s="33"/>
      <c r="F192" s="32"/>
    </row>
    <row r="193" customFormat="false" ht="19.35" hidden="false" customHeight="false" outlineLevel="0" collapsed="false">
      <c r="A193" s="34"/>
      <c r="B193" s="35" t="str">
        <f aca="false">IF(ISBLANK(A193),"",TEXT(A193,"mmm/aa"))</f>
        <v/>
      </c>
      <c r="C193" s="36" t="str">
        <f aca="false">IF(ISBLANK(D193),"",INDEX(Cuentas!A:A,MATCH(D193,Cuentas!B:B,0)))</f>
        <v/>
      </c>
      <c r="D193" s="37"/>
      <c r="E193" s="38"/>
      <c r="F193" s="37"/>
    </row>
    <row r="194" customFormat="false" ht="19.35" hidden="false" customHeight="false" outlineLevel="0" collapsed="false">
      <c r="A194" s="29"/>
      <c r="B194" s="30" t="str">
        <f aca="false">IF(ISBLANK(A194),"",TEXT(A194,"mmm/aa"))</f>
        <v/>
      </c>
      <c r="C194" s="31" t="str">
        <f aca="false">IF(ISBLANK(D194),"",INDEX(Cuentas!A:A,MATCH(D194,Cuentas!B:B,0)))</f>
        <v/>
      </c>
      <c r="D194" s="32"/>
      <c r="E194" s="33"/>
      <c r="F194" s="32"/>
    </row>
    <row r="195" customFormat="false" ht="19.35" hidden="false" customHeight="false" outlineLevel="0" collapsed="false">
      <c r="A195" s="34"/>
      <c r="B195" s="35" t="str">
        <f aca="false">IF(ISBLANK(A195),"",TEXT(A195,"mmm/aa"))</f>
        <v/>
      </c>
      <c r="C195" s="36" t="str">
        <f aca="false">IF(ISBLANK(D195),"",INDEX(Cuentas!A:A,MATCH(D195,Cuentas!B:B,0)))</f>
        <v/>
      </c>
      <c r="D195" s="37"/>
      <c r="E195" s="38"/>
      <c r="F195" s="37"/>
    </row>
    <row r="196" customFormat="false" ht="19.35" hidden="false" customHeight="false" outlineLevel="0" collapsed="false">
      <c r="A196" s="29"/>
      <c r="B196" s="30" t="str">
        <f aca="false">IF(ISBLANK(A196),"",TEXT(A196,"mmm/aa"))</f>
        <v/>
      </c>
      <c r="C196" s="31" t="str">
        <f aca="false">IF(ISBLANK(D196),"",INDEX(Cuentas!A:A,MATCH(D196,Cuentas!B:B,0)))</f>
        <v/>
      </c>
      <c r="D196" s="32"/>
      <c r="E196" s="33"/>
      <c r="F196" s="32"/>
    </row>
    <row r="197" customFormat="false" ht="19.35" hidden="false" customHeight="false" outlineLevel="0" collapsed="false">
      <c r="A197" s="34"/>
      <c r="B197" s="35" t="str">
        <f aca="false">IF(ISBLANK(A197),"",TEXT(A197,"mmm/aa"))</f>
        <v/>
      </c>
      <c r="C197" s="36" t="str">
        <f aca="false">IF(ISBLANK(D197),"",INDEX(Cuentas!A:A,MATCH(D197,Cuentas!B:B,0)))</f>
        <v/>
      </c>
      <c r="D197" s="37"/>
      <c r="E197" s="38"/>
      <c r="F197" s="37"/>
    </row>
    <row r="198" customFormat="false" ht="19.35" hidden="false" customHeight="false" outlineLevel="0" collapsed="false">
      <c r="A198" s="29"/>
      <c r="B198" s="30" t="str">
        <f aca="false">IF(ISBLANK(A198),"",TEXT(A198,"mmm/aa"))</f>
        <v/>
      </c>
      <c r="C198" s="31" t="str">
        <f aca="false">IF(ISBLANK(D198),"",INDEX(Cuentas!A:A,MATCH(D198,Cuentas!B:B,0)))</f>
        <v/>
      </c>
      <c r="D198" s="32"/>
      <c r="E198" s="33"/>
      <c r="F198" s="32"/>
    </row>
    <row r="199" customFormat="false" ht="19.35" hidden="false" customHeight="false" outlineLevel="0" collapsed="false">
      <c r="A199" s="34"/>
      <c r="B199" s="35" t="str">
        <f aca="false">IF(ISBLANK(A199),"",TEXT(A199,"mmm/aa"))</f>
        <v/>
      </c>
      <c r="C199" s="36" t="str">
        <f aca="false">IF(ISBLANK(D199),"",INDEX(Cuentas!A:A,MATCH(D199,Cuentas!B:B,0)))</f>
        <v/>
      </c>
      <c r="D199" s="37"/>
      <c r="E199" s="38"/>
      <c r="F199" s="37"/>
    </row>
    <row r="200" customFormat="false" ht="19.35" hidden="false" customHeight="false" outlineLevel="0" collapsed="false">
      <c r="A200" s="29"/>
      <c r="B200" s="30" t="str">
        <f aca="false">IF(ISBLANK(A200),"",TEXT(A200,"mmm/aa"))</f>
        <v/>
      </c>
      <c r="C200" s="31" t="str">
        <f aca="false">IF(ISBLANK(D200),"",INDEX(Cuentas!A:A,MATCH(D200,Cuentas!B:B,0)))</f>
        <v/>
      </c>
      <c r="D200" s="32"/>
      <c r="E200" s="33"/>
      <c r="F200" s="32"/>
    </row>
    <row r="201" customFormat="false" ht="19.35" hidden="false" customHeight="false" outlineLevel="0" collapsed="false">
      <c r="A201" s="34"/>
      <c r="B201" s="35" t="str">
        <f aca="false">IF(ISBLANK(A201),"",TEXT(A201,"mmm/aa"))</f>
        <v/>
      </c>
      <c r="C201" s="36" t="str">
        <f aca="false">IF(ISBLANK(D201),"",INDEX(Cuentas!A:A,MATCH(D201,Cuentas!B:B,0)))</f>
        <v/>
      </c>
      <c r="D201" s="37"/>
      <c r="E201" s="38"/>
      <c r="F201" s="37"/>
    </row>
    <row r="202" customFormat="false" ht="19.35" hidden="false" customHeight="false" outlineLevel="0" collapsed="false">
      <c r="A202" s="29"/>
      <c r="B202" s="30" t="str">
        <f aca="false">IF(ISBLANK(A202),"",TEXT(A202,"mmm/aa"))</f>
        <v/>
      </c>
      <c r="C202" s="31" t="str">
        <f aca="false">IF(ISBLANK(D202),"",INDEX(Cuentas!A:A,MATCH(D202,Cuentas!B:B,0)))</f>
        <v/>
      </c>
      <c r="D202" s="32"/>
      <c r="E202" s="33"/>
      <c r="F202" s="32"/>
    </row>
    <row r="203" customFormat="false" ht="19.35" hidden="false" customHeight="false" outlineLevel="0" collapsed="false">
      <c r="A203" s="34"/>
      <c r="B203" s="35" t="str">
        <f aca="false">IF(ISBLANK(A203),"",TEXT(A203,"mmm/aa"))</f>
        <v/>
      </c>
      <c r="C203" s="36" t="str">
        <f aca="false">IF(ISBLANK(D203),"",INDEX(Cuentas!A:A,MATCH(D203,Cuentas!B:B,0)))</f>
        <v/>
      </c>
      <c r="D203" s="37"/>
      <c r="E203" s="38"/>
      <c r="F203" s="37"/>
    </row>
    <row r="204" customFormat="false" ht="19.35" hidden="false" customHeight="false" outlineLevel="0" collapsed="false">
      <c r="A204" s="29"/>
      <c r="B204" s="30" t="str">
        <f aca="false">IF(ISBLANK(A204),"",TEXT(A204,"mmm/aa"))</f>
        <v/>
      </c>
      <c r="C204" s="31" t="str">
        <f aca="false">IF(ISBLANK(D204),"",INDEX(Cuentas!A:A,MATCH(D204,Cuentas!B:B,0)))</f>
        <v/>
      </c>
      <c r="D204" s="32"/>
      <c r="E204" s="33"/>
      <c r="F204" s="32"/>
    </row>
    <row r="205" customFormat="false" ht="19.35" hidden="false" customHeight="false" outlineLevel="0" collapsed="false">
      <c r="A205" s="34"/>
      <c r="B205" s="35" t="str">
        <f aca="false">IF(ISBLANK(A205),"",TEXT(A205,"mmm/aa"))</f>
        <v/>
      </c>
      <c r="C205" s="36" t="str">
        <f aca="false">IF(ISBLANK(D205),"",INDEX(Cuentas!A:A,MATCH(D205,Cuentas!B:B,0)))</f>
        <v/>
      </c>
      <c r="D205" s="37"/>
      <c r="E205" s="38"/>
      <c r="F205" s="37"/>
    </row>
    <row r="206" customFormat="false" ht="19.35" hidden="false" customHeight="false" outlineLevel="0" collapsed="false">
      <c r="A206" s="29"/>
      <c r="B206" s="30" t="str">
        <f aca="false">IF(ISBLANK(A206),"",TEXT(A206,"mmm/aa"))</f>
        <v/>
      </c>
      <c r="C206" s="31" t="str">
        <f aca="false">IF(ISBLANK(D206),"",INDEX(Cuentas!A:A,MATCH(D206,Cuentas!B:B,0)))</f>
        <v/>
      </c>
      <c r="D206" s="32"/>
      <c r="E206" s="33"/>
      <c r="F206" s="32"/>
    </row>
    <row r="207" customFormat="false" ht="19.35" hidden="false" customHeight="false" outlineLevel="0" collapsed="false">
      <c r="A207" s="34"/>
      <c r="B207" s="35" t="str">
        <f aca="false">IF(ISBLANK(A207),"",TEXT(A207,"mmm/aa"))</f>
        <v/>
      </c>
      <c r="C207" s="36" t="str">
        <f aca="false">IF(ISBLANK(D207),"",INDEX(Cuentas!A:A,MATCH(D207,Cuentas!B:B,0)))</f>
        <v/>
      </c>
      <c r="D207" s="37"/>
      <c r="E207" s="38"/>
      <c r="F207" s="37"/>
    </row>
    <row r="208" customFormat="false" ht="19.35" hidden="false" customHeight="false" outlineLevel="0" collapsed="false">
      <c r="A208" s="29"/>
      <c r="B208" s="30" t="str">
        <f aca="false">IF(ISBLANK(A208),"",TEXT(A208,"mmm/aa"))</f>
        <v/>
      </c>
      <c r="C208" s="31" t="str">
        <f aca="false">IF(ISBLANK(D208),"",INDEX(Cuentas!A:A,MATCH(D208,Cuentas!B:B,0)))</f>
        <v/>
      </c>
      <c r="D208" s="32"/>
      <c r="E208" s="33"/>
      <c r="F208" s="32"/>
    </row>
    <row r="209" customFormat="false" ht="19.35" hidden="false" customHeight="false" outlineLevel="0" collapsed="false">
      <c r="A209" s="34"/>
      <c r="B209" s="35" t="str">
        <f aca="false">IF(ISBLANK(A209),"",TEXT(A209,"mmm/aa"))</f>
        <v/>
      </c>
      <c r="C209" s="36" t="str">
        <f aca="false">IF(ISBLANK(D209),"",INDEX(Cuentas!A:A,MATCH(D209,Cuentas!B:B,0)))</f>
        <v/>
      </c>
      <c r="D209" s="37"/>
      <c r="E209" s="38"/>
      <c r="F209" s="37"/>
    </row>
    <row r="210" customFormat="false" ht="19.35" hidden="false" customHeight="false" outlineLevel="0" collapsed="false">
      <c r="A210" s="29"/>
      <c r="B210" s="30" t="str">
        <f aca="false">IF(ISBLANK(A210),"",TEXT(A210,"mmm/aa"))</f>
        <v/>
      </c>
      <c r="C210" s="31" t="str">
        <f aca="false">IF(ISBLANK(D210),"",INDEX(Cuentas!A:A,MATCH(D210,Cuentas!B:B,0)))</f>
        <v/>
      </c>
      <c r="D210" s="32"/>
      <c r="E210" s="33"/>
      <c r="F210" s="32"/>
    </row>
    <row r="211" customFormat="false" ht="19.35" hidden="false" customHeight="false" outlineLevel="0" collapsed="false">
      <c r="A211" s="34"/>
      <c r="B211" s="35" t="str">
        <f aca="false">IF(ISBLANK(A211),"",TEXT(A211,"mmm/aa"))</f>
        <v/>
      </c>
      <c r="C211" s="36" t="str">
        <f aca="false">IF(ISBLANK(D211),"",INDEX(Cuentas!A:A,MATCH(D211,Cuentas!B:B,0)))</f>
        <v/>
      </c>
      <c r="D211" s="37"/>
      <c r="E211" s="38"/>
      <c r="F211" s="37"/>
    </row>
    <row r="212" customFormat="false" ht="19.35" hidden="false" customHeight="false" outlineLevel="0" collapsed="false">
      <c r="A212" s="29"/>
      <c r="B212" s="30" t="str">
        <f aca="false">IF(ISBLANK(A212),"",TEXT(A212,"mmm/aa"))</f>
        <v/>
      </c>
      <c r="C212" s="31" t="str">
        <f aca="false">IF(ISBLANK(D212),"",INDEX(Cuentas!A:A,MATCH(D212,Cuentas!B:B,0)))</f>
        <v/>
      </c>
      <c r="D212" s="32"/>
      <c r="E212" s="33"/>
      <c r="F212" s="32"/>
    </row>
    <row r="213" customFormat="false" ht="19.35" hidden="false" customHeight="false" outlineLevel="0" collapsed="false">
      <c r="A213" s="34"/>
      <c r="B213" s="35" t="str">
        <f aca="false">IF(ISBLANK(A213),"",TEXT(A213,"mmm/aa"))</f>
        <v/>
      </c>
      <c r="C213" s="36" t="str">
        <f aca="false">IF(ISBLANK(D213),"",INDEX(Cuentas!A:A,MATCH(D213,Cuentas!B:B,0)))</f>
        <v/>
      </c>
      <c r="D213" s="37"/>
      <c r="E213" s="38"/>
      <c r="F213" s="37"/>
    </row>
    <row r="214" customFormat="false" ht="19.35" hidden="false" customHeight="false" outlineLevel="0" collapsed="false">
      <c r="A214" s="29"/>
      <c r="B214" s="30" t="str">
        <f aca="false">IF(ISBLANK(A214),"",TEXT(A214,"mmm/aa"))</f>
        <v/>
      </c>
      <c r="C214" s="31" t="str">
        <f aca="false">IF(ISBLANK(D214),"",INDEX(Cuentas!A:A,MATCH(D214,Cuentas!B:B,0)))</f>
        <v/>
      </c>
      <c r="D214" s="32"/>
      <c r="E214" s="33"/>
      <c r="F214" s="32"/>
    </row>
    <row r="215" customFormat="false" ht="19.35" hidden="false" customHeight="false" outlineLevel="0" collapsed="false">
      <c r="A215" s="34"/>
      <c r="B215" s="35" t="str">
        <f aca="false">IF(ISBLANK(A215),"",TEXT(A215,"mmm/aa"))</f>
        <v/>
      </c>
      <c r="C215" s="36" t="str">
        <f aca="false">IF(ISBLANK(D215),"",INDEX(Cuentas!A:A,MATCH(D215,Cuentas!B:B,0)))</f>
        <v/>
      </c>
      <c r="D215" s="37"/>
      <c r="E215" s="38"/>
      <c r="F215" s="37"/>
    </row>
    <row r="216" customFormat="false" ht="19.35" hidden="false" customHeight="false" outlineLevel="0" collapsed="false">
      <c r="A216" s="29"/>
      <c r="B216" s="30" t="str">
        <f aca="false">IF(ISBLANK(A216),"",TEXT(A216,"mmm/aa"))</f>
        <v/>
      </c>
      <c r="C216" s="31" t="str">
        <f aca="false">IF(ISBLANK(D216),"",INDEX(Cuentas!A:A,MATCH(D216,Cuentas!B:B,0)))</f>
        <v/>
      </c>
      <c r="D216" s="32"/>
      <c r="E216" s="33"/>
      <c r="F216" s="32"/>
    </row>
    <row r="217" customFormat="false" ht="19.35" hidden="false" customHeight="false" outlineLevel="0" collapsed="false">
      <c r="A217" s="34"/>
      <c r="B217" s="35" t="str">
        <f aca="false">IF(ISBLANK(A217),"",TEXT(A217,"mmm/aa"))</f>
        <v/>
      </c>
      <c r="C217" s="36" t="str">
        <f aca="false">IF(ISBLANK(D217),"",INDEX(Cuentas!A:A,MATCH(D217,Cuentas!B:B,0)))</f>
        <v/>
      </c>
      <c r="D217" s="37"/>
      <c r="E217" s="38"/>
      <c r="F217" s="37"/>
    </row>
    <row r="218" customFormat="false" ht="19.35" hidden="false" customHeight="false" outlineLevel="0" collapsed="false">
      <c r="A218" s="29"/>
      <c r="B218" s="30" t="str">
        <f aca="false">IF(ISBLANK(A218),"",TEXT(A218,"mmm/aa"))</f>
        <v/>
      </c>
      <c r="C218" s="31" t="str">
        <f aca="false">IF(ISBLANK(D218),"",INDEX(Cuentas!A:A,MATCH(D218,Cuentas!B:B,0)))</f>
        <v/>
      </c>
      <c r="D218" s="32"/>
      <c r="E218" s="33"/>
      <c r="F218" s="32"/>
    </row>
    <row r="219" customFormat="false" ht="19.35" hidden="false" customHeight="false" outlineLevel="0" collapsed="false">
      <c r="A219" s="34"/>
      <c r="B219" s="35" t="str">
        <f aca="false">IF(ISBLANK(A219),"",TEXT(A219,"mmm/aa"))</f>
        <v/>
      </c>
      <c r="C219" s="36" t="str">
        <f aca="false">IF(ISBLANK(D219),"",INDEX(Cuentas!A:A,MATCH(D219,Cuentas!B:B,0)))</f>
        <v/>
      </c>
      <c r="D219" s="37"/>
      <c r="E219" s="38"/>
      <c r="F219" s="37"/>
    </row>
    <row r="220" customFormat="false" ht="19.35" hidden="false" customHeight="false" outlineLevel="0" collapsed="false">
      <c r="A220" s="29"/>
      <c r="B220" s="30" t="str">
        <f aca="false">IF(ISBLANK(A220),"",TEXT(A220,"mmm/aa"))</f>
        <v/>
      </c>
      <c r="C220" s="31" t="str">
        <f aca="false">IF(ISBLANK(D220),"",INDEX(Cuentas!A:A,MATCH(D220,Cuentas!B:B,0)))</f>
        <v/>
      </c>
      <c r="D220" s="32"/>
      <c r="E220" s="33"/>
      <c r="F220" s="32"/>
    </row>
    <row r="221" customFormat="false" ht="19.35" hidden="false" customHeight="false" outlineLevel="0" collapsed="false">
      <c r="A221" s="34"/>
      <c r="B221" s="35" t="str">
        <f aca="false">IF(ISBLANK(A221),"",TEXT(A221,"mmm/aa"))</f>
        <v/>
      </c>
      <c r="C221" s="36" t="str">
        <f aca="false">IF(ISBLANK(D221),"",INDEX(Cuentas!A:A,MATCH(D221,Cuentas!B:B,0)))</f>
        <v/>
      </c>
      <c r="D221" s="37"/>
      <c r="E221" s="38"/>
      <c r="F221" s="37"/>
    </row>
    <row r="222" customFormat="false" ht="19.35" hidden="false" customHeight="false" outlineLevel="0" collapsed="false">
      <c r="A222" s="29"/>
      <c r="B222" s="30" t="str">
        <f aca="false">IF(ISBLANK(A222),"",TEXT(A222,"mmm/aa"))</f>
        <v/>
      </c>
      <c r="C222" s="31" t="str">
        <f aca="false">IF(ISBLANK(D222),"",INDEX(Cuentas!A:A,MATCH(D222,Cuentas!B:B,0)))</f>
        <v/>
      </c>
      <c r="D222" s="32"/>
      <c r="E222" s="33"/>
      <c r="F222" s="32"/>
    </row>
    <row r="223" customFormat="false" ht="19.35" hidden="false" customHeight="false" outlineLevel="0" collapsed="false">
      <c r="A223" s="34"/>
      <c r="B223" s="35" t="str">
        <f aca="false">IF(ISBLANK(A223),"",TEXT(A223,"mmm/aa"))</f>
        <v/>
      </c>
      <c r="C223" s="36" t="str">
        <f aca="false">IF(ISBLANK(D223),"",INDEX(Cuentas!A:A,MATCH(D223,Cuentas!B:B,0)))</f>
        <v/>
      </c>
      <c r="D223" s="37"/>
      <c r="E223" s="38"/>
      <c r="F223" s="37"/>
    </row>
    <row r="224" customFormat="false" ht="19.35" hidden="false" customHeight="false" outlineLevel="0" collapsed="false">
      <c r="A224" s="29"/>
      <c r="B224" s="30" t="str">
        <f aca="false">IF(ISBLANK(A224),"",TEXT(A224,"mmm/aa"))</f>
        <v/>
      </c>
      <c r="C224" s="31" t="str">
        <f aca="false">IF(ISBLANK(D224),"",INDEX(Cuentas!A:A,MATCH(D224,Cuentas!B:B,0)))</f>
        <v/>
      </c>
      <c r="D224" s="32"/>
      <c r="E224" s="33"/>
      <c r="F224" s="32"/>
    </row>
    <row r="225" customFormat="false" ht="19.35" hidden="false" customHeight="false" outlineLevel="0" collapsed="false">
      <c r="A225" s="34"/>
      <c r="B225" s="35" t="str">
        <f aca="false">IF(ISBLANK(A225),"",TEXT(A225,"mmm/aa"))</f>
        <v/>
      </c>
      <c r="C225" s="36" t="str">
        <f aca="false">IF(ISBLANK(D225),"",INDEX(Cuentas!A:A,MATCH(D225,Cuentas!B:B,0)))</f>
        <v/>
      </c>
      <c r="D225" s="37"/>
      <c r="E225" s="38"/>
      <c r="F225" s="37"/>
    </row>
    <row r="226" customFormat="false" ht="19.35" hidden="false" customHeight="false" outlineLevel="0" collapsed="false">
      <c r="A226" s="29"/>
      <c r="B226" s="30" t="str">
        <f aca="false">IF(ISBLANK(A226),"",TEXT(A226,"mmm/aa"))</f>
        <v/>
      </c>
      <c r="C226" s="31" t="str">
        <f aca="false">IF(ISBLANK(D226),"",INDEX(Cuentas!A:A,MATCH(D226,Cuentas!B:B,0)))</f>
        <v/>
      </c>
      <c r="D226" s="32"/>
      <c r="E226" s="33"/>
      <c r="F226" s="32"/>
    </row>
    <row r="227" customFormat="false" ht="19.35" hidden="false" customHeight="false" outlineLevel="0" collapsed="false">
      <c r="A227" s="34"/>
      <c r="B227" s="35" t="str">
        <f aca="false">IF(ISBLANK(A227),"",TEXT(A227,"mmm/aa"))</f>
        <v/>
      </c>
      <c r="C227" s="36" t="str">
        <f aca="false">IF(ISBLANK(D227),"",INDEX(Cuentas!A:A,MATCH(D227,Cuentas!B:B,0)))</f>
        <v/>
      </c>
      <c r="D227" s="37"/>
      <c r="E227" s="38"/>
      <c r="F227" s="37"/>
    </row>
    <row r="228" customFormat="false" ht="19.35" hidden="false" customHeight="false" outlineLevel="0" collapsed="false">
      <c r="A228" s="29"/>
      <c r="B228" s="30" t="str">
        <f aca="false">IF(ISBLANK(A228),"",TEXT(A228,"mmm/aa"))</f>
        <v/>
      </c>
      <c r="C228" s="31" t="str">
        <f aca="false">IF(ISBLANK(D228),"",INDEX(Cuentas!A:A,MATCH(D228,Cuentas!B:B,0)))</f>
        <v/>
      </c>
      <c r="D228" s="32"/>
      <c r="E228" s="33"/>
      <c r="F228" s="32"/>
    </row>
    <row r="229" customFormat="false" ht="19.35" hidden="false" customHeight="false" outlineLevel="0" collapsed="false">
      <c r="A229" s="34"/>
      <c r="B229" s="35" t="str">
        <f aca="false">IF(ISBLANK(A229),"",TEXT(A229,"mmm/aa"))</f>
        <v/>
      </c>
      <c r="C229" s="36" t="str">
        <f aca="false">IF(ISBLANK(D229),"",INDEX(Cuentas!A:A,MATCH(D229,Cuentas!B:B,0)))</f>
        <v/>
      </c>
      <c r="D229" s="37"/>
      <c r="E229" s="38"/>
      <c r="F229" s="37"/>
    </row>
    <row r="230" customFormat="false" ht="19.35" hidden="false" customHeight="false" outlineLevel="0" collapsed="false">
      <c r="A230" s="29"/>
      <c r="B230" s="30" t="str">
        <f aca="false">IF(ISBLANK(A230),"",TEXT(A230,"mmm/aa"))</f>
        <v/>
      </c>
      <c r="C230" s="31" t="str">
        <f aca="false">IF(ISBLANK(D230),"",INDEX(Cuentas!A:A,MATCH(D230,Cuentas!B:B,0)))</f>
        <v/>
      </c>
      <c r="D230" s="32"/>
      <c r="E230" s="33"/>
      <c r="F230" s="32"/>
    </row>
    <row r="231" customFormat="false" ht="19.35" hidden="false" customHeight="false" outlineLevel="0" collapsed="false">
      <c r="A231" s="34"/>
      <c r="B231" s="35" t="str">
        <f aca="false">IF(ISBLANK(A231),"",TEXT(A231,"mmm/aa"))</f>
        <v/>
      </c>
      <c r="C231" s="36" t="str">
        <f aca="false">IF(ISBLANK(D231),"",INDEX(Cuentas!A:A,MATCH(D231,Cuentas!B:B,0)))</f>
        <v/>
      </c>
      <c r="D231" s="37"/>
      <c r="E231" s="38"/>
      <c r="F231" s="37"/>
    </row>
    <row r="232" customFormat="false" ht="19.35" hidden="false" customHeight="false" outlineLevel="0" collapsed="false">
      <c r="A232" s="29"/>
      <c r="B232" s="30" t="str">
        <f aca="false">IF(ISBLANK(A232),"",TEXT(A232,"mmm/aa"))</f>
        <v/>
      </c>
      <c r="C232" s="31" t="str">
        <f aca="false">IF(ISBLANK(D232),"",INDEX(Cuentas!A:A,MATCH(D232,Cuentas!B:B,0)))</f>
        <v/>
      </c>
      <c r="D232" s="32"/>
      <c r="E232" s="33"/>
      <c r="F232" s="32"/>
    </row>
    <row r="233" customFormat="false" ht="19.35" hidden="false" customHeight="false" outlineLevel="0" collapsed="false">
      <c r="A233" s="34"/>
      <c r="B233" s="35" t="str">
        <f aca="false">IF(ISBLANK(A233),"",TEXT(A233,"mmm/aa"))</f>
        <v/>
      </c>
      <c r="C233" s="36" t="str">
        <f aca="false">IF(ISBLANK(D233),"",INDEX(Cuentas!A:A,MATCH(D233,Cuentas!B:B,0)))</f>
        <v/>
      </c>
      <c r="D233" s="37"/>
      <c r="E233" s="38"/>
      <c r="F233" s="37"/>
    </row>
    <row r="234" customFormat="false" ht="19.35" hidden="false" customHeight="false" outlineLevel="0" collapsed="false">
      <c r="A234" s="29"/>
      <c r="B234" s="30" t="str">
        <f aca="false">IF(ISBLANK(A234),"",TEXT(A234,"mmm/aa"))</f>
        <v/>
      </c>
      <c r="C234" s="31" t="str">
        <f aca="false">IF(ISBLANK(D234),"",INDEX(Cuentas!A:A,MATCH(D234,Cuentas!B:B,0)))</f>
        <v/>
      </c>
      <c r="D234" s="32"/>
      <c r="E234" s="33"/>
      <c r="F234" s="32"/>
    </row>
    <row r="235" customFormat="false" ht="19.35" hidden="false" customHeight="false" outlineLevel="0" collapsed="false">
      <c r="A235" s="34"/>
      <c r="B235" s="35" t="str">
        <f aca="false">IF(ISBLANK(A235),"",TEXT(A235,"mmm/aa"))</f>
        <v/>
      </c>
      <c r="C235" s="36" t="str">
        <f aca="false">IF(ISBLANK(D235),"",INDEX(Cuentas!A:A,MATCH(D235,Cuentas!B:B,0)))</f>
        <v/>
      </c>
      <c r="D235" s="37"/>
      <c r="E235" s="38"/>
      <c r="F235" s="37"/>
    </row>
    <row r="236" customFormat="false" ht="19.35" hidden="false" customHeight="false" outlineLevel="0" collapsed="false">
      <c r="A236" s="29"/>
      <c r="B236" s="30" t="str">
        <f aca="false">IF(ISBLANK(A236),"",TEXT(A236,"mmm/aa"))</f>
        <v/>
      </c>
      <c r="C236" s="31" t="str">
        <f aca="false">IF(ISBLANK(D236),"",INDEX(Cuentas!A:A,MATCH(D236,Cuentas!B:B,0)))</f>
        <v/>
      </c>
      <c r="D236" s="32"/>
      <c r="E236" s="33"/>
      <c r="F236" s="32"/>
    </row>
    <row r="237" customFormat="false" ht="19.35" hidden="false" customHeight="false" outlineLevel="0" collapsed="false">
      <c r="A237" s="34"/>
      <c r="B237" s="35" t="str">
        <f aca="false">IF(ISBLANK(A237),"",TEXT(A237,"mmm/aa"))</f>
        <v/>
      </c>
      <c r="C237" s="36" t="str">
        <f aca="false">IF(ISBLANK(D237),"",INDEX(Cuentas!A:A,MATCH(D237,Cuentas!B:B,0)))</f>
        <v/>
      </c>
      <c r="D237" s="37"/>
      <c r="E237" s="38"/>
      <c r="F237" s="37"/>
    </row>
    <row r="238" customFormat="false" ht="19.35" hidden="false" customHeight="false" outlineLevel="0" collapsed="false">
      <c r="A238" s="29"/>
      <c r="B238" s="30" t="str">
        <f aca="false">IF(ISBLANK(A238),"",TEXT(A238,"mmm/aa"))</f>
        <v/>
      </c>
      <c r="C238" s="31" t="str">
        <f aca="false">IF(ISBLANK(D238),"",INDEX(Cuentas!A:A,MATCH(D238,Cuentas!B:B,0)))</f>
        <v/>
      </c>
      <c r="D238" s="32"/>
      <c r="E238" s="33"/>
      <c r="F238" s="32"/>
    </row>
    <row r="239" customFormat="false" ht="19.35" hidden="false" customHeight="false" outlineLevel="0" collapsed="false">
      <c r="A239" s="34"/>
      <c r="B239" s="35" t="str">
        <f aca="false">IF(ISBLANK(A239),"",TEXT(A239,"mmm/aa"))</f>
        <v/>
      </c>
      <c r="C239" s="36" t="str">
        <f aca="false">IF(ISBLANK(D239),"",INDEX(Cuentas!A:A,MATCH(D239,Cuentas!B:B,0)))</f>
        <v/>
      </c>
      <c r="D239" s="37"/>
      <c r="E239" s="38"/>
      <c r="F239" s="37"/>
    </row>
    <row r="240" customFormat="false" ht="19.35" hidden="false" customHeight="false" outlineLevel="0" collapsed="false">
      <c r="A240" s="29"/>
      <c r="B240" s="30" t="str">
        <f aca="false">IF(ISBLANK(A240),"",TEXT(A240,"mmm/aa"))</f>
        <v/>
      </c>
      <c r="C240" s="31" t="str">
        <f aca="false">IF(ISBLANK(D240),"",INDEX(Cuentas!A:A,MATCH(D240,Cuentas!B:B,0)))</f>
        <v/>
      </c>
      <c r="D240" s="32"/>
      <c r="E240" s="33"/>
      <c r="F240" s="32"/>
    </row>
    <row r="241" customFormat="false" ht="19.35" hidden="false" customHeight="false" outlineLevel="0" collapsed="false">
      <c r="A241" s="34"/>
      <c r="B241" s="35" t="str">
        <f aca="false">IF(ISBLANK(A241),"",TEXT(A241,"mmm/aa"))</f>
        <v/>
      </c>
      <c r="C241" s="36" t="str">
        <f aca="false">IF(ISBLANK(D241),"",INDEX(Cuentas!A:A,MATCH(D241,Cuentas!B:B,0)))</f>
        <v/>
      </c>
      <c r="D241" s="37"/>
      <c r="E241" s="38"/>
      <c r="F241" s="37"/>
    </row>
    <row r="242" customFormat="false" ht="19.35" hidden="false" customHeight="false" outlineLevel="0" collapsed="false">
      <c r="A242" s="29"/>
      <c r="B242" s="30" t="str">
        <f aca="false">IF(ISBLANK(A242),"",TEXT(A242,"mmm/aa"))</f>
        <v/>
      </c>
      <c r="C242" s="31" t="str">
        <f aca="false">IF(ISBLANK(D242),"",INDEX(Cuentas!A:A,MATCH(D242,Cuentas!B:B,0)))</f>
        <v/>
      </c>
      <c r="D242" s="32"/>
      <c r="E242" s="33"/>
      <c r="F242" s="32"/>
    </row>
    <row r="243" customFormat="false" ht="19.35" hidden="false" customHeight="false" outlineLevel="0" collapsed="false">
      <c r="A243" s="34"/>
      <c r="B243" s="35" t="str">
        <f aca="false">IF(ISBLANK(A243),"",TEXT(A243,"mmm/aa"))</f>
        <v/>
      </c>
      <c r="C243" s="36" t="str">
        <f aca="false">IF(ISBLANK(D243),"",INDEX(Cuentas!A:A,MATCH(D243,Cuentas!B:B,0)))</f>
        <v/>
      </c>
      <c r="D243" s="37"/>
      <c r="E243" s="38"/>
      <c r="F243" s="37"/>
    </row>
    <row r="244" customFormat="false" ht="19.35" hidden="false" customHeight="false" outlineLevel="0" collapsed="false">
      <c r="A244" s="29"/>
      <c r="B244" s="30" t="str">
        <f aca="false">IF(ISBLANK(A244),"",TEXT(A244,"mmm/aa"))</f>
        <v/>
      </c>
      <c r="C244" s="31" t="str">
        <f aca="false">IF(ISBLANK(D244),"",INDEX(Cuentas!A:A,MATCH(D244,Cuentas!B:B,0)))</f>
        <v/>
      </c>
      <c r="D244" s="32"/>
      <c r="E244" s="33"/>
      <c r="F244" s="32"/>
    </row>
    <row r="245" customFormat="false" ht="19.35" hidden="false" customHeight="false" outlineLevel="0" collapsed="false">
      <c r="A245" s="34"/>
      <c r="B245" s="35" t="str">
        <f aca="false">IF(ISBLANK(A245),"",TEXT(A245,"mmm/aa"))</f>
        <v/>
      </c>
      <c r="C245" s="36" t="str">
        <f aca="false">IF(ISBLANK(D245),"",INDEX(Cuentas!A:A,MATCH(D245,Cuentas!B:B,0)))</f>
        <v/>
      </c>
      <c r="D245" s="37"/>
      <c r="E245" s="38"/>
      <c r="F245" s="37"/>
    </row>
    <row r="246" customFormat="false" ht="19.35" hidden="false" customHeight="false" outlineLevel="0" collapsed="false">
      <c r="A246" s="29"/>
      <c r="B246" s="30" t="str">
        <f aca="false">IF(ISBLANK(A246),"",TEXT(A246,"mmm/aa"))</f>
        <v/>
      </c>
      <c r="C246" s="31" t="str">
        <f aca="false">IF(ISBLANK(D246),"",INDEX(Cuentas!A:A,MATCH(D246,Cuentas!B:B,0)))</f>
        <v/>
      </c>
      <c r="D246" s="32"/>
      <c r="E246" s="33"/>
      <c r="F246" s="32"/>
    </row>
    <row r="247" customFormat="false" ht="19.35" hidden="false" customHeight="false" outlineLevel="0" collapsed="false">
      <c r="A247" s="34"/>
      <c r="B247" s="35" t="str">
        <f aca="false">IF(ISBLANK(A247),"",TEXT(A247,"mmm/aa"))</f>
        <v/>
      </c>
      <c r="C247" s="36" t="str">
        <f aca="false">IF(ISBLANK(D247),"",INDEX(Cuentas!A:A,MATCH(D247,Cuentas!B:B,0)))</f>
        <v/>
      </c>
      <c r="D247" s="37"/>
      <c r="E247" s="38"/>
      <c r="F247" s="37"/>
    </row>
    <row r="248" customFormat="false" ht="19.35" hidden="false" customHeight="false" outlineLevel="0" collapsed="false">
      <c r="A248" s="29"/>
      <c r="B248" s="30" t="str">
        <f aca="false">IF(ISBLANK(A248),"",TEXT(A248,"mmm/aa"))</f>
        <v/>
      </c>
      <c r="C248" s="31" t="str">
        <f aca="false">IF(ISBLANK(D248),"",INDEX(Cuentas!A:A,MATCH(D248,Cuentas!B:B,0)))</f>
        <v/>
      </c>
      <c r="D248" s="32"/>
      <c r="E248" s="33"/>
      <c r="F248" s="32"/>
    </row>
    <row r="249" customFormat="false" ht="19.35" hidden="false" customHeight="false" outlineLevel="0" collapsed="false">
      <c r="A249" s="34"/>
      <c r="B249" s="35" t="str">
        <f aca="false">IF(ISBLANK(A249),"",TEXT(A249,"mmm/aa"))</f>
        <v/>
      </c>
      <c r="C249" s="36" t="str">
        <f aca="false">IF(ISBLANK(D249),"",INDEX(Cuentas!A:A,MATCH(D249,Cuentas!B:B,0)))</f>
        <v/>
      </c>
      <c r="D249" s="37"/>
      <c r="E249" s="38"/>
      <c r="F249" s="37"/>
    </row>
    <row r="250" customFormat="false" ht="19.35" hidden="false" customHeight="false" outlineLevel="0" collapsed="false">
      <c r="A250" s="29"/>
      <c r="B250" s="30" t="str">
        <f aca="false">IF(ISBLANK(A250),"",TEXT(A250,"mmm/aa"))</f>
        <v/>
      </c>
      <c r="C250" s="31" t="str">
        <f aca="false">IF(ISBLANK(D250),"",INDEX(Cuentas!A:A,MATCH(D250,Cuentas!B:B,0)))</f>
        <v/>
      </c>
      <c r="D250" s="32"/>
      <c r="E250" s="33"/>
      <c r="F250" s="32"/>
    </row>
    <row r="251" customFormat="false" ht="19.35" hidden="false" customHeight="false" outlineLevel="0" collapsed="false">
      <c r="A251" s="34"/>
      <c r="B251" s="35" t="str">
        <f aca="false">IF(ISBLANK(A251),"",TEXT(A251,"mmm/aa"))</f>
        <v/>
      </c>
      <c r="C251" s="36" t="str">
        <f aca="false">IF(ISBLANK(D251),"",INDEX(Cuentas!A:A,MATCH(D251,Cuentas!B:B,0)))</f>
        <v/>
      </c>
      <c r="D251" s="37"/>
      <c r="E251" s="38"/>
      <c r="F251" s="37"/>
    </row>
    <row r="252" customFormat="false" ht="19.35" hidden="false" customHeight="false" outlineLevel="0" collapsed="false">
      <c r="A252" s="29"/>
      <c r="B252" s="30" t="str">
        <f aca="false">IF(ISBLANK(A252),"",TEXT(A252,"mmm/aa"))</f>
        <v/>
      </c>
      <c r="C252" s="31" t="str">
        <f aca="false">IF(ISBLANK(D252),"",INDEX(Cuentas!A:A,MATCH(D252,Cuentas!B:B,0)))</f>
        <v/>
      </c>
      <c r="D252" s="32"/>
      <c r="E252" s="33"/>
      <c r="F252" s="32"/>
    </row>
    <row r="253" customFormat="false" ht="19.35" hidden="false" customHeight="false" outlineLevel="0" collapsed="false">
      <c r="A253" s="34"/>
      <c r="B253" s="35" t="str">
        <f aca="false">IF(ISBLANK(A253),"",TEXT(A253,"mmm/aa"))</f>
        <v/>
      </c>
      <c r="C253" s="36" t="str">
        <f aca="false">IF(ISBLANK(D253),"",INDEX(Cuentas!A:A,MATCH(D253,Cuentas!B:B,0)))</f>
        <v/>
      </c>
      <c r="D253" s="37"/>
      <c r="E253" s="38"/>
      <c r="F253" s="37"/>
    </row>
    <row r="254" customFormat="false" ht="19.35" hidden="false" customHeight="false" outlineLevel="0" collapsed="false">
      <c r="A254" s="29"/>
      <c r="B254" s="30" t="str">
        <f aca="false">IF(ISBLANK(A254),"",TEXT(A254,"mmm/aa"))</f>
        <v/>
      </c>
      <c r="C254" s="31" t="str">
        <f aca="false">IF(ISBLANK(D254),"",INDEX(Cuentas!A:A,MATCH(D254,Cuentas!B:B,0)))</f>
        <v/>
      </c>
      <c r="D254" s="32"/>
      <c r="E254" s="33"/>
      <c r="F254" s="32"/>
    </row>
    <row r="255" customFormat="false" ht="19.35" hidden="false" customHeight="false" outlineLevel="0" collapsed="false">
      <c r="A255" s="34"/>
      <c r="B255" s="35" t="str">
        <f aca="false">IF(ISBLANK(A255),"",TEXT(A255,"mmm/aa"))</f>
        <v/>
      </c>
      <c r="C255" s="36" t="str">
        <f aca="false">IF(ISBLANK(D255),"",INDEX(Cuentas!A:A,MATCH(D255,Cuentas!B:B,0)))</f>
        <v/>
      </c>
      <c r="D255" s="37"/>
      <c r="E255" s="38"/>
      <c r="F255" s="37"/>
    </row>
    <row r="256" customFormat="false" ht="19.35" hidden="false" customHeight="false" outlineLevel="0" collapsed="false">
      <c r="A256" s="29"/>
      <c r="B256" s="30" t="str">
        <f aca="false">IF(ISBLANK(A256),"",TEXT(A256,"mmm/aa"))</f>
        <v/>
      </c>
      <c r="C256" s="31" t="str">
        <f aca="false">IF(ISBLANK(D256),"",INDEX(Cuentas!A:A,MATCH(D256,Cuentas!B:B,0)))</f>
        <v/>
      </c>
      <c r="D256" s="32"/>
      <c r="E256" s="33"/>
      <c r="F256" s="32"/>
    </row>
    <row r="257" customFormat="false" ht="19.35" hidden="false" customHeight="false" outlineLevel="0" collapsed="false">
      <c r="A257" s="34"/>
      <c r="B257" s="35" t="str">
        <f aca="false">IF(ISBLANK(A257),"",TEXT(A257,"mmm/aa"))</f>
        <v/>
      </c>
      <c r="C257" s="36" t="str">
        <f aca="false">IF(ISBLANK(D257),"",INDEX(Cuentas!A:A,MATCH(D257,Cuentas!B:B,0)))</f>
        <v/>
      </c>
      <c r="D257" s="37"/>
      <c r="E257" s="38"/>
      <c r="F257" s="37"/>
    </row>
    <row r="258" customFormat="false" ht="19.35" hidden="false" customHeight="false" outlineLevel="0" collapsed="false">
      <c r="A258" s="29"/>
      <c r="B258" s="30" t="str">
        <f aca="false">IF(ISBLANK(A258),"",TEXT(A258,"mmm/aa"))</f>
        <v/>
      </c>
      <c r="C258" s="31" t="str">
        <f aca="false">IF(ISBLANK(D258),"",INDEX(Cuentas!A:A,MATCH(D258,Cuentas!B:B,0)))</f>
        <v/>
      </c>
      <c r="D258" s="32"/>
      <c r="E258" s="33"/>
      <c r="F258" s="32"/>
    </row>
    <row r="259" customFormat="false" ht="19.35" hidden="false" customHeight="false" outlineLevel="0" collapsed="false">
      <c r="A259" s="34"/>
      <c r="B259" s="35" t="str">
        <f aca="false">IF(ISBLANK(A259),"",TEXT(A259,"mmm/aa"))</f>
        <v/>
      </c>
      <c r="C259" s="36" t="str">
        <f aca="false">IF(ISBLANK(D259),"",INDEX(Cuentas!A:A,MATCH(D259,Cuentas!B:B,0)))</f>
        <v/>
      </c>
      <c r="D259" s="37"/>
      <c r="E259" s="38"/>
      <c r="F259" s="37"/>
    </row>
    <row r="260" customFormat="false" ht="19.35" hidden="false" customHeight="false" outlineLevel="0" collapsed="false">
      <c r="A260" s="29"/>
      <c r="B260" s="30" t="str">
        <f aca="false">IF(ISBLANK(A260),"",TEXT(A260,"mmm/aa"))</f>
        <v/>
      </c>
      <c r="C260" s="31" t="str">
        <f aca="false">IF(ISBLANK(D260),"",INDEX(Cuentas!A:A,MATCH(D260,Cuentas!B:B,0)))</f>
        <v/>
      </c>
      <c r="D260" s="32"/>
      <c r="E260" s="33"/>
      <c r="F260" s="32"/>
    </row>
    <row r="261" customFormat="false" ht="19.35" hidden="false" customHeight="false" outlineLevel="0" collapsed="false">
      <c r="A261" s="34"/>
      <c r="B261" s="35" t="str">
        <f aca="false">IF(ISBLANK(A261),"",TEXT(A261,"mmm/aa"))</f>
        <v/>
      </c>
      <c r="C261" s="36" t="str">
        <f aca="false">IF(ISBLANK(D261),"",INDEX(Cuentas!A:A,MATCH(D261,Cuentas!B:B,0)))</f>
        <v/>
      </c>
      <c r="D261" s="37"/>
      <c r="E261" s="38"/>
      <c r="F261" s="37"/>
    </row>
    <row r="262" customFormat="false" ht="19.35" hidden="false" customHeight="false" outlineLevel="0" collapsed="false">
      <c r="A262" s="29"/>
      <c r="B262" s="30" t="str">
        <f aca="false">IF(ISBLANK(A262),"",TEXT(A262,"mmm/aa"))</f>
        <v/>
      </c>
      <c r="C262" s="31" t="str">
        <f aca="false">IF(ISBLANK(D262),"",INDEX(Cuentas!A:A,MATCH(D262,Cuentas!B:B,0)))</f>
        <v/>
      </c>
      <c r="D262" s="32"/>
      <c r="E262" s="33"/>
      <c r="F262" s="32"/>
    </row>
    <row r="263" customFormat="false" ht="19.35" hidden="false" customHeight="false" outlineLevel="0" collapsed="false">
      <c r="A263" s="34"/>
      <c r="B263" s="35" t="str">
        <f aca="false">IF(ISBLANK(A263),"",TEXT(A263,"mmm/aa"))</f>
        <v/>
      </c>
      <c r="C263" s="36" t="str">
        <f aca="false">IF(ISBLANK(D263),"",INDEX(Cuentas!A:A,MATCH(D263,Cuentas!B:B,0)))</f>
        <v/>
      </c>
      <c r="D263" s="37"/>
      <c r="E263" s="38"/>
      <c r="F263" s="37"/>
    </row>
    <row r="264" customFormat="false" ht="19.35" hidden="false" customHeight="false" outlineLevel="0" collapsed="false">
      <c r="A264" s="29"/>
      <c r="B264" s="30" t="str">
        <f aca="false">IF(ISBLANK(A264),"",TEXT(A264,"mmm/aa"))</f>
        <v/>
      </c>
      <c r="C264" s="31" t="str">
        <f aca="false">IF(ISBLANK(D264),"",INDEX(Cuentas!A:A,MATCH(D264,Cuentas!B:B,0)))</f>
        <v/>
      </c>
      <c r="D264" s="32"/>
      <c r="E264" s="33"/>
      <c r="F264" s="32"/>
    </row>
    <row r="265" customFormat="false" ht="19.35" hidden="false" customHeight="false" outlineLevel="0" collapsed="false">
      <c r="A265" s="34"/>
      <c r="B265" s="35" t="str">
        <f aca="false">IF(ISBLANK(A265),"",TEXT(A265,"mmm/aa"))</f>
        <v/>
      </c>
      <c r="C265" s="36" t="str">
        <f aca="false">IF(ISBLANK(D265),"",INDEX(Cuentas!A:A,MATCH(D265,Cuentas!B:B,0)))</f>
        <v/>
      </c>
      <c r="D265" s="37"/>
      <c r="E265" s="38"/>
      <c r="F265" s="37"/>
    </row>
    <row r="266" customFormat="false" ht="19.35" hidden="false" customHeight="false" outlineLevel="0" collapsed="false">
      <c r="A266" s="29"/>
      <c r="B266" s="30" t="str">
        <f aca="false">IF(ISBLANK(A266),"",TEXT(A266,"mmm/aa"))</f>
        <v/>
      </c>
      <c r="C266" s="31" t="str">
        <f aca="false">IF(ISBLANK(D266),"",INDEX(Cuentas!A:A,MATCH(D266,Cuentas!B:B,0)))</f>
        <v/>
      </c>
      <c r="D266" s="32"/>
      <c r="E266" s="33"/>
      <c r="F266" s="32"/>
    </row>
    <row r="267" customFormat="false" ht="19.35" hidden="false" customHeight="false" outlineLevel="0" collapsed="false">
      <c r="A267" s="34"/>
      <c r="B267" s="35" t="str">
        <f aca="false">IF(ISBLANK(A267),"",TEXT(A267,"mmm/aa"))</f>
        <v/>
      </c>
      <c r="C267" s="36" t="str">
        <f aca="false">IF(ISBLANK(D267),"",INDEX(Cuentas!A:A,MATCH(D267,Cuentas!B:B,0)))</f>
        <v/>
      </c>
      <c r="D267" s="37"/>
      <c r="E267" s="38"/>
      <c r="F267" s="37"/>
    </row>
    <row r="268" customFormat="false" ht="19.35" hidden="false" customHeight="false" outlineLevel="0" collapsed="false">
      <c r="A268" s="29"/>
      <c r="B268" s="30" t="str">
        <f aca="false">IF(ISBLANK(A268),"",TEXT(A268,"mmm/aa"))</f>
        <v/>
      </c>
      <c r="C268" s="31" t="str">
        <f aca="false">IF(ISBLANK(D268),"",INDEX(Cuentas!A:A,MATCH(D268,Cuentas!B:B,0)))</f>
        <v/>
      </c>
      <c r="D268" s="32"/>
      <c r="E268" s="33"/>
      <c r="F268" s="32"/>
    </row>
    <row r="269" customFormat="false" ht="19.35" hidden="false" customHeight="false" outlineLevel="0" collapsed="false">
      <c r="A269" s="34"/>
      <c r="B269" s="35" t="str">
        <f aca="false">IF(ISBLANK(A269),"",TEXT(A269,"mmm/aa"))</f>
        <v/>
      </c>
      <c r="C269" s="36" t="str">
        <f aca="false">IF(ISBLANK(D269),"",INDEX(Cuentas!A:A,MATCH(D269,Cuentas!B:B,0)))</f>
        <v/>
      </c>
      <c r="D269" s="37"/>
      <c r="E269" s="38"/>
      <c r="F269" s="37"/>
    </row>
    <row r="270" customFormat="false" ht="19.35" hidden="false" customHeight="false" outlineLevel="0" collapsed="false">
      <c r="A270" s="29"/>
      <c r="B270" s="30" t="str">
        <f aca="false">IF(ISBLANK(A270),"",TEXT(A270,"mmm/aa"))</f>
        <v/>
      </c>
      <c r="C270" s="31" t="str">
        <f aca="false">IF(ISBLANK(D270),"",INDEX(Cuentas!A:A,MATCH(D270,Cuentas!B:B,0)))</f>
        <v/>
      </c>
      <c r="D270" s="32"/>
      <c r="E270" s="33"/>
      <c r="F270" s="32"/>
    </row>
    <row r="271" customFormat="false" ht="19.35" hidden="false" customHeight="false" outlineLevel="0" collapsed="false">
      <c r="A271" s="34"/>
      <c r="B271" s="35" t="str">
        <f aca="false">IF(ISBLANK(A271),"",TEXT(A271,"mmm/aa"))</f>
        <v/>
      </c>
      <c r="C271" s="36" t="str">
        <f aca="false">IF(ISBLANK(D271),"",INDEX(Cuentas!A:A,MATCH(D271,Cuentas!B:B,0)))</f>
        <v/>
      </c>
      <c r="D271" s="37"/>
      <c r="E271" s="38"/>
      <c r="F271" s="37"/>
    </row>
    <row r="272" customFormat="false" ht="19.35" hidden="false" customHeight="false" outlineLevel="0" collapsed="false">
      <c r="A272" s="29"/>
      <c r="B272" s="30" t="str">
        <f aca="false">IF(ISBLANK(A272),"",TEXT(A272,"mmm/aa"))</f>
        <v/>
      </c>
      <c r="C272" s="31" t="str">
        <f aca="false">IF(ISBLANK(D272),"",INDEX(Cuentas!A:A,MATCH(D272,Cuentas!B:B,0)))</f>
        <v/>
      </c>
      <c r="D272" s="32"/>
      <c r="E272" s="33"/>
      <c r="F272" s="32"/>
    </row>
    <row r="273" customFormat="false" ht="19.35" hidden="false" customHeight="false" outlineLevel="0" collapsed="false">
      <c r="A273" s="34"/>
      <c r="B273" s="35" t="str">
        <f aca="false">IF(ISBLANK(A273),"",TEXT(A273,"mmm/aa"))</f>
        <v/>
      </c>
      <c r="C273" s="36" t="str">
        <f aca="false">IF(ISBLANK(D273),"",INDEX(Cuentas!A:A,MATCH(D273,Cuentas!B:B,0)))</f>
        <v/>
      </c>
      <c r="D273" s="37"/>
      <c r="E273" s="38"/>
      <c r="F273" s="37"/>
    </row>
    <row r="274" customFormat="false" ht="19.35" hidden="false" customHeight="false" outlineLevel="0" collapsed="false">
      <c r="A274" s="29"/>
      <c r="B274" s="30" t="str">
        <f aca="false">IF(ISBLANK(A274),"",TEXT(A274,"mmm/aa"))</f>
        <v/>
      </c>
      <c r="C274" s="31" t="str">
        <f aca="false">IF(ISBLANK(D274),"",INDEX(Cuentas!A:A,MATCH(D274,Cuentas!B:B,0)))</f>
        <v/>
      </c>
      <c r="D274" s="32"/>
      <c r="E274" s="33"/>
      <c r="F274" s="32"/>
    </row>
    <row r="275" customFormat="false" ht="19.35" hidden="false" customHeight="false" outlineLevel="0" collapsed="false">
      <c r="A275" s="34"/>
      <c r="B275" s="35" t="str">
        <f aca="false">IF(ISBLANK(A275),"",TEXT(A275,"mmm/aa"))</f>
        <v/>
      </c>
      <c r="C275" s="36" t="str">
        <f aca="false">IF(ISBLANK(D275),"",INDEX(Cuentas!A:A,MATCH(D275,Cuentas!B:B,0)))</f>
        <v/>
      </c>
      <c r="D275" s="37"/>
      <c r="E275" s="38"/>
      <c r="F275" s="37"/>
    </row>
    <row r="276" customFormat="false" ht="19.35" hidden="false" customHeight="false" outlineLevel="0" collapsed="false">
      <c r="A276" s="29"/>
      <c r="B276" s="30" t="str">
        <f aca="false">IF(ISBLANK(A276),"",TEXT(A276,"mmm/aa"))</f>
        <v/>
      </c>
      <c r="C276" s="31" t="str">
        <f aca="false">IF(ISBLANK(D276),"",INDEX(Cuentas!A:A,MATCH(D276,Cuentas!B:B,0)))</f>
        <v/>
      </c>
      <c r="D276" s="32"/>
      <c r="E276" s="33"/>
      <c r="F276" s="32"/>
    </row>
    <row r="277" customFormat="false" ht="19.35" hidden="false" customHeight="false" outlineLevel="0" collapsed="false">
      <c r="A277" s="34"/>
      <c r="B277" s="35" t="str">
        <f aca="false">IF(ISBLANK(A277),"",TEXT(A277,"mmm/aa"))</f>
        <v/>
      </c>
      <c r="C277" s="36" t="str">
        <f aca="false">IF(ISBLANK(D277),"",INDEX(Cuentas!A:A,MATCH(D277,Cuentas!B:B,0)))</f>
        <v/>
      </c>
      <c r="D277" s="37"/>
      <c r="E277" s="38"/>
      <c r="F277" s="37"/>
    </row>
    <row r="278" customFormat="false" ht="19.35" hidden="false" customHeight="false" outlineLevel="0" collapsed="false">
      <c r="A278" s="29"/>
      <c r="B278" s="30" t="str">
        <f aca="false">IF(ISBLANK(A278),"",TEXT(A278,"mmm/aa"))</f>
        <v/>
      </c>
      <c r="C278" s="31" t="str">
        <f aca="false">IF(ISBLANK(D278),"",INDEX(Cuentas!A:A,MATCH(D278,Cuentas!B:B,0)))</f>
        <v/>
      </c>
      <c r="D278" s="32"/>
      <c r="E278" s="33"/>
      <c r="F278" s="32"/>
    </row>
    <row r="279" customFormat="false" ht="19.35" hidden="false" customHeight="false" outlineLevel="0" collapsed="false">
      <c r="A279" s="34"/>
      <c r="B279" s="35" t="str">
        <f aca="false">IF(ISBLANK(A279),"",TEXT(A279,"mmm/aa"))</f>
        <v/>
      </c>
      <c r="C279" s="36" t="str">
        <f aca="false">IF(ISBLANK(D279),"",INDEX(Cuentas!A:A,MATCH(D279,Cuentas!B:B,0)))</f>
        <v/>
      </c>
      <c r="D279" s="37"/>
      <c r="E279" s="38"/>
      <c r="F279" s="37"/>
    </row>
    <row r="280" customFormat="false" ht="19.35" hidden="false" customHeight="false" outlineLevel="0" collapsed="false">
      <c r="A280" s="29"/>
      <c r="B280" s="30" t="str">
        <f aca="false">IF(ISBLANK(A280),"",TEXT(A280,"mmm/aa"))</f>
        <v/>
      </c>
      <c r="C280" s="31" t="str">
        <f aca="false">IF(ISBLANK(D280),"",INDEX(Cuentas!A:A,MATCH(D280,Cuentas!B:B,0)))</f>
        <v/>
      </c>
      <c r="D280" s="32"/>
      <c r="E280" s="33"/>
      <c r="F280" s="32"/>
    </row>
    <row r="281" customFormat="false" ht="19.35" hidden="false" customHeight="false" outlineLevel="0" collapsed="false">
      <c r="A281" s="34"/>
      <c r="B281" s="35" t="str">
        <f aca="false">IF(ISBLANK(A281),"",TEXT(A281,"mmm/aa"))</f>
        <v/>
      </c>
      <c r="C281" s="36" t="str">
        <f aca="false">IF(ISBLANK(D281),"",INDEX(Cuentas!A:A,MATCH(D281,Cuentas!B:B,0)))</f>
        <v/>
      </c>
      <c r="D281" s="37"/>
      <c r="E281" s="38"/>
      <c r="F281" s="37"/>
    </row>
    <row r="282" customFormat="false" ht="19.35" hidden="false" customHeight="false" outlineLevel="0" collapsed="false">
      <c r="A282" s="29"/>
      <c r="B282" s="30" t="str">
        <f aca="false">IF(ISBLANK(A282),"",TEXT(A282,"mmm/aa"))</f>
        <v/>
      </c>
      <c r="C282" s="31" t="str">
        <f aca="false">IF(ISBLANK(D282),"",INDEX(Cuentas!A:A,MATCH(D282,Cuentas!B:B,0)))</f>
        <v/>
      </c>
      <c r="D282" s="32"/>
      <c r="E282" s="33"/>
      <c r="F282" s="32"/>
    </row>
    <row r="283" customFormat="false" ht="19.35" hidden="false" customHeight="false" outlineLevel="0" collapsed="false">
      <c r="A283" s="34"/>
      <c r="B283" s="35" t="str">
        <f aca="false">IF(ISBLANK(A283),"",TEXT(A283,"mmm/aa"))</f>
        <v/>
      </c>
      <c r="C283" s="36" t="str">
        <f aca="false">IF(ISBLANK(D283),"",INDEX(Cuentas!A:A,MATCH(D283,Cuentas!B:B,0)))</f>
        <v/>
      </c>
      <c r="D283" s="37"/>
      <c r="E283" s="38"/>
      <c r="F283" s="37"/>
    </row>
    <row r="284" customFormat="false" ht="19.35" hidden="false" customHeight="false" outlineLevel="0" collapsed="false">
      <c r="A284" s="29"/>
      <c r="B284" s="30" t="str">
        <f aca="false">IF(ISBLANK(A284),"",TEXT(A284,"mmm/aa"))</f>
        <v/>
      </c>
      <c r="C284" s="31" t="str">
        <f aca="false">IF(ISBLANK(D284),"",INDEX(Cuentas!A:A,MATCH(D284,Cuentas!B:B,0)))</f>
        <v/>
      </c>
      <c r="D284" s="32"/>
      <c r="E284" s="33"/>
      <c r="F284" s="32"/>
    </row>
    <row r="285" customFormat="false" ht="19.35" hidden="false" customHeight="false" outlineLevel="0" collapsed="false">
      <c r="A285" s="34"/>
      <c r="B285" s="35" t="str">
        <f aca="false">IF(ISBLANK(A285),"",TEXT(A285,"mmm/aa"))</f>
        <v/>
      </c>
      <c r="C285" s="36" t="str">
        <f aca="false">IF(ISBLANK(D285),"",INDEX(Cuentas!A:A,MATCH(D285,Cuentas!B:B,0)))</f>
        <v/>
      </c>
      <c r="D285" s="37"/>
      <c r="E285" s="38"/>
      <c r="F285" s="37"/>
    </row>
    <row r="286" customFormat="false" ht="19.35" hidden="false" customHeight="false" outlineLevel="0" collapsed="false">
      <c r="A286" s="29"/>
      <c r="B286" s="30" t="str">
        <f aca="false">IF(ISBLANK(A286),"",TEXT(A286,"mmm/aa"))</f>
        <v/>
      </c>
      <c r="C286" s="31" t="str">
        <f aca="false">IF(ISBLANK(D286),"",INDEX(Cuentas!A:A,MATCH(D286,Cuentas!B:B,0)))</f>
        <v/>
      </c>
      <c r="D286" s="32"/>
      <c r="E286" s="33"/>
      <c r="F286" s="32"/>
    </row>
    <row r="287" customFormat="false" ht="19.35" hidden="false" customHeight="false" outlineLevel="0" collapsed="false">
      <c r="A287" s="34"/>
      <c r="B287" s="35" t="str">
        <f aca="false">IF(ISBLANK(A287),"",TEXT(A287,"mmm/aa"))</f>
        <v/>
      </c>
      <c r="C287" s="36" t="str">
        <f aca="false">IF(ISBLANK(D287),"",INDEX(Cuentas!A:A,MATCH(D287,Cuentas!B:B,0)))</f>
        <v/>
      </c>
      <c r="D287" s="37"/>
      <c r="E287" s="38"/>
      <c r="F287" s="37"/>
    </row>
    <row r="288" customFormat="false" ht="19.35" hidden="false" customHeight="false" outlineLevel="0" collapsed="false">
      <c r="A288" s="29"/>
      <c r="B288" s="30" t="str">
        <f aca="false">IF(ISBLANK(A288),"",TEXT(A288,"mmm/aa"))</f>
        <v/>
      </c>
      <c r="C288" s="31" t="str">
        <f aca="false">IF(ISBLANK(D288),"",INDEX(Cuentas!A:A,MATCH(D288,Cuentas!B:B,0)))</f>
        <v/>
      </c>
      <c r="D288" s="32"/>
      <c r="E288" s="33"/>
      <c r="F288" s="32"/>
    </row>
    <row r="289" customFormat="false" ht="19.35" hidden="false" customHeight="false" outlineLevel="0" collapsed="false">
      <c r="A289" s="34"/>
      <c r="B289" s="35" t="str">
        <f aca="false">IF(ISBLANK(A289),"",TEXT(A289,"mmm/aa"))</f>
        <v/>
      </c>
      <c r="C289" s="36" t="str">
        <f aca="false">IF(ISBLANK(D289),"",INDEX(Cuentas!A:A,MATCH(D289,Cuentas!B:B,0)))</f>
        <v/>
      </c>
      <c r="D289" s="37"/>
      <c r="E289" s="38"/>
      <c r="F289" s="37"/>
    </row>
    <row r="290" customFormat="false" ht="19.35" hidden="false" customHeight="false" outlineLevel="0" collapsed="false">
      <c r="A290" s="29"/>
      <c r="B290" s="30" t="str">
        <f aca="false">IF(ISBLANK(A290),"",TEXT(A290,"mmm/aa"))</f>
        <v/>
      </c>
      <c r="C290" s="31" t="str">
        <f aca="false">IF(ISBLANK(D290),"",INDEX(Cuentas!A:A,MATCH(D290,Cuentas!B:B,0)))</f>
        <v/>
      </c>
      <c r="D290" s="32"/>
      <c r="E290" s="33"/>
      <c r="F290" s="32"/>
    </row>
    <row r="291" customFormat="false" ht="19.35" hidden="false" customHeight="false" outlineLevel="0" collapsed="false">
      <c r="A291" s="34"/>
      <c r="B291" s="35" t="str">
        <f aca="false">IF(ISBLANK(A291),"",TEXT(A291,"mmm/aa"))</f>
        <v/>
      </c>
      <c r="C291" s="36" t="str">
        <f aca="false">IF(ISBLANK(D291),"",INDEX(Cuentas!A:A,MATCH(D291,Cuentas!B:B,0)))</f>
        <v/>
      </c>
      <c r="D291" s="37"/>
      <c r="E291" s="38"/>
      <c r="F291" s="37"/>
    </row>
    <row r="292" customFormat="false" ht="19.35" hidden="false" customHeight="false" outlineLevel="0" collapsed="false">
      <c r="A292" s="29"/>
      <c r="B292" s="30" t="str">
        <f aca="false">IF(ISBLANK(A292),"",TEXT(A292,"mmm/aa"))</f>
        <v/>
      </c>
      <c r="C292" s="31" t="str">
        <f aca="false">IF(ISBLANK(D292),"",INDEX(Cuentas!A:A,MATCH(D292,Cuentas!B:B,0)))</f>
        <v/>
      </c>
      <c r="D292" s="32"/>
      <c r="E292" s="33"/>
      <c r="F292" s="32"/>
    </row>
    <row r="293" customFormat="false" ht="19.35" hidden="false" customHeight="false" outlineLevel="0" collapsed="false">
      <c r="A293" s="34"/>
      <c r="B293" s="35" t="str">
        <f aca="false">IF(ISBLANK(A293),"",TEXT(A293,"mmm/aa"))</f>
        <v/>
      </c>
      <c r="C293" s="36" t="str">
        <f aca="false">IF(ISBLANK(D293),"",INDEX(Cuentas!A:A,MATCH(D293,Cuentas!B:B,0)))</f>
        <v/>
      </c>
      <c r="D293" s="37"/>
      <c r="E293" s="38"/>
      <c r="F293" s="37"/>
    </row>
    <row r="294" customFormat="false" ht="19.35" hidden="false" customHeight="false" outlineLevel="0" collapsed="false">
      <c r="A294" s="29"/>
      <c r="B294" s="30" t="str">
        <f aca="false">IF(ISBLANK(A294),"",TEXT(A294,"mmm/aa"))</f>
        <v/>
      </c>
      <c r="C294" s="31" t="str">
        <f aca="false">IF(ISBLANK(D294),"",INDEX(Cuentas!A:A,MATCH(D294,Cuentas!B:B,0)))</f>
        <v/>
      </c>
      <c r="D294" s="32"/>
      <c r="E294" s="33"/>
      <c r="F294" s="32"/>
    </row>
    <row r="295" customFormat="false" ht="19.35" hidden="false" customHeight="false" outlineLevel="0" collapsed="false">
      <c r="A295" s="34"/>
      <c r="B295" s="35" t="str">
        <f aca="false">IF(ISBLANK(A295),"",TEXT(A295,"mmm/aa"))</f>
        <v/>
      </c>
      <c r="C295" s="36" t="str">
        <f aca="false">IF(ISBLANK(D295),"",INDEX(Cuentas!A:A,MATCH(D295,Cuentas!B:B,0)))</f>
        <v/>
      </c>
      <c r="D295" s="37"/>
      <c r="E295" s="38"/>
      <c r="F295" s="37"/>
    </row>
    <row r="296" customFormat="false" ht="19.35" hidden="false" customHeight="false" outlineLevel="0" collapsed="false">
      <c r="A296" s="29"/>
      <c r="B296" s="30" t="str">
        <f aca="false">IF(ISBLANK(A296),"",TEXT(A296,"mmm/aa"))</f>
        <v/>
      </c>
      <c r="C296" s="31" t="str">
        <f aca="false">IF(ISBLANK(D296),"",INDEX(Cuentas!A:A,MATCH(D296,Cuentas!B:B,0)))</f>
        <v/>
      </c>
      <c r="D296" s="32"/>
      <c r="E296" s="33"/>
      <c r="F296" s="32"/>
    </row>
    <row r="297" customFormat="false" ht="19.35" hidden="false" customHeight="false" outlineLevel="0" collapsed="false">
      <c r="A297" s="34"/>
      <c r="B297" s="35" t="str">
        <f aca="false">IF(ISBLANK(A297),"",TEXT(A297,"mmm/aa"))</f>
        <v/>
      </c>
      <c r="C297" s="36" t="str">
        <f aca="false">IF(ISBLANK(D297),"",INDEX(Cuentas!A:A,MATCH(D297,Cuentas!B:B,0)))</f>
        <v/>
      </c>
      <c r="D297" s="37"/>
      <c r="E297" s="38"/>
      <c r="F297" s="37"/>
    </row>
    <row r="298" customFormat="false" ht="19.35" hidden="false" customHeight="false" outlineLevel="0" collapsed="false">
      <c r="A298" s="29"/>
      <c r="B298" s="30" t="str">
        <f aca="false">IF(ISBLANK(A298),"",TEXT(A298,"mmm/aa"))</f>
        <v/>
      </c>
      <c r="C298" s="31" t="str">
        <f aca="false">IF(ISBLANK(D298),"",INDEX(Cuentas!A:A,MATCH(D298,Cuentas!B:B,0)))</f>
        <v/>
      </c>
      <c r="D298" s="32"/>
      <c r="E298" s="33"/>
      <c r="F298" s="32"/>
    </row>
    <row r="299" customFormat="false" ht="19.35" hidden="false" customHeight="false" outlineLevel="0" collapsed="false">
      <c r="A299" s="34"/>
      <c r="B299" s="35" t="str">
        <f aca="false">IF(ISBLANK(A299),"",TEXT(A299,"mmm/aa"))</f>
        <v/>
      </c>
      <c r="C299" s="36" t="str">
        <f aca="false">IF(ISBLANK(D299),"",INDEX(Cuentas!A:A,MATCH(D299,Cuentas!B:B,0)))</f>
        <v/>
      </c>
      <c r="D299" s="37"/>
      <c r="E299" s="38"/>
      <c r="F299" s="37"/>
    </row>
    <row r="300" customFormat="false" ht="19.35" hidden="false" customHeight="false" outlineLevel="0" collapsed="false">
      <c r="A300" s="29"/>
      <c r="B300" s="30" t="str">
        <f aca="false">IF(ISBLANK(A300),"",TEXT(A300,"mmm/aa"))</f>
        <v/>
      </c>
      <c r="C300" s="31" t="str">
        <f aca="false">IF(ISBLANK(D300),"",INDEX(Cuentas!A:A,MATCH(D300,Cuentas!B:B,0)))</f>
        <v/>
      </c>
      <c r="D300" s="32"/>
      <c r="E300" s="33"/>
      <c r="F300" s="32"/>
    </row>
    <row r="301" customFormat="false" ht="19.35" hidden="false" customHeight="false" outlineLevel="0" collapsed="false">
      <c r="A301" s="34"/>
      <c r="B301" s="35" t="str">
        <f aca="false">IF(ISBLANK(A301),"",TEXT(A301,"mmm/aa"))</f>
        <v/>
      </c>
      <c r="C301" s="36" t="str">
        <f aca="false">IF(ISBLANK(D301),"",INDEX(Cuentas!A:A,MATCH(D301,Cuentas!B:B,0)))</f>
        <v/>
      </c>
      <c r="D301" s="37"/>
      <c r="E301" s="38"/>
      <c r="F301" s="37"/>
    </row>
    <row r="302" customFormat="false" ht="19.35" hidden="false" customHeight="false" outlineLevel="0" collapsed="false">
      <c r="A302" s="29"/>
      <c r="B302" s="30" t="str">
        <f aca="false">IF(ISBLANK(A302),"",TEXT(A302,"mmm/aa"))</f>
        <v/>
      </c>
      <c r="C302" s="31" t="str">
        <f aca="false">IF(ISBLANK(D302),"",INDEX(Cuentas!A:A,MATCH(D302,Cuentas!B:B,0)))</f>
        <v/>
      </c>
      <c r="D302" s="32"/>
      <c r="E302" s="33"/>
      <c r="F302" s="32"/>
    </row>
    <row r="303" customFormat="false" ht="19.35" hidden="false" customHeight="false" outlineLevel="0" collapsed="false">
      <c r="A303" s="34"/>
      <c r="B303" s="35" t="str">
        <f aca="false">IF(ISBLANK(A303),"",TEXT(A303,"mmm/aa"))</f>
        <v/>
      </c>
      <c r="C303" s="36" t="str">
        <f aca="false">IF(ISBLANK(D303),"",INDEX(Cuentas!A:A,MATCH(D303,Cuentas!B:B,0)))</f>
        <v/>
      </c>
      <c r="D303" s="37"/>
      <c r="E303" s="38"/>
      <c r="F303" s="37"/>
    </row>
    <row r="304" customFormat="false" ht="19.35" hidden="false" customHeight="false" outlineLevel="0" collapsed="false">
      <c r="A304" s="29"/>
      <c r="B304" s="30" t="str">
        <f aca="false">IF(ISBLANK(A304),"",TEXT(A304,"mmm/aa"))</f>
        <v/>
      </c>
      <c r="C304" s="31" t="str">
        <f aca="false">IF(ISBLANK(D304),"",INDEX(Cuentas!A:A,MATCH(D304,Cuentas!B:B,0)))</f>
        <v/>
      </c>
      <c r="D304" s="32"/>
      <c r="E304" s="33"/>
      <c r="F304" s="32"/>
    </row>
    <row r="305" customFormat="false" ht="19.35" hidden="false" customHeight="false" outlineLevel="0" collapsed="false">
      <c r="A305" s="34"/>
      <c r="B305" s="35" t="str">
        <f aca="false">IF(ISBLANK(A305),"",TEXT(A305,"mmm/aa"))</f>
        <v/>
      </c>
      <c r="C305" s="36" t="str">
        <f aca="false">IF(ISBLANK(D305),"",INDEX(Cuentas!A:A,MATCH(D305,Cuentas!B:B,0)))</f>
        <v/>
      </c>
      <c r="D305" s="37"/>
      <c r="E305" s="38"/>
      <c r="F305" s="37"/>
    </row>
    <row r="306" customFormat="false" ht="19.35" hidden="false" customHeight="false" outlineLevel="0" collapsed="false">
      <c r="A306" s="29"/>
      <c r="B306" s="30" t="str">
        <f aca="false">IF(ISBLANK(A306),"",TEXT(A306,"mmm/aa"))</f>
        <v/>
      </c>
      <c r="C306" s="31" t="str">
        <f aca="false">IF(ISBLANK(D306),"",INDEX(Cuentas!A:A,MATCH(D306,Cuentas!B:B,0)))</f>
        <v/>
      </c>
      <c r="D306" s="32"/>
      <c r="E306" s="33"/>
      <c r="F306" s="32"/>
    </row>
    <row r="307" customFormat="false" ht="19.35" hidden="false" customHeight="false" outlineLevel="0" collapsed="false">
      <c r="A307" s="34"/>
      <c r="B307" s="35" t="str">
        <f aca="false">IF(ISBLANK(A307),"",TEXT(A307,"mmm/aa"))</f>
        <v/>
      </c>
      <c r="C307" s="36" t="str">
        <f aca="false">IF(ISBLANK(D307),"",INDEX(Cuentas!A:A,MATCH(D307,Cuentas!B:B,0)))</f>
        <v/>
      </c>
      <c r="D307" s="37"/>
      <c r="E307" s="38"/>
      <c r="F307" s="37"/>
    </row>
    <row r="308" customFormat="false" ht="19.35" hidden="false" customHeight="false" outlineLevel="0" collapsed="false">
      <c r="A308" s="29"/>
      <c r="B308" s="30" t="str">
        <f aca="false">IF(ISBLANK(A308),"",TEXT(A308,"mmm/aa"))</f>
        <v/>
      </c>
      <c r="C308" s="31" t="str">
        <f aca="false">IF(ISBLANK(D308),"",INDEX(Cuentas!A:A,MATCH(D308,Cuentas!B:B,0)))</f>
        <v/>
      </c>
      <c r="D308" s="32"/>
      <c r="E308" s="33"/>
      <c r="F308" s="32"/>
    </row>
    <row r="309" customFormat="false" ht="19.35" hidden="false" customHeight="false" outlineLevel="0" collapsed="false">
      <c r="A309" s="34"/>
      <c r="B309" s="35" t="str">
        <f aca="false">IF(ISBLANK(A309),"",TEXT(A309,"mmm/aa"))</f>
        <v/>
      </c>
      <c r="C309" s="36" t="str">
        <f aca="false">IF(ISBLANK(D309),"",INDEX(Cuentas!A:A,MATCH(D309,Cuentas!B:B,0)))</f>
        <v/>
      </c>
      <c r="D309" s="37"/>
      <c r="E309" s="38"/>
      <c r="F309" s="37"/>
    </row>
    <row r="310" customFormat="false" ht="19.35" hidden="false" customHeight="false" outlineLevel="0" collapsed="false">
      <c r="A310" s="29"/>
      <c r="B310" s="30" t="str">
        <f aca="false">IF(ISBLANK(A310),"",TEXT(A310,"mmm/aa"))</f>
        <v/>
      </c>
      <c r="C310" s="31" t="str">
        <f aca="false">IF(ISBLANK(D310),"",INDEX(Cuentas!A:A,MATCH(D310,Cuentas!B:B,0)))</f>
        <v/>
      </c>
      <c r="D310" s="32"/>
      <c r="E310" s="33"/>
      <c r="F310" s="32"/>
    </row>
    <row r="311" customFormat="false" ht="19.35" hidden="false" customHeight="false" outlineLevel="0" collapsed="false">
      <c r="A311" s="34"/>
      <c r="B311" s="35" t="str">
        <f aca="false">IF(ISBLANK(A311),"",TEXT(A311,"mmm/aa"))</f>
        <v/>
      </c>
      <c r="C311" s="36" t="str">
        <f aca="false">IF(ISBLANK(D311),"",INDEX(Cuentas!A:A,MATCH(D311,Cuentas!B:B,0)))</f>
        <v/>
      </c>
      <c r="D311" s="37"/>
      <c r="E311" s="38"/>
      <c r="F311" s="37"/>
    </row>
    <row r="312" customFormat="false" ht="19.35" hidden="false" customHeight="false" outlineLevel="0" collapsed="false">
      <c r="A312" s="29"/>
      <c r="B312" s="30" t="str">
        <f aca="false">IF(ISBLANK(A312),"",TEXT(A312,"mmm/aa"))</f>
        <v/>
      </c>
      <c r="C312" s="31" t="str">
        <f aca="false">IF(ISBLANK(D312),"",INDEX(Cuentas!A:A,MATCH(D312,Cuentas!B:B,0)))</f>
        <v/>
      </c>
      <c r="D312" s="32"/>
      <c r="E312" s="33"/>
      <c r="F312" s="32"/>
    </row>
    <row r="313" customFormat="false" ht="19.35" hidden="false" customHeight="false" outlineLevel="0" collapsed="false">
      <c r="A313" s="34"/>
      <c r="B313" s="35" t="str">
        <f aca="false">IF(ISBLANK(A313),"",TEXT(A313,"mmm/aa"))</f>
        <v/>
      </c>
      <c r="C313" s="36" t="str">
        <f aca="false">IF(ISBLANK(D313),"",INDEX(Cuentas!A:A,MATCH(D313,Cuentas!B:B,0)))</f>
        <v/>
      </c>
      <c r="D313" s="37"/>
      <c r="E313" s="38"/>
      <c r="F313" s="37"/>
    </row>
    <row r="314" customFormat="false" ht="19.35" hidden="false" customHeight="false" outlineLevel="0" collapsed="false">
      <c r="A314" s="29"/>
      <c r="B314" s="30" t="str">
        <f aca="false">IF(ISBLANK(A314),"",TEXT(A314,"mmm/aa"))</f>
        <v/>
      </c>
      <c r="C314" s="31" t="str">
        <f aca="false">IF(ISBLANK(D314),"",INDEX(Cuentas!A:A,MATCH(D314,Cuentas!B:B,0)))</f>
        <v/>
      </c>
      <c r="D314" s="32"/>
      <c r="E314" s="33"/>
      <c r="F314" s="32"/>
    </row>
    <row r="315" customFormat="false" ht="19.35" hidden="false" customHeight="false" outlineLevel="0" collapsed="false">
      <c r="A315" s="34"/>
      <c r="B315" s="35" t="str">
        <f aca="false">IF(ISBLANK(A315),"",TEXT(A315,"mmm/aa"))</f>
        <v/>
      </c>
      <c r="C315" s="36" t="str">
        <f aca="false">IF(ISBLANK(D315),"",INDEX(Cuentas!A:A,MATCH(D315,Cuentas!B:B,0)))</f>
        <v/>
      </c>
      <c r="D315" s="37"/>
      <c r="E315" s="38"/>
      <c r="F315" s="37"/>
    </row>
    <row r="316" customFormat="false" ht="19.35" hidden="false" customHeight="false" outlineLevel="0" collapsed="false">
      <c r="A316" s="29"/>
      <c r="B316" s="30" t="str">
        <f aca="false">IF(ISBLANK(A316),"",TEXT(A316,"mmm/aa"))</f>
        <v/>
      </c>
      <c r="C316" s="31" t="str">
        <f aca="false">IF(ISBLANK(D316),"",INDEX(Cuentas!A:A,MATCH(D316,Cuentas!B:B,0)))</f>
        <v/>
      </c>
      <c r="D316" s="32"/>
      <c r="E316" s="33"/>
      <c r="F316" s="32"/>
    </row>
    <row r="317" customFormat="false" ht="19.35" hidden="false" customHeight="false" outlineLevel="0" collapsed="false">
      <c r="A317" s="34"/>
      <c r="B317" s="35" t="str">
        <f aca="false">IF(ISBLANK(A317),"",TEXT(A317,"mmm/aa"))</f>
        <v/>
      </c>
      <c r="C317" s="36" t="str">
        <f aca="false">IF(ISBLANK(D317),"",INDEX(Cuentas!A:A,MATCH(D317,Cuentas!B:B,0)))</f>
        <v/>
      </c>
      <c r="D317" s="37"/>
      <c r="E317" s="38"/>
      <c r="F317" s="37"/>
    </row>
    <row r="318" customFormat="false" ht="19.35" hidden="false" customHeight="false" outlineLevel="0" collapsed="false">
      <c r="A318" s="29"/>
      <c r="B318" s="30" t="str">
        <f aca="false">IF(ISBLANK(A318),"",TEXT(A318,"mmm/aa"))</f>
        <v/>
      </c>
      <c r="C318" s="31" t="str">
        <f aca="false">IF(ISBLANK(D318),"",INDEX(Cuentas!A:A,MATCH(D318,Cuentas!B:B,0)))</f>
        <v/>
      </c>
      <c r="D318" s="32"/>
      <c r="E318" s="33"/>
      <c r="F318" s="32"/>
    </row>
    <row r="319" customFormat="false" ht="19.35" hidden="false" customHeight="false" outlineLevel="0" collapsed="false">
      <c r="A319" s="34"/>
      <c r="B319" s="35" t="str">
        <f aca="false">IF(ISBLANK(A319),"",TEXT(A319,"mmm/aa"))</f>
        <v/>
      </c>
      <c r="C319" s="36" t="str">
        <f aca="false">IF(ISBLANK(D319),"",INDEX(Cuentas!A:A,MATCH(D319,Cuentas!B:B,0)))</f>
        <v/>
      </c>
      <c r="D319" s="37"/>
      <c r="E319" s="38"/>
      <c r="F319" s="37"/>
    </row>
    <row r="320" customFormat="false" ht="19.35" hidden="false" customHeight="false" outlineLevel="0" collapsed="false">
      <c r="A320" s="29"/>
      <c r="B320" s="30" t="str">
        <f aca="false">IF(ISBLANK(A320),"",TEXT(A320,"mmm/aa"))</f>
        <v/>
      </c>
      <c r="C320" s="31" t="str">
        <f aca="false">IF(ISBLANK(D320),"",INDEX(Cuentas!A:A,MATCH(D320,Cuentas!B:B,0)))</f>
        <v/>
      </c>
      <c r="D320" s="32"/>
      <c r="E320" s="33"/>
      <c r="F320" s="32"/>
    </row>
    <row r="321" customFormat="false" ht="19.35" hidden="false" customHeight="false" outlineLevel="0" collapsed="false">
      <c r="A321" s="34"/>
      <c r="B321" s="35" t="str">
        <f aca="false">IF(ISBLANK(A321),"",TEXT(A321,"mmm/aa"))</f>
        <v/>
      </c>
      <c r="C321" s="36" t="str">
        <f aca="false">IF(ISBLANK(D321),"",INDEX(Cuentas!A:A,MATCH(D321,Cuentas!B:B,0)))</f>
        <v/>
      </c>
      <c r="D321" s="37"/>
      <c r="E321" s="38"/>
      <c r="F321" s="37"/>
    </row>
    <row r="322" customFormat="false" ht="19.35" hidden="false" customHeight="false" outlineLevel="0" collapsed="false">
      <c r="A322" s="29"/>
      <c r="B322" s="30" t="str">
        <f aca="false">IF(ISBLANK(A322),"",TEXT(A322,"mmm/aa"))</f>
        <v/>
      </c>
      <c r="C322" s="31" t="str">
        <f aca="false">IF(ISBLANK(D322),"",INDEX(Cuentas!A:A,MATCH(D322,Cuentas!B:B,0)))</f>
        <v/>
      </c>
      <c r="D322" s="32"/>
      <c r="E322" s="33"/>
      <c r="F322" s="32"/>
    </row>
    <row r="323" customFormat="false" ht="19.35" hidden="false" customHeight="false" outlineLevel="0" collapsed="false">
      <c r="A323" s="34"/>
      <c r="B323" s="35" t="str">
        <f aca="false">IF(ISBLANK(A323),"",TEXT(A323,"mmm/aa"))</f>
        <v/>
      </c>
      <c r="C323" s="36" t="str">
        <f aca="false">IF(ISBLANK(D323),"",INDEX(Cuentas!A:A,MATCH(D323,Cuentas!B:B,0)))</f>
        <v/>
      </c>
      <c r="D323" s="37"/>
      <c r="E323" s="38"/>
      <c r="F323" s="37"/>
    </row>
    <row r="324" customFormat="false" ht="19.35" hidden="false" customHeight="false" outlineLevel="0" collapsed="false">
      <c r="A324" s="29"/>
      <c r="B324" s="30" t="str">
        <f aca="false">IF(ISBLANK(A324),"",TEXT(A324,"mmm/aa"))</f>
        <v/>
      </c>
      <c r="C324" s="31" t="str">
        <f aca="false">IF(ISBLANK(D324),"",INDEX(Cuentas!A:A,MATCH(D324,Cuentas!B:B,0)))</f>
        <v/>
      </c>
      <c r="D324" s="32"/>
      <c r="E324" s="33"/>
      <c r="F324" s="32"/>
    </row>
    <row r="325" customFormat="false" ht="19.35" hidden="false" customHeight="false" outlineLevel="0" collapsed="false">
      <c r="A325" s="34"/>
      <c r="B325" s="35" t="str">
        <f aca="false">IF(ISBLANK(A325),"",TEXT(A325,"mmm/aa"))</f>
        <v/>
      </c>
      <c r="C325" s="36" t="str">
        <f aca="false">IF(ISBLANK(D325),"",INDEX(Cuentas!A:A,MATCH(D325,Cuentas!B:B,0)))</f>
        <v/>
      </c>
      <c r="D325" s="37"/>
      <c r="E325" s="38"/>
      <c r="F325" s="37"/>
    </row>
    <row r="326" customFormat="false" ht="19.35" hidden="false" customHeight="false" outlineLevel="0" collapsed="false">
      <c r="A326" s="29"/>
      <c r="B326" s="30" t="str">
        <f aca="false">IF(ISBLANK(A326),"",TEXT(A326,"mmm/aa"))</f>
        <v/>
      </c>
      <c r="C326" s="31" t="str">
        <f aca="false">IF(ISBLANK(D326),"",INDEX(Cuentas!A:A,MATCH(D326,Cuentas!B:B,0)))</f>
        <v/>
      </c>
      <c r="D326" s="32"/>
      <c r="E326" s="33"/>
      <c r="F326" s="32"/>
    </row>
    <row r="327" customFormat="false" ht="19.35" hidden="false" customHeight="false" outlineLevel="0" collapsed="false">
      <c r="A327" s="34"/>
      <c r="B327" s="35" t="str">
        <f aca="false">IF(ISBLANK(A327),"",TEXT(A327,"mmm/aa"))</f>
        <v/>
      </c>
      <c r="C327" s="36" t="str">
        <f aca="false">IF(ISBLANK(D327),"",INDEX(Cuentas!A:A,MATCH(D327,Cuentas!B:B,0)))</f>
        <v/>
      </c>
      <c r="D327" s="37"/>
      <c r="E327" s="38"/>
      <c r="F327" s="37"/>
    </row>
    <row r="328" customFormat="false" ht="19.35" hidden="false" customHeight="false" outlineLevel="0" collapsed="false">
      <c r="A328" s="29"/>
      <c r="B328" s="30" t="str">
        <f aca="false">IF(ISBLANK(A328),"",TEXT(A328,"mmm/aa"))</f>
        <v/>
      </c>
      <c r="C328" s="31" t="str">
        <f aca="false">IF(ISBLANK(D328),"",INDEX(Cuentas!A:A,MATCH(D328,Cuentas!B:B,0)))</f>
        <v/>
      </c>
      <c r="D328" s="32"/>
      <c r="E328" s="33"/>
      <c r="F328" s="32"/>
    </row>
    <row r="329" customFormat="false" ht="19.35" hidden="false" customHeight="false" outlineLevel="0" collapsed="false">
      <c r="A329" s="34"/>
      <c r="B329" s="35" t="str">
        <f aca="false">IF(ISBLANK(A329),"",TEXT(A329,"mmm/aa"))</f>
        <v/>
      </c>
      <c r="C329" s="36" t="str">
        <f aca="false">IF(ISBLANK(D329),"",INDEX(Cuentas!A:A,MATCH(D329,Cuentas!B:B,0)))</f>
        <v/>
      </c>
      <c r="D329" s="37"/>
      <c r="E329" s="38"/>
      <c r="F329" s="37"/>
    </row>
    <row r="330" customFormat="false" ht="19.35" hidden="false" customHeight="false" outlineLevel="0" collapsed="false">
      <c r="A330" s="29"/>
      <c r="B330" s="30" t="str">
        <f aca="false">IF(ISBLANK(A330),"",TEXT(A330,"mmm/aa"))</f>
        <v/>
      </c>
      <c r="C330" s="31" t="str">
        <f aca="false">IF(ISBLANK(D330),"",INDEX(Cuentas!A:A,MATCH(D330,Cuentas!B:B,0)))</f>
        <v/>
      </c>
      <c r="D330" s="32"/>
      <c r="E330" s="33"/>
      <c r="F330" s="32"/>
    </row>
    <row r="331" customFormat="false" ht="19.35" hidden="false" customHeight="false" outlineLevel="0" collapsed="false">
      <c r="A331" s="34"/>
      <c r="B331" s="35" t="str">
        <f aca="false">IF(ISBLANK(A331),"",TEXT(A331,"mmm/aa"))</f>
        <v/>
      </c>
      <c r="C331" s="36" t="str">
        <f aca="false">IF(ISBLANK(D331),"",INDEX(Cuentas!A:A,MATCH(D331,Cuentas!B:B,0)))</f>
        <v/>
      </c>
      <c r="D331" s="37"/>
      <c r="E331" s="38"/>
      <c r="F331" s="37"/>
    </row>
    <row r="332" customFormat="false" ht="19.35" hidden="false" customHeight="false" outlineLevel="0" collapsed="false">
      <c r="A332" s="29"/>
      <c r="B332" s="30" t="str">
        <f aca="false">IF(ISBLANK(A332),"",TEXT(A332,"mmm/aa"))</f>
        <v/>
      </c>
      <c r="C332" s="31" t="str">
        <f aca="false">IF(ISBLANK(D332),"",INDEX(Cuentas!A:A,MATCH(D332,Cuentas!B:B,0)))</f>
        <v/>
      </c>
      <c r="D332" s="32"/>
      <c r="E332" s="33"/>
      <c r="F332" s="32"/>
    </row>
    <row r="333" customFormat="false" ht="19.35" hidden="false" customHeight="false" outlineLevel="0" collapsed="false">
      <c r="A333" s="34"/>
      <c r="B333" s="35" t="str">
        <f aca="false">IF(ISBLANK(A333),"",TEXT(A333,"mmm/aa"))</f>
        <v/>
      </c>
      <c r="C333" s="36" t="str">
        <f aca="false">IF(ISBLANK(D333),"",INDEX(Cuentas!A:A,MATCH(D333,Cuentas!B:B,0)))</f>
        <v/>
      </c>
      <c r="D333" s="37"/>
      <c r="E333" s="38"/>
      <c r="F333" s="37"/>
    </row>
    <row r="334" customFormat="false" ht="19.35" hidden="false" customHeight="false" outlineLevel="0" collapsed="false">
      <c r="A334" s="29"/>
      <c r="B334" s="30" t="str">
        <f aca="false">IF(ISBLANK(A334),"",TEXT(A334,"mmm/aa"))</f>
        <v/>
      </c>
      <c r="C334" s="31" t="str">
        <f aca="false">IF(ISBLANK(D334),"",INDEX(Cuentas!A:A,MATCH(D334,Cuentas!B:B,0)))</f>
        <v/>
      </c>
      <c r="D334" s="32"/>
      <c r="E334" s="33"/>
      <c r="F334" s="32"/>
    </row>
    <row r="335" customFormat="false" ht="19.35" hidden="false" customHeight="false" outlineLevel="0" collapsed="false">
      <c r="A335" s="34"/>
      <c r="B335" s="35" t="str">
        <f aca="false">IF(ISBLANK(A335),"",TEXT(A335,"mmm/aa"))</f>
        <v/>
      </c>
      <c r="C335" s="36" t="str">
        <f aca="false">IF(ISBLANK(D335),"",INDEX(Cuentas!A:A,MATCH(D335,Cuentas!B:B,0)))</f>
        <v/>
      </c>
      <c r="D335" s="37"/>
      <c r="E335" s="38"/>
      <c r="F335" s="37"/>
    </row>
    <row r="336" customFormat="false" ht="19.35" hidden="false" customHeight="false" outlineLevel="0" collapsed="false">
      <c r="A336" s="29"/>
      <c r="B336" s="30" t="str">
        <f aca="false">IF(ISBLANK(A336),"",TEXT(A336,"mmm/aa"))</f>
        <v/>
      </c>
      <c r="C336" s="31" t="str">
        <f aca="false">IF(ISBLANK(D336),"",INDEX(Cuentas!A:A,MATCH(D336,Cuentas!B:B,0)))</f>
        <v/>
      </c>
      <c r="D336" s="32"/>
      <c r="E336" s="33"/>
      <c r="F336" s="32"/>
    </row>
    <row r="337" customFormat="false" ht="19.35" hidden="false" customHeight="false" outlineLevel="0" collapsed="false">
      <c r="A337" s="34"/>
      <c r="B337" s="35" t="str">
        <f aca="false">IF(ISBLANK(A337),"",TEXT(A337,"mmm/aa"))</f>
        <v/>
      </c>
      <c r="C337" s="36" t="str">
        <f aca="false">IF(ISBLANK(D337),"",INDEX(Cuentas!A:A,MATCH(D337,Cuentas!B:B,0)))</f>
        <v/>
      </c>
      <c r="D337" s="37"/>
      <c r="E337" s="38"/>
      <c r="F337" s="37"/>
    </row>
    <row r="338" customFormat="false" ht="19.35" hidden="false" customHeight="false" outlineLevel="0" collapsed="false">
      <c r="A338" s="29"/>
      <c r="B338" s="30" t="str">
        <f aca="false">IF(ISBLANK(A338),"",TEXT(A338,"mmm/aa"))</f>
        <v/>
      </c>
      <c r="C338" s="31" t="str">
        <f aca="false">IF(ISBLANK(D338),"",INDEX(Cuentas!A:A,MATCH(D338,Cuentas!B:B,0)))</f>
        <v/>
      </c>
      <c r="D338" s="32"/>
      <c r="E338" s="33"/>
      <c r="F338" s="32"/>
    </row>
    <row r="339" customFormat="false" ht="19.35" hidden="false" customHeight="false" outlineLevel="0" collapsed="false">
      <c r="A339" s="34"/>
      <c r="B339" s="35" t="str">
        <f aca="false">IF(ISBLANK(A339),"",TEXT(A339,"mmm/aa"))</f>
        <v/>
      </c>
      <c r="C339" s="36" t="str">
        <f aca="false">IF(ISBLANK(D339),"",INDEX(Cuentas!A:A,MATCH(D339,Cuentas!B:B,0)))</f>
        <v/>
      </c>
      <c r="D339" s="37"/>
      <c r="E339" s="38"/>
      <c r="F339" s="37"/>
    </row>
    <row r="340" customFormat="false" ht="19.35" hidden="false" customHeight="false" outlineLevel="0" collapsed="false">
      <c r="A340" s="29"/>
      <c r="B340" s="30" t="str">
        <f aca="false">IF(ISBLANK(A340),"",TEXT(A340,"mmm/aa"))</f>
        <v/>
      </c>
      <c r="C340" s="31" t="str">
        <f aca="false">IF(ISBLANK(D340),"",INDEX(Cuentas!A:A,MATCH(D340,Cuentas!B:B,0)))</f>
        <v/>
      </c>
      <c r="D340" s="32"/>
      <c r="E340" s="33"/>
      <c r="F340" s="32"/>
    </row>
    <row r="341" customFormat="false" ht="19.35" hidden="false" customHeight="false" outlineLevel="0" collapsed="false">
      <c r="A341" s="34"/>
      <c r="B341" s="35" t="str">
        <f aca="false">IF(ISBLANK(A341),"",TEXT(A341,"mmm/aa"))</f>
        <v/>
      </c>
      <c r="C341" s="36" t="str">
        <f aca="false">IF(ISBLANK(D341),"",INDEX(Cuentas!A:A,MATCH(D341,Cuentas!B:B,0)))</f>
        <v/>
      </c>
      <c r="D341" s="37"/>
      <c r="E341" s="38"/>
      <c r="F341" s="37"/>
    </row>
    <row r="342" customFormat="false" ht="19.35" hidden="false" customHeight="false" outlineLevel="0" collapsed="false">
      <c r="A342" s="29"/>
      <c r="B342" s="30" t="str">
        <f aca="false">IF(ISBLANK(A342),"",TEXT(A342,"mmm/aa"))</f>
        <v/>
      </c>
      <c r="C342" s="31" t="str">
        <f aca="false">IF(ISBLANK(D342),"",INDEX(Cuentas!A:A,MATCH(D342,Cuentas!B:B,0)))</f>
        <v/>
      </c>
      <c r="D342" s="32"/>
      <c r="E342" s="33"/>
      <c r="F342" s="32"/>
    </row>
    <row r="343" customFormat="false" ht="19.35" hidden="false" customHeight="false" outlineLevel="0" collapsed="false">
      <c r="A343" s="34"/>
      <c r="B343" s="35" t="str">
        <f aca="false">IF(ISBLANK(A343),"",TEXT(A343,"mmm/aa"))</f>
        <v/>
      </c>
      <c r="C343" s="36" t="str">
        <f aca="false">IF(ISBLANK(D343),"",INDEX(Cuentas!A:A,MATCH(D343,Cuentas!B:B,0)))</f>
        <v/>
      </c>
      <c r="D343" s="37"/>
      <c r="E343" s="38"/>
      <c r="F343" s="37"/>
    </row>
    <row r="344" customFormat="false" ht="19.35" hidden="false" customHeight="false" outlineLevel="0" collapsed="false">
      <c r="A344" s="29"/>
      <c r="B344" s="30" t="str">
        <f aca="false">IF(ISBLANK(A344),"",TEXT(A344,"mmm/aa"))</f>
        <v/>
      </c>
      <c r="C344" s="31" t="str">
        <f aca="false">IF(ISBLANK(D344),"",INDEX(Cuentas!A:A,MATCH(D344,Cuentas!B:B,0)))</f>
        <v/>
      </c>
      <c r="D344" s="32"/>
      <c r="E344" s="33"/>
      <c r="F344" s="32"/>
    </row>
    <row r="345" customFormat="false" ht="19.35" hidden="false" customHeight="false" outlineLevel="0" collapsed="false">
      <c r="A345" s="34"/>
      <c r="B345" s="35" t="str">
        <f aca="false">IF(ISBLANK(A345),"",TEXT(A345,"mmm/aa"))</f>
        <v/>
      </c>
      <c r="C345" s="36" t="str">
        <f aca="false">IF(ISBLANK(D345),"",INDEX(Cuentas!A:A,MATCH(D345,Cuentas!B:B,0)))</f>
        <v/>
      </c>
      <c r="D345" s="37"/>
      <c r="E345" s="38"/>
      <c r="F345" s="37"/>
    </row>
    <row r="346" customFormat="false" ht="19.35" hidden="false" customHeight="false" outlineLevel="0" collapsed="false">
      <c r="A346" s="29"/>
      <c r="B346" s="30" t="str">
        <f aca="false">IF(ISBLANK(A346),"",TEXT(A346,"mmm/aa"))</f>
        <v/>
      </c>
      <c r="C346" s="31" t="str">
        <f aca="false">IF(ISBLANK(D346),"",INDEX(Cuentas!A:A,MATCH(D346,Cuentas!B:B,0)))</f>
        <v/>
      </c>
      <c r="D346" s="32"/>
      <c r="E346" s="33"/>
      <c r="F346" s="32"/>
    </row>
    <row r="347" customFormat="false" ht="19.35" hidden="false" customHeight="false" outlineLevel="0" collapsed="false">
      <c r="A347" s="34"/>
      <c r="B347" s="35" t="str">
        <f aca="false">IF(ISBLANK(A347),"",TEXT(A347,"mmm/aa"))</f>
        <v/>
      </c>
      <c r="C347" s="36" t="str">
        <f aca="false">IF(ISBLANK(D347),"",INDEX(Cuentas!A:A,MATCH(D347,Cuentas!B:B,0)))</f>
        <v/>
      </c>
      <c r="D347" s="37"/>
      <c r="E347" s="38"/>
      <c r="F347" s="37"/>
    </row>
    <row r="348" customFormat="false" ht="19.35" hidden="false" customHeight="false" outlineLevel="0" collapsed="false">
      <c r="A348" s="29"/>
      <c r="B348" s="30" t="str">
        <f aca="false">IF(ISBLANK(A348),"",TEXT(A348,"mmm/aa"))</f>
        <v/>
      </c>
      <c r="C348" s="31" t="str">
        <f aca="false">IF(ISBLANK(D348),"",INDEX(Cuentas!A:A,MATCH(D348,Cuentas!B:B,0)))</f>
        <v/>
      </c>
      <c r="D348" s="32"/>
      <c r="E348" s="33"/>
      <c r="F348" s="32"/>
    </row>
    <row r="349" customFormat="false" ht="19.35" hidden="false" customHeight="false" outlineLevel="0" collapsed="false">
      <c r="A349" s="34"/>
      <c r="B349" s="35" t="str">
        <f aca="false">IF(ISBLANK(A349),"",TEXT(A349,"mmm/aa"))</f>
        <v/>
      </c>
      <c r="C349" s="36" t="str">
        <f aca="false">IF(ISBLANK(D349),"",INDEX(Cuentas!A:A,MATCH(D349,Cuentas!B:B,0)))</f>
        <v/>
      </c>
      <c r="D349" s="37"/>
      <c r="E349" s="38"/>
      <c r="F349" s="37"/>
    </row>
    <row r="350" customFormat="false" ht="19.35" hidden="false" customHeight="false" outlineLevel="0" collapsed="false">
      <c r="A350" s="29"/>
      <c r="B350" s="30" t="str">
        <f aca="false">IF(ISBLANK(A350),"",TEXT(A350,"mmm/aa"))</f>
        <v/>
      </c>
      <c r="C350" s="31" t="str">
        <f aca="false">IF(ISBLANK(D350),"",INDEX(Cuentas!A:A,MATCH(D350,Cuentas!B:B,0)))</f>
        <v/>
      </c>
      <c r="D350" s="32"/>
      <c r="E350" s="33"/>
      <c r="F350" s="32"/>
    </row>
    <row r="351" customFormat="false" ht="19.35" hidden="false" customHeight="false" outlineLevel="0" collapsed="false">
      <c r="A351" s="34"/>
      <c r="B351" s="35" t="str">
        <f aca="false">IF(ISBLANK(A351),"",TEXT(A351,"mmm/aa"))</f>
        <v/>
      </c>
      <c r="C351" s="36" t="str">
        <f aca="false">IF(ISBLANK(D351),"",INDEX(Cuentas!A:A,MATCH(D351,Cuentas!B:B,0)))</f>
        <v/>
      </c>
      <c r="D351" s="37"/>
      <c r="E351" s="38"/>
      <c r="F351" s="37"/>
    </row>
    <row r="352" customFormat="false" ht="19.35" hidden="false" customHeight="false" outlineLevel="0" collapsed="false">
      <c r="A352" s="29"/>
      <c r="B352" s="30" t="str">
        <f aca="false">IF(ISBLANK(A352),"",TEXT(A352,"mmm/aa"))</f>
        <v/>
      </c>
      <c r="C352" s="31" t="str">
        <f aca="false">IF(ISBLANK(D352),"",INDEX(Cuentas!A:A,MATCH(D352,Cuentas!B:B,0)))</f>
        <v/>
      </c>
      <c r="D352" s="32"/>
      <c r="E352" s="33"/>
      <c r="F352" s="32"/>
    </row>
    <row r="353" customFormat="false" ht="19.35" hidden="false" customHeight="false" outlineLevel="0" collapsed="false">
      <c r="A353" s="34"/>
      <c r="B353" s="35" t="str">
        <f aca="false">IF(ISBLANK(A353),"",TEXT(A353,"mmm/aa"))</f>
        <v/>
      </c>
      <c r="C353" s="36" t="str">
        <f aca="false">IF(ISBLANK(D353),"",INDEX(Cuentas!A:A,MATCH(D353,Cuentas!B:B,0)))</f>
        <v/>
      </c>
      <c r="D353" s="37"/>
      <c r="E353" s="38"/>
      <c r="F353" s="37"/>
    </row>
    <row r="354" customFormat="false" ht="19.35" hidden="false" customHeight="false" outlineLevel="0" collapsed="false">
      <c r="A354" s="29"/>
      <c r="B354" s="30" t="str">
        <f aca="false">IF(ISBLANK(A354),"",TEXT(A354,"mmm/aa"))</f>
        <v/>
      </c>
      <c r="C354" s="31" t="str">
        <f aca="false">IF(ISBLANK(D354),"",INDEX(Cuentas!A:A,MATCH(D354,Cuentas!B:B,0)))</f>
        <v/>
      </c>
      <c r="D354" s="32"/>
      <c r="E354" s="33"/>
      <c r="F354" s="32"/>
    </row>
    <row r="355" customFormat="false" ht="19.35" hidden="false" customHeight="false" outlineLevel="0" collapsed="false">
      <c r="A355" s="34"/>
      <c r="B355" s="35" t="str">
        <f aca="false">IF(ISBLANK(A355),"",TEXT(A355,"mmm/aa"))</f>
        <v/>
      </c>
      <c r="C355" s="36" t="str">
        <f aca="false">IF(ISBLANK(D355),"",INDEX(Cuentas!A:A,MATCH(D355,Cuentas!B:B,0)))</f>
        <v/>
      </c>
      <c r="D355" s="37"/>
      <c r="E355" s="38"/>
      <c r="F355" s="37"/>
    </row>
    <row r="356" customFormat="false" ht="19.35" hidden="false" customHeight="false" outlineLevel="0" collapsed="false">
      <c r="A356" s="29"/>
      <c r="B356" s="30" t="str">
        <f aca="false">IF(ISBLANK(A356),"",TEXT(A356,"mmm/aa"))</f>
        <v/>
      </c>
      <c r="C356" s="31" t="str">
        <f aca="false">IF(ISBLANK(D356),"",INDEX(Cuentas!A:A,MATCH(D356,Cuentas!B:B,0)))</f>
        <v/>
      </c>
      <c r="D356" s="32"/>
      <c r="E356" s="33"/>
      <c r="F356" s="32"/>
    </row>
    <row r="357" customFormat="false" ht="19.35" hidden="false" customHeight="false" outlineLevel="0" collapsed="false">
      <c r="A357" s="34"/>
      <c r="B357" s="35" t="str">
        <f aca="false">IF(ISBLANK(A357),"",TEXT(A357,"mmm/aa"))</f>
        <v/>
      </c>
      <c r="C357" s="36" t="str">
        <f aca="false">IF(ISBLANK(D357),"",INDEX(Cuentas!A:A,MATCH(D357,Cuentas!B:B,0)))</f>
        <v/>
      </c>
      <c r="D357" s="37"/>
      <c r="E357" s="38"/>
      <c r="F357" s="37"/>
    </row>
    <row r="358" customFormat="false" ht="19.35" hidden="false" customHeight="false" outlineLevel="0" collapsed="false">
      <c r="A358" s="29"/>
      <c r="B358" s="30" t="str">
        <f aca="false">IF(ISBLANK(A358),"",TEXT(A358,"mmm/aa"))</f>
        <v/>
      </c>
      <c r="C358" s="31" t="str">
        <f aca="false">IF(ISBLANK(D358),"",INDEX(Cuentas!A:A,MATCH(D358,Cuentas!B:B,0)))</f>
        <v/>
      </c>
      <c r="D358" s="32"/>
      <c r="E358" s="33"/>
      <c r="F358" s="32"/>
    </row>
    <row r="359" customFormat="false" ht="19.35" hidden="false" customHeight="false" outlineLevel="0" collapsed="false">
      <c r="A359" s="34"/>
      <c r="B359" s="35" t="str">
        <f aca="false">IF(ISBLANK(A359),"",TEXT(A359,"mmm/aa"))</f>
        <v/>
      </c>
      <c r="C359" s="36" t="str">
        <f aca="false">IF(ISBLANK(D359),"",INDEX(Cuentas!A:A,MATCH(D359,Cuentas!B:B,0)))</f>
        <v/>
      </c>
      <c r="D359" s="37"/>
      <c r="E359" s="38"/>
      <c r="F359" s="37"/>
    </row>
    <row r="360" customFormat="false" ht="19.35" hidden="false" customHeight="false" outlineLevel="0" collapsed="false">
      <c r="A360" s="29"/>
      <c r="B360" s="30" t="str">
        <f aca="false">IF(ISBLANK(A360),"",TEXT(A360,"mmm/aa"))</f>
        <v/>
      </c>
      <c r="C360" s="31" t="str">
        <f aca="false">IF(ISBLANK(D360),"",INDEX(Cuentas!A:A,MATCH(D360,Cuentas!B:B,0)))</f>
        <v/>
      </c>
      <c r="D360" s="32"/>
      <c r="E360" s="33"/>
      <c r="F360" s="32"/>
    </row>
    <row r="361" customFormat="false" ht="19.35" hidden="false" customHeight="false" outlineLevel="0" collapsed="false">
      <c r="A361" s="34"/>
      <c r="B361" s="35" t="str">
        <f aca="false">IF(ISBLANK(A361),"",TEXT(A361,"mmm/aa"))</f>
        <v/>
      </c>
      <c r="C361" s="36" t="str">
        <f aca="false">IF(ISBLANK(D361),"",INDEX(Cuentas!A:A,MATCH(D361,Cuentas!B:B,0)))</f>
        <v/>
      </c>
      <c r="D361" s="37"/>
      <c r="E361" s="38"/>
      <c r="F361" s="37"/>
    </row>
    <row r="362" customFormat="false" ht="19.35" hidden="false" customHeight="false" outlineLevel="0" collapsed="false">
      <c r="A362" s="29"/>
      <c r="B362" s="30" t="str">
        <f aca="false">IF(ISBLANK(A362),"",TEXT(A362,"mmm/aa"))</f>
        <v/>
      </c>
      <c r="C362" s="31" t="str">
        <f aca="false">IF(ISBLANK(D362),"",INDEX(Cuentas!A:A,MATCH(D362,Cuentas!B:B,0)))</f>
        <v/>
      </c>
      <c r="D362" s="32"/>
      <c r="E362" s="33"/>
      <c r="F362" s="32"/>
    </row>
    <row r="363" customFormat="false" ht="19.35" hidden="false" customHeight="false" outlineLevel="0" collapsed="false">
      <c r="A363" s="34"/>
      <c r="B363" s="35" t="str">
        <f aca="false">IF(ISBLANK(A363),"",TEXT(A363,"mmm/aa"))</f>
        <v/>
      </c>
      <c r="C363" s="36" t="str">
        <f aca="false">IF(ISBLANK(D363),"",INDEX(Cuentas!A:A,MATCH(D363,Cuentas!B:B,0)))</f>
        <v/>
      </c>
      <c r="D363" s="37"/>
      <c r="E363" s="38"/>
      <c r="F363" s="37"/>
    </row>
    <row r="364" customFormat="false" ht="19.35" hidden="false" customHeight="false" outlineLevel="0" collapsed="false">
      <c r="A364" s="29"/>
      <c r="B364" s="30" t="str">
        <f aca="false">IF(ISBLANK(A364),"",TEXT(A364,"mmm/aa"))</f>
        <v/>
      </c>
      <c r="C364" s="31" t="str">
        <f aca="false">IF(ISBLANK(D364),"",INDEX(Cuentas!A:A,MATCH(D364,Cuentas!B:B,0)))</f>
        <v/>
      </c>
      <c r="D364" s="32"/>
      <c r="E364" s="33"/>
      <c r="F364" s="32"/>
    </row>
    <row r="365" customFormat="false" ht="19.35" hidden="false" customHeight="false" outlineLevel="0" collapsed="false">
      <c r="A365" s="34"/>
      <c r="B365" s="35" t="str">
        <f aca="false">IF(ISBLANK(A365),"",TEXT(A365,"mmm/aa"))</f>
        <v/>
      </c>
      <c r="C365" s="36" t="str">
        <f aca="false">IF(ISBLANK(D365),"",INDEX(Cuentas!A:A,MATCH(D365,Cuentas!B:B,0)))</f>
        <v/>
      </c>
      <c r="D365" s="37"/>
      <c r="E365" s="38"/>
      <c r="F365" s="37"/>
    </row>
    <row r="366" customFormat="false" ht="19.35" hidden="false" customHeight="false" outlineLevel="0" collapsed="false">
      <c r="A366" s="29"/>
      <c r="B366" s="30" t="str">
        <f aca="false">IF(ISBLANK(A366),"",TEXT(A366,"mmm/aa"))</f>
        <v/>
      </c>
      <c r="C366" s="31" t="str">
        <f aca="false">IF(ISBLANK(D366),"",INDEX(Cuentas!A:A,MATCH(D366,Cuentas!B:B,0)))</f>
        <v/>
      </c>
      <c r="D366" s="32"/>
      <c r="E366" s="33"/>
      <c r="F366" s="32"/>
    </row>
    <row r="367" customFormat="false" ht="19.35" hidden="false" customHeight="false" outlineLevel="0" collapsed="false">
      <c r="A367" s="34"/>
      <c r="B367" s="35" t="str">
        <f aca="false">IF(ISBLANK(A367),"",TEXT(A367,"mmm/aa"))</f>
        <v/>
      </c>
      <c r="C367" s="36" t="str">
        <f aca="false">IF(ISBLANK(D367),"",INDEX(Cuentas!A:A,MATCH(D367,Cuentas!B:B,0)))</f>
        <v/>
      </c>
      <c r="D367" s="37"/>
      <c r="E367" s="38"/>
      <c r="F367" s="37"/>
    </row>
    <row r="368" customFormat="false" ht="19.35" hidden="false" customHeight="false" outlineLevel="0" collapsed="false">
      <c r="A368" s="29"/>
      <c r="B368" s="30" t="str">
        <f aca="false">IF(ISBLANK(A368),"",TEXT(A368,"mmm/aa"))</f>
        <v/>
      </c>
      <c r="C368" s="31" t="str">
        <f aca="false">IF(ISBLANK(D368),"",INDEX(Cuentas!A:A,MATCH(D368,Cuentas!B:B,0)))</f>
        <v/>
      </c>
      <c r="D368" s="32"/>
      <c r="E368" s="33"/>
      <c r="F368" s="32"/>
    </row>
    <row r="369" customFormat="false" ht="19.35" hidden="false" customHeight="false" outlineLevel="0" collapsed="false">
      <c r="A369" s="34"/>
      <c r="B369" s="35" t="str">
        <f aca="false">IF(ISBLANK(A369),"",TEXT(A369,"mmm/aa"))</f>
        <v/>
      </c>
      <c r="C369" s="36" t="str">
        <f aca="false">IF(ISBLANK(D369),"",INDEX(Cuentas!A:A,MATCH(D369,Cuentas!B:B,0)))</f>
        <v/>
      </c>
      <c r="D369" s="37"/>
      <c r="E369" s="38"/>
      <c r="F369" s="37"/>
    </row>
    <row r="370" customFormat="false" ht="19.35" hidden="false" customHeight="false" outlineLevel="0" collapsed="false">
      <c r="A370" s="29"/>
      <c r="B370" s="30" t="str">
        <f aca="false">IF(ISBLANK(A370),"",TEXT(A370,"mmm/aa"))</f>
        <v/>
      </c>
      <c r="C370" s="31" t="str">
        <f aca="false">IF(ISBLANK(D370),"",INDEX(Cuentas!A:A,MATCH(D370,Cuentas!B:B,0)))</f>
        <v/>
      </c>
      <c r="D370" s="32"/>
      <c r="E370" s="33"/>
      <c r="F370" s="32"/>
    </row>
    <row r="371" customFormat="false" ht="19.35" hidden="false" customHeight="false" outlineLevel="0" collapsed="false">
      <c r="A371" s="34"/>
      <c r="B371" s="35" t="str">
        <f aca="false">IF(ISBLANK(A371),"",TEXT(A371,"mmm/aa"))</f>
        <v/>
      </c>
      <c r="C371" s="36" t="str">
        <f aca="false">IF(ISBLANK(D371),"",INDEX(Cuentas!A:A,MATCH(D371,Cuentas!B:B,0)))</f>
        <v/>
      </c>
      <c r="D371" s="37"/>
      <c r="E371" s="38"/>
      <c r="F371" s="37"/>
    </row>
    <row r="372" customFormat="false" ht="19.35" hidden="false" customHeight="false" outlineLevel="0" collapsed="false">
      <c r="A372" s="29"/>
      <c r="B372" s="30" t="str">
        <f aca="false">IF(ISBLANK(A372),"",TEXT(A372,"mmm/aa"))</f>
        <v/>
      </c>
      <c r="C372" s="31" t="str">
        <f aca="false">IF(ISBLANK(D372),"",INDEX(Cuentas!A:A,MATCH(D372,Cuentas!B:B,0)))</f>
        <v/>
      </c>
      <c r="D372" s="32"/>
      <c r="E372" s="33"/>
      <c r="F372" s="32"/>
    </row>
    <row r="373" customFormat="false" ht="19.35" hidden="false" customHeight="false" outlineLevel="0" collapsed="false">
      <c r="A373" s="34"/>
      <c r="B373" s="35" t="str">
        <f aca="false">IF(ISBLANK(A373),"",TEXT(A373,"mmm/aa"))</f>
        <v/>
      </c>
      <c r="C373" s="36" t="str">
        <f aca="false">IF(ISBLANK(D373),"",INDEX(Cuentas!A:A,MATCH(D373,Cuentas!B:B,0)))</f>
        <v/>
      </c>
      <c r="D373" s="37"/>
      <c r="E373" s="38"/>
      <c r="F373" s="37"/>
    </row>
    <row r="374" customFormat="false" ht="19.35" hidden="false" customHeight="false" outlineLevel="0" collapsed="false">
      <c r="A374" s="29"/>
      <c r="B374" s="30" t="str">
        <f aca="false">IF(ISBLANK(A374),"",TEXT(A374,"mmm/aa"))</f>
        <v/>
      </c>
      <c r="C374" s="31" t="str">
        <f aca="false">IF(ISBLANK(D374),"",INDEX(Cuentas!A:A,MATCH(D374,Cuentas!B:B,0)))</f>
        <v/>
      </c>
      <c r="D374" s="32"/>
      <c r="E374" s="33"/>
      <c r="F374" s="32"/>
    </row>
    <row r="375" customFormat="false" ht="19.35" hidden="false" customHeight="false" outlineLevel="0" collapsed="false">
      <c r="A375" s="34"/>
      <c r="B375" s="35" t="str">
        <f aca="false">IF(ISBLANK(A375),"",TEXT(A375,"mmm/aa"))</f>
        <v/>
      </c>
      <c r="C375" s="36" t="str">
        <f aca="false">IF(ISBLANK(D375),"",INDEX(Cuentas!A:A,MATCH(D375,Cuentas!B:B,0)))</f>
        <v/>
      </c>
      <c r="D375" s="37"/>
      <c r="E375" s="38"/>
      <c r="F375" s="37"/>
    </row>
    <row r="376" customFormat="false" ht="19.35" hidden="false" customHeight="false" outlineLevel="0" collapsed="false">
      <c r="A376" s="29"/>
      <c r="B376" s="30" t="str">
        <f aca="false">IF(ISBLANK(A376),"",TEXT(A376,"mmm/aa"))</f>
        <v/>
      </c>
      <c r="C376" s="31" t="str">
        <f aca="false">IF(ISBLANK(D376),"",INDEX(Cuentas!A:A,MATCH(D376,Cuentas!B:B,0)))</f>
        <v/>
      </c>
      <c r="D376" s="32"/>
      <c r="E376" s="33"/>
      <c r="F376" s="32"/>
    </row>
    <row r="377" customFormat="false" ht="19.35" hidden="false" customHeight="false" outlineLevel="0" collapsed="false">
      <c r="A377" s="34"/>
      <c r="B377" s="35" t="str">
        <f aca="false">IF(ISBLANK(A377),"",TEXT(A377,"mmm/aa"))</f>
        <v/>
      </c>
      <c r="C377" s="36" t="str">
        <f aca="false">IF(ISBLANK(D377),"",INDEX(Cuentas!A:A,MATCH(D377,Cuentas!B:B,0)))</f>
        <v/>
      </c>
      <c r="D377" s="37"/>
      <c r="E377" s="38"/>
      <c r="F377" s="37"/>
    </row>
    <row r="378" customFormat="false" ht="19.35" hidden="false" customHeight="false" outlineLevel="0" collapsed="false">
      <c r="A378" s="29"/>
      <c r="B378" s="30" t="str">
        <f aca="false">IF(ISBLANK(A378),"",TEXT(A378,"mmm/aa"))</f>
        <v/>
      </c>
      <c r="C378" s="31" t="str">
        <f aca="false">IF(ISBLANK(D378),"",INDEX(Cuentas!A:A,MATCH(D378,Cuentas!B:B,0)))</f>
        <v/>
      </c>
      <c r="D378" s="32"/>
      <c r="E378" s="33"/>
      <c r="F378" s="32"/>
    </row>
    <row r="379" customFormat="false" ht="19.35" hidden="false" customHeight="false" outlineLevel="0" collapsed="false">
      <c r="A379" s="34"/>
      <c r="B379" s="35" t="str">
        <f aca="false">IF(ISBLANK(A379),"",TEXT(A379,"mmm/aa"))</f>
        <v/>
      </c>
      <c r="C379" s="36" t="str">
        <f aca="false">IF(ISBLANK(D379),"",INDEX(Cuentas!A:A,MATCH(D379,Cuentas!B:B,0)))</f>
        <v/>
      </c>
      <c r="D379" s="37"/>
      <c r="E379" s="38"/>
      <c r="F379" s="37"/>
    </row>
    <row r="380" customFormat="false" ht="19.35" hidden="false" customHeight="false" outlineLevel="0" collapsed="false">
      <c r="A380" s="29"/>
      <c r="B380" s="30" t="str">
        <f aca="false">IF(ISBLANK(A380),"",TEXT(A380,"mmm/aa"))</f>
        <v/>
      </c>
      <c r="C380" s="31" t="str">
        <f aca="false">IF(ISBLANK(D380),"",INDEX(Cuentas!A:A,MATCH(D380,Cuentas!B:B,0)))</f>
        <v/>
      </c>
      <c r="D380" s="32"/>
      <c r="E380" s="33"/>
      <c r="F380" s="32"/>
    </row>
    <row r="381" customFormat="false" ht="19.35" hidden="false" customHeight="false" outlineLevel="0" collapsed="false">
      <c r="A381" s="34"/>
      <c r="B381" s="35" t="str">
        <f aca="false">IF(ISBLANK(A381),"",TEXT(A381,"mmm/aa"))</f>
        <v/>
      </c>
      <c r="C381" s="36" t="str">
        <f aca="false">IF(ISBLANK(D381),"",INDEX(Cuentas!A:A,MATCH(D381,Cuentas!B:B,0)))</f>
        <v/>
      </c>
      <c r="D381" s="37"/>
      <c r="E381" s="38"/>
      <c r="F381" s="37"/>
    </row>
    <row r="382" customFormat="false" ht="19.35" hidden="false" customHeight="false" outlineLevel="0" collapsed="false">
      <c r="A382" s="29"/>
      <c r="B382" s="30" t="str">
        <f aca="false">IF(ISBLANK(A382),"",TEXT(A382,"mmm/aa"))</f>
        <v/>
      </c>
      <c r="C382" s="31" t="str">
        <f aca="false">IF(ISBLANK(D382),"",INDEX(Cuentas!A:A,MATCH(D382,Cuentas!B:B,0)))</f>
        <v/>
      </c>
      <c r="D382" s="32"/>
      <c r="E382" s="33"/>
      <c r="F382" s="32"/>
    </row>
    <row r="383" customFormat="false" ht="19.35" hidden="false" customHeight="false" outlineLevel="0" collapsed="false">
      <c r="A383" s="34"/>
      <c r="B383" s="35" t="str">
        <f aca="false">IF(ISBLANK(A383),"",TEXT(A383,"mmm/aa"))</f>
        <v/>
      </c>
      <c r="C383" s="36" t="str">
        <f aca="false">IF(ISBLANK(D383),"",INDEX(Cuentas!A:A,MATCH(D383,Cuentas!B:B,0)))</f>
        <v/>
      </c>
      <c r="D383" s="37"/>
      <c r="E383" s="38"/>
      <c r="F383" s="37"/>
    </row>
    <row r="384" customFormat="false" ht="19.35" hidden="false" customHeight="false" outlineLevel="0" collapsed="false">
      <c r="A384" s="29"/>
      <c r="B384" s="30" t="str">
        <f aca="false">IF(ISBLANK(A384),"",TEXT(A384,"mmm/aa"))</f>
        <v/>
      </c>
      <c r="C384" s="31" t="str">
        <f aca="false">IF(ISBLANK(D384),"",INDEX(Cuentas!A:A,MATCH(D384,Cuentas!B:B,0)))</f>
        <v/>
      </c>
      <c r="D384" s="32"/>
      <c r="E384" s="33"/>
      <c r="F384" s="32"/>
    </row>
    <row r="385" customFormat="false" ht="19.35" hidden="false" customHeight="false" outlineLevel="0" collapsed="false">
      <c r="A385" s="34"/>
      <c r="B385" s="35" t="str">
        <f aca="false">IF(ISBLANK(A385),"",TEXT(A385,"mmm/aa"))</f>
        <v/>
      </c>
      <c r="C385" s="36" t="str">
        <f aca="false">IF(ISBLANK(D385),"",INDEX(Cuentas!A:A,MATCH(D385,Cuentas!B:B,0)))</f>
        <v/>
      </c>
      <c r="D385" s="37"/>
      <c r="E385" s="38"/>
      <c r="F385" s="37"/>
    </row>
    <row r="386" customFormat="false" ht="19.35" hidden="false" customHeight="false" outlineLevel="0" collapsed="false">
      <c r="A386" s="29"/>
      <c r="B386" s="30" t="str">
        <f aca="false">IF(ISBLANK(A386),"",TEXT(A386,"mmm/aa"))</f>
        <v/>
      </c>
      <c r="C386" s="31" t="str">
        <f aca="false">IF(ISBLANK(D386),"",INDEX(Cuentas!A:A,MATCH(D386,Cuentas!B:B,0)))</f>
        <v/>
      </c>
      <c r="D386" s="32"/>
      <c r="E386" s="33"/>
      <c r="F386" s="32"/>
    </row>
    <row r="387" customFormat="false" ht="19.35" hidden="false" customHeight="false" outlineLevel="0" collapsed="false">
      <c r="A387" s="34"/>
      <c r="B387" s="35" t="str">
        <f aca="false">IF(ISBLANK(A387),"",TEXT(A387,"mmm/aa"))</f>
        <v/>
      </c>
      <c r="C387" s="36" t="str">
        <f aca="false">IF(ISBLANK(D387),"",INDEX(Cuentas!A:A,MATCH(D387,Cuentas!B:B,0)))</f>
        <v/>
      </c>
      <c r="D387" s="37"/>
      <c r="E387" s="38"/>
      <c r="F387" s="37"/>
    </row>
    <row r="388" customFormat="false" ht="19.35" hidden="false" customHeight="false" outlineLevel="0" collapsed="false">
      <c r="A388" s="29"/>
      <c r="B388" s="30" t="str">
        <f aca="false">IF(ISBLANK(A388),"",TEXT(A388,"mmm/aa"))</f>
        <v/>
      </c>
      <c r="C388" s="31" t="str">
        <f aca="false">IF(ISBLANK(D388),"",INDEX(Cuentas!A:A,MATCH(D388,Cuentas!B:B,0)))</f>
        <v/>
      </c>
      <c r="D388" s="32"/>
      <c r="E388" s="33"/>
      <c r="F388" s="32"/>
    </row>
    <row r="389" customFormat="false" ht="19.35" hidden="false" customHeight="false" outlineLevel="0" collapsed="false">
      <c r="A389" s="34"/>
      <c r="B389" s="35" t="str">
        <f aca="false">IF(ISBLANK(A389),"",TEXT(A389,"mmm/aa"))</f>
        <v/>
      </c>
      <c r="C389" s="36" t="str">
        <f aca="false">IF(ISBLANK(D389),"",INDEX(Cuentas!A:A,MATCH(D389,Cuentas!B:B,0)))</f>
        <v/>
      </c>
      <c r="D389" s="37"/>
      <c r="E389" s="38"/>
      <c r="F389" s="37"/>
    </row>
    <row r="390" customFormat="false" ht="19.35" hidden="false" customHeight="false" outlineLevel="0" collapsed="false">
      <c r="A390" s="29"/>
      <c r="B390" s="30" t="str">
        <f aca="false">IF(ISBLANK(A390),"",TEXT(A390,"mmm/aa"))</f>
        <v/>
      </c>
      <c r="C390" s="31" t="str">
        <f aca="false">IF(ISBLANK(D390),"",INDEX(Cuentas!A:A,MATCH(D390,Cuentas!B:B,0)))</f>
        <v/>
      </c>
      <c r="D390" s="32"/>
      <c r="E390" s="33"/>
      <c r="F390" s="32"/>
    </row>
    <row r="391" customFormat="false" ht="19.35" hidden="false" customHeight="false" outlineLevel="0" collapsed="false">
      <c r="A391" s="34"/>
      <c r="B391" s="35" t="str">
        <f aca="false">IF(ISBLANK(A391),"",TEXT(A391,"mmm/aa"))</f>
        <v/>
      </c>
      <c r="C391" s="36" t="str">
        <f aca="false">IF(ISBLANK(D391),"",INDEX(Cuentas!A:A,MATCH(D391,Cuentas!B:B,0)))</f>
        <v/>
      </c>
      <c r="D391" s="37"/>
      <c r="E391" s="38"/>
      <c r="F391" s="37"/>
    </row>
    <row r="392" customFormat="false" ht="19.35" hidden="false" customHeight="false" outlineLevel="0" collapsed="false">
      <c r="A392" s="29"/>
      <c r="B392" s="30" t="str">
        <f aca="false">IF(ISBLANK(A392),"",TEXT(A392,"mmm/aa"))</f>
        <v/>
      </c>
      <c r="C392" s="31" t="str">
        <f aca="false">IF(ISBLANK(D392),"",INDEX(Cuentas!A:A,MATCH(D392,Cuentas!B:B,0)))</f>
        <v/>
      </c>
      <c r="D392" s="32"/>
      <c r="E392" s="33"/>
      <c r="F392" s="32"/>
    </row>
    <row r="393" customFormat="false" ht="19.35" hidden="false" customHeight="false" outlineLevel="0" collapsed="false">
      <c r="A393" s="34"/>
      <c r="B393" s="35" t="str">
        <f aca="false">IF(ISBLANK(A393),"",TEXT(A393,"mmm/aa"))</f>
        <v/>
      </c>
      <c r="C393" s="36" t="str">
        <f aca="false">IF(ISBLANK(D393),"",INDEX(Cuentas!A:A,MATCH(D393,Cuentas!B:B,0)))</f>
        <v/>
      </c>
      <c r="D393" s="37"/>
      <c r="E393" s="38"/>
      <c r="F393" s="37"/>
    </row>
    <row r="394" customFormat="false" ht="19.35" hidden="false" customHeight="false" outlineLevel="0" collapsed="false">
      <c r="A394" s="29"/>
      <c r="B394" s="30" t="str">
        <f aca="false">IF(ISBLANK(A394),"",TEXT(A394,"mmm/aa"))</f>
        <v/>
      </c>
      <c r="C394" s="31" t="str">
        <f aca="false">IF(ISBLANK(D394),"",INDEX(Cuentas!A:A,MATCH(D394,Cuentas!B:B,0)))</f>
        <v/>
      </c>
      <c r="D394" s="32"/>
      <c r="E394" s="33"/>
      <c r="F394" s="32"/>
    </row>
    <row r="395" customFormat="false" ht="19.35" hidden="false" customHeight="false" outlineLevel="0" collapsed="false">
      <c r="A395" s="34"/>
      <c r="B395" s="35" t="str">
        <f aca="false">IF(ISBLANK(A395),"",TEXT(A395,"mmm/aa"))</f>
        <v/>
      </c>
      <c r="C395" s="36" t="str">
        <f aca="false">IF(ISBLANK(D395),"",INDEX(Cuentas!A:A,MATCH(D395,Cuentas!B:B,0)))</f>
        <v/>
      </c>
      <c r="D395" s="37"/>
      <c r="E395" s="38"/>
      <c r="F395" s="37"/>
    </row>
    <row r="396" customFormat="false" ht="19.35" hidden="false" customHeight="false" outlineLevel="0" collapsed="false">
      <c r="A396" s="29"/>
      <c r="B396" s="30" t="str">
        <f aca="false">IF(ISBLANK(A396),"",TEXT(A396,"mmm/aa"))</f>
        <v/>
      </c>
      <c r="C396" s="31" t="str">
        <f aca="false">IF(ISBLANK(D396),"",INDEX(Cuentas!A:A,MATCH(D396,Cuentas!B:B,0)))</f>
        <v/>
      </c>
      <c r="D396" s="32"/>
      <c r="E396" s="33"/>
      <c r="F396" s="32"/>
    </row>
    <row r="397" customFormat="false" ht="19.35" hidden="false" customHeight="false" outlineLevel="0" collapsed="false">
      <c r="A397" s="34"/>
      <c r="B397" s="35" t="str">
        <f aca="false">IF(ISBLANK(A397),"",TEXT(A397,"mmm/aa"))</f>
        <v/>
      </c>
      <c r="C397" s="36" t="str">
        <f aca="false">IF(ISBLANK(D397),"",INDEX(Cuentas!A:A,MATCH(D397,Cuentas!B:B,0)))</f>
        <v/>
      </c>
      <c r="D397" s="37"/>
      <c r="E397" s="38"/>
      <c r="F397" s="37"/>
    </row>
    <row r="398" customFormat="false" ht="19.35" hidden="false" customHeight="false" outlineLevel="0" collapsed="false">
      <c r="A398" s="29"/>
      <c r="B398" s="30" t="str">
        <f aca="false">IF(ISBLANK(A398),"",TEXT(A398,"mmm/aa"))</f>
        <v/>
      </c>
      <c r="C398" s="31" t="str">
        <f aca="false">IF(ISBLANK(D398),"",INDEX(Cuentas!A:A,MATCH(D398,Cuentas!B:B,0)))</f>
        <v/>
      </c>
      <c r="D398" s="32"/>
      <c r="E398" s="33"/>
      <c r="F398" s="32"/>
    </row>
    <row r="399" customFormat="false" ht="19.35" hidden="false" customHeight="false" outlineLevel="0" collapsed="false">
      <c r="A399" s="34"/>
      <c r="B399" s="35" t="str">
        <f aca="false">IF(ISBLANK(A399),"",TEXT(A399,"mmm/aa"))</f>
        <v/>
      </c>
      <c r="C399" s="36" t="str">
        <f aca="false">IF(ISBLANK(D399),"",INDEX(Cuentas!A:A,MATCH(D399,Cuentas!B:B,0)))</f>
        <v/>
      </c>
      <c r="D399" s="37"/>
      <c r="E399" s="38"/>
      <c r="F399" s="37"/>
    </row>
    <row r="400" customFormat="false" ht="19.35" hidden="false" customHeight="false" outlineLevel="0" collapsed="false">
      <c r="A400" s="29"/>
      <c r="B400" s="30" t="str">
        <f aca="false">IF(ISBLANK(A400),"",TEXT(A400,"mmm/aa"))</f>
        <v/>
      </c>
      <c r="C400" s="31" t="str">
        <f aca="false">IF(ISBLANK(D400),"",INDEX(Cuentas!A:A,MATCH(D400,Cuentas!B:B,0)))</f>
        <v/>
      </c>
      <c r="D400" s="32"/>
      <c r="E400" s="33"/>
      <c r="F400" s="32"/>
    </row>
    <row r="401" customFormat="false" ht="19.35" hidden="false" customHeight="false" outlineLevel="0" collapsed="false">
      <c r="A401" s="34"/>
      <c r="B401" s="35" t="str">
        <f aca="false">IF(ISBLANK(A401),"",TEXT(A401,"mmm/aa"))</f>
        <v/>
      </c>
      <c r="C401" s="36" t="str">
        <f aca="false">IF(ISBLANK(D401),"",INDEX(Cuentas!A:A,MATCH(D401,Cuentas!B:B,0)))</f>
        <v/>
      </c>
      <c r="D401" s="37"/>
      <c r="E401" s="38"/>
      <c r="F401" s="37"/>
    </row>
    <row r="402" customFormat="false" ht="19.35" hidden="false" customHeight="false" outlineLevel="0" collapsed="false">
      <c r="A402" s="29"/>
      <c r="B402" s="30" t="str">
        <f aca="false">IF(ISBLANK(A402),"",TEXT(A402,"mmm/aa"))</f>
        <v/>
      </c>
      <c r="C402" s="31" t="str">
        <f aca="false">IF(ISBLANK(D402),"",INDEX(Cuentas!A:A,MATCH(D402,Cuentas!B:B,0)))</f>
        <v/>
      </c>
      <c r="D402" s="32"/>
      <c r="E402" s="33"/>
      <c r="F402" s="32"/>
    </row>
    <row r="403" customFormat="false" ht="19.35" hidden="false" customHeight="false" outlineLevel="0" collapsed="false">
      <c r="A403" s="34"/>
      <c r="B403" s="35" t="str">
        <f aca="false">IF(ISBLANK(A403),"",TEXT(A403,"mmm/aa"))</f>
        <v/>
      </c>
      <c r="C403" s="36" t="str">
        <f aca="false">IF(ISBLANK(D403),"",INDEX(Cuentas!A:A,MATCH(D403,Cuentas!B:B,0)))</f>
        <v/>
      </c>
      <c r="D403" s="37"/>
      <c r="E403" s="38"/>
      <c r="F403" s="37"/>
    </row>
    <row r="404" customFormat="false" ht="19.35" hidden="false" customHeight="false" outlineLevel="0" collapsed="false">
      <c r="A404" s="29"/>
      <c r="B404" s="30" t="str">
        <f aca="false">IF(ISBLANK(A404),"",TEXT(A404,"mmm/aa"))</f>
        <v/>
      </c>
      <c r="C404" s="31" t="str">
        <f aca="false">IF(ISBLANK(D404),"",INDEX(Cuentas!A:A,MATCH(D404,Cuentas!B:B,0)))</f>
        <v/>
      </c>
      <c r="D404" s="32"/>
      <c r="E404" s="33"/>
      <c r="F404" s="32"/>
    </row>
    <row r="405" customFormat="false" ht="19.35" hidden="false" customHeight="false" outlineLevel="0" collapsed="false">
      <c r="A405" s="34"/>
      <c r="B405" s="35" t="str">
        <f aca="false">IF(ISBLANK(A405),"",TEXT(A405,"mmm/aa"))</f>
        <v/>
      </c>
      <c r="C405" s="36" t="str">
        <f aca="false">IF(ISBLANK(D405),"",INDEX(Cuentas!A:A,MATCH(D405,Cuentas!B:B,0)))</f>
        <v/>
      </c>
      <c r="D405" s="37"/>
      <c r="E405" s="38"/>
      <c r="F405" s="37"/>
    </row>
    <row r="406" customFormat="false" ht="19.35" hidden="false" customHeight="false" outlineLevel="0" collapsed="false">
      <c r="A406" s="29"/>
      <c r="B406" s="30" t="str">
        <f aca="false">IF(ISBLANK(A406),"",TEXT(A406,"mmm/aa"))</f>
        <v/>
      </c>
      <c r="C406" s="31" t="str">
        <f aca="false">IF(ISBLANK(D406),"",INDEX(Cuentas!A:A,MATCH(D406,Cuentas!B:B,0)))</f>
        <v/>
      </c>
      <c r="D406" s="32"/>
      <c r="E406" s="33"/>
      <c r="F406" s="32"/>
    </row>
    <row r="407" customFormat="false" ht="19.35" hidden="false" customHeight="false" outlineLevel="0" collapsed="false">
      <c r="A407" s="34"/>
      <c r="B407" s="35" t="str">
        <f aca="false">IF(ISBLANK(A407),"",TEXT(A407,"mmm/aa"))</f>
        <v/>
      </c>
      <c r="C407" s="36" t="str">
        <f aca="false">IF(ISBLANK(D407),"",INDEX(Cuentas!A:A,MATCH(D407,Cuentas!B:B,0)))</f>
        <v/>
      </c>
      <c r="D407" s="37"/>
      <c r="E407" s="38"/>
      <c r="F407" s="37"/>
    </row>
    <row r="408" customFormat="false" ht="19.35" hidden="false" customHeight="false" outlineLevel="0" collapsed="false">
      <c r="A408" s="29"/>
      <c r="B408" s="30" t="str">
        <f aca="false">IF(ISBLANK(A408),"",TEXT(A408,"mmm/aa"))</f>
        <v/>
      </c>
      <c r="C408" s="31" t="str">
        <f aca="false">IF(ISBLANK(D408),"",INDEX(Cuentas!A:A,MATCH(D408,Cuentas!B:B,0)))</f>
        <v/>
      </c>
      <c r="D408" s="32"/>
      <c r="E408" s="33"/>
      <c r="F408" s="32"/>
    </row>
    <row r="409" customFormat="false" ht="19.35" hidden="false" customHeight="false" outlineLevel="0" collapsed="false">
      <c r="A409" s="34"/>
      <c r="B409" s="35" t="str">
        <f aca="false">IF(ISBLANK(A409),"",TEXT(A409,"mmm/aa"))</f>
        <v/>
      </c>
      <c r="C409" s="36" t="str">
        <f aca="false">IF(ISBLANK(D409),"",INDEX(Cuentas!A:A,MATCH(D409,Cuentas!B:B,0)))</f>
        <v/>
      </c>
      <c r="D409" s="37"/>
      <c r="E409" s="38"/>
      <c r="F409" s="37"/>
    </row>
    <row r="410" customFormat="false" ht="19.35" hidden="false" customHeight="false" outlineLevel="0" collapsed="false">
      <c r="A410" s="29"/>
      <c r="B410" s="30" t="str">
        <f aca="false">IF(ISBLANK(A410),"",TEXT(A410,"mmm/aa"))</f>
        <v/>
      </c>
      <c r="C410" s="31" t="str">
        <f aca="false">IF(ISBLANK(D410),"",INDEX(Cuentas!A:A,MATCH(D410,Cuentas!B:B,0)))</f>
        <v/>
      </c>
      <c r="D410" s="32"/>
      <c r="E410" s="33"/>
      <c r="F410" s="32"/>
    </row>
    <row r="411" customFormat="false" ht="19.35" hidden="false" customHeight="false" outlineLevel="0" collapsed="false">
      <c r="A411" s="34"/>
      <c r="B411" s="35" t="str">
        <f aca="false">IF(ISBLANK(A411),"",TEXT(A411,"mmm/aa"))</f>
        <v/>
      </c>
      <c r="C411" s="36" t="str">
        <f aca="false">IF(ISBLANK(D411),"",INDEX(Cuentas!A:A,MATCH(D411,Cuentas!B:B,0)))</f>
        <v/>
      </c>
      <c r="D411" s="37"/>
      <c r="E411" s="38"/>
      <c r="F411" s="37"/>
    </row>
    <row r="412" customFormat="false" ht="19.35" hidden="false" customHeight="false" outlineLevel="0" collapsed="false">
      <c r="A412" s="29"/>
      <c r="B412" s="30" t="str">
        <f aca="false">IF(ISBLANK(A412),"",TEXT(A412,"mmm/aa"))</f>
        <v/>
      </c>
      <c r="C412" s="31" t="str">
        <f aca="false">IF(ISBLANK(D412),"",INDEX(Cuentas!A:A,MATCH(D412,Cuentas!B:B,0)))</f>
        <v/>
      </c>
      <c r="D412" s="32"/>
      <c r="E412" s="33"/>
      <c r="F412" s="32"/>
    </row>
    <row r="413" customFormat="false" ht="19.35" hidden="false" customHeight="false" outlineLevel="0" collapsed="false">
      <c r="A413" s="34"/>
      <c r="B413" s="35" t="str">
        <f aca="false">IF(ISBLANK(A413),"",TEXT(A413,"mmm/aa"))</f>
        <v/>
      </c>
      <c r="C413" s="36" t="str">
        <f aca="false">IF(ISBLANK(D413),"",INDEX(Cuentas!A:A,MATCH(D413,Cuentas!B:B,0)))</f>
        <v/>
      </c>
      <c r="D413" s="37"/>
      <c r="E413" s="38"/>
      <c r="F413" s="37"/>
    </row>
    <row r="414" customFormat="false" ht="19.35" hidden="false" customHeight="false" outlineLevel="0" collapsed="false">
      <c r="A414" s="29"/>
      <c r="B414" s="30" t="str">
        <f aca="false">IF(ISBLANK(A414),"",TEXT(A414,"mmm/aa"))</f>
        <v/>
      </c>
      <c r="C414" s="31" t="str">
        <f aca="false">IF(ISBLANK(D414),"",INDEX(Cuentas!A:A,MATCH(D414,Cuentas!B:B,0)))</f>
        <v/>
      </c>
      <c r="D414" s="32"/>
      <c r="E414" s="33"/>
      <c r="F414" s="32"/>
    </row>
    <row r="415" customFormat="false" ht="19.35" hidden="false" customHeight="false" outlineLevel="0" collapsed="false">
      <c r="A415" s="34"/>
      <c r="B415" s="35" t="str">
        <f aca="false">IF(ISBLANK(A415),"",TEXT(A415,"mmm/aa"))</f>
        <v/>
      </c>
      <c r="C415" s="36" t="str">
        <f aca="false">IF(ISBLANK(D415),"",INDEX(Cuentas!A:A,MATCH(D415,Cuentas!B:B,0)))</f>
        <v/>
      </c>
      <c r="D415" s="37"/>
      <c r="E415" s="38"/>
      <c r="F415" s="37"/>
    </row>
    <row r="416" customFormat="false" ht="19.35" hidden="false" customHeight="false" outlineLevel="0" collapsed="false">
      <c r="A416" s="29"/>
      <c r="B416" s="30" t="str">
        <f aca="false">IF(ISBLANK(A416),"",TEXT(A416,"mmm/aa"))</f>
        <v/>
      </c>
      <c r="C416" s="31" t="str">
        <f aca="false">IF(ISBLANK(D416),"",INDEX(Cuentas!A:A,MATCH(D416,Cuentas!B:B,0)))</f>
        <v/>
      </c>
      <c r="D416" s="32"/>
      <c r="E416" s="33"/>
      <c r="F416" s="32"/>
    </row>
    <row r="417" customFormat="false" ht="19.35" hidden="false" customHeight="false" outlineLevel="0" collapsed="false">
      <c r="A417" s="34"/>
      <c r="B417" s="35" t="str">
        <f aca="false">IF(ISBLANK(A417),"",TEXT(A417,"mmm/aa"))</f>
        <v/>
      </c>
      <c r="C417" s="36" t="str">
        <f aca="false">IF(ISBLANK(D417),"",INDEX(Cuentas!A:A,MATCH(D417,Cuentas!B:B,0)))</f>
        <v/>
      </c>
      <c r="D417" s="37"/>
      <c r="E417" s="38"/>
      <c r="F417" s="37"/>
    </row>
    <row r="418" customFormat="false" ht="19.35" hidden="false" customHeight="false" outlineLevel="0" collapsed="false">
      <c r="A418" s="29"/>
      <c r="B418" s="30" t="str">
        <f aca="false">IF(ISBLANK(A418),"",TEXT(A418,"mmm/aa"))</f>
        <v/>
      </c>
      <c r="C418" s="31" t="str">
        <f aca="false">IF(ISBLANK(D418),"",INDEX(Cuentas!A:A,MATCH(D418,Cuentas!B:B,0)))</f>
        <v/>
      </c>
      <c r="D418" s="32"/>
      <c r="E418" s="33"/>
      <c r="F418" s="32"/>
    </row>
    <row r="419" customFormat="false" ht="19.35" hidden="false" customHeight="false" outlineLevel="0" collapsed="false">
      <c r="A419" s="34"/>
      <c r="B419" s="35" t="str">
        <f aca="false">IF(ISBLANK(A419),"",TEXT(A419,"mmm/aa"))</f>
        <v/>
      </c>
      <c r="C419" s="36" t="str">
        <f aca="false">IF(ISBLANK(D419),"",INDEX(Cuentas!A:A,MATCH(D419,Cuentas!B:B,0)))</f>
        <v/>
      </c>
      <c r="D419" s="37"/>
      <c r="E419" s="38"/>
      <c r="F419" s="37"/>
    </row>
    <row r="420" customFormat="false" ht="19.35" hidden="false" customHeight="false" outlineLevel="0" collapsed="false">
      <c r="A420" s="29"/>
      <c r="B420" s="30" t="str">
        <f aca="false">IF(ISBLANK(A420),"",TEXT(A420,"mmm/aa"))</f>
        <v/>
      </c>
      <c r="C420" s="31" t="str">
        <f aca="false">IF(ISBLANK(D420),"",INDEX(Cuentas!A:A,MATCH(D420,Cuentas!B:B,0)))</f>
        <v/>
      </c>
      <c r="D420" s="32"/>
      <c r="E420" s="33"/>
      <c r="F420" s="32"/>
    </row>
    <row r="421" customFormat="false" ht="19.35" hidden="false" customHeight="false" outlineLevel="0" collapsed="false">
      <c r="A421" s="34"/>
      <c r="B421" s="35" t="str">
        <f aca="false">IF(ISBLANK(A421),"",TEXT(A421,"mmm/aa"))</f>
        <v/>
      </c>
      <c r="C421" s="36" t="str">
        <f aca="false">IF(ISBLANK(D421),"",INDEX(Cuentas!A:A,MATCH(D421,Cuentas!B:B,0)))</f>
        <v/>
      </c>
      <c r="D421" s="37"/>
      <c r="E421" s="38"/>
      <c r="F421" s="37"/>
    </row>
    <row r="422" customFormat="false" ht="19.35" hidden="false" customHeight="false" outlineLevel="0" collapsed="false">
      <c r="A422" s="29"/>
      <c r="B422" s="30" t="str">
        <f aca="false">IF(ISBLANK(A422),"",TEXT(A422,"mmm/aa"))</f>
        <v/>
      </c>
      <c r="C422" s="31" t="str">
        <f aca="false">IF(ISBLANK(D422),"",INDEX(Cuentas!A:A,MATCH(D422,Cuentas!B:B,0)))</f>
        <v/>
      </c>
      <c r="D422" s="32"/>
      <c r="E422" s="33"/>
      <c r="F422" s="32"/>
    </row>
    <row r="423" customFormat="false" ht="19.35" hidden="false" customHeight="false" outlineLevel="0" collapsed="false">
      <c r="A423" s="34"/>
      <c r="B423" s="35" t="str">
        <f aca="false">IF(ISBLANK(A423),"",TEXT(A423,"mmm/aa"))</f>
        <v/>
      </c>
      <c r="C423" s="36" t="str">
        <f aca="false">IF(ISBLANK(D423),"",INDEX(Cuentas!A:A,MATCH(D423,Cuentas!B:B,0)))</f>
        <v/>
      </c>
      <c r="D423" s="37"/>
      <c r="E423" s="38"/>
      <c r="F423" s="37"/>
    </row>
    <row r="424" customFormat="false" ht="19.35" hidden="false" customHeight="false" outlineLevel="0" collapsed="false">
      <c r="A424" s="29"/>
      <c r="B424" s="30" t="str">
        <f aca="false">IF(ISBLANK(A424),"",TEXT(A424,"mmm/aa"))</f>
        <v/>
      </c>
      <c r="C424" s="31" t="str">
        <f aca="false">IF(ISBLANK(D424),"",INDEX(Cuentas!A:A,MATCH(D424,Cuentas!B:B,0)))</f>
        <v/>
      </c>
      <c r="D424" s="32"/>
      <c r="E424" s="33"/>
      <c r="F424" s="32"/>
    </row>
    <row r="425" customFormat="false" ht="19.35" hidden="false" customHeight="false" outlineLevel="0" collapsed="false">
      <c r="A425" s="34"/>
      <c r="B425" s="35" t="str">
        <f aca="false">IF(ISBLANK(A425),"",TEXT(A425,"mmm/aa"))</f>
        <v/>
      </c>
      <c r="C425" s="36" t="str">
        <f aca="false">IF(ISBLANK(D425),"",INDEX(Cuentas!A:A,MATCH(D425,Cuentas!B:B,0)))</f>
        <v/>
      </c>
      <c r="D425" s="37"/>
      <c r="E425" s="38"/>
      <c r="F425" s="37"/>
    </row>
    <row r="426" customFormat="false" ht="19.35" hidden="false" customHeight="false" outlineLevel="0" collapsed="false">
      <c r="A426" s="29"/>
      <c r="B426" s="30" t="str">
        <f aca="false">IF(ISBLANK(A426),"",TEXT(A426,"mmm/aa"))</f>
        <v/>
      </c>
      <c r="C426" s="31" t="str">
        <f aca="false">IF(ISBLANK(D426),"",INDEX(Cuentas!A:A,MATCH(D426,Cuentas!B:B,0)))</f>
        <v/>
      </c>
      <c r="D426" s="32"/>
      <c r="E426" s="33"/>
      <c r="F426" s="32"/>
    </row>
    <row r="427" customFormat="false" ht="19.35" hidden="false" customHeight="false" outlineLevel="0" collapsed="false">
      <c r="A427" s="34"/>
      <c r="B427" s="35" t="str">
        <f aca="false">IF(ISBLANK(A427),"",TEXT(A427,"mmm/aa"))</f>
        <v/>
      </c>
      <c r="C427" s="36" t="str">
        <f aca="false">IF(ISBLANK(D427),"",INDEX(Cuentas!A:A,MATCH(D427,Cuentas!B:B,0)))</f>
        <v/>
      </c>
      <c r="D427" s="37"/>
      <c r="E427" s="38"/>
      <c r="F427" s="37"/>
    </row>
    <row r="428" customFormat="false" ht="19.35" hidden="false" customHeight="false" outlineLevel="0" collapsed="false">
      <c r="A428" s="29"/>
      <c r="B428" s="30" t="str">
        <f aca="false">IF(ISBLANK(A428),"",TEXT(A428,"mmm/aa"))</f>
        <v/>
      </c>
      <c r="C428" s="31" t="str">
        <f aca="false">IF(ISBLANK(D428),"",INDEX(Cuentas!A:A,MATCH(D428,Cuentas!B:B,0)))</f>
        <v/>
      </c>
      <c r="D428" s="32"/>
      <c r="E428" s="33"/>
      <c r="F428" s="32"/>
    </row>
    <row r="429" customFormat="false" ht="19.35" hidden="false" customHeight="false" outlineLevel="0" collapsed="false">
      <c r="A429" s="34"/>
      <c r="B429" s="35" t="str">
        <f aca="false">IF(ISBLANK(A429),"",TEXT(A429,"mmm/aa"))</f>
        <v/>
      </c>
      <c r="C429" s="36" t="str">
        <f aca="false">IF(ISBLANK(D429),"",INDEX(Cuentas!A:A,MATCH(D429,Cuentas!B:B,0)))</f>
        <v/>
      </c>
      <c r="D429" s="37"/>
      <c r="E429" s="38"/>
      <c r="F429" s="37"/>
    </row>
    <row r="430" customFormat="false" ht="19.35" hidden="false" customHeight="false" outlineLevel="0" collapsed="false">
      <c r="A430" s="29"/>
      <c r="B430" s="30" t="str">
        <f aca="false">IF(ISBLANK(A430),"",TEXT(A430,"mmm/aa"))</f>
        <v/>
      </c>
      <c r="C430" s="31" t="str">
        <f aca="false">IF(ISBLANK(D430),"",INDEX(Cuentas!A:A,MATCH(D430,Cuentas!B:B,0)))</f>
        <v/>
      </c>
      <c r="D430" s="32"/>
      <c r="E430" s="33"/>
      <c r="F430" s="32"/>
    </row>
    <row r="431" customFormat="false" ht="19.35" hidden="false" customHeight="false" outlineLevel="0" collapsed="false">
      <c r="A431" s="34"/>
      <c r="B431" s="35" t="str">
        <f aca="false">IF(ISBLANK(A431),"",TEXT(A431,"mmm/aa"))</f>
        <v/>
      </c>
      <c r="C431" s="36" t="str">
        <f aca="false">IF(ISBLANK(D431),"",INDEX(Cuentas!A:A,MATCH(D431,Cuentas!B:B,0)))</f>
        <v/>
      </c>
      <c r="D431" s="37"/>
      <c r="E431" s="38"/>
      <c r="F431" s="37"/>
    </row>
    <row r="432" customFormat="false" ht="19.35" hidden="false" customHeight="false" outlineLevel="0" collapsed="false">
      <c r="A432" s="29"/>
      <c r="B432" s="30" t="str">
        <f aca="false">IF(ISBLANK(A432),"",TEXT(A432,"mmm/aa"))</f>
        <v/>
      </c>
      <c r="C432" s="31" t="str">
        <f aca="false">IF(ISBLANK(D432),"",INDEX(Cuentas!A:A,MATCH(D432,Cuentas!B:B,0)))</f>
        <v/>
      </c>
      <c r="D432" s="32"/>
      <c r="E432" s="33"/>
      <c r="F432" s="32"/>
    </row>
    <row r="433" customFormat="false" ht="19.35" hidden="false" customHeight="false" outlineLevel="0" collapsed="false">
      <c r="A433" s="34"/>
      <c r="B433" s="35" t="str">
        <f aca="false">IF(ISBLANK(A433),"",TEXT(A433,"mmm/aa"))</f>
        <v/>
      </c>
      <c r="C433" s="36" t="str">
        <f aca="false">IF(ISBLANK(D433),"",INDEX(Cuentas!A:A,MATCH(D433,Cuentas!B:B,0)))</f>
        <v/>
      </c>
      <c r="D433" s="37"/>
      <c r="E433" s="38"/>
      <c r="F433" s="37"/>
    </row>
    <row r="434" customFormat="false" ht="19.35" hidden="false" customHeight="false" outlineLevel="0" collapsed="false">
      <c r="A434" s="29"/>
      <c r="B434" s="30" t="str">
        <f aca="false">IF(ISBLANK(A434),"",TEXT(A434,"mmm/aa"))</f>
        <v/>
      </c>
      <c r="C434" s="31" t="str">
        <f aca="false">IF(ISBLANK(D434),"",INDEX(Cuentas!A:A,MATCH(D434,Cuentas!B:B,0)))</f>
        <v/>
      </c>
      <c r="D434" s="32"/>
      <c r="E434" s="33"/>
      <c r="F434" s="32"/>
    </row>
    <row r="435" customFormat="false" ht="19.35" hidden="false" customHeight="false" outlineLevel="0" collapsed="false">
      <c r="A435" s="34"/>
      <c r="B435" s="35" t="str">
        <f aca="false">IF(ISBLANK(A435),"",TEXT(A435,"mmm/aa"))</f>
        <v/>
      </c>
      <c r="C435" s="36" t="str">
        <f aca="false">IF(ISBLANK(D435),"",INDEX(Cuentas!A:A,MATCH(D435,Cuentas!B:B,0)))</f>
        <v/>
      </c>
      <c r="D435" s="37"/>
      <c r="E435" s="38"/>
      <c r="F435" s="37"/>
    </row>
    <row r="436" customFormat="false" ht="19.35" hidden="false" customHeight="false" outlineLevel="0" collapsed="false">
      <c r="A436" s="29"/>
      <c r="B436" s="30" t="str">
        <f aca="false">IF(ISBLANK(A436),"",TEXT(A436,"mmm/aa"))</f>
        <v/>
      </c>
      <c r="C436" s="31" t="str">
        <f aca="false">IF(ISBLANK(D436),"",INDEX(Cuentas!A:A,MATCH(D436,Cuentas!B:B,0)))</f>
        <v/>
      </c>
      <c r="D436" s="32"/>
      <c r="E436" s="33"/>
      <c r="F436" s="32"/>
    </row>
    <row r="437" customFormat="false" ht="19.35" hidden="false" customHeight="false" outlineLevel="0" collapsed="false">
      <c r="A437" s="34"/>
      <c r="B437" s="35" t="str">
        <f aca="false">IF(ISBLANK(A437),"",TEXT(A437,"mmm/aa"))</f>
        <v/>
      </c>
      <c r="C437" s="36" t="str">
        <f aca="false">IF(ISBLANK(D437),"",INDEX(Cuentas!A:A,MATCH(D437,Cuentas!B:B,0)))</f>
        <v/>
      </c>
      <c r="D437" s="37"/>
      <c r="E437" s="38"/>
      <c r="F437" s="37"/>
    </row>
    <row r="438" customFormat="false" ht="19.35" hidden="false" customHeight="false" outlineLevel="0" collapsed="false">
      <c r="A438" s="29"/>
      <c r="B438" s="30" t="str">
        <f aca="false">IF(ISBLANK(A438),"",TEXT(A438,"mmm/aa"))</f>
        <v/>
      </c>
      <c r="C438" s="31" t="str">
        <f aca="false">IF(ISBLANK(D438),"",INDEX(Cuentas!A:A,MATCH(D438,Cuentas!B:B,0)))</f>
        <v/>
      </c>
      <c r="D438" s="32"/>
      <c r="E438" s="33"/>
      <c r="F438" s="32"/>
    </row>
    <row r="439" customFormat="false" ht="19.35" hidden="false" customHeight="false" outlineLevel="0" collapsed="false">
      <c r="A439" s="34"/>
      <c r="B439" s="35" t="str">
        <f aca="false">IF(ISBLANK(A439),"",TEXT(A439,"mmm/aa"))</f>
        <v/>
      </c>
      <c r="C439" s="36" t="str">
        <f aca="false">IF(ISBLANK(D439),"",INDEX(Cuentas!A:A,MATCH(D439,Cuentas!B:B,0)))</f>
        <v/>
      </c>
      <c r="D439" s="37"/>
      <c r="E439" s="38"/>
      <c r="F439" s="37"/>
    </row>
    <row r="440" customFormat="false" ht="19.35" hidden="false" customHeight="false" outlineLevel="0" collapsed="false">
      <c r="A440" s="29"/>
      <c r="B440" s="30" t="str">
        <f aca="false">IF(ISBLANK(A440),"",TEXT(A440,"mmm/aa"))</f>
        <v/>
      </c>
      <c r="C440" s="31" t="str">
        <f aca="false">IF(ISBLANK(D440),"",INDEX(Cuentas!A:A,MATCH(D440,Cuentas!B:B,0)))</f>
        <v/>
      </c>
      <c r="D440" s="32"/>
      <c r="E440" s="33"/>
      <c r="F440" s="32"/>
    </row>
    <row r="441" customFormat="false" ht="19.35" hidden="false" customHeight="false" outlineLevel="0" collapsed="false">
      <c r="A441" s="34"/>
      <c r="B441" s="35" t="str">
        <f aca="false">IF(ISBLANK(A441),"",TEXT(A441,"mmm/aa"))</f>
        <v/>
      </c>
      <c r="C441" s="36" t="str">
        <f aca="false">IF(ISBLANK(D441),"",INDEX(Cuentas!A:A,MATCH(D441,Cuentas!B:B,0)))</f>
        <v/>
      </c>
      <c r="D441" s="37"/>
      <c r="E441" s="38"/>
      <c r="F441" s="37"/>
    </row>
    <row r="442" customFormat="false" ht="19.35" hidden="false" customHeight="false" outlineLevel="0" collapsed="false">
      <c r="A442" s="29"/>
      <c r="B442" s="30" t="str">
        <f aca="false">IF(ISBLANK(A442),"",TEXT(A442,"mmm/aa"))</f>
        <v/>
      </c>
      <c r="C442" s="31" t="str">
        <f aca="false">IF(ISBLANK(D442),"",INDEX(Cuentas!A:A,MATCH(D442,Cuentas!B:B,0)))</f>
        <v/>
      </c>
      <c r="D442" s="32"/>
      <c r="E442" s="33"/>
      <c r="F442" s="32"/>
    </row>
    <row r="443" customFormat="false" ht="19.35" hidden="false" customHeight="false" outlineLevel="0" collapsed="false">
      <c r="A443" s="34"/>
      <c r="B443" s="35" t="str">
        <f aca="false">IF(ISBLANK(A443),"",TEXT(A443,"mmm/aa"))</f>
        <v/>
      </c>
      <c r="C443" s="36" t="str">
        <f aca="false">IF(ISBLANK(D443),"",INDEX(Cuentas!A:A,MATCH(D443,Cuentas!B:B,0)))</f>
        <v/>
      </c>
      <c r="D443" s="37"/>
      <c r="E443" s="38"/>
      <c r="F443" s="37"/>
    </row>
    <row r="444" customFormat="false" ht="19.35" hidden="false" customHeight="false" outlineLevel="0" collapsed="false">
      <c r="A444" s="29"/>
      <c r="B444" s="30" t="str">
        <f aca="false">IF(ISBLANK(A444),"",TEXT(A444,"mmm/aa"))</f>
        <v/>
      </c>
      <c r="C444" s="31" t="str">
        <f aca="false">IF(ISBLANK(D444),"",INDEX(Cuentas!A:A,MATCH(D444,Cuentas!B:B,0)))</f>
        <v/>
      </c>
      <c r="D444" s="32"/>
      <c r="E444" s="33"/>
      <c r="F444" s="32"/>
    </row>
    <row r="445" customFormat="false" ht="19.35" hidden="false" customHeight="false" outlineLevel="0" collapsed="false">
      <c r="A445" s="34"/>
      <c r="B445" s="35" t="str">
        <f aca="false">IF(ISBLANK(A445),"",TEXT(A445,"mmm/aa"))</f>
        <v/>
      </c>
      <c r="C445" s="36" t="str">
        <f aca="false">IF(ISBLANK(D445),"",INDEX(Cuentas!A:A,MATCH(D445,Cuentas!B:B,0)))</f>
        <v/>
      </c>
      <c r="D445" s="37"/>
      <c r="E445" s="38"/>
      <c r="F445" s="37"/>
    </row>
    <row r="446" customFormat="false" ht="19.35" hidden="false" customHeight="false" outlineLevel="0" collapsed="false">
      <c r="A446" s="29"/>
      <c r="B446" s="30" t="str">
        <f aca="false">IF(ISBLANK(A446),"",TEXT(A446,"mmm/aa"))</f>
        <v/>
      </c>
      <c r="C446" s="31" t="str">
        <f aca="false">IF(ISBLANK(D446),"",INDEX(Cuentas!A:A,MATCH(D446,Cuentas!B:B,0)))</f>
        <v/>
      </c>
      <c r="D446" s="32"/>
      <c r="E446" s="33"/>
      <c r="F446" s="32"/>
    </row>
    <row r="447" customFormat="false" ht="19.35" hidden="false" customHeight="false" outlineLevel="0" collapsed="false">
      <c r="A447" s="34"/>
      <c r="B447" s="35" t="str">
        <f aca="false">IF(ISBLANK(A447),"",TEXT(A447,"mmm/aa"))</f>
        <v/>
      </c>
      <c r="C447" s="36" t="str">
        <f aca="false">IF(ISBLANK(D447),"",INDEX(Cuentas!A:A,MATCH(D447,Cuentas!B:B,0)))</f>
        <v/>
      </c>
      <c r="D447" s="37"/>
      <c r="E447" s="38"/>
      <c r="F447" s="37"/>
    </row>
    <row r="448" customFormat="false" ht="19.35" hidden="false" customHeight="false" outlineLevel="0" collapsed="false">
      <c r="A448" s="29"/>
      <c r="B448" s="30" t="str">
        <f aca="false">IF(ISBLANK(A448),"",TEXT(A448,"mmm/aa"))</f>
        <v/>
      </c>
      <c r="C448" s="31" t="str">
        <f aca="false">IF(ISBLANK(D448),"",INDEX(Cuentas!A:A,MATCH(D448,Cuentas!B:B,0)))</f>
        <v/>
      </c>
      <c r="D448" s="32"/>
      <c r="E448" s="33"/>
      <c r="F448" s="32"/>
    </row>
    <row r="449" customFormat="false" ht="19.35" hidden="false" customHeight="false" outlineLevel="0" collapsed="false">
      <c r="A449" s="34"/>
      <c r="B449" s="35" t="str">
        <f aca="false">IF(ISBLANK(A449),"",TEXT(A449,"mmm/aa"))</f>
        <v/>
      </c>
      <c r="C449" s="36" t="str">
        <f aca="false">IF(ISBLANK(D449),"",INDEX(Cuentas!A:A,MATCH(D449,Cuentas!B:B,0)))</f>
        <v/>
      </c>
      <c r="D449" s="37"/>
      <c r="E449" s="38"/>
      <c r="F449" s="37"/>
    </row>
    <row r="450" customFormat="false" ht="19.35" hidden="false" customHeight="false" outlineLevel="0" collapsed="false">
      <c r="A450" s="29"/>
      <c r="B450" s="30" t="str">
        <f aca="false">IF(ISBLANK(A450),"",TEXT(A450,"mmm/aa"))</f>
        <v/>
      </c>
      <c r="C450" s="31" t="str">
        <f aca="false">IF(ISBLANK(D450),"",INDEX(Cuentas!A:A,MATCH(D450,Cuentas!B:B,0)))</f>
        <v/>
      </c>
      <c r="D450" s="32"/>
      <c r="E450" s="33"/>
      <c r="F450" s="32"/>
    </row>
    <row r="451" customFormat="false" ht="19.35" hidden="false" customHeight="false" outlineLevel="0" collapsed="false">
      <c r="A451" s="34"/>
      <c r="B451" s="35" t="str">
        <f aca="false">IF(ISBLANK(A451),"",TEXT(A451,"mmm/aa"))</f>
        <v/>
      </c>
      <c r="C451" s="36" t="str">
        <f aca="false">IF(ISBLANK(D451),"",INDEX(Cuentas!A:A,MATCH(D451,Cuentas!B:B,0)))</f>
        <v/>
      </c>
      <c r="D451" s="37"/>
      <c r="E451" s="38"/>
      <c r="F451" s="37"/>
    </row>
    <row r="452" customFormat="false" ht="19.35" hidden="false" customHeight="false" outlineLevel="0" collapsed="false">
      <c r="A452" s="29"/>
      <c r="B452" s="30" t="str">
        <f aca="false">IF(ISBLANK(A452),"",TEXT(A452,"mmm/aa"))</f>
        <v/>
      </c>
      <c r="C452" s="31" t="str">
        <f aca="false">IF(ISBLANK(D452),"",INDEX(Cuentas!A:A,MATCH(D452,Cuentas!B:B,0)))</f>
        <v/>
      </c>
      <c r="D452" s="32"/>
      <c r="E452" s="33"/>
      <c r="F452" s="32"/>
    </row>
    <row r="453" customFormat="false" ht="19.35" hidden="false" customHeight="false" outlineLevel="0" collapsed="false">
      <c r="A453" s="34"/>
      <c r="B453" s="35" t="str">
        <f aca="false">IF(ISBLANK(A453),"",TEXT(A453,"mmm/aa"))</f>
        <v/>
      </c>
      <c r="C453" s="36" t="str">
        <f aca="false">IF(ISBLANK(D453),"",INDEX(Cuentas!A:A,MATCH(D453,Cuentas!B:B,0)))</f>
        <v/>
      </c>
      <c r="D453" s="37"/>
      <c r="E453" s="38"/>
      <c r="F453" s="37"/>
    </row>
    <row r="454" customFormat="false" ht="19.35" hidden="false" customHeight="false" outlineLevel="0" collapsed="false">
      <c r="A454" s="29"/>
      <c r="B454" s="30" t="str">
        <f aca="false">IF(ISBLANK(A454),"",TEXT(A454,"mmm/aa"))</f>
        <v/>
      </c>
      <c r="C454" s="31" t="str">
        <f aca="false">IF(ISBLANK(D454),"",INDEX(Cuentas!A:A,MATCH(D454,Cuentas!B:B,0)))</f>
        <v/>
      </c>
      <c r="D454" s="32"/>
      <c r="E454" s="33"/>
      <c r="F454" s="32"/>
    </row>
    <row r="455" customFormat="false" ht="19.35" hidden="false" customHeight="false" outlineLevel="0" collapsed="false">
      <c r="A455" s="34"/>
      <c r="B455" s="35" t="str">
        <f aca="false">IF(ISBLANK(A455),"",TEXT(A455,"mmm/aa"))</f>
        <v/>
      </c>
      <c r="C455" s="36" t="str">
        <f aca="false">IF(ISBLANK(D455),"",INDEX(Cuentas!A:A,MATCH(D455,Cuentas!B:B,0)))</f>
        <v/>
      </c>
      <c r="D455" s="37"/>
      <c r="E455" s="38"/>
      <c r="F455" s="37"/>
    </row>
    <row r="456" customFormat="false" ht="19.35" hidden="false" customHeight="false" outlineLevel="0" collapsed="false">
      <c r="A456" s="29"/>
      <c r="B456" s="30" t="str">
        <f aca="false">IF(ISBLANK(A456),"",TEXT(A456,"mmm/aa"))</f>
        <v/>
      </c>
      <c r="C456" s="31" t="str">
        <f aca="false">IF(ISBLANK(D456),"",INDEX(Cuentas!A:A,MATCH(D456,Cuentas!B:B,0)))</f>
        <v/>
      </c>
      <c r="D456" s="32"/>
      <c r="E456" s="33"/>
      <c r="F456" s="32"/>
    </row>
    <row r="457" customFormat="false" ht="19.35" hidden="false" customHeight="false" outlineLevel="0" collapsed="false">
      <c r="A457" s="34"/>
      <c r="B457" s="35" t="str">
        <f aca="false">IF(ISBLANK(A457),"",TEXT(A457,"mmm/aa"))</f>
        <v/>
      </c>
      <c r="C457" s="36" t="str">
        <f aca="false">IF(ISBLANK(D457),"",INDEX(Cuentas!A:A,MATCH(D457,Cuentas!B:B,0)))</f>
        <v/>
      </c>
      <c r="D457" s="37"/>
      <c r="E457" s="38"/>
      <c r="F457" s="37"/>
    </row>
    <row r="458" customFormat="false" ht="19.35" hidden="false" customHeight="false" outlineLevel="0" collapsed="false">
      <c r="A458" s="29"/>
      <c r="B458" s="30" t="str">
        <f aca="false">IF(ISBLANK(A458),"",TEXT(A458,"mmm/aa"))</f>
        <v/>
      </c>
      <c r="C458" s="31" t="str">
        <f aca="false">IF(ISBLANK(D458),"",INDEX(Cuentas!A:A,MATCH(D458,Cuentas!B:B,0)))</f>
        <v/>
      </c>
      <c r="D458" s="32"/>
      <c r="E458" s="33"/>
      <c r="F458" s="32"/>
    </row>
    <row r="459" customFormat="false" ht="19.35" hidden="false" customHeight="false" outlineLevel="0" collapsed="false">
      <c r="A459" s="34"/>
      <c r="B459" s="35" t="str">
        <f aca="false">IF(ISBLANK(A459),"",TEXT(A459,"mmm/aa"))</f>
        <v/>
      </c>
      <c r="C459" s="36" t="str">
        <f aca="false">IF(ISBLANK(D459),"",INDEX(Cuentas!A:A,MATCH(D459,Cuentas!B:B,0)))</f>
        <v/>
      </c>
      <c r="D459" s="37"/>
      <c r="E459" s="38"/>
      <c r="F459" s="37"/>
    </row>
    <row r="460" customFormat="false" ht="19.35" hidden="false" customHeight="false" outlineLevel="0" collapsed="false">
      <c r="A460" s="29"/>
      <c r="B460" s="30" t="str">
        <f aca="false">IF(ISBLANK(A460),"",TEXT(A460,"mmm/aa"))</f>
        <v/>
      </c>
      <c r="C460" s="31" t="str">
        <f aca="false">IF(ISBLANK(D460),"",INDEX(Cuentas!A:A,MATCH(D460,Cuentas!B:B,0)))</f>
        <v/>
      </c>
      <c r="D460" s="32"/>
      <c r="E460" s="33"/>
      <c r="F460" s="32"/>
    </row>
    <row r="461" customFormat="false" ht="19.35" hidden="false" customHeight="false" outlineLevel="0" collapsed="false">
      <c r="A461" s="34"/>
      <c r="B461" s="35" t="str">
        <f aca="false">IF(ISBLANK(A461),"",TEXT(A461,"mmm/aa"))</f>
        <v/>
      </c>
      <c r="C461" s="36" t="str">
        <f aca="false">IF(ISBLANK(D461),"",INDEX(Cuentas!A:A,MATCH(D461,Cuentas!B:B,0)))</f>
        <v/>
      </c>
      <c r="D461" s="37"/>
      <c r="E461" s="38"/>
      <c r="F461" s="37"/>
    </row>
    <row r="462" customFormat="false" ht="19.35" hidden="false" customHeight="false" outlineLevel="0" collapsed="false">
      <c r="A462" s="29"/>
      <c r="B462" s="30" t="str">
        <f aca="false">IF(ISBLANK(A462),"",TEXT(A462,"mmm/aa"))</f>
        <v/>
      </c>
      <c r="C462" s="31" t="str">
        <f aca="false">IF(ISBLANK(D462),"",INDEX(Cuentas!A:A,MATCH(D462,Cuentas!B:B,0)))</f>
        <v/>
      </c>
      <c r="D462" s="32"/>
      <c r="E462" s="33"/>
      <c r="F462" s="32"/>
    </row>
    <row r="463" customFormat="false" ht="19.35" hidden="false" customHeight="false" outlineLevel="0" collapsed="false">
      <c r="A463" s="34"/>
      <c r="B463" s="35" t="str">
        <f aca="false">IF(ISBLANK(A463),"",TEXT(A463,"mmm/aa"))</f>
        <v/>
      </c>
      <c r="C463" s="36" t="str">
        <f aca="false">IF(ISBLANK(D463),"",INDEX(Cuentas!A:A,MATCH(D463,Cuentas!B:B,0)))</f>
        <v/>
      </c>
      <c r="D463" s="37"/>
      <c r="E463" s="38"/>
      <c r="F463" s="37"/>
    </row>
    <row r="464" customFormat="false" ht="19.35" hidden="false" customHeight="false" outlineLevel="0" collapsed="false">
      <c r="A464" s="29"/>
      <c r="B464" s="30" t="str">
        <f aca="false">IF(ISBLANK(A464),"",TEXT(A464,"mmm/aa"))</f>
        <v/>
      </c>
      <c r="C464" s="31" t="str">
        <f aca="false">IF(ISBLANK(D464),"",INDEX(Cuentas!A:A,MATCH(D464,Cuentas!B:B,0)))</f>
        <v/>
      </c>
      <c r="D464" s="32"/>
      <c r="E464" s="33"/>
      <c r="F464" s="32"/>
    </row>
    <row r="465" customFormat="false" ht="19.35" hidden="false" customHeight="false" outlineLevel="0" collapsed="false">
      <c r="A465" s="34"/>
      <c r="B465" s="35" t="str">
        <f aca="false">IF(ISBLANK(A465),"",TEXT(A465,"mmm/aa"))</f>
        <v/>
      </c>
      <c r="C465" s="36" t="str">
        <f aca="false">IF(ISBLANK(D465),"",INDEX(Cuentas!A:A,MATCH(D465,Cuentas!B:B,0)))</f>
        <v/>
      </c>
      <c r="D465" s="37"/>
      <c r="E465" s="38"/>
      <c r="F465" s="37"/>
    </row>
    <row r="466" customFormat="false" ht="19.35" hidden="false" customHeight="false" outlineLevel="0" collapsed="false">
      <c r="A466" s="29"/>
      <c r="B466" s="30" t="str">
        <f aca="false">IF(ISBLANK(A466),"",TEXT(A466,"mmm/aa"))</f>
        <v/>
      </c>
      <c r="C466" s="31" t="str">
        <f aca="false">IF(ISBLANK(D466),"",INDEX(Cuentas!A:A,MATCH(D466,Cuentas!B:B,0)))</f>
        <v/>
      </c>
      <c r="D466" s="32"/>
      <c r="E466" s="33"/>
      <c r="F466" s="32"/>
    </row>
    <row r="467" customFormat="false" ht="19.35" hidden="false" customHeight="false" outlineLevel="0" collapsed="false">
      <c r="A467" s="34"/>
      <c r="B467" s="35" t="str">
        <f aca="false">IF(ISBLANK(A467),"",TEXT(A467,"mmm/aa"))</f>
        <v/>
      </c>
      <c r="C467" s="36" t="str">
        <f aca="false">IF(ISBLANK(D467),"",INDEX(Cuentas!A:A,MATCH(D467,Cuentas!B:B,0)))</f>
        <v/>
      </c>
      <c r="D467" s="37"/>
      <c r="E467" s="38"/>
      <c r="F467" s="37"/>
    </row>
    <row r="468" customFormat="false" ht="19.35" hidden="false" customHeight="false" outlineLevel="0" collapsed="false">
      <c r="A468" s="29"/>
      <c r="B468" s="30" t="str">
        <f aca="false">IF(ISBLANK(A468),"",TEXT(A468,"mmm/aa"))</f>
        <v/>
      </c>
      <c r="C468" s="31" t="str">
        <f aca="false">IF(ISBLANK(D468),"",INDEX(Cuentas!A:A,MATCH(D468,Cuentas!B:B,0)))</f>
        <v/>
      </c>
      <c r="D468" s="32"/>
      <c r="E468" s="33"/>
      <c r="F468" s="32"/>
    </row>
    <row r="469" customFormat="false" ht="19.35" hidden="false" customHeight="false" outlineLevel="0" collapsed="false">
      <c r="A469" s="34"/>
      <c r="B469" s="35" t="str">
        <f aca="false">IF(ISBLANK(A469),"",TEXT(A469,"mmm/aa"))</f>
        <v/>
      </c>
      <c r="C469" s="36" t="str">
        <f aca="false">IF(ISBLANK(D469),"",INDEX(Cuentas!A:A,MATCH(D469,Cuentas!B:B,0)))</f>
        <v/>
      </c>
      <c r="D469" s="37"/>
      <c r="E469" s="38"/>
      <c r="F469" s="37"/>
    </row>
    <row r="470" customFormat="false" ht="19.35" hidden="false" customHeight="false" outlineLevel="0" collapsed="false">
      <c r="A470" s="29"/>
      <c r="B470" s="30" t="str">
        <f aca="false">IF(ISBLANK(A470),"",TEXT(A470,"mmm/aa"))</f>
        <v/>
      </c>
      <c r="C470" s="31" t="str">
        <f aca="false">IF(ISBLANK(D470),"",INDEX(Cuentas!A:A,MATCH(D470,Cuentas!B:B,0)))</f>
        <v/>
      </c>
      <c r="D470" s="32"/>
      <c r="E470" s="33"/>
      <c r="F470" s="32"/>
    </row>
    <row r="471" customFormat="false" ht="19.35" hidden="false" customHeight="false" outlineLevel="0" collapsed="false">
      <c r="A471" s="34"/>
      <c r="B471" s="35" t="str">
        <f aca="false">IF(ISBLANK(A471),"",TEXT(A471,"mmm/aa"))</f>
        <v/>
      </c>
      <c r="C471" s="36" t="str">
        <f aca="false">IF(ISBLANK(D471),"",INDEX(Cuentas!A:A,MATCH(D471,Cuentas!B:B,0)))</f>
        <v/>
      </c>
      <c r="D471" s="37"/>
      <c r="E471" s="38"/>
      <c r="F471" s="37"/>
    </row>
    <row r="472" customFormat="false" ht="19.35" hidden="false" customHeight="false" outlineLevel="0" collapsed="false">
      <c r="A472" s="29"/>
      <c r="B472" s="30" t="str">
        <f aca="false">IF(ISBLANK(A472),"",TEXT(A472,"mmm/aa"))</f>
        <v/>
      </c>
      <c r="C472" s="31" t="str">
        <f aca="false">IF(ISBLANK(D472),"",INDEX(Cuentas!A:A,MATCH(D472,Cuentas!B:B,0)))</f>
        <v/>
      </c>
      <c r="D472" s="32"/>
      <c r="E472" s="33"/>
      <c r="F472" s="32"/>
    </row>
    <row r="473" customFormat="false" ht="19.35" hidden="false" customHeight="false" outlineLevel="0" collapsed="false">
      <c r="A473" s="34"/>
      <c r="B473" s="35" t="str">
        <f aca="false">IF(ISBLANK(A473),"",TEXT(A473,"mmm/aa"))</f>
        <v/>
      </c>
      <c r="C473" s="36" t="str">
        <f aca="false">IF(ISBLANK(D473),"",INDEX(Cuentas!A:A,MATCH(D473,Cuentas!B:B,0)))</f>
        <v/>
      </c>
      <c r="D473" s="37"/>
      <c r="E473" s="38"/>
      <c r="F473" s="37"/>
    </row>
    <row r="474" customFormat="false" ht="19.35" hidden="false" customHeight="false" outlineLevel="0" collapsed="false">
      <c r="A474" s="29"/>
      <c r="B474" s="30" t="str">
        <f aca="false">IF(ISBLANK(A474),"",TEXT(A474,"mmm/aa"))</f>
        <v/>
      </c>
      <c r="C474" s="31" t="str">
        <f aca="false">IF(ISBLANK(D474),"",INDEX(Cuentas!A:A,MATCH(D474,Cuentas!B:B,0)))</f>
        <v/>
      </c>
      <c r="D474" s="32"/>
      <c r="E474" s="33"/>
      <c r="F474" s="32"/>
    </row>
    <row r="475" customFormat="false" ht="19.35" hidden="false" customHeight="false" outlineLevel="0" collapsed="false">
      <c r="A475" s="34"/>
      <c r="B475" s="35" t="str">
        <f aca="false">IF(ISBLANK(A475),"",TEXT(A475,"mmm/aa"))</f>
        <v/>
      </c>
      <c r="C475" s="36" t="str">
        <f aca="false">IF(ISBLANK(D475),"",INDEX(Cuentas!A:A,MATCH(D475,Cuentas!B:B,0)))</f>
        <v/>
      </c>
      <c r="D475" s="37"/>
      <c r="E475" s="38"/>
      <c r="F475" s="37"/>
    </row>
    <row r="476" customFormat="false" ht="19.35" hidden="false" customHeight="false" outlineLevel="0" collapsed="false">
      <c r="A476" s="29"/>
      <c r="B476" s="30" t="str">
        <f aca="false">IF(ISBLANK(A476),"",TEXT(A476,"mmm/aa"))</f>
        <v/>
      </c>
      <c r="C476" s="31" t="str">
        <f aca="false">IF(ISBLANK(D476),"",INDEX(Cuentas!A:A,MATCH(D476,Cuentas!B:B,0)))</f>
        <v/>
      </c>
      <c r="D476" s="32"/>
      <c r="E476" s="33"/>
      <c r="F476" s="32"/>
    </row>
    <row r="477" customFormat="false" ht="19.35" hidden="false" customHeight="false" outlineLevel="0" collapsed="false">
      <c r="A477" s="34"/>
      <c r="B477" s="35" t="str">
        <f aca="false">IF(ISBLANK(A477),"",TEXT(A477,"mmm/aa"))</f>
        <v/>
      </c>
      <c r="C477" s="36" t="str">
        <f aca="false">IF(ISBLANK(D477),"",INDEX(Cuentas!A:A,MATCH(D477,Cuentas!B:B,0)))</f>
        <v/>
      </c>
      <c r="D477" s="37"/>
      <c r="E477" s="38"/>
      <c r="F477" s="37"/>
    </row>
    <row r="478" customFormat="false" ht="19.35" hidden="false" customHeight="false" outlineLevel="0" collapsed="false">
      <c r="A478" s="29"/>
      <c r="B478" s="30" t="str">
        <f aca="false">IF(ISBLANK(A478),"",TEXT(A478,"mmm/aa"))</f>
        <v/>
      </c>
      <c r="C478" s="31" t="str">
        <f aca="false">IF(ISBLANK(D478),"",INDEX(Cuentas!A:A,MATCH(D478,Cuentas!B:B,0)))</f>
        <v/>
      </c>
      <c r="D478" s="32"/>
      <c r="E478" s="33"/>
      <c r="F478" s="32"/>
    </row>
    <row r="479" customFormat="false" ht="19.35" hidden="false" customHeight="false" outlineLevel="0" collapsed="false">
      <c r="A479" s="34"/>
      <c r="B479" s="35" t="str">
        <f aca="false">IF(ISBLANK(A479),"",TEXT(A479,"mmm/aa"))</f>
        <v/>
      </c>
      <c r="C479" s="36" t="str">
        <f aca="false">IF(ISBLANK(D479),"",INDEX(Cuentas!A:A,MATCH(D479,Cuentas!B:B,0)))</f>
        <v/>
      </c>
      <c r="D479" s="37"/>
      <c r="E479" s="38"/>
      <c r="F479" s="37"/>
    </row>
    <row r="480" customFormat="false" ht="19.35" hidden="false" customHeight="false" outlineLevel="0" collapsed="false">
      <c r="A480" s="29"/>
      <c r="B480" s="30" t="str">
        <f aca="false">IF(ISBLANK(A480),"",TEXT(A480,"mmm/aa"))</f>
        <v/>
      </c>
      <c r="C480" s="31" t="str">
        <f aca="false">IF(ISBLANK(D480),"",INDEX(Cuentas!A:A,MATCH(D480,Cuentas!B:B,0)))</f>
        <v/>
      </c>
      <c r="D480" s="32"/>
      <c r="E480" s="33"/>
      <c r="F480" s="32"/>
    </row>
    <row r="481" customFormat="false" ht="19.35" hidden="false" customHeight="false" outlineLevel="0" collapsed="false">
      <c r="A481" s="34"/>
      <c r="B481" s="35" t="str">
        <f aca="false">IF(ISBLANK(A481),"",TEXT(A481,"mmm/aa"))</f>
        <v/>
      </c>
      <c r="C481" s="36" t="str">
        <f aca="false">IF(ISBLANK(D481),"",INDEX(Cuentas!A:A,MATCH(D481,Cuentas!B:B,0)))</f>
        <v/>
      </c>
      <c r="D481" s="37"/>
      <c r="E481" s="38"/>
      <c r="F481" s="37"/>
    </row>
    <row r="482" customFormat="false" ht="19.35" hidden="false" customHeight="false" outlineLevel="0" collapsed="false">
      <c r="A482" s="29"/>
      <c r="B482" s="30" t="str">
        <f aca="false">IF(ISBLANK(A482),"",TEXT(A482,"mmm/aa"))</f>
        <v/>
      </c>
      <c r="C482" s="31" t="str">
        <f aca="false">IF(ISBLANK(D482),"",INDEX(Cuentas!A:A,MATCH(D482,Cuentas!B:B,0)))</f>
        <v/>
      </c>
      <c r="D482" s="32"/>
      <c r="E482" s="33"/>
      <c r="F482" s="32"/>
    </row>
    <row r="483" customFormat="false" ht="19.35" hidden="false" customHeight="false" outlineLevel="0" collapsed="false">
      <c r="A483" s="34"/>
      <c r="B483" s="35" t="str">
        <f aca="false">IF(ISBLANK(A483),"",TEXT(A483,"mmm/aa"))</f>
        <v/>
      </c>
      <c r="C483" s="36" t="str">
        <f aca="false">IF(ISBLANK(D483),"",INDEX(Cuentas!A:A,MATCH(D483,Cuentas!B:B,0)))</f>
        <v/>
      </c>
      <c r="D483" s="37"/>
      <c r="E483" s="38"/>
      <c r="F483" s="37"/>
    </row>
    <row r="484" customFormat="false" ht="19.35" hidden="false" customHeight="false" outlineLevel="0" collapsed="false">
      <c r="A484" s="29"/>
      <c r="B484" s="30" t="str">
        <f aca="false">IF(ISBLANK(A484),"",TEXT(A484,"mmm/aa"))</f>
        <v/>
      </c>
      <c r="C484" s="31" t="str">
        <f aca="false">IF(ISBLANK(D484),"",INDEX(Cuentas!A:A,MATCH(D484,Cuentas!B:B,0)))</f>
        <v/>
      </c>
      <c r="D484" s="32"/>
      <c r="E484" s="33"/>
      <c r="F484" s="32"/>
    </row>
    <row r="485" customFormat="false" ht="19.35" hidden="false" customHeight="false" outlineLevel="0" collapsed="false">
      <c r="A485" s="34"/>
      <c r="B485" s="35" t="str">
        <f aca="false">IF(ISBLANK(A485),"",TEXT(A485,"mmm/aa"))</f>
        <v/>
      </c>
      <c r="C485" s="36" t="str">
        <f aca="false">IF(ISBLANK(D485),"",INDEX(Cuentas!A:A,MATCH(D485,Cuentas!B:B,0)))</f>
        <v/>
      </c>
      <c r="D485" s="37"/>
      <c r="E485" s="38"/>
      <c r="F485" s="37"/>
    </row>
    <row r="486" customFormat="false" ht="19.35" hidden="false" customHeight="false" outlineLevel="0" collapsed="false">
      <c r="A486" s="29"/>
      <c r="B486" s="30" t="str">
        <f aca="false">IF(ISBLANK(A486),"",TEXT(A486,"mmm/aa"))</f>
        <v/>
      </c>
      <c r="C486" s="31" t="str">
        <f aca="false">IF(ISBLANK(D486),"",INDEX(Cuentas!A:A,MATCH(D486,Cuentas!B:B,0)))</f>
        <v/>
      </c>
      <c r="D486" s="32"/>
      <c r="E486" s="33"/>
      <c r="F486" s="32"/>
    </row>
    <row r="487" customFormat="false" ht="19.35" hidden="false" customHeight="false" outlineLevel="0" collapsed="false">
      <c r="A487" s="34"/>
      <c r="B487" s="35" t="str">
        <f aca="false">IF(ISBLANK(A487),"",TEXT(A487,"mmm/aa"))</f>
        <v/>
      </c>
      <c r="C487" s="36" t="str">
        <f aca="false">IF(ISBLANK(D487),"",INDEX(Cuentas!A:A,MATCH(D487,Cuentas!B:B,0)))</f>
        <v/>
      </c>
      <c r="D487" s="37"/>
      <c r="E487" s="38"/>
      <c r="F487" s="37"/>
    </row>
    <row r="488" customFormat="false" ht="19.35" hidden="false" customHeight="false" outlineLevel="0" collapsed="false">
      <c r="A488" s="29"/>
      <c r="B488" s="30" t="str">
        <f aca="false">IF(ISBLANK(A488),"",TEXT(A488,"mmm/aa"))</f>
        <v/>
      </c>
      <c r="C488" s="31" t="str">
        <f aca="false">IF(ISBLANK(D488),"",INDEX(Cuentas!A:A,MATCH(D488,Cuentas!B:B,0)))</f>
        <v/>
      </c>
      <c r="D488" s="32"/>
      <c r="E488" s="33"/>
      <c r="F488" s="32"/>
    </row>
    <row r="489" customFormat="false" ht="19.35" hidden="false" customHeight="false" outlineLevel="0" collapsed="false">
      <c r="A489" s="34"/>
      <c r="B489" s="35" t="str">
        <f aca="false">IF(ISBLANK(A489),"",TEXT(A489,"mmm/aa"))</f>
        <v/>
      </c>
      <c r="C489" s="36" t="str">
        <f aca="false">IF(ISBLANK(D489),"",INDEX(Cuentas!A:A,MATCH(D489,Cuentas!B:B,0)))</f>
        <v/>
      </c>
      <c r="D489" s="37"/>
      <c r="E489" s="38"/>
      <c r="F489" s="37"/>
    </row>
    <row r="490" customFormat="false" ht="19.35" hidden="false" customHeight="false" outlineLevel="0" collapsed="false">
      <c r="A490" s="29"/>
      <c r="B490" s="30" t="str">
        <f aca="false">IF(ISBLANK(A490),"",TEXT(A490,"mmm/aa"))</f>
        <v/>
      </c>
      <c r="C490" s="31" t="str">
        <f aca="false">IF(ISBLANK(D490),"",INDEX(Cuentas!A:A,MATCH(D490,Cuentas!B:B,0)))</f>
        <v/>
      </c>
      <c r="D490" s="32"/>
      <c r="E490" s="33"/>
      <c r="F490" s="32"/>
    </row>
    <row r="491" customFormat="false" ht="19.35" hidden="false" customHeight="false" outlineLevel="0" collapsed="false">
      <c r="A491" s="34"/>
      <c r="B491" s="35" t="str">
        <f aca="false">IF(ISBLANK(A491),"",TEXT(A491,"mmm/aa"))</f>
        <v/>
      </c>
      <c r="C491" s="36" t="str">
        <f aca="false">IF(ISBLANK(D491),"",INDEX(Cuentas!A:A,MATCH(D491,Cuentas!B:B,0)))</f>
        <v/>
      </c>
      <c r="D491" s="37"/>
      <c r="E491" s="38"/>
      <c r="F491" s="37"/>
    </row>
    <row r="492" customFormat="false" ht="19.35" hidden="false" customHeight="false" outlineLevel="0" collapsed="false">
      <c r="A492" s="29"/>
      <c r="B492" s="30" t="str">
        <f aca="false">IF(ISBLANK(A492),"",TEXT(A492,"mmm/aa"))</f>
        <v/>
      </c>
      <c r="C492" s="31" t="str">
        <f aca="false">IF(ISBLANK(D492),"",INDEX(Cuentas!A:A,MATCH(D492,Cuentas!B:B,0)))</f>
        <v/>
      </c>
      <c r="D492" s="32"/>
      <c r="E492" s="33"/>
      <c r="F492" s="32"/>
    </row>
    <row r="493" customFormat="false" ht="19.35" hidden="false" customHeight="false" outlineLevel="0" collapsed="false">
      <c r="A493" s="34"/>
      <c r="B493" s="35" t="str">
        <f aca="false">IF(ISBLANK(A493),"",TEXT(A493,"mmm/aa"))</f>
        <v/>
      </c>
      <c r="C493" s="36" t="str">
        <f aca="false">IF(ISBLANK(D493),"",INDEX(Cuentas!A:A,MATCH(D493,Cuentas!B:B,0)))</f>
        <v/>
      </c>
      <c r="D493" s="37"/>
      <c r="E493" s="38"/>
      <c r="F493" s="37"/>
    </row>
    <row r="494" customFormat="false" ht="19.35" hidden="false" customHeight="false" outlineLevel="0" collapsed="false">
      <c r="A494" s="29"/>
      <c r="B494" s="30" t="str">
        <f aca="false">IF(ISBLANK(A494),"",TEXT(A494,"mmm/aa"))</f>
        <v/>
      </c>
      <c r="C494" s="31" t="str">
        <f aca="false">IF(ISBLANK(D494),"",INDEX(Cuentas!A:A,MATCH(D494,Cuentas!B:B,0)))</f>
        <v/>
      </c>
      <c r="D494" s="32"/>
      <c r="E494" s="33"/>
      <c r="F494" s="32"/>
    </row>
    <row r="495" customFormat="false" ht="19.35" hidden="false" customHeight="false" outlineLevel="0" collapsed="false">
      <c r="A495" s="34"/>
      <c r="B495" s="35" t="str">
        <f aca="false">IF(ISBLANK(A495),"",TEXT(A495,"mmm/aa"))</f>
        <v/>
      </c>
      <c r="C495" s="36" t="str">
        <f aca="false">IF(ISBLANK(D495),"",INDEX(Cuentas!A:A,MATCH(D495,Cuentas!B:B,0)))</f>
        <v/>
      </c>
      <c r="D495" s="37"/>
      <c r="E495" s="38"/>
      <c r="F495" s="37"/>
    </row>
    <row r="496" customFormat="false" ht="19.35" hidden="false" customHeight="false" outlineLevel="0" collapsed="false">
      <c r="A496" s="29"/>
      <c r="B496" s="30" t="str">
        <f aca="false">IF(ISBLANK(A496),"",TEXT(A496,"mmm/aa"))</f>
        <v/>
      </c>
      <c r="C496" s="31" t="str">
        <f aca="false">IF(ISBLANK(D496),"",INDEX(Cuentas!A:A,MATCH(D496,Cuentas!B:B,0)))</f>
        <v/>
      </c>
      <c r="D496" s="32"/>
      <c r="E496" s="33"/>
      <c r="F496" s="32"/>
    </row>
    <row r="497" customFormat="false" ht="19.35" hidden="false" customHeight="false" outlineLevel="0" collapsed="false">
      <c r="A497" s="34"/>
      <c r="B497" s="35" t="str">
        <f aca="false">IF(ISBLANK(A497),"",TEXT(A497,"mmm/aa"))</f>
        <v/>
      </c>
      <c r="C497" s="36" t="str">
        <f aca="false">IF(ISBLANK(D497),"",INDEX(Cuentas!A:A,MATCH(D497,Cuentas!B:B,0)))</f>
        <v/>
      </c>
      <c r="D497" s="37"/>
      <c r="E497" s="38"/>
      <c r="F497" s="37"/>
    </row>
    <row r="498" customFormat="false" ht="19.35" hidden="false" customHeight="false" outlineLevel="0" collapsed="false">
      <c r="A498" s="29"/>
      <c r="B498" s="30" t="str">
        <f aca="false">IF(ISBLANK(A498),"",TEXT(A498,"mmm/aa"))</f>
        <v/>
      </c>
      <c r="C498" s="31" t="str">
        <f aca="false">IF(ISBLANK(D498),"",INDEX(Cuentas!A:A,MATCH(D498,Cuentas!B:B,0)))</f>
        <v/>
      </c>
      <c r="D498" s="32"/>
      <c r="E498" s="33"/>
      <c r="F498" s="32"/>
    </row>
    <row r="499" customFormat="false" ht="19.35" hidden="false" customHeight="false" outlineLevel="0" collapsed="false">
      <c r="A499" s="34"/>
      <c r="B499" s="35" t="str">
        <f aca="false">IF(ISBLANK(A499),"",TEXT(A499,"mmm/aa"))</f>
        <v/>
      </c>
      <c r="C499" s="36" t="str">
        <f aca="false">IF(ISBLANK(D499),"",INDEX(Cuentas!A:A,MATCH(D499,Cuentas!B:B,0)))</f>
        <v/>
      </c>
      <c r="D499" s="37"/>
      <c r="E499" s="38"/>
      <c r="F499" s="37"/>
    </row>
    <row r="500" customFormat="false" ht="19.35" hidden="false" customHeight="false" outlineLevel="0" collapsed="false">
      <c r="A500" s="39"/>
      <c r="B500" s="40" t="str">
        <f aca="false">IF(ISBLANK(A500),"",TEXT(A500,"mmm/aa"))</f>
        <v/>
      </c>
      <c r="C500" s="41" t="str">
        <f aca="false">IF(ISBLANK(D500),"",INDEX(Cuentas!A:A,MATCH(D500,Cuentas!B:B,0)))</f>
        <v/>
      </c>
      <c r="D500" s="42"/>
      <c r="E500" s="43"/>
      <c r="F500" s="42"/>
    </row>
  </sheetData>
  <sheetProtection sheet="true" objects="true" scenarios="true"/>
  <dataValidations count="4">
    <dataValidation allowBlank="true" errorStyle="stop" operator="equal" prompt="Selecciona la cuenta que corresponda" showDropDown="true" showErrorMessage="false" showInputMessage="false" sqref="C2:C500" type="list">
      <formula1>0</formula1>
      <formula2>0</formula2>
    </dataValidation>
    <dataValidation allowBlank="true" errorStyle="stop" operator="equal" prompt="Selecciona la cuenta que corresponda" promptTitle="Cuentas" showDropDown="false" showErrorMessage="true" showInputMessage="false" sqref="D2:D500" type="list">
      <formula1>Cuentas!$B$2:$B$101</formula1>
      <formula2>0</formula2>
    </dataValidation>
    <dataValidation allowBlank="true" error="Los valores deben ser solo números enteros con o sin decimales" errorStyle="stop" errorTitle="Solo valores positivos" operator="greaterThan" showDropDown="false" showErrorMessage="true" showInputMessage="false" sqref="E2:E499" type="decimal">
      <formula1>0</formula1>
      <formula2>0</formula2>
    </dataValidation>
    <dataValidation allowBlank="true" errorStyle="stop" operator="greaterThan" showDropDown="false" showErrorMessage="true" showInputMessage="false" sqref="E500" type="decimal">
      <formula1>0</formula1>
      <formula2>0</formula2>
    </dataValidation>
  </dataValidations>
  <printOptions headings="false" gridLines="false" gridLinesSet="true" horizontalCentered="false" verticalCentered="false"/>
  <pageMargins left="0.539583333333333" right="0.591666666666667" top="0.7875" bottom="0.7875" header="0.511811023622047" footer="0.511811023622047"/>
  <pageSetup paperSize="1" scale="100" fitToWidth="1" fitToHeight="12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68A1A"/>
    <pageSetUpPr fitToPage="true"/>
  </sheetPr>
  <dimension ref="A1:H5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1.5234375" defaultRowHeight="14.65" customHeight="true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53.09"/>
    <col collapsed="false" customWidth="true" hidden="false" outlineLevel="0" max="3" min="3" style="1" width="18.32"/>
    <col collapsed="false" customWidth="true" hidden="false" outlineLevel="0" max="4" min="4" style="1" width="16.79"/>
    <col collapsed="false" customWidth="true" hidden="false" outlineLevel="0" max="5" min="5" style="1" width="17.95"/>
    <col collapsed="false" customWidth="true" hidden="false" outlineLevel="0" max="6" min="6" style="1" width="13.35"/>
    <col collapsed="false" customWidth="true" hidden="false" outlineLevel="0" max="7" min="7" style="1" width="24.06"/>
    <col collapsed="false" customWidth="true" hidden="false" outlineLevel="0" max="8" min="8" style="1" width="37.98"/>
    <col collapsed="false" customWidth="false" hidden="false" outlineLevel="0" max="258" min="9" style="1" width="11.52"/>
  </cols>
  <sheetData>
    <row r="1" customFormat="false" ht="19.35" hidden="false" customHeight="false" outlineLevel="0" collapsed="false">
      <c r="A1" s="44" t="s">
        <v>77</v>
      </c>
      <c r="B1" s="44"/>
      <c r="C1" s="44"/>
      <c r="D1" s="44"/>
      <c r="E1" s="44"/>
      <c r="F1" s="44"/>
      <c r="G1" s="44"/>
      <c r="H1" s="44"/>
    </row>
    <row r="2" customFormat="false" ht="19.35" hidden="false" customHeight="false" outlineLevel="0" collapsed="false">
      <c r="A2" s="25"/>
    </row>
    <row r="3" customFormat="false" ht="19.35" hidden="false" customHeight="false" outlineLevel="0" collapsed="false">
      <c r="A3" s="45" t="s">
        <v>78</v>
      </c>
      <c r="B3" s="45"/>
      <c r="C3" s="45"/>
      <c r="D3" s="45"/>
      <c r="E3" s="45"/>
      <c r="F3" s="45"/>
      <c r="G3" s="45"/>
      <c r="H3" s="45"/>
    </row>
    <row r="4" customFormat="false" ht="19.35" hidden="false" customHeight="false" outlineLevel="0" collapsed="false">
      <c r="A4" s="44" t="str">
        <f aca="true">TEXT(NOW(),"AAAA")</f>
        <v>2025</v>
      </c>
      <c r="B4" s="44"/>
      <c r="C4" s="44"/>
      <c r="D4" s="44"/>
      <c r="E4" s="44"/>
      <c r="F4" s="44"/>
      <c r="G4" s="44"/>
      <c r="H4" s="44"/>
    </row>
    <row r="6" customFormat="false" ht="20.95" hidden="false" customHeight="true" outlineLevel="0" collapsed="false">
      <c r="A6" s="46" t="s">
        <v>79</v>
      </c>
      <c r="B6" s="47" t="s">
        <v>80</v>
      </c>
      <c r="C6" s="47" t="s">
        <v>81</v>
      </c>
      <c r="D6" s="47" t="s">
        <v>82</v>
      </c>
      <c r="E6" s="47" t="s">
        <v>83</v>
      </c>
      <c r="F6" s="48" t="s">
        <v>84</v>
      </c>
      <c r="G6" s="48" t="s">
        <v>85</v>
      </c>
      <c r="H6" s="47" t="s">
        <v>76</v>
      </c>
    </row>
    <row r="7" customFormat="false" ht="19.35" hidden="false" customHeight="false" outlineLevel="0" collapsed="false">
      <c r="A7" s="49" t="str">
        <f aca="false">IF(ISBLANK(B7),"",INDEX(Cuentas!A:A,MATCH(B7,Cuentas!B:B,0)))</f>
        <v/>
      </c>
      <c r="B7" s="50"/>
      <c r="C7" s="51"/>
      <c r="D7" s="52" t="str">
        <f aca="false">IF(C7="","",C7*12)</f>
        <v/>
      </c>
      <c r="E7" s="53" t="str">
        <f aca="false">IF(C7="","",SUMIF(Transacciones!$D$2:$E$500,B7,Transacciones!$E$2:$E$500))</f>
        <v/>
      </c>
      <c r="F7" s="54" t="str">
        <f aca="false">IF(C7="","",IF(D7&gt;0,E7/D7,0))</f>
        <v/>
      </c>
      <c r="G7" s="55" t="str">
        <f aca="false">IF(C7="","",D7-E7)</f>
        <v/>
      </c>
      <c r="H7" s="56" t="str">
        <f aca="false">IF(C7="","",IF(F7&gt;1, "⚠️ Excedido", IF(F7&gt;=0.7, "⚠️ Próximo a límite", "✅ Dentro de límite")))</f>
        <v/>
      </c>
    </row>
    <row r="8" customFormat="false" ht="19.35" hidden="false" customHeight="false" outlineLevel="0" collapsed="false">
      <c r="A8" s="57" t="str">
        <f aca="false">IF(ISBLANK(B8),"",INDEX(Cuentas!A:A,MATCH(B8,Cuentas!B:B,0)))</f>
        <v/>
      </c>
      <c r="B8" s="58"/>
      <c r="C8" s="59"/>
      <c r="D8" s="60" t="str">
        <f aca="false">IF(C8="","",C8*12)</f>
        <v/>
      </c>
      <c r="E8" s="61" t="str">
        <f aca="false">IF(C8="","",SUMIF(Transacciones!$D$2:$E$500,B8,Transacciones!$E$2:$E$500))</f>
        <v/>
      </c>
      <c r="F8" s="62" t="str">
        <f aca="false">IF(C8="","",IF(D8&gt;0,E8/D8,0))</f>
        <v/>
      </c>
      <c r="G8" s="63" t="str">
        <f aca="false">IF(C8="","",D8-E8)</f>
        <v/>
      </c>
      <c r="H8" s="64" t="str">
        <f aca="false">IF(C8="","",IF(F8&gt;1, "⚠️ Excedido", IF(F8&gt;=0.7, "⚠️ Próximo a límite", "✅ Dentro de límite")))</f>
        <v/>
      </c>
    </row>
    <row r="9" customFormat="false" ht="19.35" hidden="false" customHeight="false" outlineLevel="0" collapsed="false">
      <c r="A9" s="65" t="str">
        <f aca="false">IF(ISBLANK(B9),"",INDEX(Cuentas!A:A,MATCH(B9,Cuentas!B:B,0)))</f>
        <v/>
      </c>
      <c r="B9" s="50"/>
      <c r="C9" s="51"/>
      <c r="D9" s="52" t="str">
        <f aca="false">IF(C9="","",C9*12)</f>
        <v/>
      </c>
      <c r="E9" s="53" t="str">
        <f aca="false">IF(C9="","",SUMIF(Transacciones!$D$2:$E$500,B9,Transacciones!$E$2:$E$500))</f>
        <v/>
      </c>
      <c r="F9" s="54" t="str">
        <f aca="false">IF(C9="","",IF(D9&gt;0,E9/D9,0))</f>
        <v/>
      </c>
      <c r="G9" s="55" t="str">
        <f aca="false">IF(C9="","",D9-E9)</f>
        <v/>
      </c>
      <c r="H9" s="66" t="str">
        <f aca="false">IF(C9="","",IF(F9&gt;1, "⚠️ Excedido", IF(F9&gt;=0.7, "⚠️ Próximo a límite", "✅ Dentro de límite")))</f>
        <v/>
      </c>
    </row>
    <row r="10" customFormat="false" ht="19.35" hidden="false" customHeight="false" outlineLevel="0" collapsed="false">
      <c r="A10" s="57" t="str">
        <f aca="false">IF(ISBLANK(B10),"",INDEX(Cuentas!A:A,MATCH(B10,Cuentas!B:B,0)))</f>
        <v/>
      </c>
      <c r="B10" s="58"/>
      <c r="C10" s="59"/>
      <c r="D10" s="60" t="str">
        <f aca="false">IF(C10="","",C10*12)</f>
        <v/>
      </c>
      <c r="E10" s="61" t="str">
        <f aca="false">IF(C10="","",SUMIF(Transacciones!$D$2:$E$500,B10,Transacciones!$E$2:$E$500))</f>
        <v/>
      </c>
      <c r="F10" s="62" t="str">
        <f aca="false">IF(C10="","",IF(D10&gt;0,E10/D10,0))</f>
        <v/>
      </c>
      <c r="G10" s="63" t="str">
        <f aca="false">IF(C10="","",D10-E10)</f>
        <v/>
      </c>
      <c r="H10" s="64" t="str">
        <f aca="false">IF(C10="","",IF(F10&gt;1, "⚠️ Excedido", IF(F10&gt;=0.7, "⚠️ Próximo a límite", "✅ Dentro de límite")))</f>
        <v/>
      </c>
    </row>
    <row r="11" customFormat="false" ht="19.35" hidden="false" customHeight="false" outlineLevel="0" collapsed="false">
      <c r="A11" s="65" t="str">
        <f aca="false">IF(ISBLANK(B11),"",INDEX(Cuentas!A:A,MATCH(B11,Cuentas!B:B,0)))</f>
        <v/>
      </c>
      <c r="B11" s="50"/>
      <c r="C11" s="51"/>
      <c r="D11" s="52" t="str">
        <f aca="false">IF(C11="","",C11*12)</f>
        <v/>
      </c>
      <c r="E11" s="53" t="str">
        <f aca="false">IF(C11="","",SUMIF(Transacciones!$D$2:$E$500,B11,Transacciones!$E$2:$E$500))</f>
        <v/>
      </c>
      <c r="F11" s="54" t="str">
        <f aca="false">IF(C11="","",IF(D11&gt;0,E11/D11,0))</f>
        <v/>
      </c>
      <c r="G11" s="55" t="str">
        <f aca="false">IF(C11="","",D11-E11)</f>
        <v/>
      </c>
      <c r="H11" s="66" t="str">
        <f aca="false">IF(C11="","",IF(F11&gt;1, "⚠️ Excedido", IF(F11&gt;=0.7, "⚠️ Próximo a límite", "✅ Dentro de límite")))</f>
        <v/>
      </c>
    </row>
    <row r="12" customFormat="false" ht="19.35" hidden="false" customHeight="false" outlineLevel="0" collapsed="false">
      <c r="A12" s="57" t="str">
        <f aca="false">IF(ISBLANK(B12),"",INDEX(Cuentas!A:A,MATCH(B12,Cuentas!B:B,0)))</f>
        <v/>
      </c>
      <c r="B12" s="58"/>
      <c r="C12" s="59"/>
      <c r="D12" s="60" t="str">
        <f aca="false">IF(C12="","",C12*12)</f>
        <v/>
      </c>
      <c r="E12" s="61" t="str">
        <f aca="false">IF(C12="","",SUMIF(Transacciones!$D$2:$E$500,B12,Transacciones!$E$2:$E$500))</f>
        <v/>
      </c>
      <c r="F12" s="62" t="str">
        <f aca="false">IF(C12="","",IF(D12&gt;0,E12/D12,0))</f>
        <v/>
      </c>
      <c r="G12" s="63" t="str">
        <f aca="false">IF(C12="","",D12-E12)</f>
        <v/>
      </c>
      <c r="H12" s="64" t="str">
        <f aca="false">IF(C12="","",IF(F12&gt;1, "⚠️ Excedido", IF(F12&gt;=0.7, "⚠️ Próximo a límite", "✅ Dentro de límite")))</f>
        <v/>
      </c>
    </row>
    <row r="13" customFormat="false" ht="19.35" hidden="false" customHeight="false" outlineLevel="0" collapsed="false">
      <c r="A13" s="65" t="str">
        <f aca="false">IF(ISBLANK(B13),"",INDEX(Cuentas!A:A,MATCH(B13,Cuentas!B:B,0)))</f>
        <v/>
      </c>
      <c r="B13" s="50"/>
      <c r="C13" s="51"/>
      <c r="D13" s="52" t="str">
        <f aca="false">IF(C13="","",C13*12)</f>
        <v/>
      </c>
      <c r="E13" s="53" t="str">
        <f aca="false">IF(C13="","",SUMIF(Transacciones!$D$2:$E$500,B13,Transacciones!$E$2:$E$500))</f>
        <v/>
      </c>
      <c r="F13" s="54" t="str">
        <f aca="false">IF(C13="","",IF(D13&gt;0,E13/D13,0))</f>
        <v/>
      </c>
      <c r="G13" s="55" t="str">
        <f aca="false">IF(C13="","",D13-E13)</f>
        <v/>
      </c>
      <c r="H13" s="66" t="str">
        <f aca="false">IF(C13="","",IF(F13&gt;1, "⚠️ Excedido", IF(F13&gt;=0.7, "⚠️ Próximo a límite", "✅ Dentro de límite")))</f>
        <v/>
      </c>
    </row>
    <row r="14" customFormat="false" ht="19.35" hidden="false" customHeight="false" outlineLevel="0" collapsed="false">
      <c r="A14" s="57" t="str">
        <f aca="false">IF(ISBLANK(B14),"",INDEX(Cuentas!A:A,MATCH(B14,Cuentas!B:B,0)))</f>
        <v/>
      </c>
      <c r="B14" s="58"/>
      <c r="C14" s="59"/>
      <c r="D14" s="60" t="str">
        <f aca="false">IF(C14="","",C14*12)</f>
        <v/>
      </c>
      <c r="E14" s="61" t="str">
        <f aca="false">IF(C14="","",SUMIF(Transacciones!$D$2:$E$500,B14,Transacciones!$E$2:$E$500))</f>
        <v/>
      </c>
      <c r="F14" s="62" t="str">
        <f aca="false">IF(C14="","",IF(D14&gt;0,E14/D14,0))</f>
        <v/>
      </c>
      <c r="G14" s="63" t="str">
        <f aca="false">IF(C14="","",D14-E14)</f>
        <v/>
      </c>
      <c r="H14" s="64" t="str">
        <f aca="false">IF(C14="","",IF(F14&gt;1, "⚠️ Excedido", IF(F14&gt;=0.7, "⚠️ Próximo a límite", "✅ Dentro de límite")))</f>
        <v/>
      </c>
    </row>
    <row r="15" customFormat="false" ht="19.35" hidden="false" customHeight="false" outlineLevel="0" collapsed="false">
      <c r="A15" s="65" t="str">
        <f aca="false">IF(ISBLANK(B15),"",INDEX(Cuentas!A:A,MATCH(B15,Cuentas!B:B,0)))</f>
        <v/>
      </c>
      <c r="B15" s="50"/>
      <c r="C15" s="51"/>
      <c r="D15" s="52" t="str">
        <f aca="false">IF(C15="","",C15*12)</f>
        <v/>
      </c>
      <c r="E15" s="53" t="str">
        <f aca="false">IF(C15="","",SUMIF(Transacciones!$D$2:$E$500,B15,Transacciones!$E$2:$E$500))</f>
        <v/>
      </c>
      <c r="F15" s="54" t="str">
        <f aca="false">IF(C15="","",IF(D15&gt;0,E15/D15,0))</f>
        <v/>
      </c>
      <c r="G15" s="55" t="str">
        <f aca="false">IF(C15="","",D15-E15)</f>
        <v/>
      </c>
      <c r="H15" s="66" t="str">
        <f aca="false">IF(C15="","",IF(F15&gt;1, "⚠️ Excedido", IF(F15&gt;=0.7, "⚠️ Próximo a límite", "✅ Dentro de límite")))</f>
        <v/>
      </c>
    </row>
    <row r="16" customFormat="false" ht="19.35" hidden="false" customHeight="false" outlineLevel="0" collapsed="false">
      <c r="A16" s="57" t="str">
        <f aca="false">IF(ISBLANK(B16),"",INDEX(Cuentas!A:A,MATCH(B16,Cuentas!B:B,0)))</f>
        <v/>
      </c>
      <c r="B16" s="58"/>
      <c r="C16" s="59"/>
      <c r="D16" s="60" t="str">
        <f aca="false">IF(C16="","",C16*12)</f>
        <v/>
      </c>
      <c r="E16" s="61" t="str">
        <f aca="false">IF(C16="","",SUMIF(Transacciones!$D$2:$E$500,B16,Transacciones!$E$2:$E$500))</f>
        <v/>
      </c>
      <c r="F16" s="62" t="str">
        <f aca="false">IF(C16="","",IF(D16&gt;0,E16/D16,0))</f>
        <v/>
      </c>
      <c r="G16" s="63" t="str">
        <f aca="false">IF(C16="","",D16-E16)</f>
        <v/>
      </c>
      <c r="H16" s="64" t="str">
        <f aca="false">IF(C16="","",IF(F16&gt;1, "⚠️ Excedido", IF(F16&gt;=0.7, "⚠️ Próximo a límite", "✅ Dentro de límite")))</f>
        <v/>
      </c>
    </row>
    <row r="17" customFormat="false" ht="19.35" hidden="false" customHeight="false" outlineLevel="0" collapsed="false">
      <c r="A17" s="65" t="str">
        <f aca="false">IF(ISBLANK(B17),"",INDEX(Cuentas!A:A,MATCH(B17,Cuentas!B:B,0)))</f>
        <v/>
      </c>
      <c r="B17" s="50"/>
      <c r="C17" s="51"/>
      <c r="D17" s="52" t="str">
        <f aca="false">IF(C17="","",C17*12)</f>
        <v/>
      </c>
      <c r="E17" s="53" t="str">
        <f aca="false">IF(C17="","",SUMIF(Transacciones!$D$2:$E$500,B17,Transacciones!$E$2:$E$500))</f>
        <v/>
      </c>
      <c r="F17" s="54" t="str">
        <f aca="false">IF(C17="","",IF(D17&gt;0,E17/D17,0))</f>
        <v/>
      </c>
      <c r="G17" s="55" t="str">
        <f aca="false">IF(C17="","",D17-E17)</f>
        <v/>
      </c>
      <c r="H17" s="66" t="str">
        <f aca="false">IF(C17="","",IF(F17&gt;1, "⚠️ Excedido", IF(F17&gt;=0.7, "⚠️ Próximo a límite", "✅ Dentro de límite")))</f>
        <v/>
      </c>
    </row>
    <row r="18" customFormat="false" ht="19.35" hidden="false" customHeight="false" outlineLevel="0" collapsed="false">
      <c r="A18" s="57" t="str">
        <f aca="false">IF(ISBLANK(B18),"",INDEX(Cuentas!A:A,MATCH(B18,Cuentas!B:B,0)))</f>
        <v/>
      </c>
      <c r="B18" s="58"/>
      <c r="C18" s="59"/>
      <c r="D18" s="60" t="str">
        <f aca="false">IF(C18="","",C18*12)</f>
        <v/>
      </c>
      <c r="E18" s="61" t="str">
        <f aca="false">IF(C18="","",SUMIF(Transacciones!$D$2:$E$500,B18,Transacciones!$E$2:$E$500))</f>
        <v/>
      </c>
      <c r="F18" s="62" t="str">
        <f aca="false">IF(C18="","",IF(D18&gt;0,E18/D18,0))</f>
        <v/>
      </c>
      <c r="G18" s="63" t="str">
        <f aca="false">IF(C18="","",D18-E18)</f>
        <v/>
      </c>
      <c r="H18" s="64" t="str">
        <f aca="false">IF(C18="","",IF(F18&gt;1, "⚠️ Excedido", IF(F18&gt;=0.7, "⚠️ Próximo a límite", "✅ Dentro de límite")))</f>
        <v/>
      </c>
    </row>
    <row r="19" customFormat="false" ht="19.35" hidden="false" customHeight="false" outlineLevel="0" collapsed="false">
      <c r="A19" s="65" t="str">
        <f aca="false">IF(ISBLANK(B19),"",INDEX(Cuentas!A:A,MATCH(B19,Cuentas!B:B,0)))</f>
        <v/>
      </c>
      <c r="B19" s="50"/>
      <c r="C19" s="51"/>
      <c r="D19" s="52" t="str">
        <f aca="false">IF(C19="","",C19*12)</f>
        <v/>
      </c>
      <c r="E19" s="53" t="str">
        <f aca="false">IF(C19="","",SUMIF(Transacciones!$D$2:$E$500,B19,Transacciones!$E$2:$E$500))</f>
        <v/>
      </c>
      <c r="F19" s="54" t="str">
        <f aca="false">IF(C19="","",IF(D19&gt;0,E19/D19,0))</f>
        <v/>
      </c>
      <c r="G19" s="55" t="str">
        <f aca="false">IF(C19="","",D19-E19)</f>
        <v/>
      </c>
      <c r="H19" s="66" t="str">
        <f aca="false">IF(C19="","",IF(F19&gt;1, "⚠️ Excedido", IF(F19&gt;=0.7, "⚠️ Próximo a límite", "✅ Dentro de límite")))</f>
        <v/>
      </c>
    </row>
    <row r="20" customFormat="false" ht="19.35" hidden="false" customHeight="false" outlineLevel="0" collapsed="false">
      <c r="A20" s="57" t="str">
        <f aca="false">IF(ISBLANK(B20),"",INDEX(Cuentas!A:A,MATCH(B20,Cuentas!B:B,0)))</f>
        <v/>
      </c>
      <c r="B20" s="58"/>
      <c r="C20" s="59"/>
      <c r="D20" s="60" t="str">
        <f aca="false">IF(C20="","",C20*12)</f>
        <v/>
      </c>
      <c r="E20" s="61" t="str">
        <f aca="false">IF(C20="","",SUMIF(Transacciones!$D$2:$E$500,B20,Transacciones!$E$2:$E$500))</f>
        <v/>
      </c>
      <c r="F20" s="62" t="str">
        <f aca="false">IF(C20="","",IF(D20&gt;0,E20/D20,0))</f>
        <v/>
      </c>
      <c r="G20" s="63" t="str">
        <f aca="false">IF(C20="","",D20-E20)</f>
        <v/>
      </c>
      <c r="H20" s="64" t="str">
        <f aca="false">IF(C20="","",IF(F20&gt;1, "⚠️ Excedido", IF(F20&gt;=0.7, "⚠️ Próximo a límite", "✅ Dentro de límite")))</f>
        <v/>
      </c>
    </row>
    <row r="21" customFormat="false" ht="19.35" hidden="false" customHeight="false" outlineLevel="0" collapsed="false">
      <c r="A21" s="65" t="str">
        <f aca="false">IF(ISBLANK(B21),"",INDEX(Cuentas!A:A,MATCH(B21,Cuentas!B:B,0)))</f>
        <v/>
      </c>
      <c r="B21" s="50"/>
      <c r="C21" s="51"/>
      <c r="D21" s="52" t="str">
        <f aca="false">IF(C21="","",C21*12)</f>
        <v/>
      </c>
      <c r="E21" s="53" t="str">
        <f aca="false">IF(C21="","",SUMIF(Transacciones!$D$2:$E$500,B21,Transacciones!$E$2:$E$500))</f>
        <v/>
      </c>
      <c r="F21" s="54" t="str">
        <f aca="false">IF(C21="","",IF(D21&gt;0,E21/D21,0))</f>
        <v/>
      </c>
      <c r="G21" s="55" t="str">
        <f aca="false">IF(C21="","",D21-E21)</f>
        <v/>
      </c>
      <c r="H21" s="66" t="str">
        <f aca="false">IF(C21="","",IF(F21&gt;1, "⚠️ Excedido", IF(F21&gt;=0.7, "⚠️ Próximo a límite", "✅ Dentro de límite")))</f>
        <v/>
      </c>
    </row>
    <row r="22" customFormat="false" ht="19.35" hidden="false" customHeight="false" outlineLevel="0" collapsed="false">
      <c r="A22" s="57" t="str">
        <f aca="false">IF(ISBLANK(B22),"",INDEX(Cuentas!A:A,MATCH(B22,Cuentas!B:B,0)))</f>
        <v/>
      </c>
      <c r="B22" s="58"/>
      <c r="C22" s="59"/>
      <c r="D22" s="60" t="str">
        <f aca="false">IF(C22="","",C22*12)</f>
        <v/>
      </c>
      <c r="E22" s="61" t="str">
        <f aca="false">IF(C22="","",SUMIF(Transacciones!$D$2:$E$500,B22,Transacciones!$E$2:$E$500))</f>
        <v/>
      </c>
      <c r="F22" s="62" t="str">
        <f aca="false">IF(C22="","",IF(D22&gt;0,E22/D22,0))</f>
        <v/>
      </c>
      <c r="G22" s="63" t="str">
        <f aca="false">IF(C22="","",D22-E22)</f>
        <v/>
      </c>
      <c r="H22" s="64" t="str">
        <f aca="false">IF(C22="","",IF(F22&gt;1, "⚠️ Excedido", IF(F22&gt;=0.7, "⚠️ Próximo a límite", "✅ Dentro de límite")))</f>
        <v/>
      </c>
    </row>
    <row r="23" customFormat="false" ht="19.35" hidden="false" customHeight="false" outlineLevel="0" collapsed="false">
      <c r="A23" s="67" t="str">
        <f aca="false">IF(ISBLANK(B23),"",INDEX(Cuentas!A:A,MATCH(B23,Cuentas!B:B,0)))</f>
        <v/>
      </c>
      <c r="B23" s="50"/>
      <c r="C23" s="68"/>
      <c r="D23" s="66" t="str">
        <f aca="false">IF(C23="","",C23*12)</f>
        <v/>
      </c>
      <c r="E23" s="66" t="str">
        <f aca="false">IF(C23="","",SUMIF(Transacciones!$D$2:$E$500,B23,Transacciones!$E$2:$E$500))</f>
        <v/>
      </c>
      <c r="F23" s="54" t="str">
        <f aca="false">IF(C23="","",IF(D23&gt;0,E23/D23,0))</f>
        <v/>
      </c>
      <c r="G23" s="55" t="str">
        <f aca="false">IF(C23="","",D23-E23)</f>
        <v/>
      </c>
      <c r="H23" s="66" t="str">
        <f aca="false">IF(C23="","",IF(F23&gt;1, "⚠️ Excedido", IF(F23&gt;=0.7, "⚠️ Próximo a límite", "✅ Dentro de límite")))</f>
        <v/>
      </c>
    </row>
    <row r="24" customFormat="false" ht="19.35" hidden="false" customHeight="false" outlineLevel="0" collapsed="false">
      <c r="A24" s="69" t="str">
        <f aca="false">IF(ISBLANK(B24),"",INDEX(Cuentas!A:A,MATCH(B24,Cuentas!B:B,0)))</f>
        <v/>
      </c>
      <c r="B24" s="58"/>
      <c r="C24" s="70"/>
      <c r="D24" s="64" t="str">
        <f aca="false">IF(C24="","",C24*12)</f>
        <v/>
      </c>
      <c r="E24" s="64" t="str">
        <f aca="false">IF(C24="","",SUMIF(Transacciones!$D$2:$E$500,B24,Transacciones!$E$2:$E$500))</f>
        <v/>
      </c>
      <c r="F24" s="62" t="str">
        <f aca="false">IF(C24="","",IF(D24&gt;0,E24/D24,0))</f>
        <v/>
      </c>
      <c r="G24" s="63" t="str">
        <f aca="false">IF(C24="","",D24-E24)</f>
        <v/>
      </c>
      <c r="H24" s="64" t="str">
        <f aca="false">IF(C24="","",IF(F24&gt;1, "⚠️ Excedido", IF(F24&gt;=0.7, "⚠️ Próximo a límite", "✅ Dentro de límite")))</f>
        <v/>
      </c>
    </row>
    <row r="25" customFormat="false" ht="19.35" hidden="false" customHeight="false" outlineLevel="0" collapsed="false">
      <c r="A25" s="71" t="str">
        <f aca="false">IF(ISBLANK(B25),"",INDEX(Cuentas!A:A,MATCH(B25,Cuentas!B:B,0)))</f>
        <v/>
      </c>
      <c r="B25" s="50"/>
      <c r="C25" s="68"/>
      <c r="D25" s="66" t="str">
        <f aca="false">IF(C25="","",C25*12)</f>
        <v/>
      </c>
      <c r="E25" s="66" t="str">
        <f aca="false">IF(C25="","",SUMIF(Transacciones!$D$2:$E$500,B25,Transacciones!$E$2:$E$500))</f>
        <v/>
      </c>
      <c r="F25" s="54" t="str">
        <f aca="false">IF(C25="","",IF(D25&gt;0,E25/D25,0))</f>
        <v/>
      </c>
      <c r="G25" s="55" t="str">
        <f aca="false">IF(C25="","",D25-E25)</f>
        <v/>
      </c>
      <c r="H25" s="66" t="str">
        <f aca="false">IF(C25="","",IF(F25&gt;1, "⚠️ Excedido", IF(F25&gt;=0.7, "⚠️ Próximo a límite", "✅ Dentro de límite")))</f>
        <v/>
      </c>
    </row>
    <row r="26" customFormat="false" ht="19.35" hidden="false" customHeight="false" outlineLevel="0" collapsed="false">
      <c r="A26" s="72" t="str">
        <f aca="false">IF(ISBLANK(B26),"",INDEX(Cuentas!A:A,MATCH(B26,Cuentas!B:B,0)))</f>
        <v/>
      </c>
      <c r="B26" s="58"/>
      <c r="C26" s="70"/>
      <c r="D26" s="64" t="str">
        <f aca="false">IF(C26="","",C26*12)</f>
        <v/>
      </c>
      <c r="E26" s="64" t="str">
        <f aca="false">IF(C26="","",SUMIF(Transacciones!$D$2:$E$500,B26,Transacciones!$E$2:$E$500))</f>
        <v/>
      </c>
      <c r="F26" s="62" t="str">
        <f aca="false">IF(C26="","",IF(D26&gt;0,E26/D26,0))</f>
        <v/>
      </c>
      <c r="G26" s="63" t="str">
        <f aca="false">IF(C26="","",D26-E26)</f>
        <v/>
      </c>
      <c r="H26" s="64" t="str">
        <f aca="false">IF(C26="","",IF(F26&gt;1, "⚠️ Excedido", IF(F26&gt;=0.7, "⚠️ Próximo a límite", "✅ Dentro de límite")))</f>
        <v/>
      </c>
    </row>
    <row r="27" customFormat="false" ht="19.35" hidden="false" customHeight="false" outlineLevel="0" collapsed="false">
      <c r="A27" s="71" t="str">
        <f aca="false">IF(ISBLANK(B27),"",INDEX(Cuentas!A:A,MATCH(B27,Cuentas!B:B,0)))</f>
        <v/>
      </c>
      <c r="B27" s="50"/>
      <c r="C27" s="68"/>
      <c r="D27" s="66" t="str">
        <f aca="false">IF(C27="","",C27*12)</f>
        <v/>
      </c>
      <c r="E27" s="66" t="str">
        <f aca="false">IF(C27="","",SUMIF(Transacciones!$D$2:$E$500,B27,Transacciones!$E$2:$E$500))</f>
        <v/>
      </c>
      <c r="F27" s="54" t="str">
        <f aca="false">IF(C27="","",IF(D27&gt;0,E27/D27,0))</f>
        <v/>
      </c>
      <c r="G27" s="55" t="str">
        <f aca="false">IF(C27="","",D27-E27)</f>
        <v/>
      </c>
      <c r="H27" s="66" t="str">
        <f aca="false">IF(C27="","",IF(F27&gt;1, "⚠️ Excedido", IF(F27&gt;=0.7, "⚠️ Próximo a límite", "✅ Dentro de límite")))</f>
        <v/>
      </c>
    </row>
    <row r="28" customFormat="false" ht="19.35" hidden="false" customHeight="false" outlineLevel="0" collapsed="false">
      <c r="A28" s="72" t="str">
        <f aca="false">IF(ISBLANK(B28),"",INDEX(Cuentas!A:A,MATCH(B28,Cuentas!B:B,0)))</f>
        <v/>
      </c>
      <c r="B28" s="58"/>
      <c r="C28" s="70"/>
      <c r="D28" s="64" t="str">
        <f aca="false">IF(C28="","",C28*12)</f>
        <v/>
      </c>
      <c r="E28" s="64" t="str">
        <f aca="false">IF(C28="","",SUMIF(Transacciones!$D$2:$E$500,B28,Transacciones!$E$2:$E$500))</f>
        <v/>
      </c>
      <c r="F28" s="62" t="str">
        <f aca="false">IF(C28="","",IF(D28&gt;0,E28/D28,0))</f>
        <v/>
      </c>
      <c r="G28" s="63" t="str">
        <f aca="false">IF(C28="","",D28-E28)</f>
        <v/>
      </c>
      <c r="H28" s="64" t="str">
        <f aca="false">IF(C28="","",IF(F28&gt;1, "⚠️ Excedido", IF(F28&gt;=0.7, "⚠️ Próximo a límite", "✅ Dentro de límite")))</f>
        <v/>
      </c>
    </row>
    <row r="29" customFormat="false" ht="19.35" hidden="false" customHeight="false" outlineLevel="0" collapsed="false">
      <c r="A29" s="71" t="str">
        <f aca="false">IF(ISBLANK(B29),"",INDEX(Cuentas!A:A,MATCH(B29,Cuentas!B:B,0)))</f>
        <v/>
      </c>
      <c r="B29" s="50"/>
      <c r="C29" s="68"/>
      <c r="D29" s="66" t="str">
        <f aca="false">IF(C29="","",C29*12)</f>
        <v/>
      </c>
      <c r="E29" s="66" t="str">
        <f aca="false">IF(C29="","",SUMIF(Transacciones!$D$2:$E$500,B29,Transacciones!$E$2:$E$500))</f>
        <v/>
      </c>
      <c r="F29" s="54" t="str">
        <f aca="false">IF(C29="","",IF(D29&gt;0,E29/D29,0))</f>
        <v/>
      </c>
      <c r="G29" s="55" t="str">
        <f aca="false">IF(C29="","",D29-E29)</f>
        <v/>
      </c>
      <c r="H29" s="66" t="str">
        <f aca="false">IF(C29="","",IF(F29&gt;1, "⚠️ Excedido", IF(F29&gt;=0.7, "⚠️ Próximo a límite", "✅ Dentro de límite")))</f>
        <v/>
      </c>
    </row>
    <row r="30" customFormat="false" ht="19.35" hidden="false" customHeight="false" outlineLevel="0" collapsed="false">
      <c r="A30" s="72" t="str">
        <f aca="false">IF(ISBLANK(B30),"",INDEX(Cuentas!A:A,MATCH(B30,Cuentas!B:B,0)))</f>
        <v/>
      </c>
      <c r="B30" s="58"/>
      <c r="C30" s="70"/>
      <c r="D30" s="64" t="str">
        <f aca="false">IF(C30="","",C30*12)</f>
        <v/>
      </c>
      <c r="E30" s="64" t="str">
        <f aca="false">IF(C30="","",SUMIF(Transacciones!$D$2:$E$500,B30,Transacciones!$E$2:$E$500))</f>
        <v/>
      </c>
      <c r="F30" s="62" t="str">
        <f aca="false">IF(C30="","",IF(D30&gt;0,E30/D30,0))</f>
        <v/>
      </c>
      <c r="G30" s="63" t="str">
        <f aca="false">IF(C30="","",D30-E30)</f>
        <v/>
      </c>
      <c r="H30" s="64" t="str">
        <f aca="false">IF(C30="","",IF(F30&gt;1, "⚠️ Excedido", IF(F30&gt;=0.7, "⚠️ Próximo a límite", "✅ Dentro de límite")))</f>
        <v/>
      </c>
    </row>
    <row r="31" customFormat="false" ht="19.35" hidden="false" customHeight="false" outlineLevel="0" collapsed="false">
      <c r="A31" s="67" t="str">
        <f aca="false">IF(ISBLANK(B31),"",INDEX(Cuentas!A:A,MATCH(B31,Cuentas!B:B,0)))</f>
        <v/>
      </c>
      <c r="B31" s="50"/>
      <c r="C31" s="68"/>
      <c r="D31" s="66" t="str">
        <f aca="false">IF(C31="","",C31*12)</f>
        <v/>
      </c>
      <c r="E31" s="66" t="str">
        <f aca="false">IF(C31="","",SUMIF(Transacciones!$D$2:$E$500,B31,Transacciones!$E$2:$E$500))</f>
        <v/>
      </c>
      <c r="F31" s="54" t="str">
        <f aca="false">IF(C31="","",IF(D31&gt;0,E31/D31,0))</f>
        <v/>
      </c>
      <c r="G31" s="55" t="str">
        <f aca="false">IF(C31="","",D31-E31)</f>
        <v/>
      </c>
      <c r="H31" s="66" t="str">
        <f aca="false">IF(C31="","",IF(F31&gt;1, "⚠️ Excedido", IF(F31&gt;=0.7, "⚠️ Próximo a límite", "✅ Dentro de límite")))</f>
        <v/>
      </c>
    </row>
    <row r="32" customFormat="false" ht="19.35" hidden="false" customHeight="false" outlineLevel="0" collapsed="false">
      <c r="A32" s="72" t="str">
        <f aca="false">IF(ISBLANK(B32),"",INDEX(Cuentas!A:A,MATCH(B32,Cuentas!B:B,0)))</f>
        <v/>
      </c>
      <c r="B32" s="58"/>
      <c r="C32" s="70"/>
      <c r="D32" s="64" t="str">
        <f aca="false">IF(C32="","",C32*12)</f>
        <v/>
      </c>
      <c r="E32" s="64" t="str">
        <f aca="false">IF(C32="","",SUMIF(Transacciones!$D$2:$E$500,B32,Transacciones!$E$2:$E$500))</f>
        <v/>
      </c>
      <c r="F32" s="62" t="str">
        <f aca="false">IF(C32="","",IF(D32&gt;0,E32/D32,0))</f>
        <v/>
      </c>
      <c r="G32" s="63" t="str">
        <f aca="false">IF(C32="","",D32-E32)</f>
        <v/>
      </c>
      <c r="H32" s="64" t="str">
        <f aca="false">IF(C32="","",IF(F32&gt;1, "⚠️ Excedido", IF(F32&gt;=0.7, "⚠️ Próximo a límite", "✅ Dentro de límite")))</f>
        <v/>
      </c>
    </row>
    <row r="33" customFormat="false" ht="19.35" hidden="false" customHeight="false" outlineLevel="0" collapsed="false">
      <c r="A33" s="67" t="str">
        <f aca="false">IF(ISBLANK(B33),"",INDEX(Cuentas!A:A,MATCH(B33,Cuentas!B:B,0)))</f>
        <v/>
      </c>
      <c r="B33" s="50"/>
      <c r="C33" s="68"/>
      <c r="D33" s="66" t="str">
        <f aca="false">IF(C33="","",C33*12)</f>
        <v/>
      </c>
      <c r="E33" s="66" t="str">
        <f aca="false">IF(C33="","",SUMIF(Transacciones!$D$2:$E$500,B33,Transacciones!$E$2:$E$500))</f>
        <v/>
      </c>
      <c r="F33" s="54" t="str">
        <f aca="false">IF(C33="","",IF(D33&gt;0,E33/D33,0))</f>
        <v/>
      </c>
      <c r="G33" s="55" t="str">
        <f aca="false">IF(C33="","",D33-E33)</f>
        <v/>
      </c>
      <c r="H33" s="66" t="str">
        <f aca="false">IF(C33="","",IF(F33&gt;1, "⚠️ Excedido", IF(F33&gt;=0.7, "⚠️ Próximo a límite", "✅ Dentro de límite")))</f>
        <v/>
      </c>
    </row>
    <row r="34" customFormat="false" ht="19.35" hidden="false" customHeight="false" outlineLevel="0" collapsed="false">
      <c r="A34" s="72" t="str">
        <f aca="false">IF(ISBLANK(B34),"",INDEX(Cuentas!A:A,MATCH(B34,Cuentas!B:B,0)))</f>
        <v/>
      </c>
      <c r="B34" s="58"/>
      <c r="C34" s="70"/>
      <c r="D34" s="64" t="str">
        <f aca="false">IF(C34="","",C34*12)</f>
        <v/>
      </c>
      <c r="E34" s="64" t="str">
        <f aca="false">IF(C34="","",SUMIF(Transacciones!$D$2:$E$500,B34,Transacciones!$E$2:$E$500))</f>
        <v/>
      </c>
      <c r="F34" s="62" t="str">
        <f aca="false">IF(C34="","",IF(D34&gt;0,E34/D34,0))</f>
        <v/>
      </c>
      <c r="G34" s="63" t="str">
        <f aca="false">IF(C34="","",D34-E34)</f>
        <v/>
      </c>
      <c r="H34" s="64" t="str">
        <f aca="false">IF(C34="","",IF(F34&gt;1, "⚠️ Excedido", IF(F34&gt;=0.7, "⚠️ Próximo a límite", "✅ Dentro de límite")))</f>
        <v/>
      </c>
    </row>
    <row r="35" customFormat="false" ht="19.35" hidden="false" customHeight="false" outlineLevel="0" collapsed="false">
      <c r="A35" s="67" t="str">
        <f aca="false">IF(ISBLANK(B35),"",INDEX(Cuentas!A:A,MATCH(B35,Cuentas!B:B,0)))</f>
        <v/>
      </c>
      <c r="B35" s="50"/>
      <c r="C35" s="68"/>
      <c r="D35" s="66" t="str">
        <f aca="false">IF(C35="","",C35*12)</f>
        <v/>
      </c>
      <c r="E35" s="66" t="str">
        <f aca="false">IF(C35="","",SUMIF(Transacciones!$D$2:$E$500,B35,Transacciones!$E$2:$E$500))</f>
        <v/>
      </c>
      <c r="F35" s="54" t="str">
        <f aca="false">IF(C35="","",IF(D35&gt;0,E35/D35,0))</f>
        <v/>
      </c>
      <c r="G35" s="55" t="str">
        <f aca="false">IF(C35="","",D35-E35)</f>
        <v/>
      </c>
      <c r="H35" s="66" t="str">
        <f aca="false">IF(C35="","",IF(F35&gt;1, "⚠️ Excedido", IF(F35&gt;=0.7, "⚠️ Próximo a límite", "✅ Dentro de límite")))</f>
        <v/>
      </c>
    </row>
    <row r="36" customFormat="false" ht="19.35" hidden="false" customHeight="false" outlineLevel="0" collapsed="false">
      <c r="A36" s="72" t="str">
        <f aca="false">IF(ISBLANK(B36),"",INDEX(Cuentas!A:A,MATCH(B36,Cuentas!B:B,0)))</f>
        <v/>
      </c>
      <c r="B36" s="58"/>
      <c r="C36" s="73"/>
      <c r="D36" s="64" t="str">
        <f aca="false">IF(C36="","",C36*12)</f>
        <v/>
      </c>
      <c r="E36" s="64" t="str">
        <f aca="false">IF(C36="","",SUMIF(Transacciones!$D$2:$E$500,B36,Transacciones!$E$2:$E$500))</f>
        <v/>
      </c>
      <c r="F36" s="62" t="str">
        <f aca="false">IF(C36="","",IF(D36&gt;0,E36/D36,0))</f>
        <v/>
      </c>
      <c r="G36" s="63" t="str">
        <f aca="false">IF(C36="","",D36-E36)</f>
        <v/>
      </c>
      <c r="H36" s="64" t="str">
        <f aca="false">IF(C36="","",IF(F36&gt;1, "⚠️ Excedido", IF(F36&gt;=0.7, "⚠️ Próximo a límite", "✅ Dentro de límite")))</f>
        <v/>
      </c>
    </row>
    <row r="37" customFormat="false" ht="19.35" hidden="false" customHeight="false" outlineLevel="0" collapsed="false">
      <c r="A37" s="67" t="str">
        <f aca="false">IF(ISBLANK(B37),"",INDEX(Cuentas!A:A,MATCH(B37,Cuentas!B:B,0)))</f>
        <v/>
      </c>
      <c r="B37" s="50"/>
      <c r="C37" s="68"/>
      <c r="D37" s="66" t="str">
        <f aca="false">IF(C37="","",C37*12)</f>
        <v/>
      </c>
      <c r="E37" s="66" t="str">
        <f aca="false">IF(C37="","",SUMIF(Transacciones!$D$2:$E$500,B37,Transacciones!$E$2:$E$500))</f>
        <v/>
      </c>
      <c r="F37" s="54" t="str">
        <f aca="false">IF(C37="","",IF(D37&gt;0,E37/D37,0))</f>
        <v/>
      </c>
      <c r="G37" s="55" t="str">
        <f aca="false">IF(C37="","",D37-E37)</f>
        <v/>
      </c>
      <c r="H37" s="66" t="str">
        <f aca="false">IF(C37="","",IF(F37&gt;1, "⚠️ Excedido", IF(F37&gt;=0.7, "⚠️ Próximo a límite", "✅ Dentro de límite")))</f>
        <v/>
      </c>
    </row>
    <row r="38" customFormat="false" ht="19.35" hidden="false" customHeight="false" outlineLevel="0" collapsed="false">
      <c r="A38" s="72" t="str">
        <f aca="false">IF(ISBLANK(B38),"",INDEX(Cuentas!A:A,MATCH(B38,Cuentas!B:B,0)))</f>
        <v/>
      </c>
      <c r="B38" s="58"/>
      <c r="C38" s="70"/>
      <c r="D38" s="64" t="str">
        <f aca="false">IF(C38="","",C38*12)</f>
        <v/>
      </c>
      <c r="E38" s="64" t="str">
        <f aca="false">IF(C38="","",SUMIF(Transacciones!$D$2:$E$500,B38,Transacciones!$E$2:$E$500))</f>
        <v/>
      </c>
      <c r="F38" s="62" t="str">
        <f aca="false">IF(C38="","",IF(D38&gt;0,E38/D38,0))</f>
        <v/>
      </c>
      <c r="G38" s="63" t="str">
        <f aca="false">IF(C38="","",D38-E38)</f>
        <v/>
      </c>
      <c r="H38" s="64" t="str">
        <f aca="false">IF(C38="","",IF(F38&gt;1, "⚠️ Excedido", IF(F38&gt;=0.7, "⚠️ Próximo a límite", "✅ Dentro de límite")))</f>
        <v/>
      </c>
    </row>
    <row r="39" customFormat="false" ht="19.35" hidden="false" customHeight="false" outlineLevel="0" collapsed="false">
      <c r="A39" s="67" t="str">
        <f aca="false">IF(ISBLANK(B39),"",INDEX(Cuentas!A:A,MATCH(B39,Cuentas!B:B,0)))</f>
        <v/>
      </c>
      <c r="B39" s="50"/>
      <c r="C39" s="68"/>
      <c r="D39" s="66" t="str">
        <f aca="false">IF(C39="","",C39*12)</f>
        <v/>
      </c>
      <c r="E39" s="66" t="str">
        <f aca="false">IF(C39="","",SUMIF(Transacciones!$D$2:$E$500,B39,Transacciones!$E$2:$E$500))</f>
        <v/>
      </c>
      <c r="F39" s="54" t="str">
        <f aca="false">IF(C39="","",IF(D39&gt;0,E39/D39,0))</f>
        <v/>
      </c>
      <c r="G39" s="55" t="str">
        <f aca="false">IF(C39="","",D39-E39)</f>
        <v/>
      </c>
      <c r="H39" s="66" t="str">
        <f aca="false">IF(C39="","",IF(F39&gt;1, "⚠️ Excedido", IF(F39&gt;=0.7, "⚠️ Próximo a límite", "✅ Dentro de límite")))</f>
        <v/>
      </c>
    </row>
    <row r="40" customFormat="false" ht="19.35" hidden="false" customHeight="false" outlineLevel="0" collapsed="false">
      <c r="A40" s="72" t="str">
        <f aca="false">IF(ISBLANK(B40),"",INDEX(Cuentas!A:A,MATCH(B40,Cuentas!B:B,0)))</f>
        <v/>
      </c>
      <c r="B40" s="58"/>
      <c r="C40" s="70"/>
      <c r="D40" s="64" t="str">
        <f aca="false">IF(C40="","",C40*12)</f>
        <v/>
      </c>
      <c r="E40" s="64" t="str">
        <f aca="false">IF(C40="","",SUMIF(Transacciones!$D$2:$E$500,B40,Transacciones!$E$2:$E$500))</f>
        <v/>
      </c>
      <c r="F40" s="62" t="str">
        <f aca="false">IF(C40="","",IF(D40&gt;0,E40/D40,0))</f>
        <v/>
      </c>
      <c r="G40" s="63" t="str">
        <f aca="false">IF(C40="","",D40-E40)</f>
        <v/>
      </c>
      <c r="H40" s="64" t="str">
        <f aca="false">IF(C40="","",IF(F40&gt;1, "⚠️ Excedido", IF(F40&gt;=0.7, "⚠️ Próximo a límite", "✅ Dentro de límite")))</f>
        <v/>
      </c>
    </row>
    <row r="41" customFormat="false" ht="19.35" hidden="false" customHeight="false" outlineLevel="0" collapsed="false">
      <c r="A41" s="67" t="str">
        <f aca="false">IF(ISBLANK(B41),"",INDEX(Cuentas!A:A,MATCH(B41,Cuentas!B:B,0)))</f>
        <v/>
      </c>
      <c r="B41" s="50"/>
      <c r="C41" s="68"/>
      <c r="D41" s="66" t="str">
        <f aca="false">IF(C41="","",C41*12)</f>
        <v/>
      </c>
      <c r="E41" s="66" t="str">
        <f aca="false">IF(C41="","",SUMIF(Transacciones!$D$2:$E$500,B41,Transacciones!$E$2:$E$500))</f>
        <v/>
      </c>
      <c r="F41" s="54" t="str">
        <f aca="false">IF(C41="","",IF(D41&gt;0,E41/D41,0))</f>
        <v/>
      </c>
      <c r="G41" s="55" t="str">
        <f aca="false">IF(C41="","",D41-E41)</f>
        <v/>
      </c>
      <c r="H41" s="66" t="str">
        <f aca="false">IF(C41="","",IF(F41&gt;1, "⚠️ Excedido", IF(F41&gt;=0.7, "⚠️ Próximo a límite", "✅ Dentro de límite")))</f>
        <v/>
      </c>
    </row>
    <row r="42" customFormat="false" ht="19.35" hidden="false" customHeight="false" outlineLevel="0" collapsed="false">
      <c r="A42" s="72" t="str">
        <f aca="false">IF(ISBLANK(B42),"",INDEX(Cuentas!A:A,MATCH(B42,Cuentas!B:B,0)))</f>
        <v/>
      </c>
      <c r="B42" s="58"/>
      <c r="C42" s="70"/>
      <c r="D42" s="64" t="str">
        <f aca="false">IF(C42="","",C42*12)</f>
        <v/>
      </c>
      <c r="E42" s="64" t="str">
        <f aca="false">IF(C42="","",SUMIF(Transacciones!$D$2:$E$500,B42,Transacciones!$E$2:$E$500))</f>
        <v/>
      </c>
      <c r="F42" s="62" t="str">
        <f aca="false">IF(C42="","",IF(D42&gt;0,E42/D42,0))</f>
        <v/>
      </c>
      <c r="G42" s="63" t="str">
        <f aca="false">IF(C42="","",D42-E42)</f>
        <v/>
      </c>
      <c r="H42" s="64" t="str">
        <f aca="false">IF(C42="","",IF(F42&gt;1, "⚠️ Excedido", IF(F42&gt;=0.7, "⚠️ Próximo a límite", "✅ Dentro de límite")))</f>
        <v/>
      </c>
    </row>
    <row r="43" customFormat="false" ht="19.35" hidden="false" customHeight="false" outlineLevel="0" collapsed="false">
      <c r="A43" s="67" t="str">
        <f aca="false">IF(ISBLANK(B43),"",INDEX(Cuentas!A:A,MATCH(B43,Cuentas!B:B,0)))</f>
        <v/>
      </c>
      <c r="B43" s="50"/>
      <c r="C43" s="68"/>
      <c r="D43" s="66" t="str">
        <f aca="false">IF(C43="","",C43*12)</f>
        <v/>
      </c>
      <c r="E43" s="66" t="str">
        <f aca="false">IF(C43="","",SUMIF(Transacciones!$D$2:$E$500,B43,Transacciones!$E$2:$E$500))</f>
        <v/>
      </c>
      <c r="F43" s="54" t="str">
        <f aca="false">IF(C43="","",IF(D43&gt;0,E43/D43,0))</f>
        <v/>
      </c>
      <c r="G43" s="55" t="str">
        <f aca="false">IF(C43="","",D43-E43)</f>
        <v/>
      </c>
      <c r="H43" s="66" t="str">
        <f aca="false">IF(C43="","",IF(F43&gt;1, "⚠️ Excedido", IF(F43&gt;=0.7, "⚠️ Próximo a límite", "✅ Dentro de límite")))</f>
        <v/>
      </c>
    </row>
    <row r="44" customFormat="false" ht="19.35" hidden="false" customHeight="false" outlineLevel="0" collapsed="false">
      <c r="A44" s="72" t="str">
        <f aca="false">IF(ISBLANK(B44),"",INDEX(Cuentas!A:A,MATCH(B44,Cuentas!B:B,0)))</f>
        <v/>
      </c>
      <c r="B44" s="58"/>
      <c r="C44" s="70"/>
      <c r="D44" s="64" t="str">
        <f aca="false">IF(C44="","",C44*12)</f>
        <v/>
      </c>
      <c r="E44" s="64" t="str">
        <f aca="false">IF(C44="","",SUMIF(Transacciones!$D$2:$E$500,B44,Transacciones!$E$2:$E$500))</f>
        <v/>
      </c>
      <c r="F44" s="62" t="str">
        <f aca="false">IF(C44="","",IF(D44&gt;0,E44/D44,0))</f>
        <v/>
      </c>
      <c r="G44" s="63" t="str">
        <f aca="false">IF(C44="","",D44-E44)</f>
        <v/>
      </c>
      <c r="H44" s="64" t="str">
        <f aca="false">IF(C44="","",IF(F44&gt;1, "⚠️ Excedido", IF(F44&gt;=0.7, "⚠️ Próximo a límite", "✅ Dentro de límite")))</f>
        <v/>
      </c>
    </row>
    <row r="45" customFormat="false" ht="19.35" hidden="false" customHeight="false" outlineLevel="0" collapsed="false">
      <c r="A45" s="67" t="str">
        <f aca="false">IF(ISBLANK(B45),"",INDEX(Cuentas!A:A,MATCH(B45,Cuentas!B:B,0)))</f>
        <v/>
      </c>
      <c r="B45" s="50"/>
      <c r="C45" s="68"/>
      <c r="D45" s="66" t="str">
        <f aca="false">IF(C45="","",C45*12)</f>
        <v/>
      </c>
      <c r="E45" s="66" t="str">
        <f aca="false">IF(C45="","",SUMIF(Transacciones!$D$2:$E$500,B45,Transacciones!$E$2:$E$500))</f>
        <v/>
      </c>
      <c r="F45" s="54" t="str">
        <f aca="false">IF(C45="","",IF(D45&gt;0,E45/D45,0))</f>
        <v/>
      </c>
      <c r="G45" s="55" t="str">
        <f aca="false">IF(C45="","",D45-E45)</f>
        <v/>
      </c>
      <c r="H45" s="66" t="str">
        <f aca="false">IF(C45="","",IF(F45&gt;1, "⚠️ Excedido", IF(F45&gt;=0.7, "⚠️ Próximo a límite", "✅ Dentro de límite")))</f>
        <v/>
      </c>
    </row>
    <row r="46" customFormat="false" ht="19.35" hidden="false" customHeight="false" outlineLevel="0" collapsed="false">
      <c r="A46" s="72" t="str">
        <f aca="false">IF(ISBLANK(B46),"",INDEX(Cuentas!A:A,MATCH(B46,Cuentas!B:B,0)))</f>
        <v/>
      </c>
      <c r="B46" s="58"/>
      <c r="C46" s="70"/>
      <c r="D46" s="64" t="str">
        <f aca="false">IF(C46="","",C46*12)</f>
        <v/>
      </c>
      <c r="E46" s="64" t="str">
        <f aca="false">IF(C46="","",SUMIF(Transacciones!$D$2:$E$500,B46,Transacciones!$E$2:$E$500))</f>
        <v/>
      </c>
      <c r="F46" s="62" t="str">
        <f aca="false">IF(C46="","",IF(D46&gt;0,E46/D46,0))</f>
        <v/>
      </c>
      <c r="G46" s="63" t="str">
        <f aca="false">IF(C46="","",D46-E46)</f>
        <v/>
      </c>
      <c r="H46" s="64" t="str">
        <f aca="false">IF(C46="","",IF(F46&gt;1, "⚠️ Excedido", IF(F46&gt;=0.7, "⚠️ Próximo a límite", "✅ Dentro de límite")))</f>
        <v/>
      </c>
    </row>
    <row r="47" customFormat="false" ht="19.35" hidden="false" customHeight="false" outlineLevel="0" collapsed="false">
      <c r="A47" s="67" t="str">
        <f aca="false">IF(ISBLANK(B47),"",INDEX(Cuentas!A:A,MATCH(B47,Cuentas!B:B,0)))</f>
        <v/>
      </c>
      <c r="B47" s="50"/>
      <c r="C47" s="68"/>
      <c r="D47" s="66" t="str">
        <f aca="false">IF(C47="","",C47*12)</f>
        <v/>
      </c>
      <c r="E47" s="66" t="str">
        <f aca="false">IF(C47="","",SUMIF(Transacciones!$D$2:$E$500,B47,Transacciones!$E$2:$E$500))</f>
        <v/>
      </c>
      <c r="F47" s="54" t="str">
        <f aca="false">IF(C47="","",IF(D47&gt;0,E47/D47,0))</f>
        <v/>
      </c>
      <c r="G47" s="55" t="str">
        <f aca="false">IF(C47="","",D47-E47)</f>
        <v/>
      </c>
      <c r="H47" s="66" t="str">
        <f aca="false">IF(C47="","",IF(F47&gt;1, "⚠️ Excedido", IF(F47&gt;=0.7, "⚠️ Próximo a límite", "✅ Dentro de límite")))</f>
        <v/>
      </c>
    </row>
    <row r="48" customFormat="false" ht="19.35" hidden="false" customHeight="false" outlineLevel="0" collapsed="false">
      <c r="A48" s="72" t="str">
        <f aca="false">IF(ISBLANK(B48),"",INDEX(Cuentas!A:A,MATCH(B48,Cuentas!B:B,0)))</f>
        <v/>
      </c>
      <c r="B48" s="58"/>
      <c r="C48" s="70"/>
      <c r="D48" s="64" t="str">
        <f aca="false">IF(C48="","",C48*12)</f>
        <v/>
      </c>
      <c r="E48" s="64" t="str">
        <f aca="false">IF(C48="","",SUMIF(Transacciones!$D$2:$E$500,B48,Transacciones!$E$2:$E$500))</f>
        <v/>
      </c>
      <c r="F48" s="62" t="str">
        <f aca="false">IF(C48="","",IF(D48&gt;0,E48/D48,0))</f>
        <v/>
      </c>
      <c r="G48" s="63" t="str">
        <f aca="false">IF(C48="","",D48-E48)</f>
        <v/>
      </c>
      <c r="H48" s="64" t="str">
        <f aca="false">IF(C48="","",IF(F48&gt;1, "⚠️ Excedido", IF(F48&gt;=0.7, "⚠️ Próximo a límite", "✅ Dentro de límite")))</f>
        <v/>
      </c>
    </row>
    <row r="49" customFormat="false" ht="19.35" hidden="false" customHeight="false" outlineLevel="0" collapsed="false">
      <c r="A49" s="67" t="str">
        <f aca="false">IF(ISBLANK(B49),"",INDEX(Cuentas!A:A,MATCH(B49,Cuentas!B:B,0)))</f>
        <v/>
      </c>
      <c r="B49" s="50"/>
      <c r="C49" s="68"/>
      <c r="D49" s="66" t="str">
        <f aca="false">IF(C49="","",C49*12)</f>
        <v/>
      </c>
      <c r="E49" s="66" t="str">
        <f aca="false">IF(C49="","",SUMIF(Transacciones!$D$2:$E$500,B49,Transacciones!$E$2:$E$500))</f>
        <v/>
      </c>
      <c r="F49" s="54" t="str">
        <f aca="false">IF(C49="","",IF(D49&gt;0,E49/D49,0))</f>
        <v/>
      </c>
      <c r="G49" s="55" t="str">
        <f aca="false">IF(C49="","",D49-E49)</f>
        <v/>
      </c>
      <c r="H49" s="66" t="str">
        <f aca="false">IF(C49="","",IF(F49&gt;1, "⚠️ Excedido", IF(F49&gt;=0.7, "⚠️ Próximo a límite", "✅ Dentro de límite")))</f>
        <v/>
      </c>
    </row>
    <row r="50" customFormat="false" ht="19.35" hidden="false" customHeight="false" outlineLevel="0" collapsed="false">
      <c r="A50" s="72" t="str">
        <f aca="false">IF(ISBLANK(B50),"",INDEX(Cuentas!A:A,MATCH(B50,Cuentas!B:B,0)))</f>
        <v/>
      </c>
      <c r="B50" s="58"/>
      <c r="C50" s="70"/>
      <c r="D50" s="64" t="str">
        <f aca="false">IF(C50="","",C50*12)</f>
        <v/>
      </c>
      <c r="E50" s="64" t="str">
        <f aca="false">IF(C50="","",SUMIF(Transacciones!$D$2:$E$500,B50,Transacciones!$E$2:$E$500))</f>
        <v/>
      </c>
      <c r="F50" s="62" t="str">
        <f aca="false">IF(C50="","",IF(D50&gt;0,E50/D50,0))</f>
        <v/>
      </c>
      <c r="G50" s="63" t="str">
        <f aca="false">IF(C50="","",D50-E50)</f>
        <v/>
      </c>
      <c r="H50" s="64" t="str">
        <f aca="false">IF(C50="","",IF(F50&gt;1, "⚠️ Excedido", IF(F50&gt;=0.7, "⚠️ Próximo a límite", "✅ Dentro de límite")))</f>
        <v/>
      </c>
    </row>
    <row r="51" customFormat="false" ht="19.35" hidden="false" customHeight="false" outlineLevel="0" collapsed="false">
      <c r="A51" s="67" t="str">
        <f aca="false">IF(ISBLANK(B51),"",INDEX(Cuentas!A:A,MATCH(B51,Cuentas!B:B,0)))</f>
        <v/>
      </c>
      <c r="B51" s="50"/>
      <c r="C51" s="68"/>
      <c r="D51" s="66" t="str">
        <f aca="false">IF(C51="","",C51*12)</f>
        <v/>
      </c>
      <c r="E51" s="66" t="str">
        <f aca="false">IF(C51="","",SUMIF(Transacciones!$D$2:$E$500,B51,Transacciones!$E$2:$E$500))</f>
        <v/>
      </c>
      <c r="F51" s="54" t="str">
        <f aca="false">IF(C51="","",IF(D51&gt;0,E51/D51,0))</f>
        <v/>
      </c>
      <c r="G51" s="55" t="str">
        <f aca="false">IF(C51="","",D51-E51)</f>
        <v/>
      </c>
      <c r="H51" s="66" t="str">
        <f aca="false">IF(C51="","",IF(F51&gt;1, "⚠️ Excedido", IF(F51&gt;=0.7, "⚠️ Próximo a límite", "✅ Dentro de límite")))</f>
        <v/>
      </c>
    </row>
    <row r="52" customFormat="false" ht="19.35" hidden="false" customHeight="false" outlineLevel="0" collapsed="false">
      <c r="A52" s="72" t="str">
        <f aca="false">IF(ISBLANK(B52),"",INDEX(Cuentas!A:A,MATCH(B52,Cuentas!B:B,0)))</f>
        <v/>
      </c>
      <c r="B52" s="58"/>
      <c r="C52" s="70"/>
      <c r="D52" s="64" t="str">
        <f aca="false">IF(C52="","",C52*12)</f>
        <v/>
      </c>
      <c r="E52" s="64" t="str">
        <f aca="false">IF(C52="","",SUMIF(Transacciones!$D$2:$E$500,B52,Transacciones!$E$2:$E$500))</f>
        <v/>
      </c>
      <c r="F52" s="62" t="str">
        <f aca="false">IF(C52="","",IF(D52&gt;0,E52/D52,0))</f>
        <v/>
      </c>
      <c r="G52" s="63" t="str">
        <f aca="false">IF(C52="","",D52-E52)</f>
        <v/>
      </c>
      <c r="H52" s="64" t="str">
        <f aca="false">IF(C52="","",IF(F52&gt;1, "⚠️ Excedido", IF(F52&gt;=0.7, "⚠️ Próximo a límite", "✅ Dentro de límite")))</f>
        <v/>
      </c>
    </row>
    <row r="53" customFormat="false" ht="19.35" hidden="false" customHeight="false" outlineLevel="0" collapsed="false">
      <c r="A53" s="67" t="str">
        <f aca="false">IF(ISBLANK(B53),"",INDEX(Cuentas!A:A,MATCH(B53,Cuentas!B:B,0)))</f>
        <v/>
      </c>
      <c r="B53" s="50"/>
      <c r="C53" s="68"/>
      <c r="D53" s="66" t="str">
        <f aca="false">IF(C53="","",C53*12)</f>
        <v/>
      </c>
      <c r="E53" s="66" t="str">
        <f aca="false">IF(C53="","",SUMIF(Transacciones!$D$2:$E$500,B53,Transacciones!$E$2:$E$500))</f>
        <v/>
      </c>
      <c r="F53" s="54" t="str">
        <f aca="false">IF(C53="","",IF(D53&gt;0,E53/D53,0))</f>
        <v/>
      </c>
      <c r="G53" s="55" t="str">
        <f aca="false">IF(C53="","",D53-E53)</f>
        <v/>
      </c>
      <c r="H53" s="66" t="str">
        <f aca="false">IF(C53="","",IF(F53&gt;1, "⚠️ Excedido", IF(F53&gt;=0.7, "⚠️ Próximo a límite", "✅ Dentro de límite")))</f>
        <v/>
      </c>
    </row>
    <row r="54" customFormat="false" ht="19.35" hidden="false" customHeight="false" outlineLevel="0" collapsed="false">
      <c r="A54" s="72" t="str">
        <f aca="false">IF(ISBLANK(B54),"",INDEX(Cuentas!A:A,MATCH(B54,Cuentas!B:B,0)))</f>
        <v/>
      </c>
      <c r="B54" s="58"/>
      <c r="C54" s="70"/>
      <c r="D54" s="64" t="str">
        <f aca="false">IF(C54="","",C54*12)</f>
        <v/>
      </c>
      <c r="E54" s="64" t="str">
        <f aca="false">IF(C54="","",SUMIF(Transacciones!$D$2:$E$500,B54,Transacciones!$E$2:$E$500))</f>
        <v/>
      </c>
      <c r="F54" s="62" t="str">
        <f aca="false">IF(C54="","",IF(D54&gt;0,E54/D54,0))</f>
        <v/>
      </c>
      <c r="G54" s="63" t="str">
        <f aca="false">IF(C54="","",D54-E54)</f>
        <v/>
      </c>
      <c r="H54" s="64" t="str">
        <f aca="false">IF(C54="","",IF(F54&gt;1, "⚠️ Excedido", IF(F54&gt;=0.7, "⚠️ Próximo a límite", "✅ Dentro de límite")))</f>
        <v/>
      </c>
    </row>
    <row r="55" customFormat="false" ht="19.35" hidden="false" customHeight="false" outlineLevel="0" collapsed="false">
      <c r="A55" s="67" t="str">
        <f aca="false">IF(ISBLANK(B55),"",INDEX(Cuentas!A:A,MATCH(B55,Cuentas!B:B,0)))</f>
        <v/>
      </c>
      <c r="B55" s="50"/>
      <c r="C55" s="68"/>
      <c r="D55" s="66" t="str">
        <f aca="false">IF(C55="","",C55*12)</f>
        <v/>
      </c>
      <c r="E55" s="66" t="str">
        <f aca="false">IF(C55="","",SUMIF(Transacciones!$D$2:$E$500,B55,Transacciones!$E$2:$E$500))</f>
        <v/>
      </c>
      <c r="F55" s="54" t="str">
        <f aca="false">IF(C55="","",IF(D55&gt;0,E55/D55,0))</f>
        <v/>
      </c>
      <c r="G55" s="55" t="str">
        <f aca="false">IF(C55="","",D55-E55)</f>
        <v/>
      </c>
      <c r="H55" s="66" t="str">
        <f aca="false">IF(C55="","",IF(F55&gt;1, "⚠️ Excedido", IF(F55&gt;=0.7, "⚠️ Próximo a límite", "✅ Dentro de límite")))</f>
        <v/>
      </c>
    </row>
    <row r="56" customFormat="false" ht="19.35" hidden="false" customHeight="false" outlineLevel="0" collapsed="false">
      <c r="A56" s="72" t="str">
        <f aca="false">IF(ISBLANK(B56),"",INDEX(Cuentas!A:A,MATCH(B56,Cuentas!B:B,0)))</f>
        <v/>
      </c>
      <c r="B56" s="58"/>
      <c r="C56" s="70"/>
      <c r="D56" s="64" t="str">
        <f aca="false">IF(C56="","",C56*12)</f>
        <v/>
      </c>
      <c r="E56" s="64" t="str">
        <f aca="false">IF(C56="","",SUMIF(Transacciones!$D$2:$E$500,B56,Transacciones!$E$2:$E$500))</f>
        <v/>
      </c>
      <c r="F56" s="62" t="str">
        <f aca="false">IF(C56="","",IF(D56&gt;0,E56/D56,0))</f>
        <v/>
      </c>
      <c r="G56" s="63" t="str">
        <f aca="false">IF(C56="","",D56-E56)</f>
        <v/>
      </c>
      <c r="H56" s="64" t="str">
        <f aca="false">IF(C56="","",IF(F56&gt;1, "⚠️ Excedido", IF(F56&gt;=0.7, "⚠️ Próximo a límite", "✅ Dentro de límite")))</f>
        <v/>
      </c>
    </row>
    <row r="57" customFormat="false" ht="19.35" hidden="false" customHeight="false" outlineLevel="0" collapsed="false">
      <c r="A57" s="67" t="str">
        <f aca="false">IF(ISBLANK(B57),"",INDEX(Cuentas!A:A,MATCH(B57,Cuentas!B:B,0)))</f>
        <v/>
      </c>
      <c r="B57" s="50"/>
      <c r="C57" s="68"/>
      <c r="D57" s="66" t="str">
        <f aca="false">IF(C57="","",C57*12)</f>
        <v/>
      </c>
      <c r="E57" s="66" t="str">
        <f aca="false">IF(C57="","",SUMIF(Transacciones!$D$2:$E$500,B57,Transacciones!$E$2:$E$500))</f>
        <v/>
      </c>
      <c r="F57" s="54" t="str">
        <f aca="false">IF(C57="","",IF(D57&gt;0,E57/D57,0))</f>
        <v/>
      </c>
      <c r="G57" s="55" t="str">
        <f aca="false">IF(C57="","",D57-E57)</f>
        <v/>
      </c>
      <c r="H57" s="66" t="str">
        <f aca="false">IF(C57="","",IF(F57&gt;1, "⚠️ Excedido", IF(F57&gt;=0.7, "⚠️ Próximo a límite", "✅ Dentro de límite")))</f>
        <v/>
      </c>
    </row>
    <row r="58" customFormat="false" ht="19.35" hidden="false" customHeight="false" outlineLevel="0" collapsed="false">
      <c r="A58" s="72" t="str">
        <f aca="false">IF(ISBLANK(B58),"",INDEX(Cuentas!A:A,MATCH(B58,Cuentas!B:B,0)))</f>
        <v/>
      </c>
      <c r="B58" s="58"/>
      <c r="C58" s="70"/>
      <c r="D58" s="64" t="str">
        <f aca="false">IF(C58="","",C58*12)</f>
        <v/>
      </c>
      <c r="E58" s="64" t="str">
        <f aca="false">IF(C58="","",SUMIF(Transacciones!$D$2:$E$500,B58,Transacciones!$E$2:$E$500))</f>
        <v/>
      </c>
      <c r="F58" s="62" t="str">
        <f aca="false">IF(C58="","",IF(D58&gt;0,E58/D58,0))</f>
        <v/>
      </c>
      <c r="G58" s="63" t="str">
        <f aca="false">IF(C58="","",D58-E58)</f>
        <v/>
      </c>
      <c r="H58" s="64" t="str">
        <f aca="false">IF(C58="","",IF(F58&gt;1, "⚠️ Excedido", IF(F58&gt;=0.7, "⚠️ Próximo a límite", "✅ Dentro de límite")))</f>
        <v/>
      </c>
    </row>
    <row r="59" customFormat="false" ht="19.35" hidden="false" customHeight="false" outlineLevel="0" collapsed="false">
      <c r="A59" s="67" t="str">
        <f aca="false">IF(ISBLANK(B59),"",INDEX(Cuentas!A:A,MATCH(B59,Cuentas!B:B,0)))</f>
        <v/>
      </c>
      <c r="B59" s="50"/>
      <c r="C59" s="68"/>
      <c r="D59" s="66" t="str">
        <f aca="false">IF(C59="","",C59*12)</f>
        <v/>
      </c>
      <c r="E59" s="66" t="str">
        <f aca="false">IF(C59="","",SUMIF(Transacciones!$D$2:$E$500,B59,Transacciones!$E$2:$E$500))</f>
        <v/>
      </c>
      <c r="F59" s="54" t="str">
        <f aca="false">IF(C59="","",IF(D59&gt;0,E59/D59,0))</f>
        <v/>
      </c>
      <c r="G59" s="55" t="str">
        <f aca="false">IF(C59="","",D59-E59)</f>
        <v/>
      </c>
      <c r="H59" s="66" t="str">
        <f aca="false">IF(C59="","",IF(F59&gt;1, "⚠️ Excedido", IF(F59&gt;=0.7, "⚠️ Próximo a límite", "✅ Dentro de límite")))</f>
        <v/>
      </c>
    </row>
    <row r="60" customFormat="false" ht="19.35" hidden="false" customHeight="false" outlineLevel="0" collapsed="false">
      <c r="A60" s="72" t="str">
        <f aca="false">IF(ISBLANK(B60),"",INDEX(Cuentas!A:A,MATCH(B60,Cuentas!B:B,0)))</f>
        <v/>
      </c>
      <c r="B60" s="58"/>
      <c r="C60" s="70"/>
      <c r="D60" s="64" t="str">
        <f aca="false">IF(C60="","",C60*12)</f>
        <v/>
      </c>
      <c r="E60" s="64" t="str">
        <f aca="false">IF(C60="","",SUMIF(Transacciones!$D$2:$E$500,B60,Transacciones!$E$2:$E$500))</f>
        <v/>
      </c>
      <c r="F60" s="62" t="str">
        <f aca="false">IF(C60="","",IF(D60&gt;0,E60/D60,0))</f>
        <v/>
      </c>
      <c r="G60" s="63" t="str">
        <f aca="false">IF(C60="","",D60-E60)</f>
        <v/>
      </c>
      <c r="H60" s="64" t="str">
        <f aca="false">IF(C60="","",IF(F60&gt;1, "⚠️ Excedido", IF(F60&gt;=0.7, "⚠️ Próximo a límite", "✅ Dentro de límite")))</f>
        <v/>
      </c>
    </row>
    <row r="61" customFormat="false" ht="19.35" hidden="false" customHeight="false" outlineLevel="0" collapsed="false">
      <c r="A61" s="67" t="str">
        <f aca="false">IF(ISBLANK(B61),"",INDEX(Cuentas!A:A,MATCH(B61,Cuentas!B:B,0)))</f>
        <v/>
      </c>
      <c r="B61" s="50"/>
      <c r="C61" s="68"/>
      <c r="D61" s="66" t="str">
        <f aca="false">IF(C61="","",C61*12)</f>
        <v/>
      </c>
      <c r="E61" s="66" t="str">
        <f aca="false">IF(C61="","",SUMIF(Transacciones!$D$2:$E$500,B61,Transacciones!$E$2:$E$500))</f>
        <v/>
      </c>
      <c r="F61" s="54" t="str">
        <f aca="false">IF(C61="","",IF(D61&gt;0,E61/D61,0))</f>
        <v/>
      </c>
      <c r="G61" s="55" t="str">
        <f aca="false">IF(C61="","",D61-E61)</f>
        <v/>
      </c>
      <c r="H61" s="66" t="str">
        <f aca="false">IF(C61="","",IF(F61&gt;1, "⚠️ Excedido", IF(F61&gt;=0.7, "⚠️ Próximo a límite", "✅ Dentro de límite")))</f>
        <v/>
      </c>
    </row>
    <row r="62" customFormat="false" ht="19.35" hidden="false" customHeight="false" outlineLevel="0" collapsed="false">
      <c r="A62" s="72" t="str">
        <f aca="false">IF(ISBLANK(B62),"",INDEX(Cuentas!A:A,MATCH(B62,Cuentas!B:B,0)))</f>
        <v/>
      </c>
      <c r="B62" s="58"/>
      <c r="C62" s="70"/>
      <c r="D62" s="64" t="str">
        <f aca="false">IF(C62="","",C62*12)</f>
        <v/>
      </c>
      <c r="E62" s="64" t="str">
        <f aca="false">IF(C62="","",SUMIF(Transacciones!$D$2:$E$500,B62,Transacciones!$E$2:$E$500))</f>
        <v/>
      </c>
      <c r="F62" s="62" t="str">
        <f aca="false">IF(C62="","",IF(D62&gt;0,E62/D62,0))</f>
        <v/>
      </c>
      <c r="G62" s="63" t="str">
        <f aca="false">IF(C62="","",D62-E62)</f>
        <v/>
      </c>
      <c r="H62" s="64" t="str">
        <f aca="false">IF(C62="","",IF(F62&gt;1, "⚠️ Excedido", IF(F62&gt;=0.7, "⚠️ Próximo a límite", "✅ Dentro de límite")))</f>
        <v/>
      </c>
    </row>
    <row r="63" customFormat="false" ht="19.35" hidden="false" customHeight="false" outlineLevel="0" collapsed="false">
      <c r="A63" s="67" t="str">
        <f aca="false">IF(ISBLANK(B63),"",INDEX(Cuentas!A:A,MATCH(B63,Cuentas!B:B,0)))</f>
        <v/>
      </c>
      <c r="B63" s="50"/>
      <c r="C63" s="68"/>
      <c r="D63" s="66" t="str">
        <f aca="false">IF(C63="","",C63*12)</f>
        <v/>
      </c>
      <c r="E63" s="66" t="str">
        <f aca="false">IF(C63="","",SUMIF(Transacciones!$D$2:$E$500,B63,Transacciones!$E$2:$E$500))</f>
        <v/>
      </c>
      <c r="F63" s="54" t="str">
        <f aca="false">IF(C63="","",IF(D63&gt;0,E63/D63,0))</f>
        <v/>
      </c>
      <c r="G63" s="55" t="str">
        <f aca="false">IF(C63="","",D63-E63)</f>
        <v/>
      </c>
      <c r="H63" s="66" t="str">
        <f aca="false">IF(C63="","",IF(F63&gt;1, "⚠️ Excedido", IF(F63&gt;=0.7, "⚠️ Próximo a límite", "✅ Dentro de límite")))</f>
        <v/>
      </c>
    </row>
    <row r="64" customFormat="false" ht="19.35" hidden="false" customHeight="false" outlineLevel="0" collapsed="false">
      <c r="A64" s="72" t="str">
        <f aca="false">IF(ISBLANK(B64),"",INDEX(Cuentas!A:A,MATCH(B64,Cuentas!B:B,0)))</f>
        <v/>
      </c>
      <c r="B64" s="58"/>
      <c r="C64" s="70"/>
      <c r="D64" s="64" t="str">
        <f aca="false">IF(C64="","",C64*12)</f>
        <v/>
      </c>
      <c r="E64" s="64" t="str">
        <f aca="false">IF(C64="","",SUMIF(Transacciones!$D$2:$E$500,B64,Transacciones!$E$2:$E$500))</f>
        <v/>
      </c>
      <c r="F64" s="62" t="str">
        <f aca="false">IF(C64="","",IF(D64&gt;0,E64/D64,0))</f>
        <v/>
      </c>
      <c r="G64" s="63" t="str">
        <f aca="false">IF(C64="","",D64-E64)</f>
        <v/>
      </c>
      <c r="H64" s="64" t="str">
        <f aca="false">IF(C64="","",IF(F64&gt;1, "⚠️ Excedido", IF(F64&gt;=0.7, "⚠️ Próximo a límite", "✅ Dentro de límite")))</f>
        <v/>
      </c>
    </row>
    <row r="65" customFormat="false" ht="19.35" hidden="false" customHeight="false" outlineLevel="0" collapsed="false">
      <c r="A65" s="67" t="str">
        <f aca="false">IF(ISBLANK(B65),"",INDEX(Cuentas!A:A,MATCH(B65,Cuentas!B:B,0)))</f>
        <v/>
      </c>
      <c r="B65" s="50"/>
      <c r="C65" s="68"/>
      <c r="D65" s="66" t="str">
        <f aca="false">IF(C65="","",C65*12)</f>
        <v/>
      </c>
      <c r="E65" s="66" t="str">
        <f aca="false">IF(C65="","",SUMIF(Transacciones!$D$2:$E$500,B65,Transacciones!$E$2:$E$500))</f>
        <v/>
      </c>
      <c r="F65" s="54" t="str">
        <f aca="false">IF(C65="","",IF(D65&gt;0,E65/D65,0))</f>
        <v/>
      </c>
      <c r="G65" s="55" t="str">
        <f aca="false">IF(C65="","",D65-E65)</f>
        <v/>
      </c>
      <c r="H65" s="66" t="str">
        <f aca="false">IF(C65="","",IF(F65&gt;1, "⚠️ Excedido", IF(F65&gt;=0.7, "⚠️ Próximo a límite", "✅ Dentro de límite")))</f>
        <v/>
      </c>
    </row>
    <row r="66" customFormat="false" ht="19.35" hidden="false" customHeight="false" outlineLevel="0" collapsed="false">
      <c r="A66" s="72" t="str">
        <f aca="false">IF(ISBLANK(B66),"",INDEX(Cuentas!A:A,MATCH(B66,Cuentas!B:B,0)))</f>
        <v/>
      </c>
      <c r="B66" s="58"/>
      <c r="C66" s="70"/>
      <c r="D66" s="64" t="str">
        <f aca="false">IF(C66="","",C66*12)</f>
        <v/>
      </c>
      <c r="E66" s="64" t="str">
        <f aca="false">IF(C66="","",SUMIF(Transacciones!$D$2:$E$500,B66,Transacciones!$E$2:$E$500))</f>
        <v/>
      </c>
      <c r="F66" s="62" t="str">
        <f aca="false">IF(C66="","",IF(D66&gt;0,E66/D66,0))</f>
        <v/>
      </c>
      <c r="G66" s="63" t="str">
        <f aca="false">IF(C66="","",D66-E66)</f>
        <v/>
      </c>
      <c r="H66" s="64" t="str">
        <f aca="false">IF(C66="","",IF(F66&gt;1, "⚠️ Excedido", IF(F66&gt;=0.7, "⚠️ Próximo a límite", "✅ Dentro de límite")))</f>
        <v/>
      </c>
    </row>
    <row r="67" customFormat="false" ht="19.35" hidden="false" customHeight="false" outlineLevel="0" collapsed="false">
      <c r="A67" s="67" t="str">
        <f aca="false">IF(ISBLANK(B67),"",INDEX(Cuentas!A:A,MATCH(B67,Cuentas!B:B,0)))</f>
        <v/>
      </c>
      <c r="B67" s="50"/>
      <c r="C67" s="68"/>
      <c r="D67" s="66" t="str">
        <f aca="false">IF(C67="","",C67*12)</f>
        <v/>
      </c>
      <c r="E67" s="66" t="str">
        <f aca="false">IF(C67="","",SUMIF(Transacciones!$D$2:$E$500,B67,Transacciones!$E$2:$E$500))</f>
        <v/>
      </c>
      <c r="F67" s="54" t="str">
        <f aca="false">IF(C67="","",IF(D67&gt;0,E67/D67,0))</f>
        <v/>
      </c>
      <c r="G67" s="55" t="str">
        <f aca="false">IF(C67="","",D67-E67)</f>
        <v/>
      </c>
      <c r="H67" s="66" t="str">
        <f aca="false">IF(C67="","",IF(F67&gt;1, "⚠️ Excedido", IF(F67&gt;=0.7, "⚠️ Próximo a límite", "✅ Dentro de límite")))</f>
        <v/>
      </c>
    </row>
    <row r="68" customFormat="false" ht="19.35" hidden="false" customHeight="false" outlineLevel="0" collapsed="false">
      <c r="A68" s="72" t="str">
        <f aca="false">IF(ISBLANK(B68),"",INDEX(Cuentas!A:A,MATCH(B68,Cuentas!B:B,0)))</f>
        <v/>
      </c>
      <c r="B68" s="58"/>
      <c r="C68" s="70"/>
      <c r="D68" s="64" t="str">
        <f aca="false">IF(C68="","",C68*12)</f>
        <v/>
      </c>
      <c r="E68" s="64" t="str">
        <f aca="false">IF(C68="","",SUMIF(Transacciones!$D$2:$E$500,B68,Transacciones!$E$2:$E$500))</f>
        <v/>
      </c>
      <c r="F68" s="62" t="str">
        <f aca="false">IF(C68="","",IF(D68&gt;0,E68/D68,0))</f>
        <v/>
      </c>
      <c r="G68" s="63" t="str">
        <f aca="false">IF(C68="","",D68-E68)</f>
        <v/>
      </c>
      <c r="H68" s="64" t="str">
        <f aca="false">IF(C68="","",IF(F68&gt;1, "⚠️ Excedido", IF(F68&gt;=0.7, "⚠️ Próximo a límite", "✅ Dentro de límite")))</f>
        <v/>
      </c>
    </row>
    <row r="69" customFormat="false" ht="19.35" hidden="false" customHeight="false" outlineLevel="0" collapsed="false">
      <c r="A69" s="67" t="str">
        <f aca="false">IF(ISBLANK(B69),"",INDEX(Cuentas!A:A,MATCH(B69,Cuentas!B:B,0)))</f>
        <v/>
      </c>
      <c r="B69" s="50"/>
      <c r="C69" s="68"/>
      <c r="D69" s="66" t="str">
        <f aca="false">IF(C69="","",C69*12)</f>
        <v/>
      </c>
      <c r="E69" s="66" t="str">
        <f aca="false">IF(C69="","",SUMIF(Transacciones!$D$2:$E$500,B69,Transacciones!$E$2:$E$500))</f>
        <v/>
      </c>
      <c r="F69" s="54" t="str">
        <f aca="false">IF(C69="","",IF(D69&gt;0,E69/D69,0))</f>
        <v/>
      </c>
      <c r="G69" s="55" t="str">
        <f aca="false">IF(C69="","",D69-E69)</f>
        <v/>
      </c>
      <c r="H69" s="66" t="str">
        <f aca="false">IF(C69="","",IF(F69&gt;1, "⚠️ Excedido", IF(F69&gt;=0.7, "⚠️ Próximo a límite", "✅ Dentro de límite")))</f>
        <v/>
      </c>
    </row>
    <row r="70" customFormat="false" ht="19.35" hidden="false" customHeight="false" outlineLevel="0" collapsed="false">
      <c r="A70" s="72" t="str">
        <f aca="false">IF(ISBLANK(B70),"",INDEX(Cuentas!A:A,MATCH(B70,Cuentas!B:B,0)))</f>
        <v/>
      </c>
      <c r="B70" s="58"/>
      <c r="C70" s="70"/>
      <c r="D70" s="64" t="str">
        <f aca="false">IF(C70="","",C70*12)</f>
        <v/>
      </c>
      <c r="E70" s="64" t="str">
        <f aca="false">IF(C70="","",SUMIF(Transacciones!$D$2:$E$500,B70,Transacciones!$E$2:$E$500))</f>
        <v/>
      </c>
      <c r="F70" s="62" t="str">
        <f aca="false">IF(C70="","",IF(D70&gt;0,E70/D70,0))</f>
        <v/>
      </c>
      <c r="G70" s="63" t="str">
        <f aca="false">IF(C70="","",D70-E70)</f>
        <v/>
      </c>
      <c r="H70" s="64" t="str">
        <f aca="false">IF(C70="","",IF(F70&gt;1, "⚠️ Excedido", IF(F70&gt;=0.7, "⚠️ Próximo a límite", "✅ Dentro de límite")))</f>
        <v/>
      </c>
    </row>
    <row r="71" customFormat="false" ht="19.35" hidden="false" customHeight="false" outlineLevel="0" collapsed="false">
      <c r="A71" s="67" t="str">
        <f aca="false">IF(ISBLANK(B71),"",INDEX(Cuentas!A:A,MATCH(B71,Cuentas!B:B,0)))</f>
        <v/>
      </c>
      <c r="B71" s="50"/>
      <c r="C71" s="68"/>
      <c r="D71" s="66" t="str">
        <f aca="false">IF(C71="","",C71*12)</f>
        <v/>
      </c>
      <c r="E71" s="66" t="str">
        <f aca="false">IF(C71="","",SUMIF(Transacciones!$D$2:$E$500,B71,Transacciones!$E$2:$E$500))</f>
        <v/>
      </c>
      <c r="F71" s="54" t="str">
        <f aca="false">IF(C71="","",IF(D71&gt;0,E71/D71,0))</f>
        <v/>
      </c>
      <c r="G71" s="55" t="str">
        <f aca="false">IF(C71="","",D71-E71)</f>
        <v/>
      </c>
      <c r="H71" s="66" t="str">
        <f aca="false">IF(C71="","",IF(F71&gt;1, "⚠️ Excedido", IF(F71&gt;=0.7, "⚠️ Próximo a límite", "✅ Dentro de límite")))</f>
        <v/>
      </c>
    </row>
    <row r="72" customFormat="false" ht="19.35" hidden="false" customHeight="false" outlineLevel="0" collapsed="false">
      <c r="A72" s="72" t="str">
        <f aca="false">IF(ISBLANK(B72),"",INDEX(Cuentas!A:A,MATCH(B72,Cuentas!B:B,0)))</f>
        <v/>
      </c>
      <c r="B72" s="58"/>
      <c r="C72" s="70"/>
      <c r="D72" s="64" t="str">
        <f aca="false">IF(C72="","",C72*12)</f>
        <v/>
      </c>
      <c r="E72" s="64" t="str">
        <f aca="false">IF(C72="","",SUMIF(Transacciones!$D$2:$E$500,B72,Transacciones!$E$2:$E$500))</f>
        <v/>
      </c>
      <c r="F72" s="62" t="str">
        <f aca="false">IF(C72="","",IF(D72&gt;0,E72/D72,0))</f>
        <v/>
      </c>
      <c r="G72" s="63" t="str">
        <f aca="false">IF(C72="","",D72-E72)</f>
        <v/>
      </c>
      <c r="H72" s="64" t="str">
        <f aca="false">IF(C72="","",IF(F72&gt;1, "⚠️ Excedido", IF(F72&gt;=0.7, "⚠️ Próximo a límite", "✅ Dentro de límite")))</f>
        <v/>
      </c>
    </row>
    <row r="73" customFormat="false" ht="19.35" hidden="false" customHeight="false" outlineLevel="0" collapsed="false">
      <c r="A73" s="67" t="str">
        <f aca="false">IF(ISBLANK(B73),"",INDEX(Cuentas!A:A,MATCH(B73,Cuentas!B:B,0)))</f>
        <v/>
      </c>
      <c r="B73" s="50"/>
      <c r="C73" s="68"/>
      <c r="D73" s="66" t="str">
        <f aca="false">IF(C73="","",C73*12)</f>
        <v/>
      </c>
      <c r="E73" s="66" t="str">
        <f aca="false">IF(C73="","",SUMIF(Transacciones!$D$2:$E$500,B73,Transacciones!$E$2:$E$500))</f>
        <v/>
      </c>
      <c r="F73" s="54" t="str">
        <f aca="false">IF(C73="","",IF(D73&gt;0,E73/D73,0))</f>
        <v/>
      </c>
      <c r="G73" s="55" t="str">
        <f aca="false">IF(C73="","",D73-E73)</f>
        <v/>
      </c>
      <c r="H73" s="66" t="str">
        <f aca="false">IF(C73="","",IF(F73&gt;1, "⚠️ Excedido", IF(F73&gt;=0.7, "⚠️ Próximo a límite", "✅ Dentro de límite")))</f>
        <v/>
      </c>
    </row>
    <row r="74" customFormat="false" ht="19.35" hidden="false" customHeight="false" outlineLevel="0" collapsed="false">
      <c r="A74" s="72" t="str">
        <f aca="false">IF(ISBLANK(B74),"",INDEX(Cuentas!A:A,MATCH(B74,Cuentas!B:B,0)))</f>
        <v/>
      </c>
      <c r="B74" s="58"/>
      <c r="C74" s="70"/>
      <c r="D74" s="64" t="str">
        <f aca="false">IF(C74="","",C74*12)</f>
        <v/>
      </c>
      <c r="E74" s="64" t="str">
        <f aca="false">IF(C74="","",SUMIF(Transacciones!$D$2:$E$500,B74,Transacciones!$E$2:$E$500))</f>
        <v/>
      </c>
      <c r="F74" s="62" t="str">
        <f aca="false">IF(C74="","",IF(D74&gt;0,E74/D74,0))</f>
        <v/>
      </c>
      <c r="G74" s="63" t="str">
        <f aca="false">IF(C74="","",D74-E74)</f>
        <v/>
      </c>
      <c r="H74" s="64" t="str">
        <f aca="false">IF(C74="","",IF(F74&gt;1, "⚠️ Excedido", IF(F74&gt;=0.7, "⚠️ Próximo a límite", "✅ Dentro de límite")))</f>
        <v/>
      </c>
    </row>
    <row r="75" customFormat="false" ht="19.35" hidden="false" customHeight="false" outlineLevel="0" collapsed="false">
      <c r="A75" s="67" t="str">
        <f aca="false">IF(ISBLANK(B75),"",INDEX(Cuentas!A:A,MATCH(B75,Cuentas!B:B,0)))</f>
        <v/>
      </c>
      <c r="B75" s="50"/>
      <c r="C75" s="68"/>
      <c r="D75" s="66" t="str">
        <f aca="false">IF(C75="","",C75*12)</f>
        <v/>
      </c>
      <c r="E75" s="66" t="str">
        <f aca="false">IF(C75="","",SUMIF(Transacciones!$D$2:$E$500,B75,Transacciones!$E$2:$E$500))</f>
        <v/>
      </c>
      <c r="F75" s="54" t="str">
        <f aca="false">IF(C75="","",IF(D75&gt;0,E75/D75,0))</f>
        <v/>
      </c>
      <c r="G75" s="55" t="str">
        <f aca="false">IF(C75="","",D75-E75)</f>
        <v/>
      </c>
      <c r="H75" s="66" t="str">
        <f aca="false">IF(C75="","",IF(F75&gt;1, "⚠️ Excedido", IF(F75&gt;=0.7, "⚠️ Próximo a límite", "✅ Dentro de límite")))</f>
        <v/>
      </c>
    </row>
    <row r="76" customFormat="false" ht="19.35" hidden="false" customHeight="false" outlineLevel="0" collapsed="false">
      <c r="A76" s="72" t="str">
        <f aca="false">IF(ISBLANK(B76),"",INDEX(Cuentas!A:A,MATCH(B76,Cuentas!B:B,0)))</f>
        <v/>
      </c>
      <c r="B76" s="58"/>
      <c r="C76" s="70"/>
      <c r="D76" s="64" t="str">
        <f aca="false">IF(C76="","",C76*12)</f>
        <v/>
      </c>
      <c r="E76" s="64" t="str">
        <f aca="false">IF(C76="","",SUMIF(Transacciones!$D$2:$E$500,B76,Transacciones!$E$2:$E$500))</f>
        <v/>
      </c>
      <c r="F76" s="62" t="str">
        <f aca="false">IF(C76="","",IF(D76&gt;0,E76/D76,0))</f>
        <v/>
      </c>
      <c r="G76" s="63" t="str">
        <f aca="false">IF(C76="","",D76-E76)</f>
        <v/>
      </c>
      <c r="H76" s="64" t="str">
        <f aca="false">IF(C76="","",IF(F76&gt;1, "⚠️ Excedido", IF(F76&gt;=0.7, "⚠️ Próximo a límite", "✅ Dentro de límite")))</f>
        <v/>
      </c>
    </row>
    <row r="77" customFormat="false" ht="19.35" hidden="false" customHeight="false" outlineLevel="0" collapsed="false">
      <c r="A77" s="67" t="str">
        <f aca="false">IF(ISBLANK(B77),"",INDEX(Cuentas!A:A,MATCH(B77,Cuentas!B:B,0)))</f>
        <v/>
      </c>
      <c r="B77" s="50"/>
      <c r="C77" s="68"/>
      <c r="D77" s="66" t="str">
        <f aca="false">IF(C77="","",C77*12)</f>
        <v/>
      </c>
      <c r="E77" s="66" t="str">
        <f aca="false">IF(C77="","",SUMIF(Transacciones!$D$2:$E$500,B77,Transacciones!$E$2:$E$500))</f>
        <v/>
      </c>
      <c r="F77" s="54" t="str">
        <f aca="false">IF(C77="","",IF(D77&gt;0,E77/D77,0))</f>
        <v/>
      </c>
      <c r="G77" s="55" t="str">
        <f aca="false">IF(C77="","",D77-E77)</f>
        <v/>
      </c>
      <c r="H77" s="66" t="str">
        <f aca="false">IF(C77="","",IF(F77&gt;1, "⚠️ Excedido", IF(F77&gt;=0.7, "⚠️ Próximo a límite", "✅ Dentro de límite")))</f>
        <v/>
      </c>
    </row>
    <row r="78" customFormat="false" ht="19.35" hidden="false" customHeight="false" outlineLevel="0" collapsed="false">
      <c r="A78" s="72" t="str">
        <f aca="false">IF(ISBLANK(B78),"",INDEX(Cuentas!A:A,MATCH(B78,Cuentas!B:B,0)))</f>
        <v/>
      </c>
      <c r="B78" s="58"/>
      <c r="C78" s="70"/>
      <c r="D78" s="64" t="str">
        <f aca="false">IF(C78="","",C78*12)</f>
        <v/>
      </c>
      <c r="E78" s="64" t="str">
        <f aca="false">IF(C78="","",SUMIF(Transacciones!$D$2:$E$500,B78,Transacciones!$E$2:$E$500))</f>
        <v/>
      </c>
      <c r="F78" s="62" t="str">
        <f aca="false">IF(C78="","",IF(D78&gt;0,E78/D78,0))</f>
        <v/>
      </c>
      <c r="G78" s="63" t="str">
        <f aca="false">IF(C78="","",D78-E78)</f>
        <v/>
      </c>
      <c r="H78" s="64" t="str">
        <f aca="false">IF(C78="","",IF(F78&gt;1, "⚠️ Excedido", IF(F78&gt;=0.7, "⚠️ Próximo a límite", "✅ Dentro de límite")))</f>
        <v/>
      </c>
    </row>
    <row r="79" customFormat="false" ht="19.35" hidden="false" customHeight="false" outlineLevel="0" collapsed="false">
      <c r="A79" s="67" t="str">
        <f aca="false">IF(ISBLANK(B79),"",INDEX(Cuentas!A:A,MATCH(B79,Cuentas!B:B,0)))</f>
        <v/>
      </c>
      <c r="B79" s="50"/>
      <c r="C79" s="68"/>
      <c r="D79" s="66" t="str">
        <f aca="false">IF(C79="","",C79*12)</f>
        <v/>
      </c>
      <c r="E79" s="66" t="str">
        <f aca="false">IF(C79="","",SUMIF(Transacciones!$D$2:$E$500,B79,Transacciones!$E$2:$E$500))</f>
        <v/>
      </c>
      <c r="F79" s="54" t="str">
        <f aca="false">IF(C79="","",IF(D79&gt;0,E79/D79,0))</f>
        <v/>
      </c>
      <c r="G79" s="55" t="str">
        <f aca="false">IF(C79="","",D79-E79)</f>
        <v/>
      </c>
      <c r="H79" s="66" t="str">
        <f aca="false">IF(C79="","",IF(F79&gt;1, "⚠️ Excedido", IF(F79&gt;=0.7, "⚠️ Próximo a límite", "✅ Dentro de límite")))</f>
        <v/>
      </c>
    </row>
    <row r="80" customFormat="false" ht="19.35" hidden="false" customHeight="false" outlineLevel="0" collapsed="false">
      <c r="A80" s="72" t="str">
        <f aca="false">IF(ISBLANK(B80),"",INDEX(Cuentas!A:A,MATCH(B80,Cuentas!B:B,0)))</f>
        <v/>
      </c>
      <c r="B80" s="58"/>
      <c r="C80" s="70"/>
      <c r="D80" s="64" t="str">
        <f aca="false">IF(C80="","",C80*12)</f>
        <v/>
      </c>
      <c r="E80" s="64" t="str">
        <f aca="false">IF(C80="","",SUMIF(Transacciones!$D$2:$E$500,B80,Transacciones!$E$2:$E$500))</f>
        <v/>
      </c>
      <c r="F80" s="62" t="str">
        <f aca="false">IF(C80="","",IF(D80&gt;0,E80/D80,0))</f>
        <v/>
      </c>
      <c r="G80" s="63" t="str">
        <f aca="false">IF(C80="","",D80-E80)</f>
        <v/>
      </c>
      <c r="H80" s="64" t="str">
        <f aca="false">IF(C80="","",IF(F80&gt;1, "⚠️ Excedido", IF(F80&gt;=0.7, "⚠️ Próximo a límite", "✅ Dentro de límite")))</f>
        <v/>
      </c>
    </row>
    <row r="81" customFormat="false" ht="19.35" hidden="false" customHeight="false" outlineLevel="0" collapsed="false">
      <c r="A81" s="67" t="str">
        <f aca="false">IF(ISBLANK(B81),"",INDEX(Cuentas!A:A,MATCH(B81,Cuentas!B:B,0)))</f>
        <v/>
      </c>
      <c r="B81" s="50"/>
      <c r="C81" s="68"/>
      <c r="D81" s="66" t="str">
        <f aca="false">IF(C81="","",C81*12)</f>
        <v/>
      </c>
      <c r="E81" s="66" t="str">
        <f aca="false">IF(C81="","",SUMIF(Transacciones!$D$2:$E$500,B81,Transacciones!$E$2:$E$500))</f>
        <v/>
      </c>
      <c r="F81" s="54" t="str">
        <f aca="false">IF(C81="","",IF(D81&gt;0,E81/D81,0))</f>
        <v/>
      </c>
      <c r="G81" s="55" t="str">
        <f aca="false">IF(C81="","",D81-E81)</f>
        <v/>
      </c>
      <c r="H81" s="66" t="str">
        <f aca="false">IF(C81="","",IF(F81&gt;1, "⚠️ Excedido", IF(F81&gt;=0.7, "⚠️ Próximo a límite", "✅ Dentro de límite")))</f>
        <v/>
      </c>
    </row>
    <row r="82" customFormat="false" ht="19.35" hidden="false" customHeight="false" outlineLevel="0" collapsed="false">
      <c r="A82" s="72" t="str">
        <f aca="false">IF(ISBLANK(B82),"",INDEX(Cuentas!A:A,MATCH(B82,Cuentas!B:B,0)))</f>
        <v/>
      </c>
      <c r="B82" s="58"/>
      <c r="C82" s="70"/>
      <c r="D82" s="64" t="str">
        <f aca="false">IF(C82="","",C82*12)</f>
        <v/>
      </c>
      <c r="E82" s="64" t="str">
        <f aca="false">IF(C82="","",SUMIF(Transacciones!$D$2:$E$500,B82,Transacciones!$E$2:$E$500))</f>
        <v/>
      </c>
      <c r="F82" s="62" t="str">
        <f aca="false">IF(C82="","",IF(D82&gt;0,E82/D82,0))</f>
        <v/>
      </c>
      <c r="G82" s="63" t="str">
        <f aca="false">IF(C82="","",D82-E82)</f>
        <v/>
      </c>
      <c r="H82" s="64" t="str">
        <f aca="false">IF(C82="","",IF(F82&gt;1, "⚠️ Excedido", IF(F82&gt;=0.7, "⚠️ Próximo a límite", "✅ Dentro de límite")))</f>
        <v/>
      </c>
    </row>
    <row r="83" customFormat="false" ht="19.35" hidden="false" customHeight="false" outlineLevel="0" collapsed="false">
      <c r="A83" s="67" t="str">
        <f aca="false">IF(ISBLANK(B83),"",INDEX(Cuentas!A:A,MATCH(B83,Cuentas!B:B,0)))</f>
        <v/>
      </c>
      <c r="B83" s="50"/>
      <c r="C83" s="68"/>
      <c r="D83" s="66" t="str">
        <f aca="false">IF(C83="","",C83*12)</f>
        <v/>
      </c>
      <c r="E83" s="66" t="str">
        <f aca="false">IF(C83="","",SUMIF(Transacciones!$D$2:$E$500,B83,Transacciones!$E$2:$E$500))</f>
        <v/>
      </c>
      <c r="F83" s="54" t="str">
        <f aca="false">IF(C83="","",IF(D83&gt;0,E83/D83,0))</f>
        <v/>
      </c>
      <c r="G83" s="55" t="str">
        <f aca="false">IF(C83="","",D83-E83)</f>
        <v/>
      </c>
      <c r="H83" s="66" t="str">
        <f aca="false">IF(C83="","",IF(F83&gt;1, "⚠️ Excedido", IF(F83&gt;=0.7, "⚠️ Próximo a límite", "✅ Dentro de límite")))</f>
        <v/>
      </c>
    </row>
    <row r="84" customFormat="false" ht="19.35" hidden="false" customHeight="false" outlineLevel="0" collapsed="false">
      <c r="A84" s="72" t="str">
        <f aca="false">IF(ISBLANK(B84),"",INDEX(Cuentas!A:A,MATCH(B84,Cuentas!B:B,0)))</f>
        <v/>
      </c>
      <c r="B84" s="58"/>
      <c r="C84" s="70"/>
      <c r="D84" s="64" t="str">
        <f aca="false">IF(C84="","",C84*12)</f>
        <v/>
      </c>
      <c r="E84" s="64" t="str">
        <f aca="false">IF(C84="","",SUMIF(Transacciones!$D$2:$E$500,B84,Transacciones!$E$2:$E$500))</f>
        <v/>
      </c>
      <c r="F84" s="62" t="str">
        <f aca="false">IF(C84="","",IF(D84&gt;0,E84/D84,0))</f>
        <v/>
      </c>
      <c r="G84" s="63" t="str">
        <f aca="false">IF(C84="","",D84-E84)</f>
        <v/>
      </c>
      <c r="H84" s="64" t="str">
        <f aca="false">IF(C84="","",IF(F84&gt;1, "⚠️ Excedido", IF(F84&gt;=0.7, "⚠️ Próximo a límite", "✅ Dentro de límite")))</f>
        <v/>
      </c>
    </row>
    <row r="85" customFormat="false" ht="19.35" hidden="false" customHeight="false" outlineLevel="0" collapsed="false">
      <c r="A85" s="67" t="str">
        <f aca="false">IF(ISBLANK(B85),"",INDEX(Cuentas!A:A,MATCH(B85,Cuentas!B:B,0)))</f>
        <v/>
      </c>
      <c r="B85" s="50"/>
      <c r="C85" s="68"/>
      <c r="D85" s="66" t="str">
        <f aca="false">IF(C85="","",C85*12)</f>
        <v/>
      </c>
      <c r="E85" s="66" t="str">
        <f aca="false">IF(C85="","",SUMIF(Transacciones!$D$2:$E$500,B85,Transacciones!$E$2:$E$500))</f>
        <v/>
      </c>
      <c r="F85" s="54" t="str">
        <f aca="false">IF(C85="","",IF(D85&gt;0,E85/D85,0))</f>
        <v/>
      </c>
      <c r="G85" s="55" t="str">
        <f aca="false">IF(C85="","",D85-E85)</f>
        <v/>
      </c>
      <c r="H85" s="66" t="str">
        <f aca="false">IF(C85="","",IF(F85&gt;1, "⚠️ Excedido", IF(F85&gt;=0.7, "⚠️ Próximo a límite", "✅ Dentro de límite")))</f>
        <v/>
      </c>
    </row>
    <row r="86" customFormat="false" ht="19.35" hidden="false" customHeight="false" outlineLevel="0" collapsed="false">
      <c r="A86" s="72" t="str">
        <f aca="false">IF(ISBLANK(B86),"",INDEX(Cuentas!A:A,MATCH(B86,Cuentas!B:B,0)))</f>
        <v/>
      </c>
      <c r="B86" s="58"/>
      <c r="C86" s="70"/>
      <c r="D86" s="64" t="str">
        <f aca="false">IF(C86="","",C86*12)</f>
        <v/>
      </c>
      <c r="E86" s="64" t="str">
        <f aca="false">IF(C86="","",SUMIF(Transacciones!$D$2:$E$500,B86,Transacciones!$E$2:$E$500))</f>
        <v/>
      </c>
      <c r="F86" s="62" t="str">
        <f aca="false">IF(C86="","",IF(D86&gt;0,E86/D86,0))</f>
        <v/>
      </c>
      <c r="G86" s="63" t="str">
        <f aca="false">IF(C86="","",D86-E86)</f>
        <v/>
      </c>
      <c r="H86" s="64" t="str">
        <f aca="false">IF(C86="","",IF(F86&gt;1, "⚠️ Excedido", IF(F86&gt;=0.7, "⚠️ Próximo a límite", "✅ Dentro de límite")))</f>
        <v/>
      </c>
    </row>
    <row r="87" customFormat="false" ht="19.35" hidden="false" customHeight="false" outlineLevel="0" collapsed="false">
      <c r="A87" s="67" t="str">
        <f aca="false">IF(ISBLANK(B87),"",INDEX(Cuentas!A:A,MATCH(B87,Cuentas!B:B,0)))</f>
        <v/>
      </c>
      <c r="B87" s="50"/>
      <c r="C87" s="68"/>
      <c r="D87" s="66" t="str">
        <f aca="false">IF(C87="","",C87*12)</f>
        <v/>
      </c>
      <c r="E87" s="66" t="str">
        <f aca="false">IF(C87="","",SUMIF(Transacciones!$D$2:$E$500,B87,Transacciones!$E$2:$E$500))</f>
        <v/>
      </c>
      <c r="F87" s="54" t="str">
        <f aca="false">IF(C87="","",IF(D87&gt;0,E87/D87,0))</f>
        <v/>
      </c>
      <c r="G87" s="55" t="str">
        <f aca="false">IF(C87="","",D87-E87)</f>
        <v/>
      </c>
      <c r="H87" s="66" t="str">
        <f aca="false">IF(C87="","",IF(F87&gt;1, "⚠️ Excedido", IF(F87&gt;=0.7, "⚠️ Próximo a límite", "✅ Dentro de límite")))</f>
        <v/>
      </c>
    </row>
    <row r="88" customFormat="false" ht="19.35" hidden="false" customHeight="false" outlineLevel="0" collapsed="false">
      <c r="A88" s="72" t="str">
        <f aca="false">IF(ISBLANK(B88),"",INDEX(Cuentas!A:A,MATCH(B88,Cuentas!B:B,0)))</f>
        <v/>
      </c>
      <c r="B88" s="58"/>
      <c r="C88" s="70"/>
      <c r="D88" s="64" t="str">
        <f aca="false">IF(C88="","",C88*12)</f>
        <v/>
      </c>
      <c r="E88" s="64" t="str">
        <f aca="false">IF(C88="","",SUMIF(Transacciones!$D$2:$E$500,B88,Transacciones!$E$2:$E$500))</f>
        <v/>
      </c>
      <c r="F88" s="62" t="str">
        <f aca="false">IF(C88="","",IF(D88&gt;0,E88/D88,0))</f>
        <v/>
      </c>
      <c r="G88" s="63" t="str">
        <f aca="false">IF(C88="","",D88-E88)</f>
        <v/>
      </c>
      <c r="H88" s="64" t="str">
        <f aca="false">IF(C88="","",IF(F88&gt;1, "⚠️ Excedido", IF(F88&gt;=0.7, "⚠️ Próximo a límite", "✅ Dentro de límite")))</f>
        <v/>
      </c>
    </row>
    <row r="89" customFormat="false" ht="19.35" hidden="false" customHeight="false" outlineLevel="0" collapsed="false">
      <c r="A89" s="67" t="str">
        <f aca="false">IF(ISBLANK(B89),"",INDEX(Cuentas!A:A,MATCH(B89,Cuentas!B:B,0)))</f>
        <v/>
      </c>
      <c r="B89" s="50"/>
      <c r="C89" s="68"/>
      <c r="D89" s="66" t="str">
        <f aca="false">IF(C89="","",C89*12)</f>
        <v/>
      </c>
      <c r="E89" s="66" t="str">
        <f aca="false">IF(C89="","",SUMIF(Transacciones!$D$2:$E$500,B89,Transacciones!$E$2:$E$500))</f>
        <v/>
      </c>
      <c r="F89" s="54" t="str">
        <f aca="false">IF(C89="","",IF(D89&gt;0,E89/D89,0))</f>
        <v/>
      </c>
      <c r="G89" s="55" t="str">
        <f aca="false">IF(C89="","",D89-E89)</f>
        <v/>
      </c>
      <c r="H89" s="66" t="str">
        <f aca="false">IF(C89="","",IF(F89&gt;1, "⚠️ Excedido", IF(F89&gt;=0.7, "⚠️ Próximo a límite", "✅ Dentro de límite")))</f>
        <v/>
      </c>
    </row>
    <row r="90" customFormat="false" ht="19.35" hidden="false" customHeight="false" outlineLevel="0" collapsed="false">
      <c r="A90" s="72" t="str">
        <f aca="false">IF(ISBLANK(B90),"",INDEX(Cuentas!A:A,MATCH(B90,Cuentas!B:B,0)))</f>
        <v/>
      </c>
      <c r="B90" s="58"/>
      <c r="C90" s="70"/>
      <c r="D90" s="64" t="str">
        <f aca="false">IF(C90="","",C90*12)</f>
        <v/>
      </c>
      <c r="E90" s="64" t="str">
        <f aca="false">IF(C90="","",SUMIF(Transacciones!$D$2:$E$500,B90,Transacciones!$E$2:$E$500))</f>
        <v/>
      </c>
      <c r="F90" s="62" t="str">
        <f aca="false">IF(C90="","",IF(D90&gt;0,E90/D90,0))</f>
        <v/>
      </c>
      <c r="G90" s="63" t="str">
        <f aca="false">IF(C90="","",D90-E90)</f>
        <v/>
      </c>
      <c r="H90" s="64" t="str">
        <f aca="false">IF(C90="","",IF(F90&gt;1, "⚠️ Excedido", IF(F90&gt;=0.7, "⚠️ Próximo a límite", "✅ Dentro de límite")))</f>
        <v/>
      </c>
    </row>
    <row r="91" customFormat="false" ht="19.35" hidden="false" customHeight="false" outlineLevel="0" collapsed="false">
      <c r="A91" s="67" t="str">
        <f aca="false">IF(ISBLANK(B91),"",INDEX(Cuentas!A:A,MATCH(B91,Cuentas!B:B,0)))</f>
        <v/>
      </c>
      <c r="B91" s="50"/>
      <c r="C91" s="68"/>
      <c r="D91" s="66" t="str">
        <f aca="false">IF(C91="","",C91*12)</f>
        <v/>
      </c>
      <c r="E91" s="66" t="str">
        <f aca="false">IF(C91="","",SUMIF(Transacciones!$D$2:$E$500,B91,Transacciones!$E$2:$E$500))</f>
        <v/>
      </c>
      <c r="F91" s="54" t="str">
        <f aca="false">IF(C91="","",IF(D91&gt;0,E91/D91,0))</f>
        <v/>
      </c>
      <c r="G91" s="55" t="str">
        <f aca="false">IF(C91="","",D91-E91)</f>
        <v/>
      </c>
      <c r="H91" s="66" t="str">
        <f aca="false">IF(C91="","",IF(F91&gt;1, "⚠️ Excedido", IF(F91&gt;=0.7, "⚠️ Próximo a límite", "✅ Dentro de límite")))</f>
        <v/>
      </c>
    </row>
    <row r="92" customFormat="false" ht="19.35" hidden="false" customHeight="false" outlineLevel="0" collapsed="false">
      <c r="A92" s="72" t="str">
        <f aca="false">IF(ISBLANK(B92),"",INDEX(Cuentas!A:A,MATCH(B92,Cuentas!B:B,0)))</f>
        <v/>
      </c>
      <c r="B92" s="58"/>
      <c r="C92" s="70"/>
      <c r="D92" s="64" t="str">
        <f aca="false">IF(C92="","",C92*12)</f>
        <v/>
      </c>
      <c r="E92" s="64" t="str">
        <f aca="false">IF(C92="","",SUMIF(Transacciones!$D$2:$E$500,B92,Transacciones!$E$2:$E$500))</f>
        <v/>
      </c>
      <c r="F92" s="62" t="str">
        <f aca="false">IF(C92="","",IF(D92&gt;0,E92/D92,0))</f>
        <v/>
      </c>
      <c r="G92" s="63" t="str">
        <f aca="false">IF(C92="","",D92-E92)</f>
        <v/>
      </c>
      <c r="H92" s="64" t="str">
        <f aca="false">IF(C92="","",IF(F92&gt;1, "⚠️ Excedido", IF(F92&gt;=0.7, "⚠️ Próximo a límite", "✅ Dentro de límite")))</f>
        <v/>
      </c>
    </row>
    <row r="93" customFormat="false" ht="19.35" hidden="false" customHeight="false" outlineLevel="0" collapsed="false">
      <c r="A93" s="67" t="str">
        <f aca="false">IF(ISBLANK(B93),"",INDEX(Cuentas!A:A,MATCH(B93,Cuentas!B:B,0)))</f>
        <v/>
      </c>
      <c r="B93" s="50"/>
      <c r="C93" s="68"/>
      <c r="D93" s="66" t="str">
        <f aca="false">IF(C93="","",C93*12)</f>
        <v/>
      </c>
      <c r="E93" s="66" t="str">
        <f aca="false">IF(C93="","",SUMIF(Transacciones!$D$2:$E$500,B93,Transacciones!$E$2:$E$500))</f>
        <v/>
      </c>
      <c r="F93" s="54" t="str">
        <f aca="false">IF(C93="","",IF(D93&gt;0,E93/D93,0))</f>
        <v/>
      </c>
      <c r="G93" s="55" t="str">
        <f aca="false">IF(C93="","",D93-E93)</f>
        <v/>
      </c>
      <c r="H93" s="66" t="str">
        <f aca="false">IF(C93="","",IF(F93&gt;1, "⚠️ Excedido", IF(F93&gt;=0.7, "⚠️ Próximo a límite", "✅ Dentro de límite")))</f>
        <v/>
      </c>
    </row>
    <row r="94" customFormat="false" ht="19.35" hidden="false" customHeight="false" outlineLevel="0" collapsed="false">
      <c r="A94" s="72" t="str">
        <f aca="false">IF(ISBLANK(B94),"",INDEX(Cuentas!A:A,MATCH(B94,Cuentas!B:B,0)))</f>
        <v/>
      </c>
      <c r="B94" s="58"/>
      <c r="C94" s="70"/>
      <c r="D94" s="64" t="str">
        <f aca="false">IF(C94="","",C94*12)</f>
        <v/>
      </c>
      <c r="E94" s="64" t="str">
        <f aca="false">IF(C94="","",SUMIF(Transacciones!$D$2:$E$500,B94,Transacciones!$E$2:$E$500))</f>
        <v/>
      </c>
      <c r="F94" s="62" t="str">
        <f aca="false">IF(C94="","",IF(D94&gt;0,E94/D94,0))</f>
        <v/>
      </c>
      <c r="G94" s="63" t="str">
        <f aca="false">IF(C94="","",D94-E94)</f>
        <v/>
      </c>
      <c r="H94" s="64" t="str">
        <f aca="false">IF(C94="","",IF(F94&gt;1, "⚠️ Excedido", IF(F94&gt;=0.7, "⚠️ Próximo a límite", "✅ Dentro de límite")))</f>
        <v/>
      </c>
    </row>
    <row r="95" customFormat="false" ht="19.35" hidden="false" customHeight="false" outlineLevel="0" collapsed="false">
      <c r="A95" s="67" t="str">
        <f aca="false">IF(ISBLANK(B95),"",INDEX(Cuentas!A:A,MATCH(B95,Cuentas!B:B,0)))</f>
        <v/>
      </c>
      <c r="B95" s="50"/>
      <c r="C95" s="68"/>
      <c r="D95" s="66" t="str">
        <f aca="false">IF(C95="","",C95*12)</f>
        <v/>
      </c>
      <c r="E95" s="66" t="str">
        <f aca="false">IF(C95="","",SUMIF(Transacciones!$D$2:$E$500,B95,Transacciones!$E$2:$E$500))</f>
        <v/>
      </c>
      <c r="F95" s="54" t="str">
        <f aca="false">IF(C95="","",IF(D95&gt;0,E95/D95,0))</f>
        <v/>
      </c>
      <c r="G95" s="55" t="str">
        <f aca="false">IF(C95="","",D95-E95)</f>
        <v/>
      </c>
      <c r="H95" s="66" t="str">
        <f aca="false">IF(C95="","",IF(F95&gt;1, "⚠️ Excedido", IF(F95&gt;=0.7, "⚠️ Próximo a límite", "✅ Dentro de límite")))</f>
        <v/>
      </c>
    </row>
    <row r="96" customFormat="false" ht="19.35" hidden="false" customHeight="false" outlineLevel="0" collapsed="false">
      <c r="A96" s="72" t="str">
        <f aca="false">IF(ISBLANK(B96),"",INDEX(Cuentas!A:A,MATCH(B96,Cuentas!B:B,0)))</f>
        <v/>
      </c>
      <c r="B96" s="58"/>
      <c r="C96" s="70"/>
      <c r="D96" s="64" t="str">
        <f aca="false">IF(C96="","",C96*12)</f>
        <v/>
      </c>
      <c r="E96" s="64" t="str">
        <f aca="false">IF(C96="","",SUMIF(Transacciones!$D$2:$E$500,B96,Transacciones!$E$2:$E$500))</f>
        <v/>
      </c>
      <c r="F96" s="62" t="str">
        <f aca="false">IF(C96="","",IF(D96&gt;0,E96/D96,0))</f>
        <v/>
      </c>
      <c r="G96" s="63" t="str">
        <f aca="false">IF(C96="","",D96-E96)</f>
        <v/>
      </c>
      <c r="H96" s="64" t="str">
        <f aca="false">IF(C96="","",IF(F96&gt;1, "⚠️ Excedido", IF(F96&gt;=0.7, "⚠️ Próximo a límite", "✅ Dentro de límite")))</f>
        <v/>
      </c>
    </row>
    <row r="97" customFormat="false" ht="19.35" hidden="false" customHeight="false" outlineLevel="0" collapsed="false">
      <c r="A97" s="67" t="str">
        <f aca="false">IF(ISBLANK(B97),"",INDEX(Cuentas!A:A,MATCH(B97,Cuentas!B:B,0)))</f>
        <v/>
      </c>
      <c r="B97" s="50"/>
      <c r="C97" s="68"/>
      <c r="D97" s="66" t="str">
        <f aca="false">IF(C97="","",C97*12)</f>
        <v/>
      </c>
      <c r="E97" s="66" t="str">
        <f aca="false">IF(C97="","",SUMIF(Transacciones!$D$2:$E$500,B97,Transacciones!$E$2:$E$500))</f>
        <v/>
      </c>
      <c r="F97" s="54" t="str">
        <f aca="false">IF(C97="","",IF(D97&gt;0,E97/D97,0))</f>
        <v/>
      </c>
      <c r="G97" s="55" t="str">
        <f aca="false">IF(C97="","",D97-E97)</f>
        <v/>
      </c>
      <c r="H97" s="66" t="str">
        <f aca="false">IF(C97="","",IF(F97&gt;1, "⚠️ Excedido", IF(F97&gt;=0.7, "⚠️ Próximo a límite", "✅ Dentro de límite")))</f>
        <v/>
      </c>
    </row>
    <row r="98" customFormat="false" ht="19.35" hidden="false" customHeight="false" outlineLevel="0" collapsed="false">
      <c r="A98" s="72" t="str">
        <f aca="false">IF(ISBLANK(B98),"",INDEX(Cuentas!A:A,MATCH(B98,Cuentas!B:B,0)))</f>
        <v/>
      </c>
      <c r="B98" s="58"/>
      <c r="C98" s="70"/>
      <c r="D98" s="64" t="str">
        <f aca="false">IF(C98="","",C98*12)</f>
        <v/>
      </c>
      <c r="E98" s="64" t="str">
        <f aca="false">IF(C98="","",SUMIF(Transacciones!$D$2:$E$500,B98,Transacciones!$E$2:$E$500))</f>
        <v/>
      </c>
      <c r="F98" s="62" t="str">
        <f aca="false">IF(C98="","",IF(D98&gt;0,E98/D98,0))</f>
        <v/>
      </c>
      <c r="G98" s="63" t="str">
        <f aca="false">IF(C98="","",D98-E98)</f>
        <v/>
      </c>
      <c r="H98" s="64" t="str">
        <f aca="false">IF(C98="","",IF(F98&gt;1, "⚠️ Excedido", IF(F98&gt;=0.7, "⚠️ Próximo a límite", "✅ Dentro de límite")))</f>
        <v/>
      </c>
    </row>
    <row r="99" customFormat="false" ht="19.35" hidden="false" customHeight="false" outlineLevel="0" collapsed="false">
      <c r="A99" s="67" t="str">
        <f aca="false">IF(ISBLANK(B99),"",INDEX(Cuentas!A:A,MATCH(B99,Cuentas!B:B,0)))</f>
        <v/>
      </c>
      <c r="B99" s="50"/>
      <c r="C99" s="68"/>
      <c r="D99" s="66" t="str">
        <f aca="false">IF(C99="","",C99*12)</f>
        <v/>
      </c>
      <c r="E99" s="66" t="str">
        <f aca="false">IF(C99="","",SUMIF(Transacciones!$D$2:$E$500,B99,Transacciones!$E$2:$E$500))</f>
        <v/>
      </c>
      <c r="F99" s="54" t="str">
        <f aca="false">IF(C99="","",IF(D99&gt;0,E99/D99,0))</f>
        <v/>
      </c>
      <c r="G99" s="55" t="str">
        <f aca="false">IF(C99="","",D99-E99)</f>
        <v/>
      </c>
      <c r="H99" s="66" t="str">
        <f aca="false">IF(C99="","",IF(F99&gt;1, "⚠️ Excedido", IF(F99&gt;=0.7, "⚠️ Próximo a límite", "✅ Dentro de límite")))</f>
        <v/>
      </c>
    </row>
    <row r="100" customFormat="false" ht="19.35" hidden="false" customHeight="false" outlineLevel="0" collapsed="false">
      <c r="A100" s="72" t="str">
        <f aca="false">IF(ISBLANK(B100),"",INDEX(Cuentas!A:A,MATCH(B100,Cuentas!B:B,0)))</f>
        <v/>
      </c>
      <c r="B100" s="58"/>
      <c r="C100" s="70"/>
      <c r="D100" s="64" t="str">
        <f aca="false">IF(C100="","",C100*12)</f>
        <v/>
      </c>
      <c r="E100" s="64" t="str">
        <f aca="false">IF(C100="","",SUMIF(Transacciones!$D$2:$E$500,B100,Transacciones!$E$2:$E$500))</f>
        <v/>
      </c>
      <c r="F100" s="62" t="str">
        <f aca="false">IF(C100="","",IF(D100&gt;0,E100/D100,0))</f>
        <v/>
      </c>
      <c r="G100" s="63" t="str">
        <f aca="false">IF(C100="","",D100-E100)</f>
        <v/>
      </c>
      <c r="H100" s="64" t="str">
        <f aca="false">IF(C100="","",IF(F100&gt;1, "⚠️ Excedido", IF(F100&gt;=0.7, "⚠️ Próximo a límite", "✅ Dentro de límite")))</f>
        <v/>
      </c>
    </row>
    <row r="101" customFormat="false" ht="19.35" hidden="false" customHeight="false" outlineLevel="0" collapsed="false">
      <c r="A101" s="67" t="str">
        <f aca="false">IF(ISBLANK(B101),"",INDEX(Cuentas!A:A,MATCH(B101,Cuentas!B:B,0)))</f>
        <v/>
      </c>
      <c r="B101" s="50"/>
      <c r="C101" s="68"/>
      <c r="D101" s="66" t="str">
        <f aca="false">IF(C101="","",C101*12)</f>
        <v/>
      </c>
      <c r="E101" s="66" t="str">
        <f aca="false">IF(C101="","",SUMIF(Transacciones!$D$2:$E$500,B101,Transacciones!$E$2:$E$500))</f>
        <v/>
      </c>
      <c r="F101" s="54" t="str">
        <f aca="false">IF(C101="","",IF(D101&gt;0,E101/D101,0))</f>
        <v/>
      </c>
      <c r="G101" s="55" t="str">
        <f aca="false">IF(C101="","",D101-E101)</f>
        <v/>
      </c>
      <c r="H101" s="66" t="str">
        <f aca="false">IF(C101="","",IF(F101&gt;1, "⚠️ Excedido", IF(F101&gt;=0.7, "⚠️ Próximo a límite", "✅ Dentro de límite")))</f>
        <v/>
      </c>
    </row>
    <row r="102" customFormat="false" ht="19.35" hidden="false" customHeight="false" outlineLevel="0" collapsed="false">
      <c r="A102" s="72" t="str">
        <f aca="false">IF(ISBLANK(B102),"",INDEX(Cuentas!A:A,MATCH(B102,Cuentas!B:B,0)))</f>
        <v/>
      </c>
      <c r="B102" s="58"/>
      <c r="C102" s="70"/>
      <c r="D102" s="64" t="str">
        <f aca="false">IF(C102="","",C102*12)</f>
        <v/>
      </c>
      <c r="E102" s="64" t="str">
        <f aca="false">IF(C102="","",SUMIF(Transacciones!$D$2:$E$500,B102,Transacciones!$E$2:$E$500))</f>
        <v/>
      </c>
      <c r="F102" s="62" t="str">
        <f aca="false">IF(C102="","",IF(D102&gt;0,E102/D102,0))</f>
        <v/>
      </c>
      <c r="G102" s="63" t="str">
        <f aca="false">IF(C102="","",D102-E102)</f>
        <v/>
      </c>
      <c r="H102" s="64" t="str">
        <f aca="false">IF(C102="","",IF(F102&gt;1, "⚠️ Excedido", IF(F102&gt;=0.7, "⚠️ Próximo a límite", "✅ Dentro de límite")))</f>
        <v/>
      </c>
    </row>
    <row r="103" customFormat="false" ht="19.35" hidden="false" customHeight="false" outlineLevel="0" collapsed="false">
      <c r="A103" s="67" t="str">
        <f aca="false">IF(ISBLANK(B103),"",INDEX(Cuentas!A:A,MATCH(B103,Cuentas!B:B,0)))</f>
        <v/>
      </c>
      <c r="B103" s="50"/>
      <c r="C103" s="68"/>
      <c r="D103" s="66" t="str">
        <f aca="false">IF(C103="","",C103*12)</f>
        <v/>
      </c>
      <c r="E103" s="66" t="str">
        <f aca="false">IF(C103="","",SUMIF(Transacciones!$D$2:$E$500,B103,Transacciones!$E$2:$E$500))</f>
        <v/>
      </c>
      <c r="F103" s="54" t="str">
        <f aca="false">IF(C103="","",IF(D103&gt;0,E103/D103,0))</f>
        <v/>
      </c>
      <c r="G103" s="55" t="str">
        <f aca="false">IF(C103="","",D103-E103)</f>
        <v/>
      </c>
      <c r="H103" s="66" t="str">
        <f aca="false">IF(C103="","",IF(F103&gt;1, "⚠️ Excedido", IF(F103&gt;=0.7, "⚠️ Próximo a límite", "✅ Dentro de límite")))</f>
        <v/>
      </c>
    </row>
    <row r="104" customFormat="false" ht="19.35" hidden="false" customHeight="false" outlineLevel="0" collapsed="false">
      <c r="A104" s="72" t="str">
        <f aca="false">IF(ISBLANK(B104),"",INDEX(Cuentas!A:A,MATCH(B104,Cuentas!B:B,0)))</f>
        <v/>
      </c>
      <c r="B104" s="58"/>
      <c r="C104" s="70"/>
      <c r="D104" s="64" t="str">
        <f aca="false">IF(C104="","",C104*12)</f>
        <v/>
      </c>
      <c r="E104" s="64" t="str">
        <f aca="false">IF(C104="","",SUMIF(Transacciones!$D$2:$E$500,B104,Transacciones!$E$2:$E$500))</f>
        <v/>
      </c>
      <c r="F104" s="62" t="str">
        <f aca="false">IF(C104="","",IF(D104&gt;0,E104/D104,0))</f>
        <v/>
      </c>
      <c r="G104" s="63" t="str">
        <f aca="false">IF(C104="","",D104-E104)</f>
        <v/>
      </c>
      <c r="H104" s="64" t="str">
        <f aca="false">IF(C104="","",IF(F104&gt;1, "⚠️ Excedido", IF(F104&gt;=0.7, "⚠️ Próximo a límite", "✅ Dentro de límite")))</f>
        <v/>
      </c>
    </row>
    <row r="105" customFormat="false" ht="19.35" hidden="false" customHeight="false" outlineLevel="0" collapsed="false">
      <c r="A105" s="67" t="str">
        <f aca="false">IF(ISBLANK(B105),"",INDEX(Cuentas!A:A,MATCH(B105,Cuentas!B:B,0)))</f>
        <v/>
      </c>
      <c r="B105" s="50"/>
      <c r="C105" s="68"/>
      <c r="D105" s="66" t="str">
        <f aca="false">IF(C105="","",C105*12)</f>
        <v/>
      </c>
      <c r="E105" s="66" t="str">
        <f aca="false">IF(C105="","",SUMIF(Transacciones!$D$2:$E$500,B105,Transacciones!$E$2:$E$500))</f>
        <v/>
      </c>
      <c r="F105" s="54" t="str">
        <f aca="false">IF(C105="","",IF(D105&gt;0,E105/D105,0))</f>
        <v/>
      </c>
      <c r="G105" s="55" t="str">
        <f aca="false">IF(C105="","",D105-E105)</f>
        <v/>
      </c>
      <c r="H105" s="66" t="str">
        <f aca="false">IF(C105="","",IF(F105&gt;1, "⚠️ Excedido", IF(F105&gt;=0.7, "⚠️ Próximo a límite", "✅ Dentro de límite")))</f>
        <v/>
      </c>
    </row>
    <row r="106" customFormat="false" ht="19.35" hidden="false" customHeight="false" outlineLevel="0" collapsed="false">
      <c r="A106" s="72" t="str">
        <f aca="false">IF(ISBLANK(B106),"",INDEX(Cuentas!A:A,MATCH(B106,Cuentas!B:B,0)))</f>
        <v/>
      </c>
      <c r="B106" s="58"/>
      <c r="C106" s="70"/>
      <c r="D106" s="64" t="str">
        <f aca="false">IF(C106="","",C106*12)</f>
        <v/>
      </c>
      <c r="E106" s="64" t="str">
        <f aca="false">IF(C106="","",SUMIF(Transacciones!$D$2:$E$500,B106,Transacciones!$E$2:$E$500))</f>
        <v/>
      </c>
      <c r="F106" s="62" t="str">
        <f aca="false">IF(C106="","",IF(D106&gt;0,E106/D106,0))</f>
        <v/>
      </c>
      <c r="G106" s="63" t="str">
        <f aca="false">IF(C106="","",D106-E106)</f>
        <v/>
      </c>
      <c r="H106" s="64" t="str">
        <f aca="false">IF(C106="","",IF(F106&gt;1, "⚠️ Excedido", IF(F106&gt;=0.7, "⚠️ Próximo a límite", "✅ Dentro de límite")))</f>
        <v/>
      </c>
    </row>
    <row r="107" customFormat="false" ht="19.35" hidden="false" customHeight="false" outlineLevel="0" collapsed="false">
      <c r="A107" s="67" t="str">
        <f aca="false">IF(ISBLANK(B107),"",INDEX(Cuentas!A:A,MATCH(B107,Cuentas!B:B,0)))</f>
        <v/>
      </c>
      <c r="B107" s="50"/>
      <c r="C107" s="68"/>
      <c r="D107" s="66" t="str">
        <f aca="false">IF(C107="","",C107*12)</f>
        <v/>
      </c>
      <c r="E107" s="66" t="str">
        <f aca="false">IF(C107="","",SUMIF(Transacciones!$D$2:$E$500,B107,Transacciones!$E$2:$E$500))</f>
        <v/>
      </c>
      <c r="F107" s="54" t="str">
        <f aca="false">IF(C107="","",IF(D107&gt;0,E107/D107,0))</f>
        <v/>
      </c>
      <c r="G107" s="55" t="str">
        <f aca="false">IF(C107="","",D107-E107)</f>
        <v/>
      </c>
      <c r="H107" s="66" t="str">
        <f aca="false">IF(C107="","",IF(F107&gt;1, "⚠️ Excedido", IF(F107&gt;=0.7, "⚠️ Próximo a límite", "✅ Dentro de límite")))</f>
        <v/>
      </c>
    </row>
    <row r="108" customFormat="false" ht="19.35" hidden="false" customHeight="false" outlineLevel="0" collapsed="false">
      <c r="A108" s="72" t="str">
        <f aca="false">IF(ISBLANK(B108),"",INDEX(Cuentas!A:A,MATCH(B108,Cuentas!B:B,0)))</f>
        <v/>
      </c>
      <c r="B108" s="58"/>
      <c r="C108" s="70"/>
      <c r="D108" s="64" t="str">
        <f aca="false">IF(C108="","",C108*12)</f>
        <v/>
      </c>
      <c r="E108" s="64" t="str">
        <f aca="false">IF(C108="","",SUMIF(Transacciones!$D$2:$E$500,B108,Transacciones!$E$2:$E$500))</f>
        <v/>
      </c>
      <c r="F108" s="62" t="str">
        <f aca="false">IF(C108="","",IF(D108&gt;0,E108/D108,0))</f>
        <v/>
      </c>
      <c r="G108" s="63" t="str">
        <f aca="false">IF(C108="","",D108-E108)</f>
        <v/>
      </c>
      <c r="H108" s="64" t="str">
        <f aca="false">IF(C108="","",IF(F108&gt;1, "⚠️ Excedido", IF(F108&gt;=0.7, "⚠️ Próximo a límite", "✅ Dentro de límite")))</f>
        <v/>
      </c>
    </row>
    <row r="109" customFormat="false" ht="19.35" hidden="false" customHeight="false" outlineLevel="0" collapsed="false">
      <c r="A109" s="67" t="str">
        <f aca="false">IF(ISBLANK(B109),"",INDEX(Cuentas!A:A,MATCH(B109,Cuentas!B:B,0)))</f>
        <v/>
      </c>
      <c r="B109" s="50"/>
      <c r="C109" s="68"/>
      <c r="D109" s="66" t="str">
        <f aca="false">IF(C109="","",C109*12)</f>
        <v/>
      </c>
      <c r="E109" s="66" t="str">
        <f aca="false">IF(C109="","",SUMIF(Transacciones!$D$2:$E$500,B109,Transacciones!$E$2:$E$500))</f>
        <v/>
      </c>
      <c r="F109" s="54" t="str">
        <f aca="false">IF(C109="","",IF(D109&gt;0,E109/D109,0))</f>
        <v/>
      </c>
      <c r="G109" s="55" t="str">
        <f aca="false">IF(C109="","",D109-E109)</f>
        <v/>
      </c>
      <c r="H109" s="66" t="str">
        <f aca="false">IF(C109="","",IF(F109&gt;1, "⚠️ Excedido", IF(F109&gt;=0.7, "⚠️ Próximo a límite", "✅ Dentro de límite")))</f>
        <v/>
      </c>
    </row>
    <row r="110" customFormat="false" ht="19.35" hidden="false" customHeight="false" outlineLevel="0" collapsed="false">
      <c r="A110" s="72" t="str">
        <f aca="false">IF(ISBLANK(B110),"",INDEX(Cuentas!A:A,MATCH(B110,Cuentas!B:B,0)))</f>
        <v/>
      </c>
      <c r="B110" s="58"/>
      <c r="C110" s="70"/>
      <c r="D110" s="64" t="str">
        <f aca="false">IF(C110="","",C110*12)</f>
        <v/>
      </c>
      <c r="E110" s="64" t="str">
        <f aca="false">IF(C110="","",SUMIF(Transacciones!$D$2:$E$500,B110,Transacciones!$E$2:$E$500))</f>
        <v/>
      </c>
      <c r="F110" s="62" t="str">
        <f aca="false">IF(C110="","",IF(D110&gt;0,E110/D110,0))</f>
        <v/>
      </c>
      <c r="G110" s="63" t="str">
        <f aca="false">IF(C110="","",D110-E110)</f>
        <v/>
      </c>
      <c r="H110" s="64" t="str">
        <f aca="false">IF(C110="","",IF(F110&gt;1, "⚠️ Excedido", IF(F110&gt;=0.7, "⚠️ Próximo a límite", "✅ Dentro de límite")))</f>
        <v/>
      </c>
    </row>
    <row r="111" customFormat="false" ht="19.35" hidden="false" customHeight="false" outlineLevel="0" collapsed="false">
      <c r="A111" s="67" t="str">
        <f aca="false">IF(ISBLANK(B111),"",INDEX(Cuentas!A:A,MATCH(B111,Cuentas!B:B,0)))</f>
        <v/>
      </c>
      <c r="B111" s="50"/>
      <c r="C111" s="68"/>
      <c r="D111" s="66" t="str">
        <f aca="false">IF(C111="","",C111*12)</f>
        <v/>
      </c>
      <c r="E111" s="66" t="str">
        <f aca="false">IF(C111="","",SUMIF(Transacciones!$D$2:$E$500,B111,Transacciones!$E$2:$E$500))</f>
        <v/>
      </c>
      <c r="F111" s="54" t="str">
        <f aca="false">IF(C111="","",IF(D111&gt;0,E111/D111,0))</f>
        <v/>
      </c>
      <c r="G111" s="55" t="str">
        <f aca="false">IF(C111="","",D111-E111)</f>
        <v/>
      </c>
      <c r="H111" s="66" t="str">
        <f aca="false">IF(C111="","",IF(F111&gt;1, "⚠️ Excedido", IF(F111&gt;=0.7, "⚠️ Próximo a límite", "✅ Dentro de límite")))</f>
        <v/>
      </c>
    </row>
    <row r="112" customFormat="false" ht="19.35" hidden="false" customHeight="false" outlineLevel="0" collapsed="false">
      <c r="A112" s="72" t="str">
        <f aca="false">IF(ISBLANK(B112),"",INDEX(Cuentas!A:A,MATCH(B112,Cuentas!B:B,0)))</f>
        <v/>
      </c>
      <c r="B112" s="58"/>
      <c r="C112" s="70"/>
      <c r="D112" s="64" t="str">
        <f aca="false">IF(C112="","",C112*12)</f>
        <v/>
      </c>
      <c r="E112" s="64" t="str">
        <f aca="false">IF(C112="","",SUMIF(Transacciones!$D$2:$E$500,B112,Transacciones!$E$2:$E$500))</f>
        <v/>
      </c>
      <c r="F112" s="62" t="str">
        <f aca="false">IF(C112="","",IF(D112&gt;0,E112/D112,0))</f>
        <v/>
      </c>
      <c r="G112" s="63" t="str">
        <f aca="false">IF(C112="","",D112-E112)</f>
        <v/>
      </c>
      <c r="H112" s="64" t="str">
        <f aca="false">IF(C112="","",IF(F112&gt;1, "⚠️ Excedido", IF(F112&gt;=0.7, "⚠️ Próximo a límite", "✅ Dentro de límite")))</f>
        <v/>
      </c>
    </row>
    <row r="113" customFormat="false" ht="19.35" hidden="false" customHeight="false" outlineLevel="0" collapsed="false">
      <c r="A113" s="67" t="str">
        <f aca="false">IF(ISBLANK(B113),"",INDEX(Cuentas!A:A,MATCH(B113,Cuentas!B:B,0)))</f>
        <v/>
      </c>
      <c r="B113" s="50"/>
      <c r="C113" s="68"/>
      <c r="D113" s="66" t="str">
        <f aca="false">IF(C113="","",C113*12)</f>
        <v/>
      </c>
      <c r="E113" s="66" t="str">
        <f aca="false">IF(C113="","",SUMIF(Transacciones!$D$2:$E$500,B113,Transacciones!$E$2:$E$500))</f>
        <v/>
      </c>
      <c r="F113" s="54" t="str">
        <f aca="false">IF(C113="","",IF(D113&gt;0,E113/D113,0))</f>
        <v/>
      </c>
      <c r="G113" s="55" t="str">
        <f aca="false">IF(C113="","",D113-E113)</f>
        <v/>
      </c>
      <c r="H113" s="66" t="str">
        <f aca="false">IF(C113="","",IF(F113&gt;1, "⚠️ Excedido", IF(F113&gt;=0.7, "⚠️ Próximo a límite", "✅ Dentro de límite")))</f>
        <v/>
      </c>
    </row>
    <row r="114" customFormat="false" ht="19.35" hidden="false" customHeight="false" outlineLevel="0" collapsed="false">
      <c r="A114" s="72" t="str">
        <f aca="false">IF(ISBLANK(B114),"",INDEX(Cuentas!A:A,MATCH(B114,Cuentas!B:B,0)))</f>
        <v/>
      </c>
      <c r="B114" s="58"/>
      <c r="C114" s="70"/>
      <c r="D114" s="64" t="str">
        <f aca="false">IF(C114="","",C114*12)</f>
        <v/>
      </c>
      <c r="E114" s="64" t="str">
        <f aca="false">IF(C114="","",SUMIF(Transacciones!$D$2:$E$500,B114,Transacciones!$E$2:$E$500))</f>
        <v/>
      </c>
      <c r="F114" s="62" t="str">
        <f aca="false">IF(C114="","",IF(D114&gt;0,E114/D114,0))</f>
        <v/>
      </c>
      <c r="G114" s="63" t="str">
        <f aca="false">IF(C114="","",D114-E114)</f>
        <v/>
      </c>
      <c r="H114" s="64" t="str">
        <f aca="false">IF(C114="","",IF(F114&gt;1, "⚠️ Excedido", IF(F114&gt;=0.7, "⚠️ Próximo a límite", "✅ Dentro de límite")))</f>
        <v/>
      </c>
    </row>
    <row r="115" customFormat="false" ht="19.35" hidden="false" customHeight="false" outlineLevel="0" collapsed="false">
      <c r="A115" s="67" t="str">
        <f aca="false">IF(ISBLANK(B115),"",INDEX(Cuentas!A:A,MATCH(B115,Cuentas!B:B,0)))</f>
        <v/>
      </c>
      <c r="B115" s="50"/>
      <c r="C115" s="68"/>
      <c r="D115" s="66" t="str">
        <f aca="false">IF(C115="","",C115*12)</f>
        <v/>
      </c>
      <c r="E115" s="66" t="str">
        <f aca="false">IF(C115="","",SUMIF(Transacciones!$D$2:$E$500,B115,Transacciones!$E$2:$E$500))</f>
        <v/>
      </c>
      <c r="F115" s="54" t="str">
        <f aca="false">IF(C115="","",IF(D115&gt;0,E115/D115,0))</f>
        <v/>
      </c>
      <c r="G115" s="55" t="str">
        <f aca="false">IF(C115="","",D115-E115)</f>
        <v/>
      </c>
      <c r="H115" s="66" t="str">
        <f aca="false">IF(C115="","",IF(F115&gt;1, "⚠️ Excedido", IF(F115&gt;=0.7, "⚠️ Próximo a límite", "✅ Dentro de límite")))</f>
        <v/>
      </c>
    </row>
    <row r="116" customFormat="false" ht="19.35" hidden="false" customHeight="false" outlineLevel="0" collapsed="false">
      <c r="A116" s="72" t="str">
        <f aca="false">IF(ISBLANK(B116),"",INDEX(Cuentas!A:A,MATCH(B116,Cuentas!B:B,0)))</f>
        <v/>
      </c>
      <c r="B116" s="58"/>
      <c r="C116" s="70"/>
      <c r="D116" s="64" t="str">
        <f aca="false">IF(C116="","",C116*12)</f>
        <v/>
      </c>
      <c r="E116" s="64" t="str">
        <f aca="false">IF(C116="","",SUMIF(Transacciones!$D$2:$E$500,B116,Transacciones!$E$2:$E$500))</f>
        <v/>
      </c>
      <c r="F116" s="62" t="str">
        <f aca="false">IF(C116="","",IF(D116&gt;0,E116/D116,0))</f>
        <v/>
      </c>
      <c r="G116" s="63" t="str">
        <f aca="false">IF(C116="","",D116-E116)</f>
        <v/>
      </c>
      <c r="H116" s="64" t="str">
        <f aca="false">IF(C116="","",IF(F116&gt;1, "⚠️ Excedido", IF(F116&gt;=0.7, "⚠️ Próximo a límite", "✅ Dentro de límite")))</f>
        <v/>
      </c>
    </row>
    <row r="117" customFormat="false" ht="19.35" hidden="false" customHeight="false" outlineLevel="0" collapsed="false">
      <c r="A117" s="67" t="str">
        <f aca="false">IF(ISBLANK(B117),"",INDEX(Cuentas!A:A,MATCH(B117,Cuentas!B:B,0)))</f>
        <v/>
      </c>
      <c r="B117" s="50"/>
      <c r="C117" s="68"/>
      <c r="D117" s="66" t="str">
        <f aca="false">IF(C117="","",C117*12)</f>
        <v/>
      </c>
      <c r="E117" s="66" t="str">
        <f aca="false">IF(C117="","",SUMIF(Transacciones!$D$2:$E$500,B117,Transacciones!$E$2:$E$500))</f>
        <v/>
      </c>
      <c r="F117" s="54" t="str">
        <f aca="false">IF(C117="","",IF(D117&gt;0,E117/D117,0))</f>
        <v/>
      </c>
      <c r="G117" s="55" t="str">
        <f aca="false">IF(C117="","",D117-E117)</f>
        <v/>
      </c>
      <c r="H117" s="66" t="str">
        <f aca="false">IF(C117="","",IF(F117&gt;1, "⚠️ Excedido", IF(F117&gt;=0.7, "⚠️ Próximo a límite", "✅ Dentro de límite")))</f>
        <v/>
      </c>
    </row>
    <row r="118" customFormat="false" ht="19.35" hidden="false" customHeight="false" outlineLevel="0" collapsed="false">
      <c r="A118" s="72" t="str">
        <f aca="false">IF(ISBLANK(B118),"",INDEX(Cuentas!A:A,MATCH(B118,Cuentas!B:B,0)))</f>
        <v/>
      </c>
      <c r="B118" s="58"/>
      <c r="C118" s="70"/>
      <c r="D118" s="64" t="str">
        <f aca="false">IF(C118="","",C118*12)</f>
        <v/>
      </c>
      <c r="E118" s="64" t="str">
        <f aca="false">IF(C118="","",SUMIF(Transacciones!$D$2:$E$500,B118,Transacciones!$E$2:$E$500))</f>
        <v/>
      </c>
      <c r="F118" s="62" t="str">
        <f aca="false">IF(C118="","",IF(D118&gt;0,E118/D118,0))</f>
        <v/>
      </c>
      <c r="G118" s="63" t="str">
        <f aca="false">IF(C118="","",D118-E118)</f>
        <v/>
      </c>
      <c r="H118" s="64" t="str">
        <f aca="false">IF(C118="","",IF(F118&gt;1, "⚠️ Excedido", IF(F118&gt;=0.7, "⚠️ Próximo a límite", "✅ Dentro de límite")))</f>
        <v/>
      </c>
    </row>
    <row r="119" customFormat="false" ht="19.35" hidden="false" customHeight="false" outlineLevel="0" collapsed="false">
      <c r="A119" s="67" t="str">
        <f aca="false">IF(ISBLANK(B119),"",INDEX(Cuentas!A:A,MATCH(B119,Cuentas!B:B,0)))</f>
        <v/>
      </c>
      <c r="B119" s="50"/>
      <c r="C119" s="68"/>
      <c r="D119" s="66" t="str">
        <f aca="false">IF(C119="","",C119*12)</f>
        <v/>
      </c>
      <c r="E119" s="66" t="str">
        <f aca="false">IF(C119="","",SUMIF(Transacciones!$D$2:$E$500,B119,Transacciones!$E$2:$E$500))</f>
        <v/>
      </c>
      <c r="F119" s="54" t="str">
        <f aca="false">IF(C119="","",IF(D119&gt;0,E119/D119,0))</f>
        <v/>
      </c>
      <c r="G119" s="55" t="str">
        <f aca="false">IF(C119="","",D119-E119)</f>
        <v/>
      </c>
      <c r="H119" s="66" t="str">
        <f aca="false">IF(C119="","",IF(F119&gt;1, "⚠️ Excedido", IF(F119&gt;=0.7, "⚠️ Próximo a límite", "✅ Dentro de límite")))</f>
        <v/>
      </c>
    </row>
    <row r="120" customFormat="false" ht="19.35" hidden="false" customHeight="false" outlineLevel="0" collapsed="false">
      <c r="A120" s="72" t="str">
        <f aca="false">IF(ISBLANK(B120),"",INDEX(Cuentas!A:A,MATCH(B120,Cuentas!B:B,0)))</f>
        <v/>
      </c>
      <c r="B120" s="58"/>
      <c r="C120" s="70"/>
      <c r="D120" s="64" t="str">
        <f aca="false">IF(C120="","",C120*12)</f>
        <v/>
      </c>
      <c r="E120" s="64" t="str">
        <f aca="false">IF(C120="","",SUMIF(Transacciones!$D$2:$E$500,B120,Transacciones!$E$2:$E$500))</f>
        <v/>
      </c>
      <c r="F120" s="62" t="str">
        <f aca="false">IF(C120="","",IF(D120&gt;0,E120/D120,0))</f>
        <v/>
      </c>
      <c r="G120" s="63" t="str">
        <f aca="false">IF(C120="","",D120-E120)</f>
        <v/>
      </c>
      <c r="H120" s="64" t="str">
        <f aca="false">IF(C120="","",IF(F120&gt;1, "⚠️ Excedido", IF(F120&gt;=0.7, "⚠️ Próximo a límite", "✅ Dentro de límite")))</f>
        <v/>
      </c>
    </row>
    <row r="121" customFormat="false" ht="19.35" hidden="false" customHeight="false" outlineLevel="0" collapsed="false">
      <c r="A121" s="67" t="str">
        <f aca="false">IF(ISBLANK(B121),"",INDEX(Cuentas!A:A,MATCH(B121,Cuentas!B:B,0)))</f>
        <v/>
      </c>
      <c r="B121" s="50"/>
      <c r="C121" s="68"/>
      <c r="D121" s="66" t="str">
        <f aca="false">IF(C121="","",C121*12)</f>
        <v/>
      </c>
      <c r="E121" s="66" t="str">
        <f aca="false">IF(C121="","",SUMIF(Transacciones!$D$2:$E$500,B121,Transacciones!$E$2:$E$500))</f>
        <v/>
      </c>
      <c r="F121" s="54" t="str">
        <f aca="false">IF(C121="","",IF(D121&gt;0,E121/D121,0))</f>
        <v/>
      </c>
      <c r="G121" s="55" t="str">
        <f aca="false">IF(C121="","",D121-E121)</f>
        <v/>
      </c>
      <c r="H121" s="66" t="str">
        <f aca="false">IF(C121="","",IF(F121&gt;1, "⚠️ Excedido", IF(F121&gt;=0.7, "⚠️ Próximo a límite", "✅ Dentro de límite")))</f>
        <v/>
      </c>
    </row>
    <row r="122" customFormat="false" ht="19.35" hidden="false" customHeight="false" outlineLevel="0" collapsed="false">
      <c r="A122" s="72" t="str">
        <f aca="false">IF(ISBLANK(B122),"",INDEX(Cuentas!A:A,MATCH(B122,Cuentas!B:B,0)))</f>
        <v/>
      </c>
      <c r="B122" s="58"/>
      <c r="C122" s="70"/>
      <c r="D122" s="64" t="str">
        <f aca="false">IF(C122="","",C122*12)</f>
        <v/>
      </c>
      <c r="E122" s="64" t="str">
        <f aca="false">IF(C122="","",SUMIF(Transacciones!$D$2:$E$500,B122,Transacciones!$E$2:$E$500))</f>
        <v/>
      </c>
      <c r="F122" s="62" t="str">
        <f aca="false">IF(C122="","",IF(D122&gt;0,E122/D122,0))</f>
        <v/>
      </c>
      <c r="G122" s="63" t="str">
        <f aca="false">IF(C122="","",D122-E122)</f>
        <v/>
      </c>
      <c r="H122" s="64" t="str">
        <f aca="false">IF(C122="","",IF(F122&gt;1, "⚠️ Excedido", IF(F122&gt;=0.7, "⚠️ Próximo a límite", "✅ Dentro de límite")))</f>
        <v/>
      </c>
    </row>
    <row r="123" customFormat="false" ht="19.35" hidden="false" customHeight="false" outlineLevel="0" collapsed="false">
      <c r="A123" s="67" t="str">
        <f aca="false">IF(ISBLANK(B123),"",INDEX(Cuentas!A:A,MATCH(B123,Cuentas!B:B,0)))</f>
        <v/>
      </c>
      <c r="B123" s="50"/>
      <c r="C123" s="68"/>
      <c r="D123" s="66" t="str">
        <f aca="false">IF(C123="","",C123*12)</f>
        <v/>
      </c>
      <c r="E123" s="66" t="str">
        <f aca="false">IF(C123="","",SUMIF(Transacciones!$D$2:$E$500,B123,Transacciones!$E$2:$E$500))</f>
        <v/>
      </c>
      <c r="F123" s="54" t="str">
        <f aca="false">IF(C123="","",IF(D123&gt;0,E123/D123,0))</f>
        <v/>
      </c>
      <c r="G123" s="55" t="str">
        <f aca="false">IF(C123="","",D123-E123)</f>
        <v/>
      </c>
      <c r="H123" s="66" t="str">
        <f aca="false">IF(C123="","",IF(F123&gt;1, "⚠️ Excedido", IF(F123&gt;=0.7, "⚠️ Próximo a límite", "✅ Dentro de límite")))</f>
        <v/>
      </c>
    </row>
    <row r="124" customFormat="false" ht="19.35" hidden="false" customHeight="false" outlineLevel="0" collapsed="false">
      <c r="A124" s="72" t="str">
        <f aca="false">IF(ISBLANK(B124),"",INDEX(Cuentas!A:A,MATCH(B124,Cuentas!B:B,0)))</f>
        <v/>
      </c>
      <c r="B124" s="58"/>
      <c r="C124" s="70"/>
      <c r="D124" s="64" t="str">
        <f aca="false">IF(C124="","",C124*12)</f>
        <v/>
      </c>
      <c r="E124" s="64" t="str">
        <f aca="false">IF(C124="","",SUMIF(Transacciones!$D$2:$E$500,B124,Transacciones!$E$2:$E$500))</f>
        <v/>
      </c>
      <c r="F124" s="62" t="str">
        <f aca="false">IF(C124="","",IF(D124&gt;0,E124/D124,0))</f>
        <v/>
      </c>
      <c r="G124" s="63" t="str">
        <f aca="false">IF(C124="","",D124-E124)</f>
        <v/>
      </c>
      <c r="H124" s="64" t="str">
        <f aca="false">IF(C124="","",IF(F124&gt;1, "⚠️ Excedido", IF(F124&gt;=0.7, "⚠️ Próximo a límite", "✅ Dentro de límite")))</f>
        <v/>
      </c>
    </row>
    <row r="125" customFormat="false" ht="19.35" hidden="false" customHeight="false" outlineLevel="0" collapsed="false">
      <c r="A125" s="67" t="str">
        <f aca="false">IF(ISBLANK(B125),"",INDEX(Cuentas!A:A,MATCH(B125,Cuentas!B:B,0)))</f>
        <v/>
      </c>
      <c r="B125" s="50"/>
      <c r="C125" s="68"/>
      <c r="D125" s="66" t="str">
        <f aca="false">IF(C125="","",C125*12)</f>
        <v/>
      </c>
      <c r="E125" s="66" t="str">
        <f aca="false">IF(C125="","",SUMIF(Transacciones!$D$2:$E$500,B125,Transacciones!$E$2:$E$500))</f>
        <v/>
      </c>
      <c r="F125" s="54" t="str">
        <f aca="false">IF(C125="","",IF(D125&gt;0,E125/D125,0))</f>
        <v/>
      </c>
      <c r="G125" s="55" t="str">
        <f aca="false">IF(C125="","",D125-E125)</f>
        <v/>
      </c>
      <c r="H125" s="66" t="str">
        <f aca="false">IF(C125="","",IF(F125&gt;1, "⚠️ Excedido", IF(F125&gt;=0.7, "⚠️ Próximo a límite", "✅ Dentro de límite")))</f>
        <v/>
      </c>
    </row>
    <row r="126" customFormat="false" ht="19.35" hidden="false" customHeight="false" outlineLevel="0" collapsed="false">
      <c r="A126" s="72" t="str">
        <f aca="false">IF(ISBLANK(B126),"",INDEX(Cuentas!A:A,MATCH(B126,Cuentas!B:B,0)))</f>
        <v/>
      </c>
      <c r="B126" s="58"/>
      <c r="C126" s="70"/>
      <c r="D126" s="64" t="str">
        <f aca="false">IF(C126="","",C126*12)</f>
        <v/>
      </c>
      <c r="E126" s="64" t="str">
        <f aca="false">IF(C126="","",SUMIF(Transacciones!$D$2:$E$500,B126,Transacciones!$E$2:$E$500))</f>
        <v/>
      </c>
      <c r="F126" s="62" t="str">
        <f aca="false">IF(C126="","",IF(D126&gt;0,E126/D126,0))</f>
        <v/>
      </c>
      <c r="G126" s="63" t="str">
        <f aca="false">IF(C126="","",D126-E126)</f>
        <v/>
      </c>
      <c r="H126" s="64" t="str">
        <f aca="false">IF(C126="","",IF(F126&gt;1, "⚠️ Excedido", IF(F126&gt;=0.7, "⚠️ Próximo a límite", "✅ Dentro de límite")))</f>
        <v/>
      </c>
    </row>
    <row r="127" customFormat="false" ht="19.35" hidden="false" customHeight="false" outlineLevel="0" collapsed="false">
      <c r="A127" s="67" t="str">
        <f aca="false">IF(ISBLANK(B127),"",INDEX(Cuentas!A:A,MATCH(B127,Cuentas!B:B,0)))</f>
        <v/>
      </c>
      <c r="B127" s="50"/>
      <c r="C127" s="68"/>
      <c r="D127" s="66" t="str">
        <f aca="false">IF(C127="","",C127*12)</f>
        <v/>
      </c>
      <c r="E127" s="66" t="str">
        <f aca="false">IF(C127="","",SUMIF(Transacciones!$D$2:$E$500,B127,Transacciones!$E$2:$E$500))</f>
        <v/>
      </c>
      <c r="F127" s="54" t="str">
        <f aca="false">IF(C127="","",IF(D127&gt;0,E127/D127,0))</f>
        <v/>
      </c>
      <c r="G127" s="55" t="str">
        <f aca="false">IF(C127="","",D127-E127)</f>
        <v/>
      </c>
      <c r="H127" s="66" t="str">
        <f aca="false">IF(C127="","",IF(F127&gt;1, "⚠️ Excedido", IF(F127&gt;=0.7, "⚠️ Próximo a límite", "✅ Dentro de límite")))</f>
        <v/>
      </c>
    </row>
    <row r="128" customFormat="false" ht="19.35" hidden="false" customHeight="false" outlineLevel="0" collapsed="false">
      <c r="A128" s="72" t="str">
        <f aca="false">IF(ISBLANK(B128),"",INDEX(Cuentas!A:A,MATCH(B128,Cuentas!B:B,0)))</f>
        <v/>
      </c>
      <c r="B128" s="58"/>
      <c r="C128" s="70"/>
      <c r="D128" s="64" t="str">
        <f aca="false">IF(C128="","",C128*12)</f>
        <v/>
      </c>
      <c r="E128" s="64" t="str">
        <f aca="false">IF(C128="","",SUMIF(Transacciones!$D$2:$E$500,B128,Transacciones!$E$2:$E$500))</f>
        <v/>
      </c>
      <c r="F128" s="62" t="str">
        <f aca="false">IF(C128="","",IF(D128&gt;0,E128/D128,0))</f>
        <v/>
      </c>
      <c r="G128" s="63" t="str">
        <f aca="false">IF(C128="","",D128-E128)</f>
        <v/>
      </c>
      <c r="H128" s="64" t="str">
        <f aca="false">IF(C128="","",IF(F128&gt;1, "⚠️ Excedido", IF(F128&gt;=0.7, "⚠️ Próximo a límite", "✅ Dentro de límite")))</f>
        <v/>
      </c>
    </row>
    <row r="129" customFormat="false" ht="19.35" hidden="false" customHeight="false" outlineLevel="0" collapsed="false">
      <c r="A129" s="67" t="str">
        <f aca="false">IF(ISBLANK(B129),"",INDEX(Cuentas!A:A,MATCH(B129,Cuentas!B:B,0)))</f>
        <v/>
      </c>
      <c r="B129" s="50"/>
      <c r="C129" s="68"/>
      <c r="D129" s="66" t="str">
        <f aca="false">IF(C129="","",C129*12)</f>
        <v/>
      </c>
      <c r="E129" s="66" t="str">
        <f aca="false">IF(C129="","",SUMIF(Transacciones!$D$2:$E$500,B129,Transacciones!$E$2:$E$500))</f>
        <v/>
      </c>
      <c r="F129" s="54" t="str">
        <f aca="false">IF(C129="","",IF(D129&gt;0,E129/D129,0))</f>
        <v/>
      </c>
      <c r="G129" s="55" t="str">
        <f aca="false">IF(C129="","",D129-E129)</f>
        <v/>
      </c>
      <c r="H129" s="66" t="str">
        <f aca="false">IF(C129="","",IF(F129&gt;1, "⚠️ Excedido", IF(F129&gt;=0.7, "⚠️ Próximo a límite", "✅ Dentro de límite")))</f>
        <v/>
      </c>
    </row>
    <row r="130" customFormat="false" ht="19.35" hidden="false" customHeight="false" outlineLevel="0" collapsed="false">
      <c r="A130" s="72" t="str">
        <f aca="false">IF(ISBLANK(B130),"",INDEX(Cuentas!A:A,MATCH(B130,Cuentas!B:B,0)))</f>
        <v/>
      </c>
      <c r="B130" s="58"/>
      <c r="C130" s="70"/>
      <c r="D130" s="64" t="str">
        <f aca="false">IF(C130="","",C130*12)</f>
        <v/>
      </c>
      <c r="E130" s="64" t="str">
        <f aca="false">IF(C130="","",SUMIF(Transacciones!$D$2:$E$500,B130,Transacciones!$E$2:$E$500))</f>
        <v/>
      </c>
      <c r="F130" s="62" t="str">
        <f aca="false">IF(C130="","",IF(D130&gt;0,E130/D130,0))</f>
        <v/>
      </c>
      <c r="G130" s="63" t="str">
        <f aca="false">IF(C130="","",D130-E130)</f>
        <v/>
      </c>
      <c r="H130" s="64" t="str">
        <f aca="false">IF(C130="","",IF(F130&gt;1, "⚠️ Excedido", IF(F130&gt;=0.7, "⚠️ Próximo a límite", "✅ Dentro de límite")))</f>
        <v/>
      </c>
    </row>
    <row r="131" customFormat="false" ht="19.35" hidden="false" customHeight="false" outlineLevel="0" collapsed="false">
      <c r="A131" s="67" t="str">
        <f aca="false">IF(ISBLANK(B131),"",INDEX(Cuentas!A:A,MATCH(B131,Cuentas!B:B,0)))</f>
        <v/>
      </c>
      <c r="B131" s="50"/>
      <c r="C131" s="68"/>
      <c r="D131" s="66" t="str">
        <f aca="false">IF(C131="","",C131*12)</f>
        <v/>
      </c>
      <c r="E131" s="66" t="str">
        <f aca="false">IF(C131="","",SUMIF(Transacciones!$D$2:$E$500,B131,Transacciones!$E$2:$E$500))</f>
        <v/>
      </c>
      <c r="F131" s="54" t="str">
        <f aca="false">IF(C131="","",IF(D131&gt;0,E131/D131,0))</f>
        <v/>
      </c>
      <c r="G131" s="55" t="str">
        <f aca="false">IF(C131="","",D131-E131)</f>
        <v/>
      </c>
      <c r="H131" s="66" t="str">
        <f aca="false">IF(C131="","",IF(F131&gt;1, "⚠️ Excedido", IF(F131&gt;=0.7, "⚠️ Próximo a límite", "✅ Dentro de límite")))</f>
        <v/>
      </c>
    </row>
    <row r="132" customFormat="false" ht="19.35" hidden="false" customHeight="false" outlineLevel="0" collapsed="false">
      <c r="A132" s="72" t="str">
        <f aca="false">IF(ISBLANK(B132),"",INDEX(Cuentas!A:A,MATCH(B132,Cuentas!B:B,0)))</f>
        <v/>
      </c>
      <c r="B132" s="58"/>
      <c r="C132" s="70"/>
      <c r="D132" s="64" t="str">
        <f aca="false">IF(C132="","",C132*12)</f>
        <v/>
      </c>
      <c r="E132" s="64" t="str">
        <f aca="false">IF(C132="","",SUMIF(Transacciones!$D$2:$E$500,B132,Transacciones!$E$2:$E$500))</f>
        <v/>
      </c>
      <c r="F132" s="62" t="str">
        <f aca="false">IF(C132="","",IF(D132&gt;0,E132/D132,0))</f>
        <v/>
      </c>
      <c r="G132" s="63" t="str">
        <f aca="false">IF(C132="","",D132-E132)</f>
        <v/>
      </c>
      <c r="H132" s="64" t="str">
        <f aca="false">IF(C132="","",IF(F132&gt;1, "⚠️ Excedido", IF(F132&gt;=0.7, "⚠️ Próximo a límite", "✅ Dentro de límite")))</f>
        <v/>
      </c>
    </row>
    <row r="133" customFormat="false" ht="19.35" hidden="false" customHeight="false" outlineLevel="0" collapsed="false">
      <c r="A133" s="67" t="str">
        <f aca="false">IF(ISBLANK(B133),"",INDEX(Cuentas!A:A,MATCH(B133,Cuentas!B:B,0)))</f>
        <v/>
      </c>
      <c r="B133" s="50"/>
      <c r="C133" s="68"/>
      <c r="D133" s="66" t="str">
        <f aca="false">IF(C133="","",C133*12)</f>
        <v/>
      </c>
      <c r="E133" s="66" t="str">
        <f aca="false">IF(C133="","",SUMIF(Transacciones!$D$2:$E$500,B133,Transacciones!$E$2:$E$500))</f>
        <v/>
      </c>
      <c r="F133" s="54" t="str">
        <f aca="false">IF(C133="","",IF(D133&gt;0,E133/D133,0))</f>
        <v/>
      </c>
      <c r="G133" s="55" t="str">
        <f aca="false">IF(C133="","",D133-E133)</f>
        <v/>
      </c>
      <c r="H133" s="66" t="str">
        <f aca="false">IF(C133="","",IF(F133&gt;1, "⚠️ Excedido", IF(F133&gt;=0.7, "⚠️ Próximo a límite", "✅ Dentro de límite")))</f>
        <v/>
      </c>
    </row>
    <row r="134" customFormat="false" ht="19.35" hidden="false" customHeight="false" outlineLevel="0" collapsed="false">
      <c r="A134" s="72" t="str">
        <f aca="false">IF(ISBLANK(B134),"",INDEX(Cuentas!A:A,MATCH(B134,Cuentas!B:B,0)))</f>
        <v/>
      </c>
      <c r="B134" s="58"/>
      <c r="C134" s="70"/>
      <c r="D134" s="64" t="str">
        <f aca="false">IF(C134="","",C134*12)</f>
        <v/>
      </c>
      <c r="E134" s="64" t="str">
        <f aca="false">IF(C134="","",SUMIF(Transacciones!$D$2:$E$500,B134,Transacciones!$E$2:$E$500))</f>
        <v/>
      </c>
      <c r="F134" s="62" t="str">
        <f aca="false">IF(C134="","",IF(D134&gt;0,E134/D134,0))</f>
        <v/>
      </c>
      <c r="G134" s="63" t="str">
        <f aca="false">IF(C134="","",D134-E134)</f>
        <v/>
      </c>
      <c r="H134" s="64" t="str">
        <f aca="false">IF(C134="","",IF(F134&gt;1, "⚠️ Excedido", IF(F134&gt;=0.7, "⚠️ Próximo a límite", "✅ Dentro de límite")))</f>
        <v/>
      </c>
    </row>
    <row r="135" customFormat="false" ht="19.35" hidden="false" customHeight="false" outlineLevel="0" collapsed="false">
      <c r="A135" s="67" t="str">
        <f aca="false">IF(ISBLANK(B135),"",INDEX(Cuentas!A:A,MATCH(B135,Cuentas!B:B,0)))</f>
        <v/>
      </c>
      <c r="B135" s="50"/>
      <c r="C135" s="68"/>
      <c r="D135" s="66" t="str">
        <f aca="false">IF(C135="","",C135*12)</f>
        <v/>
      </c>
      <c r="E135" s="66" t="str">
        <f aca="false">IF(C135="","",SUMIF(Transacciones!$D$2:$E$500,B135,Transacciones!$E$2:$E$500))</f>
        <v/>
      </c>
      <c r="F135" s="54" t="str">
        <f aca="false">IF(C135="","",IF(D135&gt;0,E135/D135,0))</f>
        <v/>
      </c>
      <c r="G135" s="55" t="str">
        <f aca="false">IF(C135="","",D135-E135)</f>
        <v/>
      </c>
      <c r="H135" s="66" t="str">
        <f aca="false">IF(C135="","",IF(F135&gt;1, "⚠️ Excedido", IF(F135&gt;=0.7, "⚠️ Próximo a límite", "✅ Dentro de límite")))</f>
        <v/>
      </c>
    </row>
    <row r="136" customFormat="false" ht="19.35" hidden="false" customHeight="false" outlineLevel="0" collapsed="false">
      <c r="A136" s="72" t="str">
        <f aca="false">IF(ISBLANK(B136),"",INDEX(Cuentas!A:A,MATCH(B136,Cuentas!B:B,0)))</f>
        <v/>
      </c>
      <c r="B136" s="58"/>
      <c r="C136" s="70"/>
      <c r="D136" s="64" t="str">
        <f aca="false">IF(C136="","",C136*12)</f>
        <v/>
      </c>
      <c r="E136" s="64" t="str">
        <f aca="false">IF(C136="","",SUMIF(Transacciones!$D$2:$E$500,B136,Transacciones!$E$2:$E$500))</f>
        <v/>
      </c>
      <c r="F136" s="62" t="str">
        <f aca="false">IF(C136="","",IF(D136&gt;0,E136/D136,0))</f>
        <v/>
      </c>
      <c r="G136" s="63" t="str">
        <f aca="false">IF(C136="","",D136-E136)</f>
        <v/>
      </c>
      <c r="H136" s="64" t="str">
        <f aca="false">IF(C136="","",IF(F136&gt;1, "⚠️ Excedido", IF(F136&gt;=0.7, "⚠️ Próximo a límite", "✅ Dentro de límite")))</f>
        <v/>
      </c>
    </row>
    <row r="137" customFormat="false" ht="19.35" hidden="false" customHeight="false" outlineLevel="0" collapsed="false">
      <c r="A137" s="67" t="str">
        <f aca="false">IF(ISBLANK(B137),"",INDEX(Cuentas!A:A,MATCH(B137,Cuentas!B:B,0)))</f>
        <v/>
      </c>
      <c r="B137" s="50"/>
      <c r="C137" s="68"/>
      <c r="D137" s="66" t="str">
        <f aca="false">IF(C137="","",C137*12)</f>
        <v/>
      </c>
      <c r="E137" s="66" t="str">
        <f aca="false">IF(C137="","",SUMIF(Transacciones!$D$2:$E$500,B137,Transacciones!$E$2:$E$500))</f>
        <v/>
      </c>
      <c r="F137" s="54" t="str">
        <f aca="false">IF(C137="","",IF(D137&gt;0,E137/D137,0))</f>
        <v/>
      </c>
      <c r="G137" s="55" t="str">
        <f aca="false">IF(C137="","",D137-E137)</f>
        <v/>
      </c>
      <c r="H137" s="66" t="str">
        <f aca="false">IF(C137="","",IF(F137&gt;1, "⚠️ Excedido", IF(F137&gt;=0.7, "⚠️ Próximo a límite", "✅ Dentro de límite")))</f>
        <v/>
      </c>
    </row>
    <row r="138" customFormat="false" ht="19.35" hidden="false" customHeight="false" outlineLevel="0" collapsed="false">
      <c r="A138" s="72" t="str">
        <f aca="false">IF(ISBLANK(B138),"",INDEX(Cuentas!A:A,MATCH(B138,Cuentas!B:B,0)))</f>
        <v/>
      </c>
      <c r="B138" s="58"/>
      <c r="C138" s="70"/>
      <c r="D138" s="64" t="str">
        <f aca="false">IF(C138="","",C138*12)</f>
        <v/>
      </c>
      <c r="E138" s="64" t="str">
        <f aca="false">IF(C138="","",SUMIF(Transacciones!$D$2:$E$500,B138,Transacciones!$E$2:$E$500))</f>
        <v/>
      </c>
      <c r="F138" s="62" t="str">
        <f aca="false">IF(C138="","",IF(D138&gt;0,E138/D138,0))</f>
        <v/>
      </c>
      <c r="G138" s="63" t="str">
        <f aca="false">IF(C138="","",D138-E138)</f>
        <v/>
      </c>
      <c r="H138" s="64" t="str">
        <f aca="false">IF(C138="","",IF(F138&gt;1, "⚠️ Excedido", IF(F138&gt;=0.7, "⚠️ Próximo a límite", "✅ Dentro de límite")))</f>
        <v/>
      </c>
    </row>
    <row r="139" customFormat="false" ht="19.35" hidden="false" customHeight="false" outlineLevel="0" collapsed="false">
      <c r="A139" s="67" t="str">
        <f aca="false">IF(ISBLANK(B139),"",INDEX(Cuentas!A:A,MATCH(B139,Cuentas!B:B,0)))</f>
        <v/>
      </c>
      <c r="B139" s="50"/>
      <c r="C139" s="68"/>
      <c r="D139" s="66" t="str">
        <f aca="false">IF(C139="","",C139*12)</f>
        <v/>
      </c>
      <c r="E139" s="66" t="str">
        <f aca="false">IF(C139="","",SUMIF(Transacciones!$D$2:$E$500,B139,Transacciones!$E$2:$E$500))</f>
        <v/>
      </c>
      <c r="F139" s="54" t="str">
        <f aca="false">IF(C139="","",IF(D139&gt;0,E139/D139,0))</f>
        <v/>
      </c>
      <c r="G139" s="55" t="str">
        <f aca="false">IF(C139="","",D139-E139)</f>
        <v/>
      </c>
      <c r="H139" s="66" t="str">
        <f aca="false">IF(C139="","",IF(F139&gt;1, "⚠️ Excedido", IF(F139&gt;=0.7, "⚠️ Próximo a límite", "✅ Dentro de límite")))</f>
        <v/>
      </c>
    </row>
    <row r="140" customFormat="false" ht="19.35" hidden="false" customHeight="false" outlineLevel="0" collapsed="false">
      <c r="A140" s="72" t="str">
        <f aca="false">IF(ISBLANK(B140),"",INDEX(Cuentas!A:A,MATCH(B140,Cuentas!B:B,0)))</f>
        <v/>
      </c>
      <c r="B140" s="58"/>
      <c r="C140" s="70"/>
      <c r="D140" s="64" t="str">
        <f aca="false">IF(C140="","",C140*12)</f>
        <v/>
      </c>
      <c r="E140" s="64" t="str">
        <f aca="false">IF(C140="","",SUMIF(Transacciones!$D$2:$E$500,B140,Transacciones!$E$2:$E$500))</f>
        <v/>
      </c>
      <c r="F140" s="62" t="str">
        <f aca="false">IF(C140="","",IF(D140&gt;0,E140/D140,0))</f>
        <v/>
      </c>
      <c r="G140" s="63" t="str">
        <f aca="false">IF(C140="","",D140-E140)</f>
        <v/>
      </c>
      <c r="H140" s="64" t="str">
        <f aca="false">IF(C140="","",IF(F140&gt;1, "⚠️ Excedido", IF(F140&gt;=0.7, "⚠️ Próximo a límite", "✅ Dentro de límite")))</f>
        <v/>
      </c>
    </row>
    <row r="141" customFormat="false" ht="19.35" hidden="false" customHeight="false" outlineLevel="0" collapsed="false">
      <c r="A141" s="67" t="str">
        <f aca="false">IF(ISBLANK(B141),"",INDEX(Cuentas!A:A,MATCH(B141,Cuentas!B:B,0)))</f>
        <v/>
      </c>
      <c r="B141" s="50"/>
      <c r="C141" s="68"/>
      <c r="D141" s="66" t="str">
        <f aca="false">IF(C141="","",C141*12)</f>
        <v/>
      </c>
      <c r="E141" s="66" t="str">
        <f aca="false">IF(C141="","",SUMIF(Transacciones!$D$2:$E$500,B141,Transacciones!$E$2:$E$500))</f>
        <v/>
      </c>
      <c r="F141" s="54" t="str">
        <f aca="false">IF(C141="","",IF(D141&gt;0,E141/D141,0))</f>
        <v/>
      </c>
      <c r="G141" s="55" t="str">
        <f aca="false">IF(C141="","",D141-E141)</f>
        <v/>
      </c>
      <c r="H141" s="66" t="str">
        <f aca="false">IF(C141="","",IF(F141&gt;1, "⚠️ Excedido", IF(F141&gt;=0.7, "⚠️ Próximo a límite", "✅ Dentro de límite")))</f>
        <v/>
      </c>
    </row>
    <row r="142" customFormat="false" ht="19.35" hidden="false" customHeight="false" outlineLevel="0" collapsed="false">
      <c r="A142" s="72" t="str">
        <f aca="false">IF(ISBLANK(B142),"",INDEX(Cuentas!A:A,MATCH(B142,Cuentas!B:B,0)))</f>
        <v/>
      </c>
      <c r="B142" s="58"/>
      <c r="C142" s="70"/>
      <c r="D142" s="64" t="str">
        <f aca="false">IF(C142="","",C142*12)</f>
        <v/>
      </c>
      <c r="E142" s="64" t="str">
        <f aca="false">IF(C142="","",SUMIF(Transacciones!$D$2:$E$500,B142,Transacciones!$E$2:$E$500))</f>
        <v/>
      </c>
      <c r="F142" s="62" t="str">
        <f aca="false">IF(C142="","",IF(D142&gt;0,E142/D142,0))</f>
        <v/>
      </c>
      <c r="G142" s="63" t="str">
        <f aca="false">IF(C142="","",D142-E142)</f>
        <v/>
      </c>
      <c r="H142" s="64" t="str">
        <f aca="false">IF(C142="","",IF(F142&gt;1, "⚠️ Excedido", IF(F142&gt;=0.7, "⚠️ Próximo a límite", "✅ Dentro de límite")))</f>
        <v/>
      </c>
    </row>
    <row r="143" customFormat="false" ht="19.35" hidden="false" customHeight="false" outlineLevel="0" collapsed="false">
      <c r="A143" s="67" t="str">
        <f aca="false">IF(ISBLANK(B143),"",INDEX(Cuentas!A:A,MATCH(B143,Cuentas!B:B,0)))</f>
        <v/>
      </c>
      <c r="B143" s="50"/>
      <c r="C143" s="68"/>
      <c r="D143" s="66" t="str">
        <f aca="false">IF(C143="","",C143*12)</f>
        <v/>
      </c>
      <c r="E143" s="66" t="str">
        <f aca="false">IF(C143="","",SUMIF(Transacciones!$D$2:$E$500,B143,Transacciones!$E$2:$E$500))</f>
        <v/>
      </c>
      <c r="F143" s="54" t="str">
        <f aca="false">IF(C143="","",IF(D143&gt;0,E143/D143,0))</f>
        <v/>
      </c>
      <c r="G143" s="55" t="str">
        <f aca="false">IF(C143="","",D143-E143)</f>
        <v/>
      </c>
      <c r="H143" s="66" t="str">
        <f aca="false">IF(C143="","",IF(F143&gt;1, "⚠️ Excedido", IF(F143&gt;=0.7, "⚠️ Próximo a límite", "✅ Dentro de límite")))</f>
        <v/>
      </c>
    </row>
    <row r="144" customFormat="false" ht="19.35" hidden="false" customHeight="false" outlineLevel="0" collapsed="false">
      <c r="A144" s="72" t="str">
        <f aca="false">IF(ISBLANK(B144),"",INDEX(Cuentas!A:A,MATCH(B144,Cuentas!B:B,0)))</f>
        <v/>
      </c>
      <c r="B144" s="58"/>
      <c r="C144" s="70"/>
      <c r="D144" s="64" t="str">
        <f aca="false">IF(C144="","",C144*12)</f>
        <v/>
      </c>
      <c r="E144" s="64" t="str">
        <f aca="false">IF(C144="","",SUMIF(Transacciones!$D$2:$E$500,B144,Transacciones!$E$2:$E$500))</f>
        <v/>
      </c>
      <c r="F144" s="62" t="str">
        <f aca="false">IF(C144="","",IF(D144&gt;0,E144/D144,0))</f>
        <v/>
      </c>
      <c r="G144" s="63" t="str">
        <f aca="false">IF(C144="","",D144-E144)</f>
        <v/>
      </c>
      <c r="H144" s="64" t="str">
        <f aca="false">IF(C144="","",IF(F144&gt;1, "⚠️ Excedido", IF(F144&gt;=0.7, "⚠️ Próximo a límite", "✅ Dentro de límite")))</f>
        <v/>
      </c>
    </row>
    <row r="145" customFormat="false" ht="19.35" hidden="false" customHeight="false" outlineLevel="0" collapsed="false">
      <c r="A145" s="67" t="str">
        <f aca="false">IF(ISBLANK(B145),"",INDEX(Cuentas!A:A,MATCH(B145,Cuentas!B:B,0)))</f>
        <v/>
      </c>
      <c r="B145" s="50"/>
      <c r="C145" s="68"/>
      <c r="D145" s="66" t="str">
        <f aca="false">IF(C145="","",C145*12)</f>
        <v/>
      </c>
      <c r="E145" s="66" t="str">
        <f aca="false">IF(C145="","",SUMIF(Transacciones!$D$2:$E$500,B145,Transacciones!$E$2:$E$500))</f>
        <v/>
      </c>
      <c r="F145" s="54" t="str">
        <f aca="false">IF(C145="","",IF(D145&gt;0,E145/D145,0))</f>
        <v/>
      </c>
      <c r="G145" s="55" t="str">
        <f aca="false">IF(C145="","",D145-E145)</f>
        <v/>
      </c>
      <c r="H145" s="66" t="str">
        <f aca="false">IF(C145="","",IF(F145&gt;1, "⚠️ Excedido", IF(F145&gt;=0.7, "⚠️ Próximo a límite", "✅ Dentro de límite")))</f>
        <v/>
      </c>
    </row>
    <row r="146" customFormat="false" ht="19.35" hidden="false" customHeight="false" outlineLevel="0" collapsed="false">
      <c r="A146" s="72" t="str">
        <f aca="false">IF(ISBLANK(B146),"",INDEX(Cuentas!A:A,MATCH(B146,Cuentas!B:B,0)))</f>
        <v/>
      </c>
      <c r="B146" s="58"/>
      <c r="C146" s="70"/>
      <c r="D146" s="64" t="str">
        <f aca="false">IF(C146="","",C146*12)</f>
        <v/>
      </c>
      <c r="E146" s="64" t="str">
        <f aca="false">IF(C146="","",SUMIF(Transacciones!$D$2:$E$500,B146,Transacciones!$E$2:$E$500))</f>
        <v/>
      </c>
      <c r="F146" s="62" t="str">
        <f aca="false">IF(C146="","",IF(D146&gt;0,E146/D146,0))</f>
        <v/>
      </c>
      <c r="G146" s="63" t="str">
        <f aca="false">IF(C146="","",D146-E146)</f>
        <v/>
      </c>
      <c r="H146" s="64" t="str">
        <f aca="false">IF(C146="","",IF(F146&gt;1, "⚠️ Excedido", IF(F146&gt;=0.7, "⚠️ Próximo a límite", "✅ Dentro de límite")))</f>
        <v/>
      </c>
    </row>
    <row r="147" customFormat="false" ht="19.35" hidden="false" customHeight="false" outlineLevel="0" collapsed="false">
      <c r="A147" s="67" t="str">
        <f aca="false">IF(ISBLANK(B147),"",INDEX(Cuentas!A:A,MATCH(B147,Cuentas!B:B,0)))</f>
        <v/>
      </c>
      <c r="B147" s="50"/>
      <c r="C147" s="68"/>
      <c r="D147" s="66" t="str">
        <f aca="false">IF(C147="","",C147*12)</f>
        <v/>
      </c>
      <c r="E147" s="66" t="str">
        <f aca="false">IF(C147="","",SUMIF(Transacciones!$D$2:$E$500,B147,Transacciones!$E$2:$E$500))</f>
        <v/>
      </c>
      <c r="F147" s="54" t="str">
        <f aca="false">IF(C147="","",IF(D147&gt;0,E147/D147,0))</f>
        <v/>
      </c>
      <c r="G147" s="55" t="str">
        <f aca="false">IF(C147="","",D147-E147)</f>
        <v/>
      </c>
      <c r="H147" s="66" t="str">
        <f aca="false">IF(C147="","",IF(F147&gt;1, "⚠️ Excedido", IF(F147&gt;=0.7, "⚠️ Próximo a límite", "✅ Dentro de límite")))</f>
        <v/>
      </c>
    </row>
    <row r="148" customFormat="false" ht="19.35" hidden="false" customHeight="false" outlineLevel="0" collapsed="false">
      <c r="A148" s="72" t="str">
        <f aca="false">IF(ISBLANK(B148),"",INDEX(Cuentas!A:A,MATCH(B148,Cuentas!B:B,0)))</f>
        <v/>
      </c>
      <c r="B148" s="58"/>
      <c r="C148" s="70"/>
      <c r="D148" s="64" t="str">
        <f aca="false">IF(C148="","",C148*12)</f>
        <v/>
      </c>
      <c r="E148" s="64" t="str">
        <f aca="false">IF(C148="","",SUMIF(Transacciones!$D$2:$E$500,B148,Transacciones!$E$2:$E$500))</f>
        <v/>
      </c>
      <c r="F148" s="62" t="str">
        <f aca="false">IF(C148="","",IF(D148&gt;0,E148/D148,0))</f>
        <v/>
      </c>
      <c r="G148" s="63" t="str">
        <f aca="false">IF(C148="","",D148-E148)</f>
        <v/>
      </c>
      <c r="H148" s="64" t="str">
        <f aca="false">IF(C148="","",IF(F148&gt;1, "⚠️ Excedido", IF(F148&gt;=0.7, "⚠️ Próximo a límite", "✅ Dentro de límite")))</f>
        <v/>
      </c>
    </row>
    <row r="149" customFormat="false" ht="19.35" hidden="false" customHeight="false" outlineLevel="0" collapsed="false">
      <c r="A149" s="67" t="str">
        <f aca="false">IF(ISBLANK(B149),"",INDEX(Cuentas!A:A,MATCH(B149,Cuentas!B:B,0)))</f>
        <v/>
      </c>
      <c r="B149" s="50"/>
      <c r="C149" s="68"/>
      <c r="D149" s="66" t="str">
        <f aca="false">IF(C149="","",C149*12)</f>
        <v/>
      </c>
      <c r="E149" s="66" t="str">
        <f aca="false">IF(C149="","",SUMIF(Transacciones!$D$2:$E$500,B149,Transacciones!$E$2:$E$500))</f>
        <v/>
      </c>
      <c r="F149" s="54" t="str">
        <f aca="false">IF(C149="","",IF(D149&gt;0,E149/D149,0))</f>
        <v/>
      </c>
      <c r="G149" s="55" t="str">
        <f aca="false">IF(C149="","",D149-E149)</f>
        <v/>
      </c>
      <c r="H149" s="66" t="str">
        <f aca="false">IF(C149="","",IF(F149&gt;1, "⚠️ Excedido", IF(F149&gt;=0.7, "⚠️ Próximo a límite", "✅ Dentro de límite")))</f>
        <v/>
      </c>
    </row>
    <row r="150" customFormat="false" ht="19.35" hidden="false" customHeight="false" outlineLevel="0" collapsed="false">
      <c r="A150" s="72" t="str">
        <f aca="false">IF(ISBLANK(B150),"",INDEX(Cuentas!A:A,MATCH(B150,Cuentas!B:B,0)))</f>
        <v/>
      </c>
      <c r="B150" s="58"/>
      <c r="C150" s="70"/>
      <c r="D150" s="64" t="str">
        <f aca="false">IF(C150="","",C150*12)</f>
        <v/>
      </c>
      <c r="E150" s="64" t="str">
        <f aca="false">IF(C150="","",SUMIF(Transacciones!$D$2:$E$500,B150,Transacciones!$E$2:$E$500))</f>
        <v/>
      </c>
      <c r="F150" s="62" t="str">
        <f aca="false">IF(C150="","",IF(D150&gt;0,E150/D150,0))</f>
        <v/>
      </c>
      <c r="G150" s="63" t="str">
        <f aca="false">IF(C150="","",D150-E150)</f>
        <v/>
      </c>
      <c r="H150" s="64" t="str">
        <f aca="false">IF(C150="","",IF(F150&gt;1, "⚠️ Excedido", IF(F150&gt;=0.7, "⚠️ Próximo a límite", "✅ Dentro de límite")))</f>
        <v/>
      </c>
    </row>
    <row r="151" customFormat="false" ht="19.35" hidden="false" customHeight="false" outlineLevel="0" collapsed="false">
      <c r="A151" s="67" t="str">
        <f aca="false">IF(ISBLANK(B151),"",INDEX(Cuentas!A:A,MATCH(B151,Cuentas!B:B,0)))</f>
        <v/>
      </c>
      <c r="B151" s="50"/>
      <c r="C151" s="68"/>
      <c r="D151" s="66" t="str">
        <f aca="false">IF(C151="","",C151*12)</f>
        <v/>
      </c>
      <c r="E151" s="66" t="str">
        <f aca="false">IF(C151="","",SUMIF(Transacciones!$D$2:$E$500,B151,Transacciones!$E$2:$E$500))</f>
        <v/>
      </c>
      <c r="F151" s="54" t="str">
        <f aca="false">IF(C151="","",IF(D151&gt;0,E151/D151,0))</f>
        <v/>
      </c>
      <c r="G151" s="55" t="str">
        <f aca="false">IF(C151="","",D151-E151)</f>
        <v/>
      </c>
      <c r="H151" s="66" t="str">
        <f aca="false">IF(C151="","",IF(F151&gt;1, "⚠️ Excedido", IF(F151&gt;=0.7, "⚠️ Próximo a límite", "✅ Dentro de límite")))</f>
        <v/>
      </c>
    </row>
    <row r="152" customFormat="false" ht="19.35" hidden="false" customHeight="false" outlineLevel="0" collapsed="false">
      <c r="A152" s="72" t="str">
        <f aca="false">IF(ISBLANK(B152),"",INDEX(Cuentas!A:A,MATCH(B152,Cuentas!B:B,0)))</f>
        <v/>
      </c>
      <c r="B152" s="58"/>
      <c r="C152" s="70"/>
      <c r="D152" s="64" t="str">
        <f aca="false">IF(C152="","",C152*12)</f>
        <v/>
      </c>
      <c r="E152" s="64" t="str">
        <f aca="false">IF(C152="","",SUMIF(Transacciones!$D$2:$E$500,B152,Transacciones!$E$2:$E$500))</f>
        <v/>
      </c>
      <c r="F152" s="62" t="str">
        <f aca="false">IF(C152="","",IF(D152&gt;0,E152/D152,0))</f>
        <v/>
      </c>
      <c r="G152" s="63" t="str">
        <f aca="false">IF(C152="","",D152-E152)</f>
        <v/>
      </c>
      <c r="H152" s="64" t="str">
        <f aca="false">IF(C152="","",IF(F152&gt;1, "⚠️ Excedido", IF(F152&gt;=0.7, "⚠️ Próximo a límite", "✅ Dentro de límite")))</f>
        <v/>
      </c>
    </row>
    <row r="153" customFormat="false" ht="19.35" hidden="false" customHeight="false" outlineLevel="0" collapsed="false">
      <c r="A153" s="67" t="str">
        <f aca="false">IF(ISBLANK(B153),"",INDEX(Cuentas!A:A,MATCH(B153,Cuentas!B:B,0)))</f>
        <v/>
      </c>
      <c r="B153" s="50"/>
      <c r="C153" s="68"/>
      <c r="D153" s="66" t="str">
        <f aca="false">IF(C153="","",C153*12)</f>
        <v/>
      </c>
      <c r="E153" s="66" t="str">
        <f aca="false">IF(C153="","",SUMIF(Transacciones!$D$2:$E$500,B153,Transacciones!$E$2:$E$500))</f>
        <v/>
      </c>
      <c r="F153" s="54" t="str">
        <f aca="false">IF(C153="","",IF(D153&gt;0,E153/D153,0))</f>
        <v/>
      </c>
      <c r="G153" s="55" t="str">
        <f aca="false">IF(C153="","",D153-E153)</f>
        <v/>
      </c>
      <c r="H153" s="66" t="str">
        <f aca="false">IF(C153="","",IF(F153&gt;1, "⚠️ Excedido", IF(F153&gt;=0.7, "⚠️ Próximo a límite", "✅ Dentro de límite")))</f>
        <v/>
      </c>
    </row>
    <row r="154" customFormat="false" ht="19.35" hidden="false" customHeight="false" outlineLevel="0" collapsed="false">
      <c r="A154" s="72" t="str">
        <f aca="false">IF(ISBLANK(B154),"",INDEX(Cuentas!A:A,MATCH(B154,Cuentas!B:B,0)))</f>
        <v/>
      </c>
      <c r="B154" s="58"/>
      <c r="C154" s="70"/>
      <c r="D154" s="64" t="str">
        <f aca="false">IF(C154="","",C154*12)</f>
        <v/>
      </c>
      <c r="E154" s="64" t="str">
        <f aca="false">IF(C154="","",SUMIF(Transacciones!$D$2:$E$500,B154,Transacciones!$E$2:$E$500))</f>
        <v/>
      </c>
      <c r="F154" s="62" t="str">
        <f aca="false">IF(C154="","",IF(D154&gt;0,E154/D154,0))</f>
        <v/>
      </c>
      <c r="G154" s="63" t="str">
        <f aca="false">IF(C154="","",D154-E154)</f>
        <v/>
      </c>
      <c r="H154" s="64" t="str">
        <f aca="false">IF(C154="","",IF(F154&gt;1, "⚠️ Excedido", IF(F154&gt;=0.7, "⚠️ Próximo a límite", "✅ Dentro de límite")))</f>
        <v/>
      </c>
    </row>
    <row r="155" customFormat="false" ht="19.35" hidden="false" customHeight="false" outlineLevel="0" collapsed="false">
      <c r="A155" s="67" t="str">
        <f aca="false">IF(ISBLANK(B155),"",INDEX(Cuentas!A:A,MATCH(B155,Cuentas!B:B,0)))</f>
        <v/>
      </c>
      <c r="B155" s="50"/>
      <c r="C155" s="68"/>
      <c r="D155" s="66" t="str">
        <f aca="false">IF(C155="","",C155*12)</f>
        <v/>
      </c>
      <c r="E155" s="66" t="str">
        <f aca="false">IF(C155="","",SUMIF(Transacciones!$D$2:$E$500,B155,Transacciones!$E$2:$E$500))</f>
        <v/>
      </c>
      <c r="F155" s="54" t="str">
        <f aca="false">IF(C155="","",IF(D155&gt;0,E155/D155,0))</f>
        <v/>
      </c>
      <c r="G155" s="55" t="str">
        <f aca="false">IF(C155="","",D155-E155)</f>
        <v/>
      </c>
      <c r="H155" s="66" t="str">
        <f aca="false">IF(C155="","",IF(F155&gt;1, "⚠️ Excedido", IF(F155&gt;=0.7, "⚠️ Próximo a límite", "✅ Dentro de límite")))</f>
        <v/>
      </c>
    </row>
    <row r="156" customFormat="false" ht="19.35" hidden="false" customHeight="false" outlineLevel="0" collapsed="false">
      <c r="A156" s="72" t="str">
        <f aca="false">IF(ISBLANK(B156),"",INDEX(Cuentas!A:A,MATCH(B156,Cuentas!B:B,0)))</f>
        <v/>
      </c>
      <c r="B156" s="58"/>
      <c r="C156" s="70"/>
      <c r="D156" s="64" t="str">
        <f aca="false">IF(C156="","",C156*12)</f>
        <v/>
      </c>
      <c r="E156" s="64" t="str">
        <f aca="false">IF(C156="","",SUMIF(Transacciones!$D$2:$E$500,B156,Transacciones!$E$2:$E$500))</f>
        <v/>
      </c>
      <c r="F156" s="62" t="str">
        <f aca="false">IF(C156="","",IF(D156&gt;0,E156/D156,0))</f>
        <v/>
      </c>
      <c r="G156" s="63" t="str">
        <f aca="false">IF(C156="","",D156-E156)</f>
        <v/>
      </c>
      <c r="H156" s="64" t="str">
        <f aca="false">IF(C156="","",IF(F156&gt;1, "⚠️ Excedido", IF(F156&gt;=0.7, "⚠️ Próximo a límite", "✅ Dentro de límite")))</f>
        <v/>
      </c>
    </row>
    <row r="157" customFormat="false" ht="19.35" hidden="false" customHeight="false" outlineLevel="0" collapsed="false">
      <c r="A157" s="67" t="str">
        <f aca="false">IF(ISBLANK(B157),"",INDEX(Cuentas!A:A,MATCH(B157,Cuentas!B:B,0)))</f>
        <v/>
      </c>
      <c r="B157" s="50"/>
      <c r="C157" s="68"/>
      <c r="D157" s="66" t="str">
        <f aca="false">IF(C157="","",C157*12)</f>
        <v/>
      </c>
      <c r="E157" s="66" t="str">
        <f aca="false">IF(C157="","",SUMIF(Transacciones!$D$2:$E$500,B157,Transacciones!$E$2:$E$500))</f>
        <v/>
      </c>
      <c r="F157" s="54" t="str">
        <f aca="false">IF(C157="","",IF(D157&gt;0,E157/D157,0))</f>
        <v/>
      </c>
      <c r="G157" s="55" t="str">
        <f aca="false">IF(C157="","",D157-E157)</f>
        <v/>
      </c>
      <c r="H157" s="66" t="str">
        <f aca="false">IF(C157="","",IF(F157&gt;1, "⚠️ Excedido", IF(F157&gt;=0.7, "⚠️ Próximo a límite", "✅ Dentro de límite")))</f>
        <v/>
      </c>
    </row>
    <row r="158" customFormat="false" ht="19.35" hidden="false" customHeight="false" outlineLevel="0" collapsed="false">
      <c r="A158" s="72" t="str">
        <f aca="false">IF(ISBLANK(B158),"",INDEX(Cuentas!A:A,MATCH(B158,Cuentas!B:B,0)))</f>
        <v/>
      </c>
      <c r="B158" s="58"/>
      <c r="C158" s="70"/>
      <c r="D158" s="64" t="str">
        <f aca="false">IF(C158="","",C158*12)</f>
        <v/>
      </c>
      <c r="E158" s="64" t="str">
        <f aca="false">IF(C158="","",SUMIF(Transacciones!$D$2:$E$500,B158,Transacciones!$E$2:$E$500))</f>
        <v/>
      </c>
      <c r="F158" s="62" t="str">
        <f aca="false">IF(C158="","",IF(D158&gt;0,E158/D158,0))</f>
        <v/>
      </c>
      <c r="G158" s="63" t="str">
        <f aca="false">IF(C158="","",D158-E158)</f>
        <v/>
      </c>
      <c r="H158" s="64" t="str">
        <f aca="false">IF(C158="","",IF(F158&gt;1, "⚠️ Excedido", IF(F158&gt;=0.7, "⚠️ Próximo a límite", "✅ Dentro de límite")))</f>
        <v/>
      </c>
    </row>
    <row r="159" customFormat="false" ht="19.35" hidden="false" customHeight="false" outlineLevel="0" collapsed="false">
      <c r="A159" s="67" t="str">
        <f aca="false">IF(ISBLANK(B159),"",INDEX(Cuentas!A:A,MATCH(B159,Cuentas!B:B,0)))</f>
        <v/>
      </c>
      <c r="B159" s="50"/>
      <c r="C159" s="68"/>
      <c r="D159" s="66" t="str">
        <f aca="false">IF(C159="","",C159*12)</f>
        <v/>
      </c>
      <c r="E159" s="66" t="str">
        <f aca="false">IF(C159="","",SUMIF(Transacciones!$D$2:$E$500,B159,Transacciones!$E$2:$E$500))</f>
        <v/>
      </c>
      <c r="F159" s="54" t="str">
        <f aca="false">IF(C159="","",IF(D159&gt;0,E159/D159,0))</f>
        <v/>
      </c>
      <c r="G159" s="55" t="str">
        <f aca="false">IF(C159="","",D159-E159)</f>
        <v/>
      </c>
      <c r="H159" s="66" t="str">
        <f aca="false">IF(C159="","",IF(F159&gt;1, "⚠️ Excedido", IF(F159&gt;=0.7, "⚠️ Próximo a límite", "✅ Dentro de límite")))</f>
        <v/>
      </c>
    </row>
    <row r="160" customFormat="false" ht="19.35" hidden="false" customHeight="false" outlineLevel="0" collapsed="false">
      <c r="A160" s="72" t="str">
        <f aca="false">IF(ISBLANK(B160),"",INDEX(Cuentas!A:A,MATCH(B160,Cuentas!B:B,0)))</f>
        <v/>
      </c>
      <c r="B160" s="58"/>
      <c r="C160" s="70"/>
      <c r="D160" s="64" t="str">
        <f aca="false">IF(C160="","",C160*12)</f>
        <v/>
      </c>
      <c r="E160" s="64" t="str">
        <f aca="false">IF(C160="","",SUMIF(Transacciones!$D$2:$E$500,B160,Transacciones!$E$2:$E$500))</f>
        <v/>
      </c>
      <c r="F160" s="62" t="str">
        <f aca="false">IF(C160="","",IF(D160&gt;0,E160/D160,0))</f>
        <v/>
      </c>
      <c r="G160" s="63" t="str">
        <f aca="false">IF(C160="","",D160-E160)</f>
        <v/>
      </c>
      <c r="H160" s="64" t="str">
        <f aca="false">IF(C160="","",IF(F160&gt;1, "⚠️ Excedido", IF(F160&gt;=0.7, "⚠️ Próximo a límite", "✅ Dentro de límite")))</f>
        <v/>
      </c>
    </row>
    <row r="161" customFormat="false" ht="19.35" hidden="false" customHeight="false" outlineLevel="0" collapsed="false">
      <c r="A161" s="67" t="str">
        <f aca="false">IF(ISBLANK(B161),"",INDEX(Cuentas!A:A,MATCH(B161,Cuentas!B:B,0)))</f>
        <v/>
      </c>
      <c r="B161" s="50"/>
      <c r="C161" s="68"/>
      <c r="D161" s="66" t="str">
        <f aca="false">IF(C161="","",C161*12)</f>
        <v/>
      </c>
      <c r="E161" s="66" t="str">
        <f aca="false">IF(C161="","",SUMIF(Transacciones!$D$2:$E$500,B161,Transacciones!$E$2:$E$500))</f>
        <v/>
      </c>
      <c r="F161" s="54" t="str">
        <f aca="false">IF(C161="","",IF(D161&gt;0,E161/D161,0))</f>
        <v/>
      </c>
      <c r="G161" s="55" t="str">
        <f aca="false">IF(C161="","",D161-E161)</f>
        <v/>
      </c>
      <c r="H161" s="66" t="str">
        <f aca="false">IF(C161="","",IF(F161&gt;1, "⚠️ Excedido", IF(F161&gt;=0.7, "⚠️ Próximo a límite", "✅ Dentro de límite")))</f>
        <v/>
      </c>
    </row>
    <row r="162" customFormat="false" ht="19.35" hidden="false" customHeight="false" outlineLevel="0" collapsed="false">
      <c r="A162" s="72" t="str">
        <f aca="false">IF(ISBLANK(B162),"",INDEX(Cuentas!A:A,MATCH(B162,Cuentas!B:B,0)))</f>
        <v/>
      </c>
      <c r="B162" s="58"/>
      <c r="C162" s="70"/>
      <c r="D162" s="64" t="str">
        <f aca="false">IF(C162="","",C162*12)</f>
        <v/>
      </c>
      <c r="E162" s="64" t="str">
        <f aca="false">IF(C162="","",SUMIF(Transacciones!$D$2:$E$500,B162,Transacciones!$E$2:$E$500))</f>
        <v/>
      </c>
      <c r="F162" s="62" t="str">
        <f aca="false">IF(C162="","",IF(D162&gt;0,E162/D162,0))</f>
        <v/>
      </c>
      <c r="G162" s="63" t="str">
        <f aca="false">IF(C162="","",D162-E162)</f>
        <v/>
      </c>
      <c r="H162" s="64" t="str">
        <f aca="false">IF(C162="","",IF(F162&gt;1, "⚠️ Excedido", IF(F162&gt;=0.7, "⚠️ Próximo a límite", "✅ Dentro de límite")))</f>
        <v/>
      </c>
    </row>
    <row r="163" customFormat="false" ht="19.35" hidden="false" customHeight="false" outlineLevel="0" collapsed="false">
      <c r="A163" s="67" t="str">
        <f aca="false">IF(ISBLANK(B163),"",INDEX(Cuentas!A:A,MATCH(B163,Cuentas!B:B,0)))</f>
        <v/>
      </c>
      <c r="B163" s="50"/>
      <c r="C163" s="68"/>
      <c r="D163" s="66" t="str">
        <f aca="false">IF(C163="","",C163*12)</f>
        <v/>
      </c>
      <c r="E163" s="66" t="str">
        <f aca="false">IF(C163="","",SUMIF(Transacciones!$D$2:$E$500,B163,Transacciones!$E$2:$E$500))</f>
        <v/>
      </c>
      <c r="F163" s="54" t="str">
        <f aca="false">IF(C163="","",IF(D163&gt;0,E163/D163,0))</f>
        <v/>
      </c>
      <c r="G163" s="55" t="str">
        <f aca="false">IF(C163="","",D163-E163)</f>
        <v/>
      </c>
      <c r="H163" s="66" t="str">
        <f aca="false">IF(C163="","",IF(F163&gt;1, "⚠️ Excedido", IF(F163&gt;=0.7, "⚠️ Próximo a límite", "✅ Dentro de límite")))</f>
        <v/>
      </c>
    </row>
    <row r="164" customFormat="false" ht="19.35" hidden="false" customHeight="false" outlineLevel="0" collapsed="false">
      <c r="A164" s="72" t="str">
        <f aca="false">IF(ISBLANK(B164),"",INDEX(Cuentas!A:A,MATCH(B164,Cuentas!B:B,0)))</f>
        <v/>
      </c>
      <c r="B164" s="58"/>
      <c r="C164" s="70"/>
      <c r="D164" s="64" t="str">
        <f aca="false">IF(C164="","",C164*12)</f>
        <v/>
      </c>
      <c r="E164" s="64" t="str">
        <f aca="false">IF(C164="","",SUMIF(Transacciones!$D$2:$E$500,B164,Transacciones!$E$2:$E$500))</f>
        <v/>
      </c>
      <c r="F164" s="62" t="str">
        <f aca="false">IF(C164="","",IF(D164&gt;0,E164/D164,0))</f>
        <v/>
      </c>
      <c r="G164" s="63" t="str">
        <f aca="false">IF(C164="","",D164-E164)</f>
        <v/>
      </c>
      <c r="H164" s="64" t="str">
        <f aca="false">IF(C164="","",IF(F164&gt;1, "⚠️ Excedido", IF(F164&gt;=0.7, "⚠️ Próximo a límite", "✅ Dentro de límite")))</f>
        <v/>
      </c>
    </row>
    <row r="165" customFormat="false" ht="19.35" hidden="false" customHeight="false" outlineLevel="0" collapsed="false">
      <c r="A165" s="67" t="str">
        <f aca="false">IF(ISBLANK(B165),"",INDEX(Cuentas!A:A,MATCH(B165,Cuentas!B:B,0)))</f>
        <v/>
      </c>
      <c r="B165" s="50"/>
      <c r="C165" s="68"/>
      <c r="D165" s="66" t="str">
        <f aca="false">IF(C165="","",C165*12)</f>
        <v/>
      </c>
      <c r="E165" s="66" t="str">
        <f aca="false">IF(C165="","",SUMIF(Transacciones!$D$2:$E$500,B165,Transacciones!$E$2:$E$500))</f>
        <v/>
      </c>
      <c r="F165" s="54" t="str">
        <f aca="false">IF(C165="","",IF(D165&gt;0,E165/D165,0))</f>
        <v/>
      </c>
      <c r="G165" s="55" t="str">
        <f aca="false">IF(C165="","",D165-E165)</f>
        <v/>
      </c>
      <c r="H165" s="66" t="str">
        <f aca="false">IF(C165="","",IF(F165&gt;1, "⚠️ Excedido", IF(F165&gt;=0.7, "⚠️ Próximo a límite", "✅ Dentro de límite")))</f>
        <v/>
      </c>
    </row>
    <row r="166" customFormat="false" ht="19.35" hidden="false" customHeight="false" outlineLevel="0" collapsed="false">
      <c r="A166" s="72" t="str">
        <f aca="false">IF(ISBLANK(B166),"",INDEX(Cuentas!A:A,MATCH(B166,Cuentas!B:B,0)))</f>
        <v/>
      </c>
      <c r="B166" s="58"/>
      <c r="C166" s="70"/>
      <c r="D166" s="64" t="str">
        <f aca="false">IF(C166="","",C166*12)</f>
        <v/>
      </c>
      <c r="E166" s="64" t="str">
        <f aca="false">IF(C166="","",SUMIF(Transacciones!$D$2:$E$500,B166,Transacciones!$E$2:$E$500))</f>
        <v/>
      </c>
      <c r="F166" s="62" t="str">
        <f aca="false">IF(C166="","",IF(D166&gt;0,E166/D166,0))</f>
        <v/>
      </c>
      <c r="G166" s="63" t="str">
        <f aca="false">IF(C166="","",D166-E166)</f>
        <v/>
      </c>
      <c r="H166" s="64" t="str">
        <f aca="false">IF(C166="","",IF(F166&gt;1, "⚠️ Excedido", IF(F166&gt;=0.7, "⚠️ Próximo a límite", "✅ Dentro de límite")))</f>
        <v/>
      </c>
    </row>
    <row r="167" customFormat="false" ht="19.35" hidden="false" customHeight="false" outlineLevel="0" collapsed="false">
      <c r="A167" s="67" t="str">
        <f aca="false">IF(ISBLANK(B167),"",INDEX(Cuentas!A:A,MATCH(B167,Cuentas!B:B,0)))</f>
        <v/>
      </c>
      <c r="B167" s="50"/>
      <c r="C167" s="68"/>
      <c r="D167" s="66" t="str">
        <f aca="false">IF(C167="","",C167*12)</f>
        <v/>
      </c>
      <c r="E167" s="66" t="str">
        <f aca="false">IF(C167="","",SUMIF(Transacciones!$D$2:$E$500,B167,Transacciones!$E$2:$E$500))</f>
        <v/>
      </c>
      <c r="F167" s="54" t="str">
        <f aca="false">IF(C167="","",IF(D167&gt;0,E167/D167,0))</f>
        <v/>
      </c>
      <c r="G167" s="55" t="str">
        <f aca="false">IF(C167="","",D167-E167)</f>
        <v/>
      </c>
      <c r="H167" s="66" t="str">
        <f aca="false">IF(C167="","",IF(F167&gt;1, "⚠️ Excedido", IF(F167&gt;=0.7, "⚠️ Próximo a límite", "✅ Dentro de límite")))</f>
        <v/>
      </c>
    </row>
    <row r="168" customFormat="false" ht="19.35" hidden="false" customHeight="false" outlineLevel="0" collapsed="false">
      <c r="A168" s="72" t="str">
        <f aca="false">IF(ISBLANK(B168),"",INDEX(Cuentas!A:A,MATCH(B168,Cuentas!B:B,0)))</f>
        <v/>
      </c>
      <c r="B168" s="58"/>
      <c r="C168" s="70"/>
      <c r="D168" s="64" t="str">
        <f aca="false">IF(C168="","",C168*12)</f>
        <v/>
      </c>
      <c r="E168" s="64" t="str">
        <f aca="false">IF(C168="","",SUMIF(Transacciones!$D$2:$E$500,B168,Transacciones!$E$2:$E$500))</f>
        <v/>
      </c>
      <c r="F168" s="62" t="str">
        <f aca="false">IF(C168="","",IF(D168&gt;0,E168/D168,0))</f>
        <v/>
      </c>
      <c r="G168" s="63" t="str">
        <f aca="false">IF(C168="","",D168-E168)</f>
        <v/>
      </c>
      <c r="H168" s="64" t="str">
        <f aca="false">IF(C168="","",IF(F168&gt;1, "⚠️ Excedido", IF(F168&gt;=0.7, "⚠️ Próximo a límite", "✅ Dentro de límite")))</f>
        <v/>
      </c>
    </row>
    <row r="169" customFormat="false" ht="19.35" hidden="false" customHeight="false" outlineLevel="0" collapsed="false">
      <c r="A169" s="67" t="str">
        <f aca="false">IF(ISBLANK(B169),"",INDEX(Cuentas!A:A,MATCH(B169,Cuentas!B:B,0)))</f>
        <v/>
      </c>
      <c r="B169" s="50"/>
      <c r="C169" s="68"/>
      <c r="D169" s="66" t="str">
        <f aca="false">IF(C169="","",C169*12)</f>
        <v/>
      </c>
      <c r="E169" s="66" t="str">
        <f aca="false">IF(C169="","",SUMIF(Transacciones!$D$2:$E$500,B169,Transacciones!$E$2:$E$500))</f>
        <v/>
      </c>
      <c r="F169" s="54" t="str">
        <f aca="false">IF(C169="","",IF(D169&gt;0,E169/D169,0))</f>
        <v/>
      </c>
      <c r="G169" s="55" t="str">
        <f aca="false">IF(C169="","",D169-E169)</f>
        <v/>
      </c>
      <c r="H169" s="66" t="str">
        <f aca="false">IF(C169="","",IF(F169&gt;1, "⚠️ Excedido", IF(F169&gt;=0.7, "⚠️ Próximo a límite", "✅ Dentro de límite")))</f>
        <v/>
      </c>
    </row>
    <row r="170" customFormat="false" ht="19.35" hidden="false" customHeight="false" outlineLevel="0" collapsed="false">
      <c r="A170" s="72" t="str">
        <f aca="false">IF(ISBLANK(B170),"",INDEX(Cuentas!A:A,MATCH(B170,Cuentas!B:B,0)))</f>
        <v/>
      </c>
      <c r="B170" s="58"/>
      <c r="C170" s="70"/>
      <c r="D170" s="64" t="str">
        <f aca="false">IF(C170="","",C170*12)</f>
        <v/>
      </c>
      <c r="E170" s="64" t="str">
        <f aca="false">IF(C170="","",SUMIF(Transacciones!$D$2:$E$500,B170,Transacciones!$E$2:$E$500))</f>
        <v/>
      </c>
      <c r="F170" s="62" t="str">
        <f aca="false">IF(C170="","",IF(D170&gt;0,E170/D170,0))</f>
        <v/>
      </c>
      <c r="G170" s="63" t="str">
        <f aca="false">IF(C170="","",D170-E170)</f>
        <v/>
      </c>
      <c r="H170" s="64" t="str">
        <f aca="false">IF(C170="","",IF(F170&gt;1, "⚠️ Excedido", IF(F170&gt;=0.7, "⚠️ Próximo a límite", "✅ Dentro de límite")))</f>
        <v/>
      </c>
    </row>
    <row r="171" customFormat="false" ht="19.35" hidden="false" customHeight="false" outlineLevel="0" collapsed="false">
      <c r="A171" s="67" t="str">
        <f aca="false">IF(ISBLANK(B171),"",INDEX(Cuentas!A:A,MATCH(B171,Cuentas!B:B,0)))</f>
        <v/>
      </c>
      <c r="B171" s="50"/>
      <c r="C171" s="68"/>
      <c r="D171" s="66" t="str">
        <f aca="false">IF(C171="","",C171*12)</f>
        <v/>
      </c>
      <c r="E171" s="66" t="str">
        <f aca="false">IF(C171="","",SUMIF(Transacciones!$D$2:$E$500,B171,Transacciones!$E$2:$E$500))</f>
        <v/>
      </c>
      <c r="F171" s="54" t="str">
        <f aca="false">IF(C171="","",IF(D171&gt;0,E171/D171,0))</f>
        <v/>
      </c>
      <c r="G171" s="55" t="str">
        <f aca="false">IF(C171="","",D171-E171)</f>
        <v/>
      </c>
      <c r="H171" s="66" t="str">
        <f aca="false">IF(C171="","",IF(F171&gt;1, "⚠️ Excedido", IF(F171&gt;=0.7, "⚠️ Próximo a límite", "✅ Dentro de límite")))</f>
        <v/>
      </c>
    </row>
    <row r="172" customFormat="false" ht="19.35" hidden="false" customHeight="false" outlineLevel="0" collapsed="false">
      <c r="A172" s="72" t="str">
        <f aca="false">IF(ISBLANK(B172),"",INDEX(Cuentas!A:A,MATCH(B172,Cuentas!B:B,0)))</f>
        <v/>
      </c>
      <c r="B172" s="58"/>
      <c r="C172" s="70"/>
      <c r="D172" s="64" t="str">
        <f aca="false">IF(C172="","",C172*12)</f>
        <v/>
      </c>
      <c r="E172" s="64" t="str">
        <f aca="false">IF(C172="","",SUMIF(Transacciones!$D$2:$E$500,B172,Transacciones!$E$2:$E$500))</f>
        <v/>
      </c>
      <c r="F172" s="62" t="str">
        <f aca="false">IF(C172="","",IF(D172&gt;0,E172/D172,0))</f>
        <v/>
      </c>
      <c r="G172" s="63" t="str">
        <f aca="false">IF(C172="","",D172-E172)</f>
        <v/>
      </c>
      <c r="H172" s="64" t="str">
        <f aca="false">IF(C172="","",IF(F172&gt;1, "⚠️ Excedido", IF(F172&gt;=0.7, "⚠️ Próximo a límite", "✅ Dentro de límite")))</f>
        <v/>
      </c>
    </row>
    <row r="173" customFormat="false" ht="19.35" hidden="false" customHeight="false" outlineLevel="0" collapsed="false">
      <c r="A173" s="67" t="str">
        <f aca="false">IF(ISBLANK(B173),"",INDEX(Cuentas!A:A,MATCH(B173,Cuentas!B:B,0)))</f>
        <v/>
      </c>
      <c r="B173" s="50"/>
      <c r="C173" s="68"/>
      <c r="D173" s="66" t="str">
        <f aca="false">IF(C173="","",C173*12)</f>
        <v/>
      </c>
      <c r="E173" s="66" t="str">
        <f aca="false">IF(C173="","",SUMIF(Transacciones!$D$2:$E$500,B173,Transacciones!$E$2:$E$500))</f>
        <v/>
      </c>
      <c r="F173" s="54" t="str">
        <f aca="false">IF(C173="","",IF(D173&gt;0,E173/D173,0))</f>
        <v/>
      </c>
      <c r="G173" s="55" t="str">
        <f aca="false">IF(C173="","",D173-E173)</f>
        <v/>
      </c>
      <c r="H173" s="66" t="str">
        <f aca="false">IF(C173="","",IF(F173&gt;1, "⚠️ Excedido", IF(F173&gt;=0.7, "⚠️ Próximo a límite", "✅ Dentro de límite")))</f>
        <v/>
      </c>
    </row>
    <row r="174" customFormat="false" ht="19.35" hidden="false" customHeight="false" outlineLevel="0" collapsed="false">
      <c r="A174" s="72" t="str">
        <f aca="false">IF(ISBLANK(B174),"",INDEX(Cuentas!A:A,MATCH(B174,Cuentas!B:B,0)))</f>
        <v/>
      </c>
      <c r="B174" s="58"/>
      <c r="C174" s="70"/>
      <c r="D174" s="64" t="str">
        <f aca="false">IF(C174="","",C174*12)</f>
        <v/>
      </c>
      <c r="E174" s="64" t="str">
        <f aca="false">IF(C174="","",SUMIF(Transacciones!$D$2:$E$500,B174,Transacciones!$E$2:$E$500))</f>
        <v/>
      </c>
      <c r="F174" s="62" t="str">
        <f aca="false">IF(C174="","",IF(D174&gt;0,E174/D174,0))</f>
        <v/>
      </c>
      <c r="G174" s="63" t="str">
        <f aca="false">IF(C174="","",D174-E174)</f>
        <v/>
      </c>
      <c r="H174" s="64" t="str">
        <f aca="false">IF(C174="","",IF(F174&gt;1, "⚠️ Excedido", IF(F174&gt;=0.7, "⚠️ Próximo a límite", "✅ Dentro de límite")))</f>
        <v/>
      </c>
    </row>
    <row r="175" customFormat="false" ht="19.35" hidden="false" customHeight="false" outlineLevel="0" collapsed="false">
      <c r="A175" s="67" t="str">
        <f aca="false">IF(ISBLANK(B175),"",INDEX(Cuentas!A:A,MATCH(B175,Cuentas!B:B,0)))</f>
        <v/>
      </c>
      <c r="B175" s="50"/>
      <c r="C175" s="68"/>
      <c r="D175" s="66" t="str">
        <f aca="false">IF(C175="","",C175*12)</f>
        <v/>
      </c>
      <c r="E175" s="66" t="str">
        <f aca="false">IF(C175="","",SUMIF(Transacciones!$D$2:$E$500,B175,Transacciones!$E$2:$E$500))</f>
        <v/>
      </c>
      <c r="F175" s="54" t="str">
        <f aca="false">IF(C175="","",IF(D175&gt;0,E175/D175,0))</f>
        <v/>
      </c>
      <c r="G175" s="55" t="str">
        <f aca="false">IF(C175="","",D175-E175)</f>
        <v/>
      </c>
      <c r="H175" s="66" t="str">
        <f aca="false">IF(C175="","",IF(F175&gt;1, "⚠️ Excedido", IF(F175&gt;=0.7, "⚠️ Próximo a límite", "✅ Dentro de límite")))</f>
        <v/>
      </c>
    </row>
    <row r="176" customFormat="false" ht="19.35" hidden="false" customHeight="false" outlineLevel="0" collapsed="false">
      <c r="A176" s="72" t="str">
        <f aca="false">IF(ISBLANK(B176),"",INDEX(Cuentas!A:A,MATCH(B176,Cuentas!B:B,0)))</f>
        <v/>
      </c>
      <c r="B176" s="58"/>
      <c r="C176" s="70"/>
      <c r="D176" s="64" t="str">
        <f aca="false">IF(C176="","",C176*12)</f>
        <v/>
      </c>
      <c r="E176" s="64" t="str">
        <f aca="false">IF(C176="","",SUMIF(Transacciones!$D$2:$E$500,B176,Transacciones!$E$2:$E$500))</f>
        <v/>
      </c>
      <c r="F176" s="62" t="str">
        <f aca="false">IF(C176="","",IF(D176&gt;0,E176/D176,0))</f>
        <v/>
      </c>
      <c r="G176" s="63" t="str">
        <f aca="false">IF(C176="","",D176-E176)</f>
        <v/>
      </c>
      <c r="H176" s="64" t="str">
        <f aca="false">IF(C176="","",IF(F176&gt;1, "⚠️ Excedido", IF(F176&gt;=0.7, "⚠️ Próximo a límite", "✅ Dentro de límite")))</f>
        <v/>
      </c>
    </row>
    <row r="177" customFormat="false" ht="19.35" hidden="false" customHeight="false" outlineLevel="0" collapsed="false">
      <c r="A177" s="67" t="str">
        <f aca="false">IF(ISBLANK(B177),"",INDEX(Cuentas!A:A,MATCH(B177,Cuentas!B:B,0)))</f>
        <v/>
      </c>
      <c r="B177" s="50"/>
      <c r="C177" s="68"/>
      <c r="D177" s="66" t="str">
        <f aca="false">IF(C177="","",C177*12)</f>
        <v/>
      </c>
      <c r="E177" s="66" t="str">
        <f aca="false">IF(C177="","",SUMIF(Transacciones!$D$2:$E$500,B177,Transacciones!$E$2:$E$500))</f>
        <v/>
      </c>
      <c r="F177" s="54" t="str">
        <f aca="false">IF(C177="","",IF(D177&gt;0,E177/D177,0))</f>
        <v/>
      </c>
      <c r="G177" s="55" t="str">
        <f aca="false">IF(C177="","",D177-E177)</f>
        <v/>
      </c>
      <c r="H177" s="66" t="str">
        <f aca="false">IF(C177="","",IF(F177&gt;1, "⚠️ Excedido", IF(F177&gt;=0.7, "⚠️ Próximo a límite", "✅ Dentro de límite")))</f>
        <v/>
      </c>
    </row>
    <row r="178" customFormat="false" ht="19.35" hidden="false" customHeight="false" outlineLevel="0" collapsed="false">
      <c r="A178" s="72" t="str">
        <f aca="false">IF(ISBLANK(B178),"",INDEX(Cuentas!A:A,MATCH(B178,Cuentas!B:B,0)))</f>
        <v/>
      </c>
      <c r="B178" s="58"/>
      <c r="C178" s="70"/>
      <c r="D178" s="64" t="str">
        <f aca="false">IF(C178="","",C178*12)</f>
        <v/>
      </c>
      <c r="E178" s="64" t="str">
        <f aca="false">IF(C178="","",SUMIF(Transacciones!$D$2:$E$500,B178,Transacciones!$E$2:$E$500))</f>
        <v/>
      </c>
      <c r="F178" s="62" t="str">
        <f aca="false">IF(C178="","",IF(D178&gt;0,E178/D178,0))</f>
        <v/>
      </c>
      <c r="G178" s="63" t="str">
        <f aca="false">IF(C178="","",D178-E178)</f>
        <v/>
      </c>
      <c r="H178" s="64" t="str">
        <f aca="false">IF(C178="","",IF(F178&gt;1, "⚠️ Excedido", IF(F178&gt;=0.7, "⚠️ Próximo a límite", "✅ Dentro de límite")))</f>
        <v/>
      </c>
    </row>
    <row r="179" customFormat="false" ht="19.35" hidden="false" customHeight="false" outlineLevel="0" collapsed="false">
      <c r="A179" s="67" t="str">
        <f aca="false">IF(ISBLANK(B179),"",INDEX(Cuentas!A:A,MATCH(B179,Cuentas!B:B,0)))</f>
        <v/>
      </c>
      <c r="B179" s="50"/>
      <c r="C179" s="68"/>
      <c r="D179" s="66" t="str">
        <f aca="false">IF(C179="","",C179*12)</f>
        <v/>
      </c>
      <c r="E179" s="66" t="str">
        <f aca="false">IF(C179="","",SUMIF(Transacciones!$D$2:$E$500,B179,Transacciones!$E$2:$E$500))</f>
        <v/>
      </c>
      <c r="F179" s="54" t="str">
        <f aca="false">IF(C179="","",IF(D179&gt;0,E179/D179,0))</f>
        <v/>
      </c>
      <c r="G179" s="55" t="str">
        <f aca="false">IF(C179="","",D179-E179)</f>
        <v/>
      </c>
      <c r="H179" s="66" t="str">
        <f aca="false">IF(C179="","",IF(F179&gt;1, "⚠️ Excedido", IF(F179&gt;=0.7, "⚠️ Próximo a límite", "✅ Dentro de límite")))</f>
        <v/>
      </c>
    </row>
    <row r="180" customFormat="false" ht="19.35" hidden="false" customHeight="false" outlineLevel="0" collapsed="false">
      <c r="A180" s="72" t="str">
        <f aca="false">IF(ISBLANK(B180),"",INDEX(Cuentas!A:A,MATCH(B180,Cuentas!B:B,0)))</f>
        <v/>
      </c>
      <c r="B180" s="58"/>
      <c r="C180" s="70"/>
      <c r="D180" s="64" t="str">
        <f aca="false">IF(C180="","",C180*12)</f>
        <v/>
      </c>
      <c r="E180" s="64" t="str">
        <f aca="false">IF(C180="","",SUMIF(Transacciones!$D$2:$E$500,B180,Transacciones!$E$2:$E$500))</f>
        <v/>
      </c>
      <c r="F180" s="62" t="str">
        <f aca="false">IF(C180="","",IF(D180&gt;0,E180/D180,0))</f>
        <v/>
      </c>
      <c r="G180" s="63" t="str">
        <f aca="false">IF(C180="","",D180-E180)</f>
        <v/>
      </c>
      <c r="H180" s="64" t="str">
        <f aca="false">IF(C180="","",IF(F180&gt;1, "⚠️ Excedido", IF(F180&gt;=0.7, "⚠️ Próximo a límite", "✅ Dentro de límite")))</f>
        <v/>
      </c>
    </row>
    <row r="181" customFormat="false" ht="19.35" hidden="false" customHeight="false" outlineLevel="0" collapsed="false">
      <c r="A181" s="67" t="str">
        <f aca="false">IF(ISBLANK(B181),"",INDEX(Cuentas!A:A,MATCH(B181,Cuentas!B:B,0)))</f>
        <v/>
      </c>
      <c r="B181" s="50"/>
      <c r="C181" s="68"/>
      <c r="D181" s="66" t="str">
        <f aca="false">IF(C181="","",C181*12)</f>
        <v/>
      </c>
      <c r="E181" s="66" t="str">
        <f aca="false">IF(C181="","",SUMIF(Transacciones!$D$2:$E$500,B181,Transacciones!$E$2:$E$500))</f>
        <v/>
      </c>
      <c r="F181" s="54" t="str">
        <f aca="false">IF(C181="","",IF(D181&gt;0,E181/D181,0))</f>
        <v/>
      </c>
      <c r="G181" s="55" t="str">
        <f aca="false">IF(C181="","",D181-E181)</f>
        <v/>
      </c>
      <c r="H181" s="66" t="str">
        <f aca="false">IF(C181="","",IF(F181&gt;1, "⚠️ Excedido", IF(F181&gt;=0.7, "⚠️ Próximo a límite", "✅ Dentro de límite")))</f>
        <v/>
      </c>
    </row>
    <row r="182" customFormat="false" ht="19.35" hidden="false" customHeight="false" outlineLevel="0" collapsed="false">
      <c r="A182" s="72" t="str">
        <f aca="false">IF(ISBLANK(B182),"",INDEX(Cuentas!A:A,MATCH(B182,Cuentas!B:B,0)))</f>
        <v/>
      </c>
      <c r="B182" s="58"/>
      <c r="C182" s="70"/>
      <c r="D182" s="64" t="str">
        <f aca="false">IF(C182="","",C182*12)</f>
        <v/>
      </c>
      <c r="E182" s="64" t="str">
        <f aca="false">IF(C182="","",SUMIF(Transacciones!$D$2:$E$500,B182,Transacciones!$E$2:$E$500))</f>
        <v/>
      </c>
      <c r="F182" s="62" t="str">
        <f aca="false">IF(C182="","",IF(D182&gt;0,E182/D182,0))</f>
        <v/>
      </c>
      <c r="G182" s="63" t="str">
        <f aca="false">IF(C182="","",D182-E182)</f>
        <v/>
      </c>
      <c r="H182" s="64" t="str">
        <f aca="false">IF(C182="","",IF(F182&gt;1, "⚠️ Excedido", IF(F182&gt;=0.7, "⚠️ Próximo a límite", "✅ Dentro de límite")))</f>
        <v/>
      </c>
    </row>
    <row r="183" customFormat="false" ht="19.35" hidden="false" customHeight="false" outlineLevel="0" collapsed="false">
      <c r="A183" s="67" t="str">
        <f aca="false">IF(ISBLANK(B183),"",INDEX(Cuentas!A:A,MATCH(B183,Cuentas!B:B,0)))</f>
        <v/>
      </c>
      <c r="B183" s="50"/>
      <c r="C183" s="68"/>
      <c r="D183" s="66" t="str">
        <f aca="false">IF(C183="","",C183*12)</f>
        <v/>
      </c>
      <c r="E183" s="66" t="str">
        <f aca="false">IF(C183="","",SUMIF(Transacciones!$D$2:$E$500,B183,Transacciones!$E$2:$E$500))</f>
        <v/>
      </c>
      <c r="F183" s="54" t="str">
        <f aca="false">IF(C183="","",IF(D183&gt;0,E183/D183,0))</f>
        <v/>
      </c>
      <c r="G183" s="55" t="str">
        <f aca="false">IF(C183="","",D183-E183)</f>
        <v/>
      </c>
      <c r="H183" s="66" t="str">
        <f aca="false">IF(C183="","",IF(F183&gt;1, "⚠️ Excedido", IF(F183&gt;=0.7, "⚠️ Próximo a límite", "✅ Dentro de límite")))</f>
        <v/>
      </c>
    </row>
    <row r="184" customFormat="false" ht="19.35" hidden="false" customHeight="false" outlineLevel="0" collapsed="false">
      <c r="A184" s="72" t="str">
        <f aca="false">IF(ISBLANK(B184),"",INDEX(Cuentas!A:A,MATCH(B184,Cuentas!B:B,0)))</f>
        <v/>
      </c>
      <c r="B184" s="58"/>
      <c r="C184" s="70"/>
      <c r="D184" s="64" t="str">
        <f aca="false">IF(C184="","",C184*12)</f>
        <v/>
      </c>
      <c r="E184" s="64" t="str">
        <f aca="false">IF(C184="","",SUMIF(Transacciones!$D$2:$E$500,B184,Transacciones!$E$2:$E$500))</f>
        <v/>
      </c>
      <c r="F184" s="62" t="str">
        <f aca="false">IF(C184="","",IF(D184&gt;0,E184/D184,0))</f>
        <v/>
      </c>
      <c r="G184" s="63" t="str">
        <f aca="false">IF(C184="","",D184-E184)</f>
        <v/>
      </c>
      <c r="H184" s="64" t="str">
        <f aca="false">IF(C184="","",IF(F184&gt;1, "⚠️ Excedido", IF(F184&gt;=0.7, "⚠️ Próximo a límite", "✅ Dentro de límite")))</f>
        <v/>
      </c>
    </row>
    <row r="185" customFormat="false" ht="19.35" hidden="false" customHeight="false" outlineLevel="0" collapsed="false">
      <c r="A185" s="67" t="str">
        <f aca="false">IF(ISBLANK(B185),"",INDEX(Cuentas!A:A,MATCH(B185,Cuentas!B:B,0)))</f>
        <v/>
      </c>
      <c r="B185" s="50"/>
      <c r="C185" s="68"/>
      <c r="D185" s="66" t="str">
        <f aca="false">IF(C185="","",C185*12)</f>
        <v/>
      </c>
      <c r="E185" s="66" t="str">
        <f aca="false">IF(C185="","",SUMIF(Transacciones!$D$2:$E$500,B185,Transacciones!$E$2:$E$500))</f>
        <v/>
      </c>
      <c r="F185" s="54" t="str">
        <f aca="false">IF(C185="","",IF(D185&gt;0,E185/D185,0))</f>
        <v/>
      </c>
      <c r="G185" s="55" t="str">
        <f aca="false">IF(C185="","",D185-E185)</f>
        <v/>
      </c>
      <c r="H185" s="66" t="str">
        <f aca="false">IF(C185="","",IF(F185&gt;1, "⚠️ Excedido", IF(F185&gt;=0.7, "⚠️ Próximo a límite", "✅ Dentro de límite")))</f>
        <v/>
      </c>
    </row>
    <row r="186" customFormat="false" ht="19.35" hidden="false" customHeight="false" outlineLevel="0" collapsed="false">
      <c r="A186" s="72" t="str">
        <f aca="false">IF(ISBLANK(B186),"",INDEX(Cuentas!A:A,MATCH(B186,Cuentas!B:B,0)))</f>
        <v/>
      </c>
      <c r="B186" s="58"/>
      <c r="C186" s="70"/>
      <c r="D186" s="64" t="str">
        <f aca="false">IF(C186="","",C186*12)</f>
        <v/>
      </c>
      <c r="E186" s="64" t="str">
        <f aca="false">IF(C186="","",SUMIF(Transacciones!$D$2:$E$500,B186,Transacciones!$E$2:$E$500))</f>
        <v/>
      </c>
      <c r="F186" s="62" t="str">
        <f aca="false">IF(C186="","",IF(D186&gt;0,E186/D186,0))</f>
        <v/>
      </c>
      <c r="G186" s="63" t="str">
        <f aca="false">IF(C186="","",D186-E186)</f>
        <v/>
      </c>
      <c r="H186" s="64" t="str">
        <f aca="false">IF(C186="","",IF(F186&gt;1, "⚠️ Excedido", IF(F186&gt;=0.7, "⚠️ Próximo a límite", "✅ Dentro de límite")))</f>
        <v/>
      </c>
    </row>
    <row r="187" customFormat="false" ht="19.35" hidden="false" customHeight="false" outlineLevel="0" collapsed="false">
      <c r="A187" s="67" t="str">
        <f aca="false">IF(ISBLANK(B187),"",INDEX(Cuentas!A:A,MATCH(B187,Cuentas!B:B,0)))</f>
        <v/>
      </c>
      <c r="B187" s="50"/>
      <c r="C187" s="68"/>
      <c r="D187" s="66" t="str">
        <f aca="false">IF(C187="","",C187*12)</f>
        <v/>
      </c>
      <c r="E187" s="66" t="str">
        <f aca="false">IF(C187="","",SUMIF(Transacciones!$D$2:$E$500,B187,Transacciones!$E$2:$E$500))</f>
        <v/>
      </c>
      <c r="F187" s="54" t="str">
        <f aca="false">IF(C187="","",IF(D187&gt;0,E187/D187,0))</f>
        <v/>
      </c>
      <c r="G187" s="55" t="str">
        <f aca="false">IF(C187="","",D187-E187)</f>
        <v/>
      </c>
      <c r="H187" s="66" t="str">
        <f aca="false">IF(C187="","",IF(F187&gt;1, "⚠️ Excedido", IF(F187&gt;=0.7, "⚠️ Próximo a límite", "✅ Dentro de límite")))</f>
        <v/>
      </c>
    </row>
    <row r="188" customFormat="false" ht="19.35" hidden="false" customHeight="false" outlineLevel="0" collapsed="false">
      <c r="A188" s="72" t="str">
        <f aca="false">IF(ISBLANK(B188),"",INDEX(Cuentas!A:A,MATCH(B188,Cuentas!B:B,0)))</f>
        <v/>
      </c>
      <c r="B188" s="58"/>
      <c r="C188" s="70"/>
      <c r="D188" s="64" t="str">
        <f aca="false">IF(C188="","",C188*12)</f>
        <v/>
      </c>
      <c r="E188" s="64" t="str">
        <f aca="false">IF(C188="","",SUMIF(Transacciones!$D$2:$E$500,B188,Transacciones!$E$2:$E$500))</f>
        <v/>
      </c>
      <c r="F188" s="62" t="str">
        <f aca="false">IF(C188="","",IF(D188&gt;0,E188/D188,0))</f>
        <v/>
      </c>
      <c r="G188" s="63" t="str">
        <f aca="false">IF(C188="","",D188-E188)</f>
        <v/>
      </c>
      <c r="H188" s="64" t="str">
        <f aca="false">IF(C188="","",IF(F188&gt;1, "⚠️ Excedido", IF(F188&gt;=0.7, "⚠️ Próximo a límite", "✅ Dentro de límite")))</f>
        <v/>
      </c>
    </row>
    <row r="189" customFormat="false" ht="19.35" hidden="false" customHeight="false" outlineLevel="0" collapsed="false">
      <c r="A189" s="67" t="str">
        <f aca="false">IF(ISBLANK(B189),"",INDEX(Cuentas!A:A,MATCH(B189,Cuentas!B:B,0)))</f>
        <v/>
      </c>
      <c r="B189" s="50"/>
      <c r="C189" s="68"/>
      <c r="D189" s="66" t="str">
        <f aca="false">IF(C189="","",C189*12)</f>
        <v/>
      </c>
      <c r="E189" s="66" t="str">
        <f aca="false">IF(C189="","",SUMIF(Transacciones!$D$2:$E$500,B189,Transacciones!$E$2:$E$500))</f>
        <v/>
      </c>
      <c r="F189" s="54" t="str">
        <f aca="false">IF(C189="","",IF(D189&gt;0,E189/D189,0))</f>
        <v/>
      </c>
      <c r="G189" s="55" t="str">
        <f aca="false">IF(C189="","",D189-E189)</f>
        <v/>
      </c>
      <c r="H189" s="66" t="str">
        <f aca="false">IF(C189="","",IF(F189&gt;1, "⚠️ Excedido", IF(F189&gt;=0.7, "⚠️ Próximo a límite", "✅ Dentro de límite")))</f>
        <v/>
      </c>
    </row>
    <row r="190" customFormat="false" ht="19.35" hidden="false" customHeight="false" outlineLevel="0" collapsed="false">
      <c r="A190" s="72" t="str">
        <f aca="false">IF(ISBLANK(B190),"",INDEX(Cuentas!A:A,MATCH(B190,Cuentas!B:B,0)))</f>
        <v/>
      </c>
      <c r="B190" s="58"/>
      <c r="C190" s="70"/>
      <c r="D190" s="64" t="str">
        <f aca="false">IF(C190="","",C190*12)</f>
        <v/>
      </c>
      <c r="E190" s="64" t="str">
        <f aca="false">IF(C190="","",SUMIF(Transacciones!$D$2:$E$500,B190,Transacciones!$E$2:$E$500))</f>
        <v/>
      </c>
      <c r="F190" s="62" t="str">
        <f aca="false">IF(C190="","",IF(D190&gt;0,E190/D190,0))</f>
        <v/>
      </c>
      <c r="G190" s="63" t="str">
        <f aca="false">IF(C190="","",D190-E190)</f>
        <v/>
      </c>
      <c r="H190" s="64" t="str">
        <f aca="false">IF(C190="","",IF(F190&gt;1, "⚠️ Excedido", IF(F190&gt;=0.7, "⚠️ Próximo a límite", "✅ Dentro de límite")))</f>
        <v/>
      </c>
    </row>
    <row r="191" customFormat="false" ht="19.35" hidden="false" customHeight="false" outlineLevel="0" collapsed="false">
      <c r="A191" s="67" t="str">
        <f aca="false">IF(ISBLANK(B191),"",INDEX(Cuentas!A:A,MATCH(B191,Cuentas!B:B,0)))</f>
        <v/>
      </c>
      <c r="B191" s="50"/>
      <c r="C191" s="68"/>
      <c r="D191" s="66" t="str">
        <f aca="false">IF(C191="","",C191*12)</f>
        <v/>
      </c>
      <c r="E191" s="66" t="str">
        <f aca="false">IF(C191="","",SUMIF(Transacciones!$D$2:$E$500,B191,Transacciones!$E$2:$E$500))</f>
        <v/>
      </c>
      <c r="F191" s="54" t="str">
        <f aca="false">IF(C191="","",IF(D191&gt;0,E191/D191,0))</f>
        <v/>
      </c>
      <c r="G191" s="55" t="str">
        <f aca="false">IF(C191="","",D191-E191)</f>
        <v/>
      </c>
      <c r="H191" s="66" t="str">
        <f aca="false">IF(C191="","",IF(F191&gt;1, "⚠️ Excedido", IF(F191&gt;=0.7, "⚠️ Próximo a límite", "✅ Dentro de límite")))</f>
        <v/>
      </c>
    </row>
    <row r="192" customFormat="false" ht="19.35" hidden="false" customHeight="false" outlineLevel="0" collapsed="false">
      <c r="A192" s="72" t="str">
        <f aca="false">IF(ISBLANK(B192),"",INDEX(Cuentas!A:A,MATCH(B192,Cuentas!B:B,0)))</f>
        <v/>
      </c>
      <c r="B192" s="58"/>
      <c r="C192" s="70"/>
      <c r="D192" s="64" t="str">
        <f aca="false">IF(C192="","",C192*12)</f>
        <v/>
      </c>
      <c r="E192" s="64" t="str">
        <f aca="false">IF(C192="","",SUMIF(Transacciones!$D$2:$E$500,B192,Transacciones!$E$2:$E$500))</f>
        <v/>
      </c>
      <c r="F192" s="62" t="str">
        <f aca="false">IF(C192="","",IF(D192&gt;0,E192/D192,0))</f>
        <v/>
      </c>
      <c r="G192" s="63" t="str">
        <f aca="false">IF(C192="","",D192-E192)</f>
        <v/>
      </c>
      <c r="H192" s="64" t="str">
        <f aca="false">IF(C192="","",IF(F192&gt;1, "⚠️ Excedido", IF(F192&gt;=0.7, "⚠️ Próximo a límite", "✅ Dentro de límite")))</f>
        <v/>
      </c>
    </row>
    <row r="193" customFormat="false" ht="19.35" hidden="false" customHeight="false" outlineLevel="0" collapsed="false">
      <c r="A193" s="67" t="str">
        <f aca="false">IF(ISBLANK(B193),"",INDEX(Cuentas!A:A,MATCH(B193,Cuentas!B:B,0)))</f>
        <v/>
      </c>
      <c r="B193" s="50"/>
      <c r="C193" s="68"/>
      <c r="D193" s="66" t="str">
        <f aca="false">IF(C193="","",C193*12)</f>
        <v/>
      </c>
      <c r="E193" s="66" t="str">
        <f aca="false">IF(C193="","",SUMIF(Transacciones!$D$2:$E$500,B193,Transacciones!$E$2:$E$500))</f>
        <v/>
      </c>
      <c r="F193" s="54" t="str">
        <f aca="false">IF(C193="","",IF(D193&gt;0,E193/D193,0))</f>
        <v/>
      </c>
      <c r="G193" s="55" t="str">
        <f aca="false">IF(C193="","",D193-E193)</f>
        <v/>
      </c>
      <c r="H193" s="66" t="str">
        <f aca="false">IF(C193="","",IF(F193&gt;1, "⚠️ Excedido", IF(F193&gt;=0.7, "⚠️ Próximo a límite", "✅ Dentro de límite")))</f>
        <v/>
      </c>
    </row>
    <row r="194" customFormat="false" ht="19.35" hidden="false" customHeight="false" outlineLevel="0" collapsed="false">
      <c r="A194" s="72" t="str">
        <f aca="false">IF(ISBLANK(B194),"",INDEX(Cuentas!A:A,MATCH(B194,Cuentas!B:B,0)))</f>
        <v/>
      </c>
      <c r="B194" s="58"/>
      <c r="C194" s="70"/>
      <c r="D194" s="64" t="str">
        <f aca="false">IF(C194="","",C194*12)</f>
        <v/>
      </c>
      <c r="E194" s="64" t="str">
        <f aca="false">IF(C194="","",SUMIF(Transacciones!$D$2:$E$500,B194,Transacciones!$E$2:$E$500))</f>
        <v/>
      </c>
      <c r="F194" s="62" t="str">
        <f aca="false">IF(C194="","",IF(D194&gt;0,E194/D194,0))</f>
        <v/>
      </c>
      <c r="G194" s="63" t="str">
        <f aca="false">IF(C194="","",D194-E194)</f>
        <v/>
      </c>
      <c r="H194" s="64" t="str">
        <f aca="false">IF(C194="","",IF(F194&gt;1, "⚠️ Excedido", IF(F194&gt;=0.7, "⚠️ Próximo a límite", "✅ Dentro de límite")))</f>
        <v/>
      </c>
    </row>
    <row r="195" customFormat="false" ht="19.35" hidden="false" customHeight="false" outlineLevel="0" collapsed="false">
      <c r="A195" s="67" t="str">
        <f aca="false">IF(ISBLANK(B195),"",INDEX(Cuentas!A:A,MATCH(B195,Cuentas!B:B,0)))</f>
        <v/>
      </c>
      <c r="B195" s="50"/>
      <c r="C195" s="68"/>
      <c r="D195" s="66" t="str">
        <f aca="false">IF(C195="","",C195*12)</f>
        <v/>
      </c>
      <c r="E195" s="66" t="str">
        <f aca="false">IF(C195="","",SUMIF(Transacciones!$D$2:$E$500,B195,Transacciones!$E$2:$E$500))</f>
        <v/>
      </c>
      <c r="F195" s="54" t="str">
        <f aca="false">IF(C195="","",IF(D195&gt;0,E195/D195,0))</f>
        <v/>
      </c>
      <c r="G195" s="55" t="str">
        <f aca="false">IF(C195="","",D195-E195)</f>
        <v/>
      </c>
      <c r="H195" s="66" t="str">
        <f aca="false">IF(C195="","",IF(F195&gt;1, "⚠️ Excedido", IF(F195&gt;=0.7, "⚠️ Próximo a límite", "✅ Dentro de límite")))</f>
        <v/>
      </c>
    </row>
    <row r="196" customFormat="false" ht="19.35" hidden="false" customHeight="false" outlineLevel="0" collapsed="false">
      <c r="A196" s="72" t="str">
        <f aca="false">IF(ISBLANK(B196),"",INDEX(Cuentas!A:A,MATCH(B196,Cuentas!B:B,0)))</f>
        <v/>
      </c>
      <c r="B196" s="58"/>
      <c r="C196" s="70"/>
      <c r="D196" s="64" t="str">
        <f aca="false">IF(C196="","",C196*12)</f>
        <v/>
      </c>
      <c r="E196" s="64" t="str">
        <f aca="false">IF(C196="","",SUMIF(Transacciones!$D$2:$E$500,B196,Transacciones!$E$2:$E$500))</f>
        <v/>
      </c>
      <c r="F196" s="62" t="str">
        <f aca="false">IF(C196="","",IF(D196&gt;0,E196/D196,0))</f>
        <v/>
      </c>
      <c r="G196" s="63" t="str">
        <f aca="false">IF(C196="","",D196-E196)</f>
        <v/>
      </c>
      <c r="H196" s="64" t="str">
        <f aca="false">IF(C196="","",IF(F196&gt;1, "⚠️ Excedido", IF(F196&gt;=0.7, "⚠️ Próximo a límite", "✅ Dentro de límite")))</f>
        <v/>
      </c>
    </row>
    <row r="197" customFormat="false" ht="19.35" hidden="false" customHeight="false" outlineLevel="0" collapsed="false">
      <c r="A197" s="67" t="str">
        <f aca="false">IF(ISBLANK(B197),"",INDEX(Cuentas!A:A,MATCH(B197,Cuentas!B:B,0)))</f>
        <v/>
      </c>
      <c r="B197" s="50"/>
      <c r="C197" s="68"/>
      <c r="D197" s="66" t="str">
        <f aca="false">IF(C197="","",C197*12)</f>
        <v/>
      </c>
      <c r="E197" s="66" t="str">
        <f aca="false">IF(C197="","",SUMIF(Transacciones!$D$2:$E$500,B197,Transacciones!$E$2:$E$500))</f>
        <v/>
      </c>
      <c r="F197" s="54" t="str">
        <f aca="false">IF(C197="","",IF(D197&gt;0,E197/D197,0))</f>
        <v/>
      </c>
      <c r="G197" s="55" t="str">
        <f aca="false">IF(C197="","",D197-E197)</f>
        <v/>
      </c>
      <c r="H197" s="66" t="str">
        <f aca="false">IF(C197="","",IF(F197&gt;1, "⚠️ Excedido", IF(F197&gt;=0.7, "⚠️ Próximo a límite", "✅ Dentro de límite")))</f>
        <v/>
      </c>
    </row>
    <row r="198" customFormat="false" ht="19.35" hidden="false" customHeight="false" outlineLevel="0" collapsed="false">
      <c r="A198" s="72" t="str">
        <f aca="false">IF(ISBLANK(B198),"",INDEX(Cuentas!A:A,MATCH(B198,Cuentas!B:B,0)))</f>
        <v/>
      </c>
      <c r="B198" s="58"/>
      <c r="C198" s="70"/>
      <c r="D198" s="64" t="str">
        <f aca="false">IF(C198="","",C198*12)</f>
        <v/>
      </c>
      <c r="E198" s="64" t="str">
        <f aca="false">IF(C198="","",SUMIF(Transacciones!$D$2:$E$500,B198,Transacciones!$E$2:$E$500))</f>
        <v/>
      </c>
      <c r="F198" s="62" t="str">
        <f aca="false">IF(C198="","",IF(D198&gt;0,E198/D198,0))</f>
        <v/>
      </c>
      <c r="G198" s="63" t="str">
        <f aca="false">IF(C198="","",D198-E198)</f>
        <v/>
      </c>
      <c r="H198" s="64" t="str">
        <f aca="false">IF(C198="","",IF(F198&gt;1, "⚠️ Excedido", IF(F198&gt;=0.7, "⚠️ Próximo a límite", "✅ Dentro de límite")))</f>
        <v/>
      </c>
    </row>
    <row r="199" customFormat="false" ht="19.35" hidden="false" customHeight="false" outlineLevel="0" collapsed="false">
      <c r="A199" s="67" t="str">
        <f aca="false">IF(ISBLANK(B199),"",INDEX(Cuentas!A:A,MATCH(B199,Cuentas!B:B,0)))</f>
        <v/>
      </c>
      <c r="B199" s="50"/>
      <c r="C199" s="68"/>
      <c r="D199" s="66" t="str">
        <f aca="false">IF(C199="","",C199*12)</f>
        <v/>
      </c>
      <c r="E199" s="66" t="str">
        <f aca="false">IF(C199="","",SUMIF(Transacciones!$D$2:$E$500,B199,Transacciones!$E$2:$E$500))</f>
        <v/>
      </c>
      <c r="F199" s="54" t="str">
        <f aca="false">IF(C199="","",IF(D199&gt;0,E199/D199,0))</f>
        <v/>
      </c>
      <c r="G199" s="55" t="str">
        <f aca="false">IF(C199="","",D199-E199)</f>
        <v/>
      </c>
      <c r="H199" s="66" t="str">
        <f aca="false">IF(C199="","",IF(F199&gt;1, "⚠️ Excedido", IF(F199&gt;=0.7, "⚠️ Próximo a límite", "✅ Dentro de límite")))</f>
        <v/>
      </c>
    </row>
    <row r="200" customFormat="false" ht="19.35" hidden="false" customHeight="false" outlineLevel="0" collapsed="false">
      <c r="A200" s="72" t="str">
        <f aca="false">IF(ISBLANK(B200),"",INDEX(Cuentas!A:A,MATCH(B200,Cuentas!B:B,0)))</f>
        <v/>
      </c>
      <c r="B200" s="58"/>
      <c r="C200" s="70"/>
      <c r="D200" s="64" t="str">
        <f aca="false">IF(C200="","",C200*12)</f>
        <v/>
      </c>
      <c r="E200" s="64" t="str">
        <f aca="false">IF(C200="","",SUMIF(Transacciones!$D$2:$E$500,B200,Transacciones!$E$2:$E$500))</f>
        <v/>
      </c>
      <c r="F200" s="62" t="str">
        <f aca="false">IF(C200="","",IF(D200&gt;0,E200/D200,0))</f>
        <v/>
      </c>
      <c r="G200" s="63" t="str">
        <f aca="false">IF(C200="","",D200-E200)</f>
        <v/>
      </c>
      <c r="H200" s="64" t="str">
        <f aca="false">IF(C200="","",IF(F200&gt;1, "⚠️ Excedido", IF(F200&gt;=0.7, "⚠️ Próximo a límite", "✅ Dentro de límite")))</f>
        <v/>
      </c>
    </row>
    <row r="201" customFormat="false" ht="19.35" hidden="false" customHeight="false" outlineLevel="0" collapsed="false">
      <c r="A201" s="67" t="str">
        <f aca="false">IF(ISBLANK(B201),"",INDEX(Cuentas!A:A,MATCH(B201,Cuentas!B:B,0)))</f>
        <v/>
      </c>
      <c r="B201" s="50"/>
      <c r="C201" s="68"/>
      <c r="D201" s="66" t="str">
        <f aca="false">IF(C201="","",C201*12)</f>
        <v/>
      </c>
      <c r="E201" s="66" t="str">
        <f aca="false">IF(C201="","",SUMIF(Transacciones!$D$2:$E$500,B201,Transacciones!$E$2:$E$500))</f>
        <v/>
      </c>
      <c r="F201" s="54" t="str">
        <f aca="false">IF(C201="","",IF(D201&gt;0,E201/D201,0))</f>
        <v/>
      </c>
      <c r="G201" s="55" t="str">
        <f aca="false">IF(C201="","",D201-E201)</f>
        <v/>
      </c>
      <c r="H201" s="66" t="str">
        <f aca="false">IF(C201="","",IF(F201&gt;1, "⚠️ Excedido", IF(F201&gt;=0.7, "⚠️ Próximo a límite", "✅ Dentro de límite")))</f>
        <v/>
      </c>
    </row>
    <row r="202" customFormat="false" ht="19.35" hidden="false" customHeight="false" outlineLevel="0" collapsed="false">
      <c r="A202" s="72" t="str">
        <f aca="false">IF(ISBLANK(B202),"",INDEX(Cuentas!A:A,MATCH(B202,Cuentas!B:B,0)))</f>
        <v/>
      </c>
      <c r="B202" s="58"/>
      <c r="C202" s="70"/>
      <c r="D202" s="64" t="str">
        <f aca="false">IF(C202="","",C202*12)</f>
        <v/>
      </c>
      <c r="E202" s="64" t="str">
        <f aca="false">IF(C202="","",SUMIF(Transacciones!$D$2:$E$500,B202,Transacciones!$E$2:$E$500))</f>
        <v/>
      </c>
      <c r="F202" s="62" t="str">
        <f aca="false">IF(C202="","",IF(D202&gt;0,E202/D202,0))</f>
        <v/>
      </c>
      <c r="G202" s="63" t="str">
        <f aca="false">IF(C202="","",D202-E202)</f>
        <v/>
      </c>
      <c r="H202" s="64" t="str">
        <f aca="false">IF(C202="","",IF(F202&gt;1, "⚠️ Excedido", IF(F202&gt;=0.7, "⚠️ Próximo a límite", "✅ Dentro de límite")))</f>
        <v/>
      </c>
    </row>
    <row r="203" customFormat="false" ht="19.35" hidden="false" customHeight="false" outlineLevel="0" collapsed="false">
      <c r="A203" s="67" t="str">
        <f aca="false">IF(ISBLANK(B203),"",INDEX(Cuentas!A:A,MATCH(B203,Cuentas!B:B,0)))</f>
        <v/>
      </c>
      <c r="B203" s="50"/>
      <c r="C203" s="68"/>
      <c r="D203" s="66" t="str">
        <f aca="false">IF(C203="","",C203*12)</f>
        <v/>
      </c>
      <c r="E203" s="66" t="str">
        <f aca="false">IF(C203="","",SUMIF(Transacciones!$D$2:$E$500,B203,Transacciones!$E$2:$E$500))</f>
        <v/>
      </c>
      <c r="F203" s="54" t="str">
        <f aca="false">IF(C203="","",IF(D203&gt;0,E203/D203,0))</f>
        <v/>
      </c>
      <c r="G203" s="55" t="str">
        <f aca="false">IF(C203="","",D203-E203)</f>
        <v/>
      </c>
      <c r="H203" s="66" t="str">
        <f aca="false">IF(C203="","",IF(F203&gt;1, "⚠️ Excedido", IF(F203&gt;=0.7, "⚠️ Próximo a límite", "✅ Dentro de límite")))</f>
        <v/>
      </c>
    </row>
    <row r="204" customFormat="false" ht="19.35" hidden="false" customHeight="false" outlineLevel="0" collapsed="false">
      <c r="A204" s="72" t="str">
        <f aca="false">IF(ISBLANK(B204),"",INDEX(Cuentas!A:A,MATCH(B204,Cuentas!B:B,0)))</f>
        <v/>
      </c>
      <c r="B204" s="58"/>
      <c r="C204" s="70"/>
      <c r="D204" s="64" t="str">
        <f aca="false">IF(C204="","",C204*12)</f>
        <v/>
      </c>
      <c r="E204" s="64" t="str">
        <f aca="false">IF(C204="","",SUMIF(Transacciones!$D$2:$E$500,B204,Transacciones!$E$2:$E$500))</f>
        <v/>
      </c>
      <c r="F204" s="62" t="str">
        <f aca="false">IF(C204="","",IF(D204&gt;0,E204/D204,0))</f>
        <v/>
      </c>
      <c r="G204" s="63" t="str">
        <f aca="false">IF(C204="","",D204-E204)</f>
        <v/>
      </c>
      <c r="H204" s="64" t="str">
        <f aca="false">IF(C204="","",IF(F204&gt;1, "⚠️ Excedido", IF(F204&gt;=0.7, "⚠️ Próximo a límite", "✅ Dentro de límite")))</f>
        <v/>
      </c>
    </row>
    <row r="205" customFormat="false" ht="19.35" hidden="false" customHeight="false" outlineLevel="0" collapsed="false">
      <c r="A205" s="67" t="str">
        <f aca="false">IF(ISBLANK(B205),"",INDEX(Cuentas!A:A,MATCH(B205,Cuentas!B:B,0)))</f>
        <v/>
      </c>
      <c r="B205" s="50"/>
      <c r="C205" s="68"/>
      <c r="D205" s="66" t="str">
        <f aca="false">IF(C205="","",C205*12)</f>
        <v/>
      </c>
      <c r="E205" s="66" t="str">
        <f aca="false">IF(C205="","",SUMIF(Transacciones!$D$2:$E$500,B205,Transacciones!$E$2:$E$500))</f>
        <v/>
      </c>
      <c r="F205" s="54" t="str">
        <f aca="false">IF(C205="","",IF(D205&gt;0,E205/D205,0))</f>
        <v/>
      </c>
      <c r="G205" s="55" t="str">
        <f aca="false">IF(C205="","",D205-E205)</f>
        <v/>
      </c>
      <c r="H205" s="66" t="str">
        <f aca="false">IF(C205="","",IF(F205&gt;1, "⚠️ Excedido", IF(F205&gt;=0.7, "⚠️ Próximo a límite", "✅ Dentro de límite")))</f>
        <v/>
      </c>
    </row>
    <row r="206" customFormat="false" ht="19.35" hidden="false" customHeight="false" outlineLevel="0" collapsed="false">
      <c r="A206" s="72" t="str">
        <f aca="false">IF(ISBLANK(B206),"",INDEX(Cuentas!A:A,MATCH(B206,Cuentas!B:B,0)))</f>
        <v/>
      </c>
      <c r="B206" s="58"/>
      <c r="C206" s="70"/>
      <c r="D206" s="64" t="str">
        <f aca="false">IF(C206="","",C206*12)</f>
        <v/>
      </c>
      <c r="E206" s="64" t="str">
        <f aca="false">IF(C206="","",SUMIF(Transacciones!$D$2:$E$500,B206,Transacciones!$E$2:$E$500))</f>
        <v/>
      </c>
      <c r="F206" s="62" t="str">
        <f aca="false">IF(C206="","",IF(D206&gt;0,E206/D206,0))</f>
        <v/>
      </c>
      <c r="G206" s="63" t="str">
        <f aca="false">IF(C206="","",D206-E206)</f>
        <v/>
      </c>
      <c r="H206" s="64" t="str">
        <f aca="false">IF(C206="","",IF(F206&gt;1, "⚠️ Excedido", IF(F206&gt;=0.7, "⚠️ Próximo a límite", "✅ Dentro de límite")))</f>
        <v/>
      </c>
    </row>
    <row r="207" customFormat="false" ht="19.35" hidden="false" customHeight="false" outlineLevel="0" collapsed="false">
      <c r="A207" s="67" t="str">
        <f aca="false">IF(ISBLANK(B207),"",INDEX(Cuentas!A:A,MATCH(B207,Cuentas!B:B,0)))</f>
        <v/>
      </c>
      <c r="B207" s="50"/>
      <c r="C207" s="68"/>
      <c r="D207" s="66" t="str">
        <f aca="false">IF(C207="","",C207*12)</f>
        <v/>
      </c>
      <c r="E207" s="66" t="str">
        <f aca="false">IF(C207="","",SUMIF(Transacciones!$D$2:$E$500,B207,Transacciones!$E$2:$E$500))</f>
        <v/>
      </c>
      <c r="F207" s="54" t="str">
        <f aca="false">IF(C207="","",IF(D207&gt;0,E207/D207,0))</f>
        <v/>
      </c>
      <c r="G207" s="55" t="str">
        <f aca="false">IF(C207="","",D207-E207)</f>
        <v/>
      </c>
      <c r="H207" s="66" t="str">
        <f aca="false">IF(C207="","",IF(F207&gt;1, "⚠️ Excedido", IF(F207&gt;=0.7, "⚠️ Próximo a límite", "✅ Dentro de límite")))</f>
        <v/>
      </c>
    </row>
    <row r="208" customFormat="false" ht="19.35" hidden="false" customHeight="false" outlineLevel="0" collapsed="false">
      <c r="A208" s="72" t="str">
        <f aca="false">IF(ISBLANK(B208),"",INDEX(Cuentas!A:A,MATCH(B208,Cuentas!B:B,0)))</f>
        <v/>
      </c>
      <c r="B208" s="58"/>
      <c r="C208" s="70"/>
      <c r="D208" s="64" t="str">
        <f aca="false">IF(C208="","",C208*12)</f>
        <v/>
      </c>
      <c r="E208" s="64" t="str">
        <f aca="false">IF(C208="","",SUMIF(Transacciones!$D$2:$E$500,B208,Transacciones!$E$2:$E$500))</f>
        <v/>
      </c>
      <c r="F208" s="62" t="str">
        <f aca="false">IF(C208="","",IF(D208&gt;0,E208/D208,0))</f>
        <v/>
      </c>
      <c r="G208" s="63" t="str">
        <f aca="false">IF(C208="","",D208-E208)</f>
        <v/>
      </c>
      <c r="H208" s="64" t="str">
        <f aca="false">IF(C208="","",IF(F208&gt;1, "⚠️ Excedido", IF(F208&gt;=0.7, "⚠️ Próximo a límite", "✅ Dentro de límite")))</f>
        <v/>
      </c>
    </row>
    <row r="209" customFormat="false" ht="19.35" hidden="false" customHeight="false" outlineLevel="0" collapsed="false">
      <c r="A209" s="67" t="str">
        <f aca="false">IF(ISBLANK(B209),"",INDEX(Cuentas!A:A,MATCH(B209,Cuentas!B:B,0)))</f>
        <v/>
      </c>
      <c r="B209" s="50"/>
      <c r="C209" s="68"/>
      <c r="D209" s="66" t="str">
        <f aca="false">IF(C209="","",C209*12)</f>
        <v/>
      </c>
      <c r="E209" s="66" t="str">
        <f aca="false">IF(C209="","",SUMIF(Transacciones!$D$2:$E$500,B209,Transacciones!$E$2:$E$500))</f>
        <v/>
      </c>
      <c r="F209" s="54" t="str">
        <f aca="false">IF(C209="","",IF(D209&gt;0,E209/D209,0))</f>
        <v/>
      </c>
      <c r="G209" s="55" t="str">
        <f aca="false">IF(C209="","",D209-E209)</f>
        <v/>
      </c>
      <c r="H209" s="66" t="str">
        <f aca="false">IF(C209="","",IF(F209&gt;1, "⚠️ Excedido", IF(F209&gt;=0.7, "⚠️ Próximo a límite", "✅ Dentro de límite")))</f>
        <v/>
      </c>
    </row>
    <row r="210" customFormat="false" ht="19.35" hidden="false" customHeight="false" outlineLevel="0" collapsed="false">
      <c r="A210" s="72" t="str">
        <f aca="false">IF(ISBLANK(B210),"",INDEX(Cuentas!A:A,MATCH(B210,Cuentas!B:B,0)))</f>
        <v/>
      </c>
      <c r="B210" s="58"/>
      <c r="C210" s="70"/>
      <c r="D210" s="64" t="str">
        <f aca="false">IF(C210="","",C210*12)</f>
        <v/>
      </c>
      <c r="E210" s="64" t="str">
        <f aca="false">IF(C210="","",SUMIF(Transacciones!$D$2:$E$500,B210,Transacciones!$E$2:$E$500))</f>
        <v/>
      </c>
      <c r="F210" s="62" t="str">
        <f aca="false">IF(C210="","",IF(D210&gt;0,E210/D210,0))</f>
        <v/>
      </c>
      <c r="G210" s="63" t="str">
        <f aca="false">IF(C210="","",D210-E210)</f>
        <v/>
      </c>
      <c r="H210" s="64" t="str">
        <f aca="false">IF(C210="","",IF(F210&gt;1, "⚠️ Excedido", IF(F210&gt;=0.7, "⚠️ Próximo a límite", "✅ Dentro de límite")))</f>
        <v/>
      </c>
    </row>
    <row r="211" customFormat="false" ht="19.35" hidden="false" customHeight="false" outlineLevel="0" collapsed="false">
      <c r="A211" s="67" t="str">
        <f aca="false">IF(ISBLANK(B211),"",INDEX(Cuentas!A:A,MATCH(B211,Cuentas!B:B,0)))</f>
        <v/>
      </c>
      <c r="B211" s="50"/>
      <c r="C211" s="68"/>
      <c r="D211" s="66" t="str">
        <f aca="false">IF(C211="","",C211*12)</f>
        <v/>
      </c>
      <c r="E211" s="66" t="str">
        <f aca="false">IF(C211="","",SUMIF(Transacciones!$D$2:$E$500,B211,Transacciones!$E$2:$E$500))</f>
        <v/>
      </c>
      <c r="F211" s="54" t="str">
        <f aca="false">IF(C211="","",IF(D211&gt;0,E211/D211,0))</f>
        <v/>
      </c>
      <c r="G211" s="55" t="str">
        <f aca="false">IF(C211="","",D211-E211)</f>
        <v/>
      </c>
      <c r="H211" s="66" t="str">
        <f aca="false">IF(C211="","",IF(F211&gt;1, "⚠️ Excedido", IF(F211&gt;=0.7, "⚠️ Próximo a límite", "✅ Dentro de límite")))</f>
        <v/>
      </c>
    </row>
    <row r="212" customFormat="false" ht="19.35" hidden="false" customHeight="false" outlineLevel="0" collapsed="false">
      <c r="A212" s="72" t="str">
        <f aca="false">IF(ISBLANK(B212),"",INDEX(Cuentas!A:A,MATCH(B212,Cuentas!B:B,0)))</f>
        <v/>
      </c>
      <c r="B212" s="58"/>
      <c r="C212" s="70"/>
      <c r="D212" s="64" t="str">
        <f aca="false">IF(C212="","",C212*12)</f>
        <v/>
      </c>
      <c r="E212" s="64" t="str">
        <f aca="false">IF(C212="","",SUMIF(Transacciones!$D$2:$E$500,B212,Transacciones!$E$2:$E$500))</f>
        <v/>
      </c>
      <c r="F212" s="62" t="str">
        <f aca="false">IF(C212="","",IF(D212&gt;0,E212/D212,0))</f>
        <v/>
      </c>
      <c r="G212" s="63" t="str">
        <f aca="false">IF(C212="","",D212-E212)</f>
        <v/>
      </c>
      <c r="H212" s="64" t="str">
        <f aca="false">IF(C212="","",IF(F212&gt;1, "⚠️ Excedido", IF(F212&gt;=0.7, "⚠️ Próximo a límite", "✅ Dentro de límite")))</f>
        <v/>
      </c>
    </row>
    <row r="213" customFormat="false" ht="19.35" hidden="false" customHeight="false" outlineLevel="0" collapsed="false">
      <c r="A213" s="67" t="str">
        <f aca="false">IF(ISBLANK(B213),"",INDEX(Cuentas!A:A,MATCH(B213,Cuentas!B:B,0)))</f>
        <v/>
      </c>
      <c r="B213" s="50"/>
      <c r="C213" s="68"/>
      <c r="D213" s="66" t="str">
        <f aca="false">IF(C213="","",C213*12)</f>
        <v/>
      </c>
      <c r="E213" s="66" t="str">
        <f aca="false">IF(C213="","",SUMIF(Transacciones!$D$2:$E$500,B213,Transacciones!$E$2:$E$500))</f>
        <v/>
      </c>
      <c r="F213" s="54" t="str">
        <f aca="false">IF(C213="","",IF(D213&gt;0,E213/D213,0))</f>
        <v/>
      </c>
      <c r="G213" s="55" t="str">
        <f aca="false">IF(C213="","",D213-E213)</f>
        <v/>
      </c>
      <c r="H213" s="66" t="str">
        <f aca="false">IF(C213="","",IF(F213&gt;1, "⚠️ Excedido", IF(F213&gt;=0.7, "⚠️ Próximo a límite", "✅ Dentro de límite")))</f>
        <v/>
      </c>
    </row>
    <row r="214" customFormat="false" ht="19.35" hidden="false" customHeight="false" outlineLevel="0" collapsed="false">
      <c r="A214" s="72" t="str">
        <f aca="false">IF(ISBLANK(B214),"",INDEX(Cuentas!A:A,MATCH(B214,Cuentas!B:B,0)))</f>
        <v/>
      </c>
      <c r="B214" s="58"/>
      <c r="C214" s="70"/>
      <c r="D214" s="64" t="str">
        <f aca="false">IF(C214="","",C214*12)</f>
        <v/>
      </c>
      <c r="E214" s="64" t="str">
        <f aca="false">IF(C214="","",SUMIF(Transacciones!$D$2:$E$500,B214,Transacciones!$E$2:$E$500))</f>
        <v/>
      </c>
      <c r="F214" s="62" t="str">
        <f aca="false">IF(C214="","",IF(D214&gt;0,E214/D214,0))</f>
        <v/>
      </c>
      <c r="G214" s="63" t="str">
        <f aca="false">IF(C214="","",D214-E214)</f>
        <v/>
      </c>
      <c r="H214" s="64" t="str">
        <f aca="false">IF(C214="","",IF(F214&gt;1, "⚠️ Excedido", IF(F214&gt;=0.7, "⚠️ Próximo a límite", "✅ Dentro de límite")))</f>
        <v/>
      </c>
    </row>
    <row r="215" customFormat="false" ht="19.35" hidden="false" customHeight="false" outlineLevel="0" collapsed="false">
      <c r="A215" s="67" t="str">
        <f aca="false">IF(ISBLANK(B215),"",INDEX(Cuentas!A:A,MATCH(B215,Cuentas!B:B,0)))</f>
        <v/>
      </c>
      <c r="B215" s="50"/>
      <c r="C215" s="68"/>
      <c r="D215" s="66" t="str">
        <f aca="false">IF(C215="","",C215*12)</f>
        <v/>
      </c>
      <c r="E215" s="66" t="str">
        <f aca="false">IF(C215="","",SUMIF(Transacciones!$D$2:$E$500,B215,Transacciones!$E$2:$E$500))</f>
        <v/>
      </c>
      <c r="F215" s="54" t="str">
        <f aca="false">IF(C215="","",IF(D215&gt;0,E215/D215,0))</f>
        <v/>
      </c>
      <c r="G215" s="55" t="str">
        <f aca="false">IF(C215="","",D215-E215)</f>
        <v/>
      </c>
      <c r="H215" s="66" t="str">
        <f aca="false">IF(C215="","",IF(F215&gt;1, "⚠️ Excedido", IF(F215&gt;=0.7, "⚠️ Próximo a límite", "✅ Dentro de límite")))</f>
        <v/>
      </c>
    </row>
    <row r="216" customFormat="false" ht="19.35" hidden="false" customHeight="false" outlineLevel="0" collapsed="false">
      <c r="A216" s="72" t="str">
        <f aca="false">IF(ISBLANK(B216),"",INDEX(Cuentas!A:A,MATCH(B216,Cuentas!B:B,0)))</f>
        <v/>
      </c>
      <c r="B216" s="58"/>
      <c r="C216" s="70"/>
      <c r="D216" s="64" t="str">
        <f aca="false">IF(C216="","",C216*12)</f>
        <v/>
      </c>
      <c r="E216" s="64" t="str">
        <f aca="false">IF(C216="","",SUMIF(Transacciones!$D$2:$E$500,B216,Transacciones!$E$2:$E$500))</f>
        <v/>
      </c>
      <c r="F216" s="62" t="str">
        <f aca="false">IF(C216="","",IF(D216&gt;0,E216/D216,0))</f>
        <v/>
      </c>
      <c r="G216" s="63" t="str">
        <f aca="false">IF(C216="","",D216-E216)</f>
        <v/>
      </c>
      <c r="H216" s="64" t="str">
        <f aca="false">IF(C216="","",IF(F216&gt;1, "⚠️ Excedido", IF(F216&gt;=0.7, "⚠️ Próximo a límite", "✅ Dentro de límite")))</f>
        <v/>
      </c>
    </row>
    <row r="217" customFormat="false" ht="19.35" hidden="false" customHeight="false" outlineLevel="0" collapsed="false">
      <c r="A217" s="67" t="str">
        <f aca="false">IF(ISBLANK(B217),"",INDEX(Cuentas!A:A,MATCH(B217,Cuentas!B:B,0)))</f>
        <v/>
      </c>
      <c r="B217" s="50"/>
      <c r="C217" s="68"/>
      <c r="D217" s="66" t="str">
        <f aca="false">IF(C217="","",C217*12)</f>
        <v/>
      </c>
      <c r="E217" s="66" t="str">
        <f aca="false">IF(C217="","",SUMIF(Transacciones!$D$2:$E$500,B217,Transacciones!$E$2:$E$500))</f>
        <v/>
      </c>
      <c r="F217" s="54" t="str">
        <f aca="false">IF(C217="","",IF(D217&gt;0,E217/D217,0))</f>
        <v/>
      </c>
      <c r="G217" s="55" t="str">
        <f aca="false">IF(C217="","",D217-E217)</f>
        <v/>
      </c>
      <c r="H217" s="66" t="str">
        <f aca="false">IF(C217="","",IF(F217&gt;1, "⚠️ Excedido", IF(F217&gt;=0.7, "⚠️ Próximo a límite", "✅ Dentro de límite")))</f>
        <v/>
      </c>
    </row>
    <row r="218" customFormat="false" ht="19.35" hidden="false" customHeight="false" outlineLevel="0" collapsed="false">
      <c r="A218" s="72" t="str">
        <f aca="false">IF(ISBLANK(B218),"",INDEX(Cuentas!A:A,MATCH(B218,Cuentas!B:B,0)))</f>
        <v/>
      </c>
      <c r="B218" s="58"/>
      <c r="C218" s="70"/>
      <c r="D218" s="64" t="str">
        <f aca="false">IF(C218="","",C218*12)</f>
        <v/>
      </c>
      <c r="E218" s="64" t="str">
        <f aca="false">IF(C218="","",SUMIF(Transacciones!$D$2:$E$500,B218,Transacciones!$E$2:$E$500))</f>
        <v/>
      </c>
      <c r="F218" s="62" t="str">
        <f aca="false">IF(C218="","",IF(D218&gt;0,E218/D218,0))</f>
        <v/>
      </c>
      <c r="G218" s="63" t="str">
        <f aca="false">IF(C218="","",D218-E218)</f>
        <v/>
      </c>
      <c r="H218" s="64" t="str">
        <f aca="false">IF(C218="","",IF(F218&gt;1, "⚠️ Excedido", IF(F218&gt;=0.7, "⚠️ Próximo a límite", "✅ Dentro de límite")))</f>
        <v/>
      </c>
    </row>
    <row r="219" customFormat="false" ht="19.35" hidden="false" customHeight="false" outlineLevel="0" collapsed="false">
      <c r="A219" s="67" t="str">
        <f aca="false">IF(ISBLANK(B219),"",INDEX(Cuentas!A:A,MATCH(B219,Cuentas!B:B,0)))</f>
        <v/>
      </c>
      <c r="B219" s="50"/>
      <c r="C219" s="68"/>
      <c r="D219" s="66" t="str">
        <f aca="false">IF(C219="","",C219*12)</f>
        <v/>
      </c>
      <c r="E219" s="66" t="str">
        <f aca="false">IF(C219="","",SUMIF(Transacciones!$D$2:$E$500,B219,Transacciones!$E$2:$E$500))</f>
        <v/>
      </c>
      <c r="F219" s="54" t="str">
        <f aca="false">IF(C219="","",IF(D219&gt;0,E219/D219,0))</f>
        <v/>
      </c>
      <c r="G219" s="55" t="str">
        <f aca="false">IF(C219="","",D219-E219)</f>
        <v/>
      </c>
      <c r="H219" s="66" t="str">
        <f aca="false">IF(C219="","",IF(F219&gt;1, "⚠️ Excedido", IF(F219&gt;=0.7, "⚠️ Próximo a límite", "✅ Dentro de límite")))</f>
        <v/>
      </c>
    </row>
    <row r="220" customFormat="false" ht="19.35" hidden="false" customHeight="false" outlineLevel="0" collapsed="false">
      <c r="A220" s="72" t="str">
        <f aca="false">IF(ISBLANK(B220),"",INDEX(Cuentas!A:A,MATCH(B220,Cuentas!B:B,0)))</f>
        <v/>
      </c>
      <c r="B220" s="58"/>
      <c r="C220" s="70"/>
      <c r="D220" s="64" t="str">
        <f aca="false">IF(C220="","",C220*12)</f>
        <v/>
      </c>
      <c r="E220" s="64" t="str">
        <f aca="false">IF(C220="","",SUMIF(Transacciones!$D$2:$E$500,B220,Transacciones!$E$2:$E$500))</f>
        <v/>
      </c>
      <c r="F220" s="62" t="str">
        <f aca="false">IF(C220="","",IF(D220&gt;0,E220/D220,0))</f>
        <v/>
      </c>
      <c r="G220" s="63" t="str">
        <f aca="false">IF(C220="","",D220-E220)</f>
        <v/>
      </c>
      <c r="H220" s="64" t="str">
        <f aca="false">IF(C220="","",IF(F220&gt;1, "⚠️ Excedido", IF(F220&gt;=0.7, "⚠️ Próximo a límite", "✅ Dentro de límite")))</f>
        <v/>
      </c>
    </row>
    <row r="221" customFormat="false" ht="19.35" hidden="false" customHeight="false" outlineLevel="0" collapsed="false">
      <c r="A221" s="67" t="str">
        <f aca="false">IF(ISBLANK(B221),"",INDEX(Cuentas!A:A,MATCH(B221,Cuentas!B:B,0)))</f>
        <v/>
      </c>
      <c r="B221" s="50"/>
      <c r="C221" s="68"/>
      <c r="D221" s="66" t="str">
        <f aca="false">IF(C221="","",C221*12)</f>
        <v/>
      </c>
      <c r="E221" s="66" t="str">
        <f aca="false">IF(C221="","",SUMIF(Transacciones!$D$2:$E$500,B221,Transacciones!$E$2:$E$500))</f>
        <v/>
      </c>
      <c r="F221" s="54" t="str">
        <f aca="false">IF(C221="","",IF(D221&gt;0,E221/D221,0))</f>
        <v/>
      </c>
      <c r="G221" s="55" t="str">
        <f aca="false">IF(C221="","",D221-E221)</f>
        <v/>
      </c>
      <c r="H221" s="66" t="str">
        <f aca="false">IF(C221="","",IF(F221&gt;1, "⚠️ Excedido", IF(F221&gt;=0.7, "⚠️ Próximo a límite", "✅ Dentro de límite")))</f>
        <v/>
      </c>
    </row>
    <row r="222" customFormat="false" ht="19.35" hidden="false" customHeight="false" outlineLevel="0" collapsed="false">
      <c r="A222" s="72" t="str">
        <f aca="false">IF(ISBLANK(B222),"",INDEX(Cuentas!A:A,MATCH(B222,Cuentas!B:B,0)))</f>
        <v/>
      </c>
      <c r="B222" s="58"/>
      <c r="C222" s="70"/>
      <c r="D222" s="64" t="str">
        <f aca="false">IF(C222="","",C222*12)</f>
        <v/>
      </c>
      <c r="E222" s="64" t="str">
        <f aca="false">IF(C222="","",SUMIF(Transacciones!$D$2:$E$500,B222,Transacciones!$E$2:$E$500))</f>
        <v/>
      </c>
      <c r="F222" s="62" t="str">
        <f aca="false">IF(C222="","",IF(D222&gt;0,E222/D222,0))</f>
        <v/>
      </c>
      <c r="G222" s="63" t="str">
        <f aca="false">IF(C222="","",D222-E222)</f>
        <v/>
      </c>
      <c r="H222" s="64" t="str">
        <f aca="false">IF(C222="","",IF(F222&gt;1, "⚠️ Excedido", IF(F222&gt;=0.7, "⚠️ Próximo a límite", "✅ Dentro de límite")))</f>
        <v/>
      </c>
    </row>
    <row r="223" customFormat="false" ht="19.35" hidden="false" customHeight="false" outlineLevel="0" collapsed="false">
      <c r="A223" s="67" t="str">
        <f aca="false">IF(ISBLANK(B223),"",INDEX(Cuentas!A:A,MATCH(B223,Cuentas!B:B,0)))</f>
        <v/>
      </c>
      <c r="B223" s="50"/>
      <c r="C223" s="68"/>
      <c r="D223" s="66" t="str">
        <f aca="false">IF(C223="","",C223*12)</f>
        <v/>
      </c>
      <c r="E223" s="66" t="str">
        <f aca="false">IF(C223="","",SUMIF(Transacciones!$D$2:$E$500,B223,Transacciones!$E$2:$E$500))</f>
        <v/>
      </c>
      <c r="F223" s="54" t="str">
        <f aca="false">IF(C223="","",IF(D223&gt;0,E223/D223,0))</f>
        <v/>
      </c>
      <c r="G223" s="55" t="str">
        <f aca="false">IF(C223="","",D223-E223)</f>
        <v/>
      </c>
      <c r="H223" s="66" t="str">
        <f aca="false">IF(C223="","",IF(F223&gt;1, "⚠️ Excedido", IF(F223&gt;=0.7, "⚠️ Próximo a límite", "✅ Dentro de límite")))</f>
        <v/>
      </c>
    </row>
    <row r="224" customFormat="false" ht="19.35" hidden="false" customHeight="false" outlineLevel="0" collapsed="false">
      <c r="A224" s="72" t="str">
        <f aca="false">IF(ISBLANK(B224),"",INDEX(Cuentas!A:A,MATCH(B224,Cuentas!B:B,0)))</f>
        <v/>
      </c>
      <c r="B224" s="58"/>
      <c r="C224" s="70"/>
      <c r="D224" s="64" t="str">
        <f aca="false">IF(C224="","",C224*12)</f>
        <v/>
      </c>
      <c r="E224" s="64" t="str">
        <f aca="false">IF(C224="","",SUMIF(Transacciones!$D$2:$E$500,B224,Transacciones!$E$2:$E$500))</f>
        <v/>
      </c>
      <c r="F224" s="62" t="str">
        <f aca="false">IF(C224="","",IF(D224&gt;0,E224/D224,0))</f>
        <v/>
      </c>
      <c r="G224" s="63" t="str">
        <f aca="false">IF(C224="","",D224-E224)</f>
        <v/>
      </c>
      <c r="H224" s="64" t="str">
        <f aca="false">IF(C224="","",IF(F224&gt;1, "⚠️ Excedido", IF(F224&gt;=0.7, "⚠️ Próximo a límite", "✅ Dentro de límite")))</f>
        <v/>
      </c>
    </row>
    <row r="225" customFormat="false" ht="19.35" hidden="false" customHeight="false" outlineLevel="0" collapsed="false">
      <c r="A225" s="67" t="str">
        <f aca="false">IF(ISBLANK(B225),"",INDEX(Cuentas!A:A,MATCH(B225,Cuentas!B:B,0)))</f>
        <v/>
      </c>
      <c r="B225" s="50"/>
      <c r="C225" s="68"/>
      <c r="D225" s="66" t="str">
        <f aca="false">IF(C225="","",C225*12)</f>
        <v/>
      </c>
      <c r="E225" s="66" t="str">
        <f aca="false">IF(C225="","",SUMIF(Transacciones!$D$2:$E$500,B225,Transacciones!$E$2:$E$500))</f>
        <v/>
      </c>
      <c r="F225" s="54" t="str">
        <f aca="false">IF(C225="","",IF(D225&gt;0,E225/D225,0))</f>
        <v/>
      </c>
      <c r="G225" s="55" t="str">
        <f aca="false">IF(C225="","",D225-E225)</f>
        <v/>
      </c>
      <c r="H225" s="66" t="str">
        <f aca="false">IF(C225="","",IF(F225&gt;1, "⚠️ Excedido", IF(F225&gt;=0.7, "⚠️ Próximo a límite", "✅ Dentro de límite")))</f>
        <v/>
      </c>
    </row>
    <row r="226" customFormat="false" ht="19.35" hidden="false" customHeight="false" outlineLevel="0" collapsed="false">
      <c r="A226" s="72" t="str">
        <f aca="false">IF(ISBLANK(B226),"",INDEX(Cuentas!A:A,MATCH(B226,Cuentas!B:B,0)))</f>
        <v/>
      </c>
      <c r="B226" s="58"/>
      <c r="C226" s="70"/>
      <c r="D226" s="64" t="str">
        <f aca="false">IF(C226="","",C226*12)</f>
        <v/>
      </c>
      <c r="E226" s="64" t="str">
        <f aca="false">IF(C226="","",SUMIF(Transacciones!$D$2:$E$500,B226,Transacciones!$E$2:$E$500))</f>
        <v/>
      </c>
      <c r="F226" s="62" t="str">
        <f aca="false">IF(C226="","",IF(D226&gt;0,E226/D226,0))</f>
        <v/>
      </c>
      <c r="G226" s="63" t="str">
        <f aca="false">IF(C226="","",D226-E226)</f>
        <v/>
      </c>
      <c r="H226" s="64" t="str">
        <f aca="false">IF(C226="","",IF(F226&gt;1, "⚠️ Excedido", IF(F226&gt;=0.7, "⚠️ Próximo a límite", "✅ Dentro de límite")))</f>
        <v/>
      </c>
    </row>
    <row r="227" customFormat="false" ht="19.35" hidden="false" customHeight="false" outlineLevel="0" collapsed="false">
      <c r="A227" s="67" t="str">
        <f aca="false">IF(ISBLANK(B227),"",INDEX(Cuentas!A:A,MATCH(B227,Cuentas!B:B,0)))</f>
        <v/>
      </c>
      <c r="B227" s="50"/>
      <c r="C227" s="68"/>
      <c r="D227" s="66" t="str">
        <f aca="false">IF(C227="","",C227*12)</f>
        <v/>
      </c>
      <c r="E227" s="66" t="str">
        <f aca="false">IF(C227="","",SUMIF(Transacciones!$D$2:$E$500,B227,Transacciones!$E$2:$E$500))</f>
        <v/>
      </c>
      <c r="F227" s="54" t="str">
        <f aca="false">IF(C227="","",IF(D227&gt;0,E227/D227,0))</f>
        <v/>
      </c>
      <c r="G227" s="55" t="str">
        <f aca="false">IF(C227="","",D227-E227)</f>
        <v/>
      </c>
      <c r="H227" s="66" t="str">
        <f aca="false">IF(C227="","",IF(F227&gt;1, "⚠️ Excedido", IF(F227&gt;=0.7, "⚠️ Próximo a límite", "✅ Dentro de límite")))</f>
        <v/>
      </c>
    </row>
    <row r="228" customFormat="false" ht="19.35" hidden="false" customHeight="false" outlineLevel="0" collapsed="false">
      <c r="A228" s="72" t="str">
        <f aca="false">IF(ISBLANK(B228),"",INDEX(Cuentas!A:A,MATCH(B228,Cuentas!B:B,0)))</f>
        <v/>
      </c>
      <c r="B228" s="58"/>
      <c r="C228" s="70"/>
      <c r="D228" s="64" t="str">
        <f aca="false">IF(C228="","",C228*12)</f>
        <v/>
      </c>
      <c r="E228" s="64" t="str">
        <f aca="false">IF(C228="","",SUMIF(Transacciones!$D$2:$E$500,B228,Transacciones!$E$2:$E$500))</f>
        <v/>
      </c>
      <c r="F228" s="62" t="str">
        <f aca="false">IF(C228="","",IF(D228&gt;0,E228/D228,0))</f>
        <v/>
      </c>
      <c r="G228" s="63" t="str">
        <f aca="false">IF(C228="","",D228-E228)</f>
        <v/>
      </c>
      <c r="H228" s="64" t="str">
        <f aca="false">IF(C228="","",IF(F228&gt;1, "⚠️ Excedido", IF(F228&gt;=0.7, "⚠️ Próximo a límite", "✅ Dentro de límite")))</f>
        <v/>
      </c>
    </row>
    <row r="229" customFormat="false" ht="19.35" hidden="false" customHeight="false" outlineLevel="0" collapsed="false">
      <c r="A229" s="67" t="str">
        <f aca="false">IF(ISBLANK(B229),"",INDEX(Cuentas!A:A,MATCH(B229,Cuentas!B:B,0)))</f>
        <v/>
      </c>
      <c r="B229" s="50"/>
      <c r="C229" s="68"/>
      <c r="D229" s="66" t="str">
        <f aca="false">IF(C229="","",C229*12)</f>
        <v/>
      </c>
      <c r="E229" s="66" t="str">
        <f aca="false">IF(C229="","",SUMIF(Transacciones!$D$2:$E$500,B229,Transacciones!$E$2:$E$500))</f>
        <v/>
      </c>
      <c r="F229" s="54" t="str">
        <f aca="false">IF(C229="","",IF(D229&gt;0,E229/D229,0))</f>
        <v/>
      </c>
      <c r="G229" s="55" t="str">
        <f aca="false">IF(C229="","",D229-E229)</f>
        <v/>
      </c>
      <c r="H229" s="66" t="str">
        <f aca="false">IF(C229="","",IF(F229&gt;1, "⚠️ Excedido", IF(F229&gt;=0.7, "⚠️ Próximo a límite", "✅ Dentro de límite")))</f>
        <v/>
      </c>
    </row>
    <row r="230" customFormat="false" ht="19.35" hidden="false" customHeight="false" outlineLevel="0" collapsed="false">
      <c r="A230" s="72" t="str">
        <f aca="false">IF(ISBLANK(B230),"",INDEX(Cuentas!A:A,MATCH(B230,Cuentas!B:B,0)))</f>
        <v/>
      </c>
      <c r="B230" s="58"/>
      <c r="C230" s="70"/>
      <c r="D230" s="64" t="str">
        <f aca="false">IF(C230="","",C230*12)</f>
        <v/>
      </c>
      <c r="E230" s="64" t="str">
        <f aca="false">IF(C230="","",SUMIF(Transacciones!$D$2:$E$500,B230,Transacciones!$E$2:$E$500))</f>
        <v/>
      </c>
      <c r="F230" s="62" t="str">
        <f aca="false">IF(C230="","",IF(D230&gt;0,E230/D230,0))</f>
        <v/>
      </c>
      <c r="G230" s="63" t="str">
        <f aca="false">IF(C230="","",D230-E230)</f>
        <v/>
      </c>
      <c r="H230" s="64" t="str">
        <f aca="false">IF(C230="","",IF(F230&gt;1, "⚠️ Excedido", IF(F230&gt;=0.7, "⚠️ Próximo a límite", "✅ Dentro de límite")))</f>
        <v/>
      </c>
    </row>
    <row r="231" customFormat="false" ht="19.35" hidden="false" customHeight="false" outlineLevel="0" collapsed="false">
      <c r="A231" s="67" t="str">
        <f aca="false">IF(ISBLANK(B231),"",INDEX(Cuentas!A:A,MATCH(B231,Cuentas!B:B,0)))</f>
        <v/>
      </c>
      <c r="B231" s="50"/>
      <c r="C231" s="68"/>
      <c r="D231" s="66" t="str">
        <f aca="false">IF(C231="","",C231*12)</f>
        <v/>
      </c>
      <c r="E231" s="66" t="str">
        <f aca="false">IF(C231="","",SUMIF(Transacciones!$D$2:$E$500,B231,Transacciones!$E$2:$E$500))</f>
        <v/>
      </c>
      <c r="F231" s="54" t="str">
        <f aca="false">IF(C231="","",IF(D231&gt;0,E231/D231,0))</f>
        <v/>
      </c>
      <c r="G231" s="55" t="str">
        <f aca="false">IF(C231="","",D231-E231)</f>
        <v/>
      </c>
      <c r="H231" s="66" t="str">
        <f aca="false">IF(C231="","",IF(F231&gt;1, "⚠️ Excedido", IF(F231&gt;=0.7, "⚠️ Próximo a límite", "✅ Dentro de límite")))</f>
        <v/>
      </c>
    </row>
    <row r="232" customFormat="false" ht="19.35" hidden="false" customHeight="false" outlineLevel="0" collapsed="false">
      <c r="A232" s="72" t="str">
        <f aca="false">IF(ISBLANK(B232),"",INDEX(Cuentas!A:A,MATCH(B232,Cuentas!B:B,0)))</f>
        <v/>
      </c>
      <c r="B232" s="58"/>
      <c r="C232" s="70"/>
      <c r="D232" s="64" t="str">
        <f aca="false">IF(C232="","",C232*12)</f>
        <v/>
      </c>
      <c r="E232" s="64" t="str">
        <f aca="false">IF(C232="","",SUMIF(Transacciones!$D$2:$E$500,B232,Transacciones!$E$2:$E$500))</f>
        <v/>
      </c>
      <c r="F232" s="62" t="str">
        <f aca="false">IF(C232="","",IF(D232&gt;0,E232/D232,0))</f>
        <v/>
      </c>
      <c r="G232" s="63" t="str">
        <f aca="false">IF(C232="","",D232-E232)</f>
        <v/>
      </c>
      <c r="H232" s="64" t="str">
        <f aca="false">IF(C232="","",IF(F232&gt;1, "⚠️ Excedido", IF(F232&gt;=0.7, "⚠️ Próximo a límite", "✅ Dentro de límite")))</f>
        <v/>
      </c>
    </row>
    <row r="233" customFormat="false" ht="19.35" hidden="false" customHeight="false" outlineLevel="0" collapsed="false">
      <c r="A233" s="67" t="str">
        <f aca="false">IF(ISBLANK(B233),"",INDEX(Cuentas!A:A,MATCH(B233,Cuentas!B:B,0)))</f>
        <v/>
      </c>
      <c r="B233" s="50"/>
      <c r="C233" s="68"/>
      <c r="D233" s="66" t="str">
        <f aca="false">IF(C233="","",C233*12)</f>
        <v/>
      </c>
      <c r="E233" s="66" t="str">
        <f aca="false">IF(C233="","",SUMIF(Transacciones!$D$2:$E$500,B233,Transacciones!$E$2:$E$500))</f>
        <v/>
      </c>
      <c r="F233" s="54" t="str">
        <f aca="false">IF(C233="","",IF(D233&gt;0,E233/D233,0))</f>
        <v/>
      </c>
      <c r="G233" s="55" t="str">
        <f aca="false">IF(C233="","",D233-E233)</f>
        <v/>
      </c>
      <c r="H233" s="66" t="str">
        <f aca="false">IF(C233="","",IF(F233&gt;1, "⚠️ Excedido", IF(F233&gt;=0.7, "⚠️ Próximo a límite", "✅ Dentro de límite")))</f>
        <v/>
      </c>
    </row>
    <row r="234" customFormat="false" ht="19.35" hidden="false" customHeight="false" outlineLevel="0" collapsed="false">
      <c r="A234" s="72" t="str">
        <f aca="false">IF(ISBLANK(B234),"",INDEX(Cuentas!A:A,MATCH(B234,Cuentas!B:B,0)))</f>
        <v/>
      </c>
      <c r="B234" s="58"/>
      <c r="C234" s="70"/>
      <c r="D234" s="64" t="str">
        <f aca="false">IF(C234="","",C234*12)</f>
        <v/>
      </c>
      <c r="E234" s="64" t="str">
        <f aca="false">IF(C234="","",SUMIF(Transacciones!$D$2:$E$500,B234,Transacciones!$E$2:$E$500))</f>
        <v/>
      </c>
      <c r="F234" s="62" t="str">
        <f aca="false">IF(C234="","",IF(D234&gt;0,E234/D234,0))</f>
        <v/>
      </c>
      <c r="G234" s="63" t="str">
        <f aca="false">IF(C234="","",D234-E234)</f>
        <v/>
      </c>
      <c r="H234" s="64" t="str">
        <f aca="false">IF(C234="","",IF(F234&gt;1, "⚠️ Excedido", IF(F234&gt;=0.7, "⚠️ Próximo a límite", "✅ Dentro de límite")))</f>
        <v/>
      </c>
    </row>
    <row r="235" customFormat="false" ht="19.35" hidden="false" customHeight="false" outlineLevel="0" collapsed="false">
      <c r="A235" s="67" t="str">
        <f aca="false">IF(ISBLANK(B235),"",INDEX(Cuentas!A:A,MATCH(B235,Cuentas!B:B,0)))</f>
        <v/>
      </c>
      <c r="B235" s="50"/>
      <c r="C235" s="68"/>
      <c r="D235" s="66" t="str">
        <f aca="false">IF(C235="","",C235*12)</f>
        <v/>
      </c>
      <c r="E235" s="66" t="str">
        <f aca="false">IF(C235="","",SUMIF(Transacciones!$D$2:$E$500,B235,Transacciones!$E$2:$E$500))</f>
        <v/>
      </c>
      <c r="F235" s="54" t="str">
        <f aca="false">IF(C235="","",IF(D235&gt;0,E235/D235,0))</f>
        <v/>
      </c>
      <c r="G235" s="55" t="str">
        <f aca="false">IF(C235="","",D235-E235)</f>
        <v/>
      </c>
      <c r="H235" s="66" t="str">
        <f aca="false">IF(C235="","",IF(F235&gt;1, "⚠️ Excedido", IF(F235&gt;=0.7, "⚠️ Próximo a límite", "✅ Dentro de límite")))</f>
        <v/>
      </c>
    </row>
    <row r="236" customFormat="false" ht="19.35" hidden="false" customHeight="false" outlineLevel="0" collapsed="false">
      <c r="A236" s="72" t="str">
        <f aca="false">IF(ISBLANK(B236),"",INDEX(Cuentas!A:A,MATCH(B236,Cuentas!B:B,0)))</f>
        <v/>
      </c>
      <c r="B236" s="58"/>
      <c r="C236" s="70"/>
      <c r="D236" s="64" t="str">
        <f aca="false">IF(C236="","",C236*12)</f>
        <v/>
      </c>
      <c r="E236" s="64" t="str">
        <f aca="false">IF(C236="","",SUMIF(Transacciones!$D$2:$E$500,B236,Transacciones!$E$2:$E$500))</f>
        <v/>
      </c>
      <c r="F236" s="62" t="str">
        <f aca="false">IF(C236="","",IF(D236&gt;0,E236/D236,0))</f>
        <v/>
      </c>
      <c r="G236" s="63" t="str">
        <f aca="false">IF(C236="","",D236-E236)</f>
        <v/>
      </c>
      <c r="H236" s="64" t="str">
        <f aca="false">IF(C236="","",IF(F236&gt;1, "⚠️ Excedido", IF(F236&gt;=0.7, "⚠️ Próximo a límite", "✅ Dentro de límite")))</f>
        <v/>
      </c>
    </row>
    <row r="237" customFormat="false" ht="19.35" hidden="false" customHeight="false" outlineLevel="0" collapsed="false">
      <c r="A237" s="67" t="str">
        <f aca="false">IF(ISBLANK(B237),"",INDEX(Cuentas!A:A,MATCH(B237,Cuentas!B:B,0)))</f>
        <v/>
      </c>
      <c r="B237" s="50"/>
      <c r="C237" s="68"/>
      <c r="D237" s="66" t="str">
        <f aca="false">IF(C237="","",C237*12)</f>
        <v/>
      </c>
      <c r="E237" s="66" t="str">
        <f aca="false">IF(C237="","",SUMIF(Transacciones!$D$2:$E$500,B237,Transacciones!$E$2:$E$500))</f>
        <v/>
      </c>
      <c r="F237" s="54" t="str">
        <f aca="false">IF(C237="","",IF(D237&gt;0,E237/D237,0))</f>
        <v/>
      </c>
      <c r="G237" s="55" t="str">
        <f aca="false">IF(C237="","",D237-E237)</f>
        <v/>
      </c>
      <c r="H237" s="66" t="str">
        <f aca="false">IF(C237="","",IF(F237&gt;1, "⚠️ Excedido", IF(F237&gt;=0.7, "⚠️ Próximo a límite", "✅ Dentro de límite")))</f>
        <v/>
      </c>
    </row>
    <row r="238" customFormat="false" ht="19.35" hidden="false" customHeight="false" outlineLevel="0" collapsed="false">
      <c r="A238" s="72" t="str">
        <f aca="false">IF(ISBLANK(B238),"",INDEX(Cuentas!A:A,MATCH(B238,Cuentas!B:B,0)))</f>
        <v/>
      </c>
      <c r="B238" s="58"/>
      <c r="C238" s="70"/>
      <c r="D238" s="64" t="str">
        <f aca="false">IF(C238="","",C238*12)</f>
        <v/>
      </c>
      <c r="E238" s="64" t="str">
        <f aca="false">IF(C238="","",SUMIF(Transacciones!$D$2:$E$500,B238,Transacciones!$E$2:$E$500))</f>
        <v/>
      </c>
      <c r="F238" s="62" t="str">
        <f aca="false">IF(C238="","",IF(D238&gt;0,E238/D238,0))</f>
        <v/>
      </c>
      <c r="G238" s="63" t="str">
        <f aca="false">IF(C238="","",D238-E238)</f>
        <v/>
      </c>
      <c r="H238" s="64" t="str">
        <f aca="false">IF(C238="","",IF(F238&gt;1, "⚠️ Excedido", IF(F238&gt;=0.7, "⚠️ Próximo a límite", "✅ Dentro de límite")))</f>
        <v/>
      </c>
    </row>
    <row r="239" customFormat="false" ht="19.35" hidden="false" customHeight="false" outlineLevel="0" collapsed="false">
      <c r="A239" s="67" t="str">
        <f aca="false">IF(ISBLANK(B239),"",INDEX(Cuentas!A:A,MATCH(B239,Cuentas!B:B,0)))</f>
        <v/>
      </c>
      <c r="B239" s="50"/>
      <c r="C239" s="68"/>
      <c r="D239" s="66" t="str">
        <f aca="false">IF(C239="","",C239*12)</f>
        <v/>
      </c>
      <c r="E239" s="66" t="str">
        <f aca="false">IF(C239="","",SUMIF(Transacciones!$D$2:$E$500,B239,Transacciones!$E$2:$E$500))</f>
        <v/>
      </c>
      <c r="F239" s="54" t="str">
        <f aca="false">IF(C239="","",IF(D239&gt;0,E239/D239,0))</f>
        <v/>
      </c>
      <c r="G239" s="55" t="str">
        <f aca="false">IF(C239="","",D239-E239)</f>
        <v/>
      </c>
      <c r="H239" s="66" t="str">
        <f aca="false">IF(C239="","",IF(F239&gt;1, "⚠️ Excedido", IF(F239&gt;=0.7, "⚠️ Próximo a límite", "✅ Dentro de límite")))</f>
        <v/>
      </c>
    </row>
    <row r="240" customFormat="false" ht="19.35" hidden="false" customHeight="false" outlineLevel="0" collapsed="false">
      <c r="A240" s="72" t="str">
        <f aca="false">IF(ISBLANK(B240),"",INDEX(Cuentas!A:A,MATCH(B240,Cuentas!B:B,0)))</f>
        <v/>
      </c>
      <c r="B240" s="58"/>
      <c r="C240" s="70"/>
      <c r="D240" s="64" t="str">
        <f aca="false">IF(C240="","",C240*12)</f>
        <v/>
      </c>
      <c r="E240" s="64" t="str">
        <f aca="false">IF(C240="","",SUMIF(Transacciones!$D$2:$E$500,B240,Transacciones!$E$2:$E$500))</f>
        <v/>
      </c>
      <c r="F240" s="62" t="str">
        <f aca="false">IF(C240="","",IF(D240&gt;0,E240/D240,0))</f>
        <v/>
      </c>
      <c r="G240" s="63" t="str">
        <f aca="false">IF(C240="","",D240-E240)</f>
        <v/>
      </c>
      <c r="H240" s="64" t="str">
        <f aca="false">IF(C240="","",IF(F240&gt;1, "⚠️ Excedido", IF(F240&gt;=0.7, "⚠️ Próximo a límite", "✅ Dentro de límite")))</f>
        <v/>
      </c>
    </row>
    <row r="241" customFormat="false" ht="19.35" hidden="false" customHeight="false" outlineLevel="0" collapsed="false">
      <c r="A241" s="67" t="str">
        <f aca="false">IF(ISBLANK(B241),"",INDEX(Cuentas!A:A,MATCH(B241,Cuentas!B:B,0)))</f>
        <v/>
      </c>
      <c r="B241" s="50"/>
      <c r="C241" s="68"/>
      <c r="D241" s="66" t="str">
        <f aca="false">IF(C241="","",C241*12)</f>
        <v/>
      </c>
      <c r="E241" s="66" t="str">
        <f aca="false">IF(C241="","",SUMIF(Transacciones!$D$2:$E$500,B241,Transacciones!$E$2:$E$500))</f>
        <v/>
      </c>
      <c r="F241" s="54" t="str">
        <f aca="false">IF(C241="","",IF(D241&gt;0,E241/D241,0))</f>
        <v/>
      </c>
      <c r="G241" s="55" t="str">
        <f aca="false">IF(C241="","",D241-E241)</f>
        <v/>
      </c>
      <c r="H241" s="66" t="str">
        <f aca="false">IF(C241="","",IF(F241&gt;1, "⚠️ Excedido", IF(F241&gt;=0.7, "⚠️ Próximo a límite", "✅ Dentro de límite")))</f>
        <v/>
      </c>
    </row>
    <row r="242" customFormat="false" ht="19.35" hidden="false" customHeight="false" outlineLevel="0" collapsed="false">
      <c r="A242" s="72" t="str">
        <f aca="false">IF(ISBLANK(B242),"",INDEX(Cuentas!A:A,MATCH(B242,Cuentas!B:B,0)))</f>
        <v/>
      </c>
      <c r="B242" s="58"/>
      <c r="C242" s="70"/>
      <c r="D242" s="64" t="str">
        <f aca="false">IF(C242="","",C242*12)</f>
        <v/>
      </c>
      <c r="E242" s="64" t="str">
        <f aca="false">IF(C242="","",SUMIF(Transacciones!$D$2:$E$500,B242,Transacciones!$E$2:$E$500))</f>
        <v/>
      </c>
      <c r="F242" s="62" t="str">
        <f aca="false">IF(C242="","",IF(D242&gt;0,E242/D242,0))</f>
        <v/>
      </c>
      <c r="G242" s="63" t="str">
        <f aca="false">IF(C242="","",D242-E242)</f>
        <v/>
      </c>
      <c r="H242" s="64" t="str">
        <f aca="false">IF(C242="","",IF(F242&gt;1, "⚠️ Excedido", IF(F242&gt;=0.7, "⚠️ Próximo a límite", "✅ Dentro de límite")))</f>
        <v/>
      </c>
    </row>
    <row r="243" customFormat="false" ht="19.35" hidden="false" customHeight="false" outlineLevel="0" collapsed="false">
      <c r="A243" s="67" t="str">
        <f aca="false">IF(ISBLANK(B243),"",INDEX(Cuentas!A:A,MATCH(B243,Cuentas!B:B,0)))</f>
        <v/>
      </c>
      <c r="B243" s="50"/>
      <c r="C243" s="68"/>
      <c r="D243" s="66" t="str">
        <f aca="false">IF(C243="","",C243*12)</f>
        <v/>
      </c>
      <c r="E243" s="66" t="str">
        <f aca="false">IF(C243="","",SUMIF(Transacciones!$D$2:$E$500,B243,Transacciones!$E$2:$E$500))</f>
        <v/>
      </c>
      <c r="F243" s="54" t="str">
        <f aca="false">IF(C243="","",IF(D243&gt;0,E243/D243,0))</f>
        <v/>
      </c>
      <c r="G243" s="55" t="str">
        <f aca="false">IF(C243="","",D243-E243)</f>
        <v/>
      </c>
      <c r="H243" s="66" t="str">
        <f aca="false">IF(C243="","",IF(F243&gt;1, "⚠️ Excedido", IF(F243&gt;=0.7, "⚠️ Próximo a límite", "✅ Dentro de límite")))</f>
        <v/>
      </c>
    </row>
    <row r="244" customFormat="false" ht="19.35" hidden="false" customHeight="false" outlineLevel="0" collapsed="false">
      <c r="A244" s="72" t="str">
        <f aca="false">IF(ISBLANK(B244),"",INDEX(Cuentas!A:A,MATCH(B244,Cuentas!B:B,0)))</f>
        <v/>
      </c>
      <c r="B244" s="58"/>
      <c r="C244" s="70"/>
      <c r="D244" s="64" t="str">
        <f aca="false">IF(C244="","",C244*12)</f>
        <v/>
      </c>
      <c r="E244" s="64" t="str">
        <f aca="false">IF(C244="","",SUMIF(Transacciones!$D$2:$E$500,B244,Transacciones!$E$2:$E$500))</f>
        <v/>
      </c>
      <c r="F244" s="62" t="str">
        <f aca="false">IF(C244="","",IF(D244&gt;0,E244/D244,0))</f>
        <v/>
      </c>
      <c r="G244" s="63" t="str">
        <f aca="false">IF(C244="","",D244-E244)</f>
        <v/>
      </c>
      <c r="H244" s="64" t="str">
        <f aca="false">IF(C244="","",IF(F244&gt;1, "⚠️ Excedido", IF(F244&gt;=0.7, "⚠️ Próximo a límite", "✅ Dentro de límite")))</f>
        <v/>
      </c>
    </row>
    <row r="245" customFormat="false" ht="19.35" hidden="false" customHeight="false" outlineLevel="0" collapsed="false">
      <c r="A245" s="67" t="str">
        <f aca="false">IF(ISBLANK(B245),"",INDEX(Cuentas!A:A,MATCH(B245,Cuentas!B:B,0)))</f>
        <v/>
      </c>
      <c r="B245" s="50"/>
      <c r="C245" s="68"/>
      <c r="D245" s="66" t="str">
        <f aca="false">IF(C245="","",C245*12)</f>
        <v/>
      </c>
      <c r="E245" s="66" t="str">
        <f aca="false">IF(C245="","",SUMIF(Transacciones!$D$2:$E$500,B245,Transacciones!$E$2:$E$500))</f>
        <v/>
      </c>
      <c r="F245" s="54" t="str">
        <f aca="false">IF(C245="","",IF(D245&gt;0,E245/D245,0))</f>
        <v/>
      </c>
      <c r="G245" s="55" t="str">
        <f aca="false">IF(C245="","",D245-E245)</f>
        <v/>
      </c>
      <c r="H245" s="66" t="str">
        <f aca="false">IF(C245="","",IF(F245&gt;1, "⚠️ Excedido", IF(F245&gt;=0.7, "⚠️ Próximo a límite", "✅ Dentro de límite")))</f>
        <v/>
      </c>
    </row>
    <row r="246" customFormat="false" ht="19.35" hidden="false" customHeight="false" outlineLevel="0" collapsed="false">
      <c r="A246" s="72" t="str">
        <f aca="false">IF(ISBLANK(B246),"",INDEX(Cuentas!A:A,MATCH(B246,Cuentas!B:B,0)))</f>
        <v/>
      </c>
      <c r="B246" s="58"/>
      <c r="C246" s="70"/>
      <c r="D246" s="64" t="str">
        <f aca="false">IF(C246="","",C246*12)</f>
        <v/>
      </c>
      <c r="E246" s="64" t="str">
        <f aca="false">IF(C246="","",SUMIF(Transacciones!$D$2:$E$500,B246,Transacciones!$E$2:$E$500))</f>
        <v/>
      </c>
      <c r="F246" s="62" t="str">
        <f aca="false">IF(C246="","",IF(D246&gt;0,E246/D246,0))</f>
        <v/>
      </c>
      <c r="G246" s="63" t="str">
        <f aca="false">IF(C246="","",D246-E246)</f>
        <v/>
      </c>
      <c r="H246" s="64" t="str">
        <f aca="false">IF(C246="","",IF(F246&gt;1, "⚠️ Excedido", IF(F246&gt;=0.7, "⚠️ Próximo a límite", "✅ Dentro de límite")))</f>
        <v/>
      </c>
    </row>
    <row r="247" customFormat="false" ht="19.35" hidden="false" customHeight="false" outlineLevel="0" collapsed="false">
      <c r="A247" s="67" t="str">
        <f aca="false">IF(ISBLANK(B247),"",INDEX(Cuentas!A:A,MATCH(B247,Cuentas!B:B,0)))</f>
        <v/>
      </c>
      <c r="B247" s="50"/>
      <c r="C247" s="68"/>
      <c r="D247" s="66" t="str">
        <f aca="false">IF(C247="","",C247*12)</f>
        <v/>
      </c>
      <c r="E247" s="66" t="str">
        <f aca="false">IF(C247="","",SUMIF(Transacciones!$D$2:$E$500,B247,Transacciones!$E$2:$E$500))</f>
        <v/>
      </c>
      <c r="F247" s="54" t="str">
        <f aca="false">IF(C247="","",IF(D247&gt;0,E247/D247,0))</f>
        <v/>
      </c>
      <c r="G247" s="55" t="str">
        <f aca="false">IF(C247="","",D247-E247)</f>
        <v/>
      </c>
      <c r="H247" s="66" t="str">
        <f aca="false">IF(C247="","",IF(F247&gt;1, "⚠️ Excedido", IF(F247&gt;=0.7, "⚠️ Próximo a límite", "✅ Dentro de límite")))</f>
        <v/>
      </c>
    </row>
    <row r="248" customFormat="false" ht="19.35" hidden="false" customHeight="false" outlineLevel="0" collapsed="false">
      <c r="A248" s="72" t="str">
        <f aca="false">IF(ISBLANK(B248),"",INDEX(Cuentas!A:A,MATCH(B248,Cuentas!B:B,0)))</f>
        <v/>
      </c>
      <c r="B248" s="58"/>
      <c r="C248" s="70"/>
      <c r="D248" s="64" t="str">
        <f aca="false">IF(C248="","",C248*12)</f>
        <v/>
      </c>
      <c r="E248" s="64" t="str">
        <f aca="false">IF(C248="","",SUMIF(Transacciones!$D$2:$E$500,B248,Transacciones!$E$2:$E$500))</f>
        <v/>
      </c>
      <c r="F248" s="62" t="str">
        <f aca="false">IF(C248="","",IF(D248&gt;0,E248/D248,0))</f>
        <v/>
      </c>
      <c r="G248" s="63" t="str">
        <f aca="false">IF(C248="","",D248-E248)</f>
        <v/>
      </c>
      <c r="H248" s="64" t="str">
        <f aca="false">IF(C248="","",IF(F248&gt;1, "⚠️ Excedido", IF(F248&gt;=0.7, "⚠️ Próximo a límite", "✅ Dentro de límite")))</f>
        <v/>
      </c>
    </row>
    <row r="249" customFormat="false" ht="19.35" hidden="false" customHeight="false" outlineLevel="0" collapsed="false">
      <c r="A249" s="67" t="str">
        <f aca="false">IF(ISBLANK(B249),"",INDEX(Cuentas!A:A,MATCH(B249,Cuentas!B:B,0)))</f>
        <v/>
      </c>
      <c r="B249" s="50"/>
      <c r="C249" s="68"/>
      <c r="D249" s="66" t="str">
        <f aca="false">IF(C249="","",C249*12)</f>
        <v/>
      </c>
      <c r="E249" s="66" t="str">
        <f aca="false">IF(C249="","",SUMIF(Transacciones!$D$2:$E$500,B249,Transacciones!$E$2:$E$500))</f>
        <v/>
      </c>
      <c r="F249" s="54" t="str">
        <f aca="false">IF(C249="","",IF(D249&gt;0,E249/D249,0))</f>
        <v/>
      </c>
      <c r="G249" s="55" t="str">
        <f aca="false">IF(C249="","",D249-E249)</f>
        <v/>
      </c>
      <c r="H249" s="66" t="str">
        <f aca="false">IF(C249="","",IF(F249&gt;1, "⚠️ Excedido", IF(F249&gt;=0.7, "⚠️ Próximo a límite", "✅ Dentro de límite")))</f>
        <v/>
      </c>
    </row>
    <row r="250" customFormat="false" ht="19.35" hidden="false" customHeight="false" outlineLevel="0" collapsed="false">
      <c r="A250" s="72" t="str">
        <f aca="false">IF(ISBLANK(B250),"",INDEX(Cuentas!A:A,MATCH(B250,Cuentas!B:B,0)))</f>
        <v/>
      </c>
      <c r="B250" s="58"/>
      <c r="C250" s="70"/>
      <c r="D250" s="64" t="str">
        <f aca="false">IF(C250="","",C250*12)</f>
        <v/>
      </c>
      <c r="E250" s="64" t="str">
        <f aca="false">IF(C250="","",SUMIF(Transacciones!$D$2:$E$500,B250,Transacciones!$E$2:$E$500))</f>
        <v/>
      </c>
      <c r="F250" s="62" t="str">
        <f aca="false">IF(C250="","",IF(D250&gt;0,E250/D250,0))</f>
        <v/>
      </c>
      <c r="G250" s="63" t="str">
        <f aca="false">IF(C250="","",D250-E250)</f>
        <v/>
      </c>
      <c r="H250" s="64" t="str">
        <f aca="false">IF(C250="","",IF(F250&gt;1, "⚠️ Excedido", IF(F250&gt;=0.7, "⚠️ Próximo a límite", "✅ Dentro de límite")))</f>
        <v/>
      </c>
    </row>
    <row r="251" customFormat="false" ht="19.35" hidden="false" customHeight="false" outlineLevel="0" collapsed="false">
      <c r="A251" s="67" t="str">
        <f aca="false">IF(ISBLANK(B251),"",INDEX(Cuentas!A:A,MATCH(B251,Cuentas!B:B,0)))</f>
        <v/>
      </c>
      <c r="B251" s="50"/>
      <c r="C251" s="68"/>
      <c r="D251" s="66" t="str">
        <f aca="false">IF(C251="","",C251*12)</f>
        <v/>
      </c>
      <c r="E251" s="66" t="str">
        <f aca="false">IF(C251="","",SUMIF(Transacciones!$D$2:$E$500,B251,Transacciones!$E$2:$E$500))</f>
        <v/>
      </c>
      <c r="F251" s="54" t="str">
        <f aca="false">IF(C251="","",IF(D251&gt;0,E251/D251,0))</f>
        <v/>
      </c>
      <c r="G251" s="55" t="str">
        <f aca="false">IF(C251="","",D251-E251)</f>
        <v/>
      </c>
      <c r="H251" s="66" t="str">
        <f aca="false">IF(C251="","",IF(F251&gt;1, "⚠️ Excedido", IF(F251&gt;=0.7, "⚠️ Próximo a límite", "✅ Dentro de límite")))</f>
        <v/>
      </c>
    </row>
    <row r="252" customFormat="false" ht="19.35" hidden="false" customHeight="false" outlineLevel="0" collapsed="false">
      <c r="A252" s="72" t="str">
        <f aca="false">IF(ISBLANK(B252),"",INDEX(Cuentas!A:A,MATCH(B252,Cuentas!B:B,0)))</f>
        <v/>
      </c>
      <c r="B252" s="58"/>
      <c r="C252" s="70"/>
      <c r="D252" s="64" t="str">
        <f aca="false">IF(C252="","",C252*12)</f>
        <v/>
      </c>
      <c r="E252" s="64" t="str">
        <f aca="false">IF(C252="","",SUMIF(Transacciones!$D$2:$E$500,B252,Transacciones!$E$2:$E$500))</f>
        <v/>
      </c>
      <c r="F252" s="62" t="str">
        <f aca="false">IF(C252="","",IF(D252&gt;0,E252/D252,0))</f>
        <v/>
      </c>
      <c r="G252" s="63" t="str">
        <f aca="false">IF(C252="","",D252-E252)</f>
        <v/>
      </c>
      <c r="H252" s="64" t="str">
        <f aca="false">IF(C252="","",IF(F252&gt;1, "⚠️ Excedido", IF(F252&gt;=0.7, "⚠️ Próximo a límite", "✅ Dentro de límite")))</f>
        <v/>
      </c>
    </row>
    <row r="253" customFormat="false" ht="19.35" hidden="false" customHeight="false" outlineLevel="0" collapsed="false">
      <c r="A253" s="67" t="str">
        <f aca="false">IF(ISBLANK(B253),"",INDEX(Cuentas!A:A,MATCH(B253,Cuentas!B:B,0)))</f>
        <v/>
      </c>
      <c r="B253" s="50"/>
      <c r="C253" s="68"/>
      <c r="D253" s="66" t="str">
        <f aca="false">IF(C253="","",C253*12)</f>
        <v/>
      </c>
      <c r="E253" s="66" t="str">
        <f aca="false">IF(C253="","",SUMIF(Transacciones!$D$2:$E$500,B253,Transacciones!$E$2:$E$500))</f>
        <v/>
      </c>
      <c r="F253" s="54" t="str">
        <f aca="false">IF(C253="","",IF(D253&gt;0,E253/D253,0))</f>
        <v/>
      </c>
      <c r="G253" s="55" t="str">
        <f aca="false">IF(C253="","",D253-E253)</f>
        <v/>
      </c>
      <c r="H253" s="66" t="str">
        <f aca="false">IF(C253="","",IF(F253&gt;1, "⚠️ Excedido", IF(F253&gt;=0.7, "⚠️ Próximo a límite", "✅ Dentro de límite")))</f>
        <v/>
      </c>
    </row>
    <row r="254" customFormat="false" ht="19.35" hidden="false" customHeight="false" outlineLevel="0" collapsed="false">
      <c r="A254" s="72" t="str">
        <f aca="false">IF(ISBLANK(B254),"",INDEX(Cuentas!A:A,MATCH(B254,Cuentas!B:B,0)))</f>
        <v/>
      </c>
      <c r="B254" s="58"/>
      <c r="C254" s="70"/>
      <c r="D254" s="64" t="str">
        <f aca="false">IF(C254="","",C254*12)</f>
        <v/>
      </c>
      <c r="E254" s="64" t="str">
        <f aca="false">IF(C254="","",SUMIF(Transacciones!$D$2:$E$500,B254,Transacciones!$E$2:$E$500))</f>
        <v/>
      </c>
      <c r="F254" s="62" t="str">
        <f aca="false">IF(C254="","",IF(D254&gt;0,E254/D254,0))</f>
        <v/>
      </c>
      <c r="G254" s="63" t="str">
        <f aca="false">IF(C254="","",D254-E254)</f>
        <v/>
      </c>
      <c r="H254" s="64" t="str">
        <f aca="false">IF(C254="","",IF(F254&gt;1, "⚠️ Excedido", IF(F254&gt;=0.7, "⚠️ Próximo a límite", "✅ Dentro de límite")))</f>
        <v/>
      </c>
    </row>
    <row r="255" customFormat="false" ht="19.35" hidden="false" customHeight="false" outlineLevel="0" collapsed="false">
      <c r="A255" s="67" t="str">
        <f aca="false">IF(ISBLANK(B255),"",INDEX(Cuentas!A:A,MATCH(B255,Cuentas!B:B,0)))</f>
        <v/>
      </c>
      <c r="B255" s="50"/>
      <c r="C255" s="68"/>
      <c r="D255" s="66" t="str">
        <f aca="false">IF(C255="","",C255*12)</f>
        <v/>
      </c>
      <c r="E255" s="66" t="str">
        <f aca="false">IF(C255="","",SUMIF(Transacciones!$D$2:$E$500,B255,Transacciones!$E$2:$E$500))</f>
        <v/>
      </c>
      <c r="F255" s="54" t="str">
        <f aca="false">IF(C255="","",IF(D255&gt;0,E255/D255,0))</f>
        <v/>
      </c>
      <c r="G255" s="55" t="str">
        <f aca="false">IF(C255="","",D255-E255)</f>
        <v/>
      </c>
      <c r="H255" s="66" t="str">
        <f aca="false">IF(C255="","",IF(F255&gt;1, "⚠️ Excedido", IF(F255&gt;=0.7, "⚠️ Próximo a límite", "✅ Dentro de límite")))</f>
        <v/>
      </c>
    </row>
    <row r="256" customFormat="false" ht="19.35" hidden="false" customHeight="false" outlineLevel="0" collapsed="false">
      <c r="A256" s="72" t="str">
        <f aca="false">IF(ISBLANK(B256),"",INDEX(Cuentas!A:A,MATCH(B256,Cuentas!B:B,0)))</f>
        <v/>
      </c>
      <c r="B256" s="58"/>
      <c r="C256" s="70"/>
      <c r="D256" s="64" t="str">
        <f aca="false">IF(C256="","",C256*12)</f>
        <v/>
      </c>
      <c r="E256" s="64" t="str">
        <f aca="false">IF(C256="","",SUMIF(Transacciones!$D$2:$E$500,B256,Transacciones!$E$2:$E$500))</f>
        <v/>
      </c>
      <c r="F256" s="62" t="str">
        <f aca="false">IF(C256="","",IF(D256&gt;0,E256/D256,0))</f>
        <v/>
      </c>
      <c r="G256" s="63" t="str">
        <f aca="false">IF(C256="","",D256-E256)</f>
        <v/>
      </c>
      <c r="H256" s="64" t="str">
        <f aca="false">IF(C256="","",IF(F256&gt;1, "⚠️ Excedido", IF(F256&gt;=0.7, "⚠️ Próximo a límite", "✅ Dentro de límite")))</f>
        <v/>
      </c>
    </row>
    <row r="257" customFormat="false" ht="19.35" hidden="false" customHeight="false" outlineLevel="0" collapsed="false">
      <c r="A257" s="67" t="str">
        <f aca="false">IF(ISBLANK(B257),"",INDEX(Cuentas!A:A,MATCH(B257,Cuentas!B:B,0)))</f>
        <v/>
      </c>
      <c r="B257" s="50"/>
      <c r="C257" s="68"/>
      <c r="D257" s="66" t="str">
        <f aca="false">IF(C257="","",C257*12)</f>
        <v/>
      </c>
      <c r="E257" s="66" t="str">
        <f aca="false">IF(C257="","",SUMIF(Transacciones!$D$2:$E$500,B257,Transacciones!$E$2:$E$500))</f>
        <v/>
      </c>
      <c r="F257" s="54" t="str">
        <f aca="false">IF(C257="","",IF(D257&gt;0,E257/D257,0))</f>
        <v/>
      </c>
      <c r="G257" s="55" t="str">
        <f aca="false">IF(C257="","",D257-E257)</f>
        <v/>
      </c>
      <c r="H257" s="66" t="str">
        <f aca="false">IF(C257="","",IF(F257&gt;1, "⚠️ Excedido", IF(F257&gt;=0.7, "⚠️ Próximo a límite", "✅ Dentro de límite")))</f>
        <v/>
      </c>
    </row>
    <row r="258" customFormat="false" ht="19.35" hidden="false" customHeight="false" outlineLevel="0" collapsed="false">
      <c r="A258" s="72" t="str">
        <f aca="false">IF(ISBLANK(B258),"",INDEX(Cuentas!A:A,MATCH(B258,Cuentas!B:B,0)))</f>
        <v/>
      </c>
      <c r="B258" s="58"/>
      <c r="C258" s="70"/>
      <c r="D258" s="64" t="str">
        <f aca="false">IF(C258="","",C258*12)</f>
        <v/>
      </c>
      <c r="E258" s="64" t="str">
        <f aca="false">IF(C258="","",SUMIF(Transacciones!$D$2:$E$500,B258,Transacciones!$E$2:$E$500))</f>
        <v/>
      </c>
      <c r="F258" s="62" t="str">
        <f aca="false">IF(C258="","",IF(D258&gt;0,E258/D258,0))</f>
        <v/>
      </c>
      <c r="G258" s="63" t="str">
        <f aca="false">IF(C258="","",D258-E258)</f>
        <v/>
      </c>
      <c r="H258" s="64" t="str">
        <f aca="false">IF(C258="","",IF(F258&gt;1, "⚠️ Excedido", IF(F258&gt;=0.7, "⚠️ Próximo a límite", "✅ Dentro de límite")))</f>
        <v/>
      </c>
    </row>
    <row r="259" customFormat="false" ht="19.35" hidden="false" customHeight="false" outlineLevel="0" collapsed="false">
      <c r="A259" s="67" t="str">
        <f aca="false">IF(ISBLANK(B259),"",INDEX(Cuentas!A:A,MATCH(B259,Cuentas!B:B,0)))</f>
        <v/>
      </c>
      <c r="B259" s="50"/>
      <c r="C259" s="68"/>
      <c r="D259" s="66" t="str">
        <f aca="false">IF(C259="","",C259*12)</f>
        <v/>
      </c>
      <c r="E259" s="66" t="str">
        <f aca="false">IF(C259="","",SUMIF(Transacciones!$D$2:$E$500,B259,Transacciones!$E$2:$E$500))</f>
        <v/>
      </c>
      <c r="F259" s="54" t="str">
        <f aca="false">IF(C259="","",IF(D259&gt;0,E259/D259,0))</f>
        <v/>
      </c>
      <c r="G259" s="55" t="str">
        <f aca="false">IF(C259="","",D259-E259)</f>
        <v/>
      </c>
      <c r="H259" s="66" t="str">
        <f aca="false">IF(C259="","",IF(F259&gt;1, "⚠️ Excedido", IF(F259&gt;=0.7, "⚠️ Próximo a límite", "✅ Dentro de límite")))</f>
        <v/>
      </c>
    </row>
    <row r="260" customFormat="false" ht="19.35" hidden="false" customHeight="false" outlineLevel="0" collapsed="false">
      <c r="A260" s="72" t="str">
        <f aca="false">IF(ISBLANK(B260),"",INDEX(Cuentas!A:A,MATCH(B260,Cuentas!B:B,0)))</f>
        <v/>
      </c>
      <c r="B260" s="58"/>
      <c r="C260" s="70"/>
      <c r="D260" s="64" t="str">
        <f aca="false">IF(C260="","",C260*12)</f>
        <v/>
      </c>
      <c r="E260" s="64" t="str">
        <f aca="false">IF(C260="","",SUMIF(Transacciones!$D$2:$E$500,B260,Transacciones!$E$2:$E$500))</f>
        <v/>
      </c>
      <c r="F260" s="62" t="str">
        <f aca="false">IF(C260="","",IF(D260&gt;0,E260/D260,0))</f>
        <v/>
      </c>
      <c r="G260" s="63" t="str">
        <f aca="false">IF(C260="","",D260-E260)</f>
        <v/>
      </c>
      <c r="H260" s="64" t="str">
        <f aca="false">IF(C260="","",IF(F260&gt;1, "⚠️ Excedido", IF(F260&gt;=0.7, "⚠️ Próximo a límite", "✅ Dentro de límite")))</f>
        <v/>
      </c>
    </row>
    <row r="261" customFormat="false" ht="19.35" hidden="false" customHeight="false" outlineLevel="0" collapsed="false">
      <c r="A261" s="67" t="str">
        <f aca="false">IF(ISBLANK(B261),"",INDEX(Cuentas!A:A,MATCH(B261,Cuentas!B:B,0)))</f>
        <v/>
      </c>
      <c r="B261" s="50"/>
      <c r="C261" s="68"/>
      <c r="D261" s="66" t="str">
        <f aca="false">IF(C261="","",C261*12)</f>
        <v/>
      </c>
      <c r="E261" s="66" t="str">
        <f aca="false">IF(C261="","",SUMIF(Transacciones!$D$2:$E$500,B261,Transacciones!$E$2:$E$500))</f>
        <v/>
      </c>
      <c r="F261" s="54" t="str">
        <f aca="false">IF(C261="","",IF(D261&gt;0,E261/D261,0))</f>
        <v/>
      </c>
      <c r="G261" s="55" t="str">
        <f aca="false">IF(C261="","",D261-E261)</f>
        <v/>
      </c>
      <c r="H261" s="66" t="str">
        <f aca="false">IF(C261="","",IF(F261&gt;1, "⚠️ Excedido", IF(F261&gt;=0.7, "⚠️ Próximo a límite", "✅ Dentro de límite")))</f>
        <v/>
      </c>
    </row>
    <row r="262" customFormat="false" ht="19.35" hidden="false" customHeight="false" outlineLevel="0" collapsed="false">
      <c r="A262" s="72" t="str">
        <f aca="false">IF(ISBLANK(B262),"",INDEX(Cuentas!A:A,MATCH(B262,Cuentas!B:B,0)))</f>
        <v/>
      </c>
      <c r="B262" s="58"/>
      <c r="C262" s="70"/>
      <c r="D262" s="64" t="str">
        <f aca="false">IF(C262="","",C262*12)</f>
        <v/>
      </c>
      <c r="E262" s="64" t="str">
        <f aca="false">IF(C262="","",SUMIF(Transacciones!$D$2:$E$500,B262,Transacciones!$E$2:$E$500))</f>
        <v/>
      </c>
      <c r="F262" s="62" t="str">
        <f aca="false">IF(C262="","",IF(D262&gt;0,E262/D262,0))</f>
        <v/>
      </c>
      <c r="G262" s="63" t="str">
        <f aca="false">IF(C262="","",D262-E262)</f>
        <v/>
      </c>
      <c r="H262" s="64" t="str">
        <f aca="false">IF(C262="","",IF(F262&gt;1, "⚠️ Excedido", IF(F262&gt;=0.7, "⚠️ Próximo a límite", "✅ Dentro de límite")))</f>
        <v/>
      </c>
    </row>
    <row r="263" customFormat="false" ht="19.35" hidden="false" customHeight="false" outlineLevel="0" collapsed="false">
      <c r="A263" s="67" t="str">
        <f aca="false">IF(ISBLANK(B263),"",INDEX(Cuentas!A:A,MATCH(B263,Cuentas!B:B,0)))</f>
        <v/>
      </c>
      <c r="B263" s="50"/>
      <c r="C263" s="68"/>
      <c r="D263" s="66" t="str">
        <f aca="false">IF(C263="","",C263*12)</f>
        <v/>
      </c>
      <c r="E263" s="66" t="str">
        <f aca="false">IF(C263="","",SUMIF(Transacciones!$D$2:$E$500,B263,Transacciones!$E$2:$E$500))</f>
        <v/>
      </c>
      <c r="F263" s="54" t="str">
        <f aca="false">IF(C263="","",IF(D263&gt;0,E263/D263,0))</f>
        <v/>
      </c>
      <c r="G263" s="55" t="str">
        <f aca="false">IF(C263="","",D263-E263)</f>
        <v/>
      </c>
      <c r="H263" s="66" t="str">
        <f aca="false">IF(C263="","",IF(F263&gt;1, "⚠️ Excedido", IF(F263&gt;=0.7, "⚠️ Próximo a límite", "✅ Dentro de límite")))</f>
        <v/>
      </c>
    </row>
    <row r="264" customFormat="false" ht="19.35" hidden="false" customHeight="false" outlineLevel="0" collapsed="false">
      <c r="A264" s="72" t="str">
        <f aca="false">IF(ISBLANK(B264),"",INDEX(Cuentas!A:A,MATCH(B264,Cuentas!B:B,0)))</f>
        <v/>
      </c>
      <c r="B264" s="58"/>
      <c r="C264" s="70"/>
      <c r="D264" s="64" t="str">
        <f aca="false">IF(C264="","",C264*12)</f>
        <v/>
      </c>
      <c r="E264" s="64" t="str">
        <f aca="false">IF(C264="","",SUMIF(Transacciones!$D$2:$E$500,B264,Transacciones!$E$2:$E$500))</f>
        <v/>
      </c>
      <c r="F264" s="62" t="str">
        <f aca="false">IF(C264="","",IF(D264&gt;0,E264/D264,0))</f>
        <v/>
      </c>
      <c r="G264" s="63" t="str">
        <f aca="false">IF(C264="","",D264-E264)</f>
        <v/>
      </c>
      <c r="H264" s="64" t="str">
        <f aca="false">IF(C264="","",IF(F264&gt;1, "⚠️ Excedido", IF(F264&gt;=0.7, "⚠️ Próximo a límite", "✅ Dentro de límite")))</f>
        <v/>
      </c>
    </row>
    <row r="265" customFormat="false" ht="19.35" hidden="false" customHeight="false" outlineLevel="0" collapsed="false">
      <c r="A265" s="67" t="str">
        <f aca="false">IF(ISBLANK(B265),"",INDEX(Cuentas!A:A,MATCH(B265,Cuentas!B:B,0)))</f>
        <v/>
      </c>
      <c r="B265" s="50"/>
      <c r="C265" s="68"/>
      <c r="D265" s="66" t="str">
        <f aca="false">IF(C265="","",C265*12)</f>
        <v/>
      </c>
      <c r="E265" s="66" t="str">
        <f aca="false">IF(C265="","",SUMIF(Transacciones!$D$2:$E$500,B265,Transacciones!$E$2:$E$500))</f>
        <v/>
      </c>
      <c r="F265" s="54" t="str">
        <f aca="false">IF(C265="","",IF(D265&gt;0,E265/D265,0))</f>
        <v/>
      </c>
      <c r="G265" s="55" t="str">
        <f aca="false">IF(C265="","",D265-E265)</f>
        <v/>
      </c>
      <c r="H265" s="66" t="str">
        <f aca="false">IF(C265="","",IF(F265&gt;1, "⚠️ Excedido", IF(F265&gt;=0.7, "⚠️ Próximo a límite", "✅ Dentro de límite")))</f>
        <v/>
      </c>
    </row>
    <row r="266" customFormat="false" ht="19.35" hidden="false" customHeight="false" outlineLevel="0" collapsed="false">
      <c r="A266" s="72" t="str">
        <f aca="false">IF(ISBLANK(B266),"",INDEX(Cuentas!A:A,MATCH(B266,Cuentas!B:B,0)))</f>
        <v/>
      </c>
      <c r="B266" s="58"/>
      <c r="C266" s="70"/>
      <c r="D266" s="64" t="str">
        <f aca="false">IF(C266="","",C266*12)</f>
        <v/>
      </c>
      <c r="E266" s="64" t="str">
        <f aca="false">IF(C266="","",SUMIF(Transacciones!$D$2:$E$500,B266,Transacciones!$E$2:$E$500))</f>
        <v/>
      </c>
      <c r="F266" s="62" t="str">
        <f aca="false">IF(C266="","",IF(D266&gt;0,E266/D266,0))</f>
        <v/>
      </c>
      <c r="G266" s="63" t="str">
        <f aca="false">IF(C266="","",D266-E266)</f>
        <v/>
      </c>
      <c r="H266" s="64" t="str">
        <f aca="false">IF(C266="","",IF(F266&gt;1, "⚠️ Excedido", IF(F266&gt;=0.7, "⚠️ Próximo a límite", "✅ Dentro de límite")))</f>
        <v/>
      </c>
    </row>
    <row r="267" customFormat="false" ht="19.35" hidden="false" customHeight="false" outlineLevel="0" collapsed="false">
      <c r="A267" s="67" t="str">
        <f aca="false">IF(ISBLANK(B267),"",INDEX(Cuentas!A:A,MATCH(B267,Cuentas!B:B,0)))</f>
        <v/>
      </c>
      <c r="B267" s="50"/>
      <c r="C267" s="68"/>
      <c r="D267" s="66" t="str">
        <f aca="false">IF(C267="","",C267*12)</f>
        <v/>
      </c>
      <c r="E267" s="66" t="str">
        <f aca="false">IF(C267="","",SUMIF(Transacciones!$D$2:$E$500,B267,Transacciones!$E$2:$E$500))</f>
        <v/>
      </c>
      <c r="F267" s="54" t="str">
        <f aca="false">IF(C267="","",IF(D267&gt;0,E267/D267,0))</f>
        <v/>
      </c>
      <c r="G267" s="55" t="str">
        <f aca="false">IF(C267="","",D267-E267)</f>
        <v/>
      </c>
      <c r="H267" s="66" t="str">
        <f aca="false">IF(C267="","",IF(F267&gt;1, "⚠️ Excedido", IF(F267&gt;=0.7, "⚠️ Próximo a límite", "✅ Dentro de límite")))</f>
        <v/>
      </c>
    </row>
    <row r="268" customFormat="false" ht="19.35" hidden="false" customHeight="false" outlineLevel="0" collapsed="false">
      <c r="A268" s="72" t="str">
        <f aca="false">IF(ISBLANK(B268),"",INDEX(Cuentas!A:A,MATCH(B268,Cuentas!B:B,0)))</f>
        <v/>
      </c>
      <c r="B268" s="58"/>
      <c r="C268" s="70"/>
      <c r="D268" s="64" t="str">
        <f aca="false">IF(C268="","",C268*12)</f>
        <v/>
      </c>
      <c r="E268" s="64" t="str">
        <f aca="false">IF(C268="","",SUMIF(Transacciones!$D$2:$E$500,B268,Transacciones!$E$2:$E$500))</f>
        <v/>
      </c>
      <c r="F268" s="62" t="str">
        <f aca="false">IF(C268="","",IF(D268&gt;0,E268/D268,0))</f>
        <v/>
      </c>
      <c r="G268" s="63" t="str">
        <f aca="false">IF(C268="","",D268-E268)</f>
        <v/>
      </c>
      <c r="H268" s="64" t="str">
        <f aca="false">IF(C268="","",IF(F268&gt;1, "⚠️ Excedido", IF(F268&gt;=0.7, "⚠️ Próximo a límite", "✅ Dentro de límite")))</f>
        <v/>
      </c>
    </row>
    <row r="269" customFormat="false" ht="19.35" hidden="false" customHeight="false" outlineLevel="0" collapsed="false">
      <c r="A269" s="67" t="str">
        <f aca="false">IF(ISBLANK(B269),"",INDEX(Cuentas!A:A,MATCH(B269,Cuentas!B:B,0)))</f>
        <v/>
      </c>
      <c r="B269" s="50"/>
      <c r="C269" s="68"/>
      <c r="D269" s="66" t="str">
        <f aca="false">IF(C269="","",C269*12)</f>
        <v/>
      </c>
      <c r="E269" s="66" t="str">
        <f aca="false">IF(C269="","",SUMIF(Transacciones!$D$2:$E$500,B269,Transacciones!$E$2:$E$500))</f>
        <v/>
      </c>
      <c r="F269" s="54" t="str">
        <f aca="false">IF(C269="","",IF(D269&gt;0,E269/D269,0))</f>
        <v/>
      </c>
      <c r="G269" s="55" t="str">
        <f aca="false">IF(C269="","",D269-E269)</f>
        <v/>
      </c>
      <c r="H269" s="66" t="str">
        <f aca="false">IF(C269="","",IF(F269&gt;1, "⚠️ Excedido", IF(F269&gt;=0.7, "⚠️ Próximo a límite", "✅ Dentro de límite")))</f>
        <v/>
      </c>
    </row>
    <row r="270" customFormat="false" ht="19.35" hidden="false" customHeight="false" outlineLevel="0" collapsed="false">
      <c r="A270" s="72" t="str">
        <f aca="false">IF(ISBLANK(B270),"",INDEX(Cuentas!A:A,MATCH(B270,Cuentas!B:B,0)))</f>
        <v/>
      </c>
      <c r="B270" s="58"/>
      <c r="C270" s="70"/>
      <c r="D270" s="64" t="str">
        <f aca="false">IF(C270="","",C270*12)</f>
        <v/>
      </c>
      <c r="E270" s="64" t="str">
        <f aca="false">IF(C270="","",SUMIF(Transacciones!$D$2:$E$500,B270,Transacciones!$E$2:$E$500))</f>
        <v/>
      </c>
      <c r="F270" s="62" t="str">
        <f aca="false">IF(C270="","",IF(D270&gt;0,E270/D270,0))</f>
        <v/>
      </c>
      <c r="G270" s="63" t="str">
        <f aca="false">IF(C270="","",D270-E270)</f>
        <v/>
      </c>
      <c r="H270" s="64" t="str">
        <f aca="false">IF(C270="","",IF(F270&gt;1, "⚠️ Excedido", IF(F270&gt;=0.7, "⚠️ Próximo a límite", "✅ Dentro de límite")))</f>
        <v/>
      </c>
    </row>
    <row r="271" customFormat="false" ht="19.35" hidden="false" customHeight="false" outlineLevel="0" collapsed="false">
      <c r="A271" s="67" t="str">
        <f aca="false">IF(ISBLANK(B271),"",INDEX(Cuentas!A:A,MATCH(B271,Cuentas!B:B,0)))</f>
        <v/>
      </c>
      <c r="B271" s="50"/>
      <c r="C271" s="68"/>
      <c r="D271" s="66" t="str">
        <f aca="false">IF(C271="","",C271*12)</f>
        <v/>
      </c>
      <c r="E271" s="66" t="str">
        <f aca="false">IF(C271="","",SUMIF(Transacciones!$D$2:$E$500,B271,Transacciones!$E$2:$E$500))</f>
        <v/>
      </c>
      <c r="F271" s="54" t="str">
        <f aca="false">IF(C271="","",IF(D271&gt;0,E271/D271,0))</f>
        <v/>
      </c>
      <c r="G271" s="55" t="str">
        <f aca="false">IF(C271="","",D271-E271)</f>
        <v/>
      </c>
      <c r="H271" s="66" t="str">
        <f aca="false">IF(C271="","",IF(F271&gt;1, "⚠️ Excedido", IF(F271&gt;=0.7, "⚠️ Próximo a límite", "✅ Dentro de límite")))</f>
        <v/>
      </c>
    </row>
    <row r="272" customFormat="false" ht="19.35" hidden="false" customHeight="false" outlineLevel="0" collapsed="false">
      <c r="A272" s="72" t="str">
        <f aca="false">IF(ISBLANK(B272),"",INDEX(Cuentas!A:A,MATCH(B272,Cuentas!B:B,0)))</f>
        <v/>
      </c>
      <c r="B272" s="58"/>
      <c r="C272" s="70"/>
      <c r="D272" s="64" t="str">
        <f aca="false">IF(C272="","",C272*12)</f>
        <v/>
      </c>
      <c r="E272" s="64" t="str">
        <f aca="false">IF(C272="","",SUMIF(Transacciones!$D$2:$E$500,B272,Transacciones!$E$2:$E$500))</f>
        <v/>
      </c>
      <c r="F272" s="62" t="str">
        <f aca="false">IF(C272="","",IF(D272&gt;0,E272/D272,0))</f>
        <v/>
      </c>
      <c r="G272" s="63" t="str">
        <f aca="false">IF(C272="","",D272-E272)</f>
        <v/>
      </c>
      <c r="H272" s="64" t="str">
        <f aca="false">IF(C272="","",IF(F272&gt;1, "⚠️ Excedido", IF(F272&gt;=0.7, "⚠️ Próximo a límite", "✅ Dentro de límite")))</f>
        <v/>
      </c>
    </row>
    <row r="273" customFormat="false" ht="19.35" hidden="false" customHeight="false" outlineLevel="0" collapsed="false">
      <c r="A273" s="67" t="str">
        <f aca="false">IF(ISBLANK(B273),"",INDEX(Cuentas!A:A,MATCH(B273,Cuentas!B:B,0)))</f>
        <v/>
      </c>
      <c r="B273" s="50"/>
      <c r="C273" s="68"/>
      <c r="D273" s="66" t="str">
        <f aca="false">IF(C273="","",C273*12)</f>
        <v/>
      </c>
      <c r="E273" s="66" t="str">
        <f aca="false">IF(C273="","",SUMIF(Transacciones!$D$2:$E$500,B273,Transacciones!$E$2:$E$500))</f>
        <v/>
      </c>
      <c r="F273" s="54" t="str">
        <f aca="false">IF(C273="","",IF(D273&gt;0,E273/D273,0))</f>
        <v/>
      </c>
      <c r="G273" s="55" t="str">
        <f aca="false">IF(C273="","",D273-E273)</f>
        <v/>
      </c>
      <c r="H273" s="66" t="str">
        <f aca="false">IF(C273="","",IF(F273&gt;1, "⚠️ Excedido", IF(F273&gt;=0.7, "⚠️ Próximo a límite", "✅ Dentro de límite")))</f>
        <v/>
      </c>
    </row>
    <row r="274" customFormat="false" ht="19.35" hidden="false" customHeight="false" outlineLevel="0" collapsed="false">
      <c r="A274" s="72" t="str">
        <f aca="false">IF(ISBLANK(B274),"",INDEX(Cuentas!A:A,MATCH(B274,Cuentas!B:B,0)))</f>
        <v/>
      </c>
      <c r="B274" s="58"/>
      <c r="C274" s="70"/>
      <c r="D274" s="64" t="str">
        <f aca="false">IF(C274="","",C274*12)</f>
        <v/>
      </c>
      <c r="E274" s="64" t="str">
        <f aca="false">IF(C274="","",SUMIF(Transacciones!$D$2:$E$500,B274,Transacciones!$E$2:$E$500))</f>
        <v/>
      </c>
      <c r="F274" s="62" t="str">
        <f aca="false">IF(C274="","",IF(D274&gt;0,E274/D274,0))</f>
        <v/>
      </c>
      <c r="G274" s="63" t="str">
        <f aca="false">IF(C274="","",D274-E274)</f>
        <v/>
      </c>
      <c r="H274" s="64" t="str">
        <f aca="false">IF(C274="","",IF(F274&gt;1, "⚠️ Excedido", IF(F274&gt;=0.7, "⚠️ Próximo a límite", "✅ Dentro de límite")))</f>
        <v/>
      </c>
    </row>
    <row r="275" customFormat="false" ht="19.35" hidden="false" customHeight="false" outlineLevel="0" collapsed="false">
      <c r="A275" s="67" t="str">
        <f aca="false">IF(ISBLANK(B275),"",INDEX(Cuentas!A:A,MATCH(B275,Cuentas!B:B,0)))</f>
        <v/>
      </c>
      <c r="B275" s="50"/>
      <c r="C275" s="68"/>
      <c r="D275" s="66" t="str">
        <f aca="false">IF(C275="","",C275*12)</f>
        <v/>
      </c>
      <c r="E275" s="66" t="str">
        <f aca="false">IF(C275="","",SUMIF(Transacciones!$D$2:$E$500,B275,Transacciones!$E$2:$E$500))</f>
        <v/>
      </c>
      <c r="F275" s="54" t="str">
        <f aca="false">IF(C275="","",IF(D275&gt;0,E275/D275,0))</f>
        <v/>
      </c>
      <c r="G275" s="55" t="str">
        <f aca="false">IF(C275="","",D275-E275)</f>
        <v/>
      </c>
      <c r="H275" s="66" t="str">
        <f aca="false">IF(C275="","",IF(F275&gt;1, "⚠️ Excedido", IF(F275&gt;=0.7, "⚠️ Próximo a límite", "✅ Dentro de límite")))</f>
        <v/>
      </c>
    </row>
    <row r="276" customFormat="false" ht="19.35" hidden="false" customHeight="false" outlineLevel="0" collapsed="false">
      <c r="A276" s="72" t="str">
        <f aca="false">IF(ISBLANK(B276),"",INDEX(Cuentas!A:A,MATCH(B276,Cuentas!B:B,0)))</f>
        <v/>
      </c>
      <c r="B276" s="58"/>
      <c r="C276" s="70"/>
      <c r="D276" s="64" t="str">
        <f aca="false">IF(C276="","",C276*12)</f>
        <v/>
      </c>
      <c r="E276" s="64" t="str">
        <f aca="false">IF(C276="","",SUMIF(Transacciones!$D$2:$E$500,B276,Transacciones!$E$2:$E$500))</f>
        <v/>
      </c>
      <c r="F276" s="62" t="str">
        <f aca="false">IF(C276="","",IF(D276&gt;0,E276/D276,0))</f>
        <v/>
      </c>
      <c r="G276" s="63" t="str">
        <f aca="false">IF(C276="","",D276-E276)</f>
        <v/>
      </c>
      <c r="H276" s="64" t="str">
        <f aca="false">IF(C276="","",IF(F276&gt;1, "⚠️ Excedido", IF(F276&gt;=0.7, "⚠️ Próximo a límite", "✅ Dentro de límite")))</f>
        <v/>
      </c>
    </row>
    <row r="277" customFormat="false" ht="19.35" hidden="false" customHeight="false" outlineLevel="0" collapsed="false">
      <c r="A277" s="67" t="str">
        <f aca="false">IF(ISBLANK(B277),"",INDEX(Cuentas!A:A,MATCH(B277,Cuentas!B:B,0)))</f>
        <v/>
      </c>
      <c r="B277" s="50"/>
      <c r="C277" s="68"/>
      <c r="D277" s="66" t="str">
        <f aca="false">IF(C277="","",C277*12)</f>
        <v/>
      </c>
      <c r="E277" s="66" t="str">
        <f aca="false">IF(C277="","",SUMIF(Transacciones!$D$2:$E$500,B277,Transacciones!$E$2:$E$500))</f>
        <v/>
      </c>
      <c r="F277" s="54" t="str">
        <f aca="false">IF(C277="","",IF(D277&gt;0,E277/D277,0))</f>
        <v/>
      </c>
      <c r="G277" s="55" t="str">
        <f aca="false">IF(C277="","",D277-E277)</f>
        <v/>
      </c>
      <c r="H277" s="66" t="str">
        <f aca="false">IF(C277="","",IF(F277&gt;1, "⚠️ Excedido", IF(F277&gt;=0.7, "⚠️ Próximo a límite", "✅ Dentro de límite")))</f>
        <v/>
      </c>
    </row>
    <row r="278" customFormat="false" ht="19.35" hidden="false" customHeight="false" outlineLevel="0" collapsed="false">
      <c r="A278" s="72" t="str">
        <f aca="false">IF(ISBLANK(B278),"",INDEX(Cuentas!A:A,MATCH(B278,Cuentas!B:B,0)))</f>
        <v/>
      </c>
      <c r="B278" s="58"/>
      <c r="C278" s="70"/>
      <c r="D278" s="64" t="str">
        <f aca="false">IF(C278="","",C278*12)</f>
        <v/>
      </c>
      <c r="E278" s="64" t="str">
        <f aca="false">IF(C278="","",SUMIF(Transacciones!$D$2:$E$500,B278,Transacciones!$E$2:$E$500))</f>
        <v/>
      </c>
      <c r="F278" s="62" t="str">
        <f aca="false">IF(C278="","",IF(D278&gt;0,E278/D278,0))</f>
        <v/>
      </c>
      <c r="G278" s="63" t="str">
        <f aca="false">IF(C278="","",D278-E278)</f>
        <v/>
      </c>
      <c r="H278" s="64" t="str">
        <f aca="false">IF(C278="","",IF(F278&gt;1, "⚠️ Excedido", IF(F278&gt;=0.7, "⚠️ Próximo a límite", "✅ Dentro de límite")))</f>
        <v/>
      </c>
    </row>
    <row r="279" customFormat="false" ht="19.35" hidden="false" customHeight="false" outlineLevel="0" collapsed="false">
      <c r="A279" s="67" t="str">
        <f aca="false">IF(ISBLANK(B279),"",INDEX(Cuentas!A:A,MATCH(B279,Cuentas!B:B,0)))</f>
        <v/>
      </c>
      <c r="B279" s="50"/>
      <c r="C279" s="68"/>
      <c r="D279" s="66" t="str">
        <f aca="false">IF(C279="","",C279*12)</f>
        <v/>
      </c>
      <c r="E279" s="66" t="str">
        <f aca="false">IF(C279="","",SUMIF(Transacciones!$D$2:$E$500,B279,Transacciones!$E$2:$E$500))</f>
        <v/>
      </c>
      <c r="F279" s="54" t="str">
        <f aca="false">IF(C279="","",IF(D279&gt;0,E279/D279,0))</f>
        <v/>
      </c>
      <c r="G279" s="55" t="str">
        <f aca="false">IF(C279="","",D279-E279)</f>
        <v/>
      </c>
      <c r="H279" s="66" t="str">
        <f aca="false">IF(C279="","",IF(F279&gt;1, "⚠️ Excedido", IF(F279&gt;=0.7, "⚠️ Próximo a límite", "✅ Dentro de límite")))</f>
        <v/>
      </c>
    </row>
    <row r="280" customFormat="false" ht="19.35" hidden="false" customHeight="false" outlineLevel="0" collapsed="false">
      <c r="A280" s="72" t="str">
        <f aca="false">IF(ISBLANK(B280),"",INDEX(Cuentas!A:A,MATCH(B280,Cuentas!B:B,0)))</f>
        <v/>
      </c>
      <c r="B280" s="58"/>
      <c r="C280" s="70"/>
      <c r="D280" s="64" t="str">
        <f aca="false">IF(C280="","",C280*12)</f>
        <v/>
      </c>
      <c r="E280" s="64" t="str">
        <f aca="false">IF(C280="","",SUMIF(Transacciones!$D$2:$E$500,B280,Transacciones!$E$2:$E$500))</f>
        <v/>
      </c>
      <c r="F280" s="62" t="str">
        <f aca="false">IF(C280="","",IF(D280&gt;0,E280/D280,0))</f>
        <v/>
      </c>
      <c r="G280" s="63" t="str">
        <f aca="false">IF(C280="","",D280-E280)</f>
        <v/>
      </c>
      <c r="H280" s="64" t="str">
        <f aca="false">IF(C280="","",IF(F280&gt;1, "⚠️ Excedido", IF(F280&gt;=0.7, "⚠️ Próximo a límite", "✅ Dentro de límite")))</f>
        <v/>
      </c>
    </row>
    <row r="281" customFormat="false" ht="19.35" hidden="false" customHeight="false" outlineLevel="0" collapsed="false">
      <c r="A281" s="67" t="str">
        <f aca="false">IF(ISBLANK(B281),"",INDEX(Cuentas!A:A,MATCH(B281,Cuentas!B:B,0)))</f>
        <v/>
      </c>
      <c r="B281" s="50"/>
      <c r="C281" s="68"/>
      <c r="D281" s="66" t="str">
        <f aca="false">IF(C281="","",C281*12)</f>
        <v/>
      </c>
      <c r="E281" s="66" t="str">
        <f aca="false">IF(C281="","",SUMIF(Transacciones!$D$2:$E$500,B281,Transacciones!$E$2:$E$500))</f>
        <v/>
      </c>
      <c r="F281" s="54" t="str">
        <f aca="false">IF(C281="","",IF(D281&gt;0,E281/D281,0))</f>
        <v/>
      </c>
      <c r="G281" s="55" t="str">
        <f aca="false">IF(C281="","",D281-E281)</f>
        <v/>
      </c>
      <c r="H281" s="66" t="str">
        <f aca="false">IF(C281="","",IF(F281&gt;1, "⚠️ Excedido", IF(F281&gt;=0.7, "⚠️ Próximo a límite", "✅ Dentro de límite")))</f>
        <v/>
      </c>
    </row>
    <row r="282" customFormat="false" ht="19.35" hidden="false" customHeight="false" outlineLevel="0" collapsed="false">
      <c r="A282" s="72" t="str">
        <f aca="false">IF(ISBLANK(B282),"",INDEX(Cuentas!A:A,MATCH(B282,Cuentas!B:B,0)))</f>
        <v/>
      </c>
      <c r="B282" s="58"/>
      <c r="C282" s="70"/>
      <c r="D282" s="64" t="str">
        <f aca="false">IF(C282="","",C282*12)</f>
        <v/>
      </c>
      <c r="E282" s="64" t="str">
        <f aca="false">IF(C282="","",SUMIF(Transacciones!$D$2:$E$500,B282,Transacciones!$E$2:$E$500))</f>
        <v/>
      </c>
      <c r="F282" s="62" t="str">
        <f aca="false">IF(C282="","",IF(D282&gt;0,E282/D282,0))</f>
        <v/>
      </c>
      <c r="G282" s="63" t="str">
        <f aca="false">IF(C282="","",D282-E282)</f>
        <v/>
      </c>
      <c r="H282" s="64" t="str">
        <f aca="false">IF(C282="","",IF(F282&gt;1, "⚠️ Excedido", IF(F282&gt;=0.7, "⚠️ Próximo a límite", "✅ Dentro de límite")))</f>
        <v/>
      </c>
    </row>
    <row r="283" customFormat="false" ht="19.35" hidden="false" customHeight="false" outlineLevel="0" collapsed="false">
      <c r="A283" s="67" t="str">
        <f aca="false">IF(ISBLANK(B283),"",INDEX(Cuentas!A:A,MATCH(B283,Cuentas!B:B,0)))</f>
        <v/>
      </c>
      <c r="B283" s="50"/>
      <c r="C283" s="68"/>
      <c r="D283" s="66" t="str">
        <f aca="false">IF(C283="","",C283*12)</f>
        <v/>
      </c>
      <c r="E283" s="66" t="str">
        <f aca="false">IF(C283="","",SUMIF(Transacciones!$D$2:$E$500,B283,Transacciones!$E$2:$E$500))</f>
        <v/>
      </c>
      <c r="F283" s="54" t="str">
        <f aca="false">IF(C283="","",IF(D283&gt;0,E283/D283,0))</f>
        <v/>
      </c>
      <c r="G283" s="55" t="str">
        <f aca="false">IF(C283="","",D283-E283)</f>
        <v/>
      </c>
      <c r="H283" s="66" t="str">
        <f aca="false">IF(C283="","",IF(F283&gt;1, "⚠️ Excedido", IF(F283&gt;=0.7, "⚠️ Próximo a límite", "✅ Dentro de límite")))</f>
        <v/>
      </c>
    </row>
    <row r="284" customFormat="false" ht="19.35" hidden="false" customHeight="false" outlineLevel="0" collapsed="false">
      <c r="A284" s="72" t="str">
        <f aca="false">IF(ISBLANK(B284),"",INDEX(Cuentas!A:A,MATCH(B284,Cuentas!B:B,0)))</f>
        <v/>
      </c>
      <c r="B284" s="58"/>
      <c r="C284" s="70"/>
      <c r="D284" s="64" t="str">
        <f aca="false">IF(C284="","",C284*12)</f>
        <v/>
      </c>
      <c r="E284" s="64" t="str">
        <f aca="false">IF(C284="","",SUMIF(Transacciones!$D$2:$E$500,B284,Transacciones!$E$2:$E$500))</f>
        <v/>
      </c>
      <c r="F284" s="62" t="str">
        <f aca="false">IF(C284="","",IF(D284&gt;0,E284/D284,0))</f>
        <v/>
      </c>
      <c r="G284" s="63" t="str">
        <f aca="false">IF(C284="","",D284-E284)</f>
        <v/>
      </c>
      <c r="H284" s="64" t="str">
        <f aca="false">IF(C284="","",IF(F284&gt;1, "⚠️ Excedido", IF(F284&gt;=0.7, "⚠️ Próximo a límite", "✅ Dentro de límite")))</f>
        <v/>
      </c>
    </row>
    <row r="285" customFormat="false" ht="19.35" hidden="false" customHeight="false" outlineLevel="0" collapsed="false">
      <c r="A285" s="67" t="str">
        <f aca="false">IF(ISBLANK(B285),"",INDEX(Cuentas!A:A,MATCH(B285,Cuentas!B:B,0)))</f>
        <v/>
      </c>
      <c r="B285" s="50"/>
      <c r="C285" s="68"/>
      <c r="D285" s="66" t="str">
        <f aca="false">IF(C285="","",C285*12)</f>
        <v/>
      </c>
      <c r="E285" s="66" t="str">
        <f aca="false">IF(C285="","",SUMIF(Transacciones!$D$2:$E$500,B285,Transacciones!$E$2:$E$500))</f>
        <v/>
      </c>
      <c r="F285" s="54" t="str">
        <f aca="false">IF(C285="","",IF(D285&gt;0,E285/D285,0))</f>
        <v/>
      </c>
      <c r="G285" s="55" t="str">
        <f aca="false">IF(C285="","",D285-E285)</f>
        <v/>
      </c>
      <c r="H285" s="66" t="str">
        <f aca="false">IF(C285="","",IF(F285&gt;1, "⚠️ Excedido", IF(F285&gt;=0.7, "⚠️ Próximo a límite", "✅ Dentro de límite")))</f>
        <v/>
      </c>
    </row>
    <row r="286" customFormat="false" ht="19.35" hidden="false" customHeight="false" outlineLevel="0" collapsed="false">
      <c r="A286" s="72" t="str">
        <f aca="false">IF(ISBLANK(B286),"",INDEX(Cuentas!A:A,MATCH(B286,Cuentas!B:B,0)))</f>
        <v/>
      </c>
      <c r="B286" s="58"/>
      <c r="C286" s="70"/>
      <c r="D286" s="64" t="str">
        <f aca="false">IF(C286="","",C286*12)</f>
        <v/>
      </c>
      <c r="E286" s="64" t="str">
        <f aca="false">IF(C286="","",SUMIF(Transacciones!$D$2:$E$500,B286,Transacciones!$E$2:$E$500))</f>
        <v/>
      </c>
      <c r="F286" s="62" t="str">
        <f aca="false">IF(C286="","",IF(D286&gt;0,E286/D286,0))</f>
        <v/>
      </c>
      <c r="G286" s="63" t="str">
        <f aca="false">IF(C286="","",D286-E286)</f>
        <v/>
      </c>
      <c r="H286" s="64" t="str">
        <f aca="false">IF(C286="","",IF(F286&gt;1, "⚠️ Excedido", IF(F286&gt;=0.7, "⚠️ Próximo a límite", "✅ Dentro de límite")))</f>
        <v/>
      </c>
    </row>
    <row r="287" customFormat="false" ht="19.35" hidden="false" customHeight="false" outlineLevel="0" collapsed="false">
      <c r="A287" s="67" t="str">
        <f aca="false">IF(ISBLANK(B287),"",INDEX(Cuentas!A:A,MATCH(B287,Cuentas!B:B,0)))</f>
        <v/>
      </c>
      <c r="B287" s="50"/>
      <c r="C287" s="68"/>
      <c r="D287" s="66" t="str">
        <f aca="false">IF(C287="","",C287*12)</f>
        <v/>
      </c>
      <c r="E287" s="66" t="str">
        <f aca="false">IF(C287="","",SUMIF(Transacciones!$D$2:$E$500,B287,Transacciones!$E$2:$E$500))</f>
        <v/>
      </c>
      <c r="F287" s="54" t="str">
        <f aca="false">IF(C287="","",IF(D287&gt;0,E287/D287,0))</f>
        <v/>
      </c>
      <c r="G287" s="55" t="str">
        <f aca="false">IF(C287="","",D287-E287)</f>
        <v/>
      </c>
      <c r="H287" s="66" t="str">
        <f aca="false">IF(C287="","",IF(F287&gt;1, "⚠️ Excedido", IF(F287&gt;=0.7, "⚠️ Próximo a límite", "✅ Dentro de límite")))</f>
        <v/>
      </c>
    </row>
    <row r="288" customFormat="false" ht="19.35" hidden="false" customHeight="false" outlineLevel="0" collapsed="false">
      <c r="A288" s="72" t="str">
        <f aca="false">IF(ISBLANK(B288),"",INDEX(Cuentas!A:A,MATCH(B288,Cuentas!B:B,0)))</f>
        <v/>
      </c>
      <c r="B288" s="58"/>
      <c r="C288" s="70"/>
      <c r="D288" s="64" t="str">
        <f aca="false">IF(C288="","",C288*12)</f>
        <v/>
      </c>
      <c r="E288" s="64" t="str">
        <f aca="false">IF(C288="","",SUMIF(Transacciones!$D$2:$E$500,B288,Transacciones!$E$2:$E$500))</f>
        <v/>
      </c>
      <c r="F288" s="62" t="str">
        <f aca="false">IF(C288="","",IF(D288&gt;0,E288/D288,0))</f>
        <v/>
      </c>
      <c r="G288" s="63" t="str">
        <f aca="false">IF(C288="","",D288-E288)</f>
        <v/>
      </c>
      <c r="H288" s="64" t="str">
        <f aca="false">IF(C288="","",IF(F288&gt;1, "⚠️ Excedido", IF(F288&gt;=0.7, "⚠️ Próximo a límite", "✅ Dentro de límite")))</f>
        <v/>
      </c>
    </row>
    <row r="289" customFormat="false" ht="19.35" hidden="false" customHeight="false" outlineLevel="0" collapsed="false">
      <c r="A289" s="67" t="str">
        <f aca="false">IF(ISBLANK(B289),"",INDEX(Cuentas!A:A,MATCH(B289,Cuentas!B:B,0)))</f>
        <v/>
      </c>
      <c r="B289" s="50"/>
      <c r="C289" s="68"/>
      <c r="D289" s="66" t="str">
        <f aca="false">IF(C289="","",C289*12)</f>
        <v/>
      </c>
      <c r="E289" s="66" t="str">
        <f aca="false">IF(C289="","",SUMIF(Transacciones!$D$2:$E$500,B289,Transacciones!$E$2:$E$500))</f>
        <v/>
      </c>
      <c r="F289" s="54" t="str">
        <f aca="false">IF(C289="","",IF(D289&gt;0,E289/D289,0))</f>
        <v/>
      </c>
      <c r="G289" s="55" t="str">
        <f aca="false">IF(C289="","",D289-E289)</f>
        <v/>
      </c>
      <c r="H289" s="66" t="str">
        <f aca="false">IF(C289="","",IF(F289&gt;1, "⚠️ Excedido", IF(F289&gt;=0.7, "⚠️ Próximo a límite", "✅ Dentro de límite")))</f>
        <v/>
      </c>
    </row>
    <row r="290" customFormat="false" ht="19.35" hidden="false" customHeight="false" outlineLevel="0" collapsed="false">
      <c r="A290" s="72" t="str">
        <f aca="false">IF(ISBLANK(B290),"",INDEX(Cuentas!A:A,MATCH(B290,Cuentas!B:B,0)))</f>
        <v/>
      </c>
      <c r="B290" s="58"/>
      <c r="C290" s="70"/>
      <c r="D290" s="64" t="str">
        <f aca="false">IF(C290="","",C290*12)</f>
        <v/>
      </c>
      <c r="E290" s="64" t="str">
        <f aca="false">IF(C290="","",SUMIF(Transacciones!$D$2:$E$500,B290,Transacciones!$E$2:$E$500))</f>
        <v/>
      </c>
      <c r="F290" s="62" t="str">
        <f aca="false">IF(C290="","",IF(D290&gt;0,E290/D290,0))</f>
        <v/>
      </c>
      <c r="G290" s="63" t="str">
        <f aca="false">IF(C290="","",D290-E290)</f>
        <v/>
      </c>
      <c r="H290" s="64" t="str">
        <f aca="false">IF(C290="","",IF(F290&gt;1, "⚠️ Excedido", IF(F290&gt;=0.7, "⚠️ Próximo a límite", "✅ Dentro de límite")))</f>
        <v/>
      </c>
    </row>
    <row r="291" customFormat="false" ht="19.35" hidden="false" customHeight="false" outlineLevel="0" collapsed="false">
      <c r="A291" s="67" t="str">
        <f aca="false">IF(ISBLANK(B291),"",INDEX(Cuentas!A:A,MATCH(B291,Cuentas!B:B,0)))</f>
        <v/>
      </c>
      <c r="B291" s="50"/>
      <c r="C291" s="68"/>
      <c r="D291" s="66" t="str">
        <f aca="false">IF(C291="","",C291*12)</f>
        <v/>
      </c>
      <c r="E291" s="66" t="str">
        <f aca="false">IF(C291="","",SUMIF(Transacciones!$D$2:$E$500,B291,Transacciones!$E$2:$E$500))</f>
        <v/>
      </c>
      <c r="F291" s="54" t="str">
        <f aca="false">IF(C291="","",IF(D291&gt;0,E291/D291,0))</f>
        <v/>
      </c>
      <c r="G291" s="55" t="str">
        <f aca="false">IF(C291="","",D291-E291)</f>
        <v/>
      </c>
      <c r="H291" s="66" t="str">
        <f aca="false">IF(C291="","",IF(F291&gt;1, "⚠️ Excedido", IF(F291&gt;=0.7, "⚠️ Próximo a límite", "✅ Dentro de límite")))</f>
        <v/>
      </c>
    </row>
    <row r="292" customFormat="false" ht="19.35" hidden="false" customHeight="false" outlineLevel="0" collapsed="false">
      <c r="A292" s="72" t="str">
        <f aca="false">IF(ISBLANK(B292),"",INDEX(Cuentas!A:A,MATCH(B292,Cuentas!B:B,0)))</f>
        <v/>
      </c>
      <c r="B292" s="58"/>
      <c r="C292" s="70"/>
      <c r="D292" s="64" t="str">
        <f aca="false">IF(C292="","",C292*12)</f>
        <v/>
      </c>
      <c r="E292" s="64" t="str">
        <f aca="false">IF(C292="","",SUMIF(Transacciones!$D$2:$E$500,B292,Transacciones!$E$2:$E$500))</f>
        <v/>
      </c>
      <c r="F292" s="62" t="str">
        <f aca="false">IF(C292="","",IF(D292&gt;0,E292/D292,0))</f>
        <v/>
      </c>
      <c r="G292" s="63" t="str">
        <f aca="false">IF(C292="","",D292-E292)</f>
        <v/>
      </c>
      <c r="H292" s="64" t="str">
        <f aca="false">IF(C292="","",IF(F292&gt;1, "⚠️ Excedido", IF(F292&gt;=0.7, "⚠️ Próximo a límite", "✅ Dentro de límite")))</f>
        <v/>
      </c>
    </row>
    <row r="293" customFormat="false" ht="19.35" hidden="false" customHeight="false" outlineLevel="0" collapsed="false">
      <c r="A293" s="67" t="str">
        <f aca="false">IF(ISBLANK(B293),"",INDEX(Cuentas!A:A,MATCH(B293,Cuentas!B:B,0)))</f>
        <v/>
      </c>
      <c r="B293" s="50"/>
      <c r="C293" s="68"/>
      <c r="D293" s="66" t="str">
        <f aca="false">IF(C293="","",C293*12)</f>
        <v/>
      </c>
      <c r="E293" s="66" t="str">
        <f aca="false">IF(C293="","",SUMIF(Transacciones!$D$2:$E$500,B293,Transacciones!$E$2:$E$500))</f>
        <v/>
      </c>
      <c r="F293" s="54" t="str">
        <f aca="false">IF(C293="","",IF(D293&gt;0,E293/D293,0))</f>
        <v/>
      </c>
      <c r="G293" s="55" t="str">
        <f aca="false">IF(C293="","",D293-E293)</f>
        <v/>
      </c>
      <c r="H293" s="66" t="str">
        <f aca="false">IF(C293="","",IF(F293&gt;1, "⚠️ Excedido", IF(F293&gt;=0.7, "⚠️ Próximo a límite", "✅ Dentro de límite")))</f>
        <v/>
      </c>
    </row>
    <row r="294" customFormat="false" ht="19.35" hidden="false" customHeight="false" outlineLevel="0" collapsed="false">
      <c r="A294" s="72" t="str">
        <f aca="false">IF(ISBLANK(B294),"",INDEX(Cuentas!A:A,MATCH(B294,Cuentas!B:B,0)))</f>
        <v/>
      </c>
      <c r="B294" s="58"/>
      <c r="C294" s="70"/>
      <c r="D294" s="64" t="str">
        <f aca="false">IF(C294="","",C294*12)</f>
        <v/>
      </c>
      <c r="E294" s="64" t="str">
        <f aca="false">IF(C294="","",SUMIF(Transacciones!$D$2:$E$500,B294,Transacciones!$E$2:$E$500))</f>
        <v/>
      </c>
      <c r="F294" s="62" t="str">
        <f aca="false">IF(C294="","",IF(D294&gt;0,E294/D294,0))</f>
        <v/>
      </c>
      <c r="G294" s="63" t="str">
        <f aca="false">IF(C294="","",D294-E294)</f>
        <v/>
      </c>
      <c r="H294" s="64" t="str">
        <f aca="false">IF(C294="","",IF(F294&gt;1, "⚠️ Excedido", IF(F294&gt;=0.7, "⚠️ Próximo a límite", "✅ Dentro de límite")))</f>
        <v/>
      </c>
    </row>
    <row r="295" customFormat="false" ht="19.35" hidden="false" customHeight="false" outlineLevel="0" collapsed="false">
      <c r="A295" s="67" t="str">
        <f aca="false">IF(ISBLANK(B295),"",INDEX(Cuentas!A:A,MATCH(B295,Cuentas!B:B,0)))</f>
        <v/>
      </c>
      <c r="B295" s="50"/>
      <c r="C295" s="68"/>
      <c r="D295" s="66" t="str">
        <f aca="false">IF(C295="","",C295*12)</f>
        <v/>
      </c>
      <c r="E295" s="66" t="str">
        <f aca="false">IF(C295="","",SUMIF(Transacciones!$D$2:$E$500,B295,Transacciones!$E$2:$E$500))</f>
        <v/>
      </c>
      <c r="F295" s="54" t="str">
        <f aca="false">IF(C295="","",IF(D295&gt;0,E295/D295,0))</f>
        <v/>
      </c>
      <c r="G295" s="55" t="str">
        <f aca="false">IF(C295="","",D295-E295)</f>
        <v/>
      </c>
      <c r="H295" s="66" t="str">
        <f aca="false">IF(C295="","",IF(F295&gt;1, "⚠️ Excedido", IF(F295&gt;=0.7, "⚠️ Próximo a límite", "✅ Dentro de límite")))</f>
        <v/>
      </c>
    </row>
    <row r="296" customFormat="false" ht="19.35" hidden="false" customHeight="false" outlineLevel="0" collapsed="false">
      <c r="A296" s="72" t="str">
        <f aca="false">IF(ISBLANK(B296),"",INDEX(Cuentas!A:A,MATCH(B296,Cuentas!B:B,0)))</f>
        <v/>
      </c>
      <c r="B296" s="58"/>
      <c r="C296" s="70"/>
      <c r="D296" s="64" t="str">
        <f aca="false">IF(C296="","",C296*12)</f>
        <v/>
      </c>
      <c r="E296" s="64" t="str">
        <f aca="false">IF(C296="","",SUMIF(Transacciones!$D$2:$E$500,B296,Transacciones!$E$2:$E$500))</f>
        <v/>
      </c>
      <c r="F296" s="62" t="str">
        <f aca="false">IF(C296="","",IF(D296&gt;0,E296/D296,0))</f>
        <v/>
      </c>
      <c r="G296" s="63" t="str">
        <f aca="false">IF(C296="","",D296-E296)</f>
        <v/>
      </c>
      <c r="H296" s="64" t="str">
        <f aca="false">IF(C296="","",IF(F296&gt;1, "⚠️ Excedido", IF(F296&gt;=0.7, "⚠️ Próximo a límite", "✅ Dentro de límite")))</f>
        <v/>
      </c>
    </row>
    <row r="297" customFormat="false" ht="19.35" hidden="false" customHeight="false" outlineLevel="0" collapsed="false">
      <c r="A297" s="67" t="str">
        <f aca="false">IF(ISBLANK(B297),"",INDEX(Cuentas!A:A,MATCH(B297,Cuentas!B:B,0)))</f>
        <v/>
      </c>
      <c r="B297" s="50"/>
      <c r="C297" s="68"/>
      <c r="D297" s="66" t="str">
        <f aca="false">IF(C297="","",C297*12)</f>
        <v/>
      </c>
      <c r="E297" s="66" t="str">
        <f aca="false">IF(C297="","",SUMIF(Transacciones!$D$2:$E$500,B297,Transacciones!$E$2:$E$500))</f>
        <v/>
      </c>
      <c r="F297" s="54" t="str">
        <f aca="false">IF(C297="","",IF(D297&gt;0,E297/D297,0))</f>
        <v/>
      </c>
      <c r="G297" s="55" t="str">
        <f aca="false">IF(C297="","",D297-E297)</f>
        <v/>
      </c>
      <c r="H297" s="66" t="str">
        <f aca="false">IF(C297="","",IF(F297&gt;1, "⚠️ Excedido", IF(F297&gt;=0.7, "⚠️ Próximo a límite", "✅ Dentro de límite")))</f>
        <v/>
      </c>
    </row>
    <row r="298" customFormat="false" ht="19.35" hidden="false" customHeight="false" outlineLevel="0" collapsed="false">
      <c r="A298" s="72" t="str">
        <f aca="false">IF(ISBLANK(B298),"",INDEX(Cuentas!A:A,MATCH(B298,Cuentas!B:B,0)))</f>
        <v/>
      </c>
      <c r="B298" s="58"/>
      <c r="C298" s="70"/>
      <c r="D298" s="64" t="str">
        <f aca="false">IF(C298="","",C298*12)</f>
        <v/>
      </c>
      <c r="E298" s="64" t="str">
        <f aca="false">IF(C298="","",SUMIF(Transacciones!$D$2:$E$500,B298,Transacciones!$E$2:$E$500))</f>
        <v/>
      </c>
      <c r="F298" s="62" t="str">
        <f aca="false">IF(C298="","",IF(D298&gt;0,E298/D298,0))</f>
        <v/>
      </c>
      <c r="G298" s="63" t="str">
        <f aca="false">IF(C298="","",D298-E298)</f>
        <v/>
      </c>
      <c r="H298" s="64" t="str">
        <f aca="false">IF(C298="","",IF(F298&gt;1, "⚠️ Excedido", IF(F298&gt;=0.7, "⚠️ Próximo a límite", "✅ Dentro de límite")))</f>
        <v/>
      </c>
    </row>
    <row r="299" customFormat="false" ht="19.35" hidden="false" customHeight="false" outlineLevel="0" collapsed="false">
      <c r="A299" s="67" t="str">
        <f aca="false">IF(ISBLANK(B299),"",INDEX(Cuentas!A:A,MATCH(B299,Cuentas!B:B,0)))</f>
        <v/>
      </c>
      <c r="B299" s="50"/>
      <c r="C299" s="68"/>
      <c r="D299" s="66" t="str">
        <f aca="false">IF(C299="","",C299*12)</f>
        <v/>
      </c>
      <c r="E299" s="66" t="str">
        <f aca="false">IF(C299="","",SUMIF(Transacciones!$D$2:$E$500,B299,Transacciones!$E$2:$E$500))</f>
        <v/>
      </c>
      <c r="F299" s="54" t="str">
        <f aca="false">IF(C299="","",IF(D299&gt;0,E299/D299,0))</f>
        <v/>
      </c>
      <c r="G299" s="55" t="str">
        <f aca="false">IF(C299="","",D299-E299)</f>
        <v/>
      </c>
      <c r="H299" s="66" t="str">
        <f aca="false">IF(C299="","",IF(F299&gt;1, "⚠️ Excedido", IF(F299&gt;=0.7, "⚠️ Próximo a límite", "✅ Dentro de límite")))</f>
        <v/>
      </c>
    </row>
    <row r="300" customFormat="false" ht="19.35" hidden="false" customHeight="false" outlineLevel="0" collapsed="false">
      <c r="A300" s="72" t="str">
        <f aca="false">IF(ISBLANK(B300),"",INDEX(Cuentas!A:A,MATCH(B300,Cuentas!B:B,0)))</f>
        <v/>
      </c>
      <c r="B300" s="58"/>
      <c r="C300" s="70"/>
      <c r="D300" s="64" t="str">
        <f aca="false">IF(C300="","",C300*12)</f>
        <v/>
      </c>
      <c r="E300" s="64" t="str">
        <f aca="false">IF(C300="","",SUMIF(Transacciones!$D$2:$E$500,B300,Transacciones!$E$2:$E$500))</f>
        <v/>
      </c>
      <c r="F300" s="62" t="str">
        <f aca="false">IF(C300="","",IF(D300&gt;0,E300/D300,0))</f>
        <v/>
      </c>
      <c r="G300" s="63" t="str">
        <f aca="false">IF(C300="","",D300-E300)</f>
        <v/>
      </c>
      <c r="H300" s="64" t="str">
        <f aca="false">IF(C300="","",IF(F300&gt;1, "⚠️ Excedido", IF(F300&gt;=0.7, "⚠️ Próximo a límite", "✅ Dentro de límite")))</f>
        <v/>
      </c>
    </row>
    <row r="301" customFormat="false" ht="19.35" hidden="false" customHeight="false" outlineLevel="0" collapsed="false">
      <c r="A301" s="67" t="str">
        <f aca="false">IF(ISBLANK(B301),"",INDEX(Cuentas!A:A,MATCH(B301,Cuentas!B:B,0)))</f>
        <v/>
      </c>
      <c r="B301" s="50"/>
      <c r="C301" s="68"/>
      <c r="D301" s="66" t="str">
        <f aca="false">IF(C301="","",C301*12)</f>
        <v/>
      </c>
      <c r="E301" s="66" t="str">
        <f aca="false">IF(C301="","",SUMIF(Transacciones!$D$2:$E$500,B301,Transacciones!$E$2:$E$500))</f>
        <v/>
      </c>
      <c r="F301" s="54" t="str">
        <f aca="false">IF(C301="","",IF(D301&gt;0,E301/D301,0))</f>
        <v/>
      </c>
      <c r="G301" s="55" t="str">
        <f aca="false">IF(C301="","",D301-E301)</f>
        <v/>
      </c>
      <c r="H301" s="66" t="str">
        <f aca="false">IF(C301="","",IF(F301&gt;1, "⚠️ Excedido", IF(F301&gt;=0.7, "⚠️ Próximo a límite", "✅ Dentro de límite")))</f>
        <v/>
      </c>
    </row>
    <row r="302" customFormat="false" ht="19.35" hidden="false" customHeight="false" outlineLevel="0" collapsed="false">
      <c r="A302" s="72" t="str">
        <f aca="false">IF(ISBLANK(B302),"",INDEX(Cuentas!A:A,MATCH(B302,Cuentas!B:B,0)))</f>
        <v/>
      </c>
      <c r="B302" s="58"/>
      <c r="C302" s="70"/>
      <c r="D302" s="64" t="str">
        <f aca="false">IF(C302="","",C302*12)</f>
        <v/>
      </c>
      <c r="E302" s="64" t="str">
        <f aca="false">IF(C302="","",SUMIF(Transacciones!$D$2:$E$500,B302,Transacciones!$E$2:$E$500))</f>
        <v/>
      </c>
      <c r="F302" s="62" t="str">
        <f aca="false">IF(C302="","",IF(D302&gt;0,E302/D302,0))</f>
        <v/>
      </c>
      <c r="G302" s="63" t="str">
        <f aca="false">IF(C302="","",D302-E302)</f>
        <v/>
      </c>
      <c r="H302" s="64" t="str">
        <f aca="false">IF(C302="","",IF(F302&gt;1, "⚠️ Excedido", IF(F302&gt;=0.7, "⚠️ Próximo a límite", "✅ Dentro de límite")))</f>
        <v/>
      </c>
    </row>
    <row r="303" customFormat="false" ht="19.35" hidden="false" customHeight="false" outlineLevel="0" collapsed="false">
      <c r="A303" s="67" t="str">
        <f aca="false">IF(ISBLANK(B303),"",INDEX(Cuentas!A:A,MATCH(B303,Cuentas!B:B,0)))</f>
        <v/>
      </c>
      <c r="B303" s="50"/>
      <c r="C303" s="68"/>
      <c r="D303" s="66" t="str">
        <f aca="false">IF(C303="","",C303*12)</f>
        <v/>
      </c>
      <c r="E303" s="66" t="str">
        <f aca="false">IF(C303="","",SUMIF(Transacciones!$D$2:$E$500,B303,Transacciones!$E$2:$E$500))</f>
        <v/>
      </c>
      <c r="F303" s="54" t="str">
        <f aca="false">IF(C303="","",IF(D303&gt;0,E303/D303,0))</f>
        <v/>
      </c>
      <c r="G303" s="55" t="str">
        <f aca="false">IF(C303="","",D303-E303)</f>
        <v/>
      </c>
      <c r="H303" s="66" t="str">
        <f aca="false">IF(C303="","",IF(F303&gt;1, "⚠️ Excedido", IF(F303&gt;=0.7, "⚠️ Próximo a límite", "✅ Dentro de límite")))</f>
        <v/>
      </c>
    </row>
    <row r="304" customFormat="false" ht="19.35" hidden="false" customHeight="false" outlineLevel="0" collapsed="false">
      <c r="A304" s="72" t="str">
        <f aca="false">IF(ISBLANK(B304),"",INDEX(Cuentas!A:A,MATCH(B304,Cuentas!B:B,0)))</f>
        <v/>
      </c>
      <c r="B304" s="58"/>
      <c r="C304" s="70"/>
      <c r="D304" s="64" t="str">
        <f aca="false">IF(C304="","",C304*12)</f>
        <v/>
      </c>
      <c r="E304" s="64" t="str">
        <f aca="false">IF(C304="","",SUMIF(Transacciones!$D$2:$E$500,B304,Transacciones!$E$2:$E$500))</f>
        <v/>
      </c>
      <c r="F304" s="62" t="str">
        <f aca="false">IF(C304="","",IF(D304&gt;0,E304/D304,0))</f>
        <v/>
      </c>
      <c r="G304" s="63" t="str">
        <f aca="false">IF(C304="","",D304-E304)</f>
        <v/>
      </c>
      <c r="H304" s="64" t="str">
        <f aca="false">IF(C304="","",IF(F304&gt;1, "⚠️ Excedido", IF(F304&gt;=0.7, "⚠️ Próximo a límite", "✅ Dentro de límite")))</f>
        <v/>
      </c>
    </row>
    <row r="305" customFormat="false" ht="19.35" hidden="false" customHeight="false" outlineLevel="0" collapsed="false">
      <c r="A305" s="67" t="str">
        <f aca="false">IF(ISBLANK(B305),"",INDEX(Cuentas!A:A,MATCH(B305,Cuentas!B:B,0)))</f>
        <v/>
      </c>
      <c r="B305" s="50"/>
      <c r="C305" s="68"/>
      <c r="D305" s="66" t="str">
        <f aca="false">IF(C305="","",C305*12)</f>
        <v/>
      </c>
      <c r="E305" s="66" t="str">
        <f aca="false">IF(C305="","",SUMIF(Transacciones!$D$2:$E$500,B305,Transacciones!$E$2:$E$500))</f>
        <v/>
      </c>
      <c r="F305" s="54" t="str">
        <f aca="false">IF(C305="","",IF(D305&gt;0,E305/D305,0))</f>
        <v/>
      </c>
      <c r="G305" s="55" t="str">
        <f aca="false">IF(C305="","",D305-E305)</f>
        <v/>
      </c>
      <c r="H305" s="66" t="str">
        <f aca="false">IF(C305="","",IF(F305&gt;1, "⚠️ Excedido", IF(F305&gt;=0.7, "⚠️ Próximo a límite", "✅ Dentro de límite")))</f>
        <v/>
      </c>
    </row>
    <row r="306" customFormat="false" ht="19.35" hidden="false" customHeight="false" outlineLevel="0" collapsed="false">
      <c r="A306" s="72" t="str">
        <f aca="false">IF(ISBLANK(B306),"",INDEX(Cuentas!A:A,MATCH(B306,Cuentas!B:B,0)))</f>
        <v/>
      </c>
      <c r="B306" s="58"/>
      <c r="C306" s="70"/>
      <c r="D306" s="64" t="str">
        <f aca="false">IF(C306="","",C306*12)</f>
        <v/>
      </c>
      <c r="E306" s="64" t="str">
        <f aca="false">IF(C306="","",SUMIF(Transacciones!$D$2:$E$500,B306,Transacciones!$E$2:$E$500))</f>
        <v/>
      </c>
      <c r="F306" s="62" t="str">
        <f aca="false">IF(C306="","",IF(D306&gt;0,E306/D306,0))</f>
        <v/>
      </c>
      <c r="G306" s="63" t="str">
        <f aca="false">IF(C306="","",D306-E306)</f>
        <v/>
      </c>
      <c r="H306" s="64" t="str">
        <f aca="false">IF(C306="","",IF(F306&gt;1, "⚠️ Excedido", IF(F306&gt;=0.7, "⚠️ Próximo a límite", "✅ Dentro de límite")))</f>
        <v/>
      </c>
    </row>
    <row r="307" customFormat="false" ht="19.35" hidden="false" customHeight="false" outlineLevel="0" collapsed="false">
      <c r="A307" s="67" t="str">
        <f aca="false">IF(ISBLANK(B307),"",INDEX(Cuentas!A:A,MATCH(B307,Cuentas!B:B,0)))</f>
        <v/>
      </c>
      <c r="B307" s="50"/>
      <c r="C307" s="68"/>
      <c r="D307" s="66" t="str">
        <f aca="false">IF(C307="","",C307*12)</f>
        <v/>
      </c>
      <c r="E307" s="66" t="str">
        <f aca="false">IF(C307="","",SUMIF(Transacciones!$D$2:$E$500,B307,Transacciones!$E$2:$E$500))</f>
        <v/>
      </c>
      <c r="F307" s="54" t="str">
        <f aca="false">IF(C307="","",IF(D307&gt;0,E307/D307,0))</f>
        <v/>
      </c>
      <c r="G307" s="55" t="str">
        <f aca="false">IF(C307="","",D307-E307)</f>
        <v/>
      </c>
      <c r="H307" s="66" t="str">
        <f aca="false">IF(C307="","",IF(F307&gt;1, "⚠️ Excedido", IF(F307&gt;=0.7, "⚠️ Próximo a límite", "✅ Dentro de límite")))</f>
        <v/>
      </c>
    </row>
    <row r="308" customFormat="false" ht="19.35" hidden="false" customHeight="false" outlineLevel="0" collapsed="false">
      <c r="A308" s="72" t="str">
        <f aca="false">IF(ISBLANK(B308),"",INDEX(Cuentas!A:A,MATCH(B308,Cuentas!B:B,0)))</f>
        <v/>
      </c>
      <c r="B308" s="58"/>
      <c r="C308" s="70"/>
      <c r="D308" s="64" t="str">
        <f aca="false">IF(C308="","",C308*12)</f>
        <v/>
      </c>
      <c r="E308" s="64" t="str">
        <f aca="false">IF(C308="","",SUMIF(Transacciones!$D$2:$E$500,B308,Transacciones!$E$2:$E$500))</f>
        <v/>
      </c>
      <c r="F308" s="62" t="str">
        <f aca="false">IF(C308="","",IF(D308&gt;0,E308/D308,0))</f>
        <v/>
      </c>
      <c r="G308" s="63" t="str">
        <f aca="false">IF(C308="","",D308-E308)</f>
        <v/>
      </c>
      <c r="H308" s="64" t="str">
        <f aca="false">IF(C308="","",IF(F308&gt;1, "⚠️ Excedido", IF(F308&gt;=0.7, "⚠️ Próximo a límite", "✅ Dentro de límite")))</f>
        <v/>
      </c>
    </row>
    <row r="309" customFormat="false" ht="19.35" hidden="false" customHeight="false" outlineLevel="0" collapsed="false">
      <c r="A309" s="67" t="str">
        <f aca="false">IF(ISBLANK(B309),"",INDEX(Cuentas!A:A,MATCH(B309,Cuentas!B:B,0)))</f>
        <v/>
      </c>
      <c r="B309" s="50"/>
      <c r="C309" s="68"/>
      <c r="D309" s="66" t="str">
        <f aca="false">IF(C309="","",C309*12)</f>
        <v/>
      </c>
      <c r="E309" s="66" t="str">
        <f aca="false">IF(C309="","",SUMIF(Transacciones!$D$2:$E$500,B309,Transacciones!$E$2:$E$500))</f>
        <v/>
      </c>
      <c r="F309" s="54" t="str">
        <f aca="false">IF(C309="","",IF(D309&gt;0,E309/D309,0))</f>
        <v/>
      </c>
      <c r="G309" s="55" t="str">
        <f aca="false">IF(C309="","",D309-E309)</f>
        <v/>
      </c>
      <c r="H309" s="66" t="str">
        <f aca="false">IF(C309="","",IF(F309&gt;1, "⚠️ Excedido", IF(F309&gt;=0.7, "⚠️ Próximo a límite", "✅ Dentro de límite")))</f>
        <v/>
      </c>
    </row>
    <row r="310" customFormat="false" ht="19.35" hidden="false" customHeight="false" outlineLevel="0" collapsed="false">
      <c r="A310" s="72" t="str">
        <f aca="false">IF(ISBLANK(B310),"",INDEX(Cuentas!A:A,MATCH(B310,Cuentas!B:B,0)))</f>
        <v/>
      </c>
      <c r="B310" s="58"/>
      <c r="C310" s="70"/>
      <c r="D310" s="64" t="str">
        <f aca="false">IF(C310="","",C310*12)</f>
        <v/>
      </c>
      <c r="E310" s="64" t="str">
        <f aca="false">IF(C310="","",SUMIF(Transacciones!$D$2:$E$500,B310,Transacciones!$E$2:$E$500))</f>
        <v/>
      </c>
      <c r="F310" s="62" t="str">
        <f aca="false">IF(C310="","",IF(D310&gt;0,E310/D310,0))</f>
        <v/>
      </c>
      <c r="G310" s="63" t="str">
        <f aca="false">IF(C310="","",D310-E310)</f>
        <v/>
      </c>
      <c r="H310" s="64" t="str">
        <f aca="false">IF(C310="","",IF(F310&gt;1, "⚠️ Excedido", IF(F310&gt;=0.7, "⚠️ Próximo a límite", "✅ Dentro de límite")))</f>
        <v/>
      </c>
    </row>
    <row r="311" customFormat="false" ht="19.35" hidden="false" customHeight="false" outlineLevel="0" collapsed="false">
      <c r="A311" s="67" t="str">
        <f aca="false">IF(ISBLANK(B311),"",INDEX(Cuentas!A:A,MATCH(B311,Cuentas!B:B,0)))</f>
        <v/>
      </c>
      <c r="B311" s="50"/>
      <c r="C311" s="68"/>
      <c r="D311" s="66" t="str">
        <f aca="false">IF(C311="","",C311*12)</f>
        <v/>
      </c>
      <c r="E311" s="66" t="str">
        <f aca="false">IF(C311="","",SUMIF(Transacciones!$D$2:$E$500,B311,Transacciones!$E$2:$E$500))</f>
        <v/>
      </c>
      <c r="F311" s="54" t="str">
        <f aca="false">IF(C311="","",IF(D311&gt;0,E311/D311,0))</f>
        <v/>
      </c>
      <c r="G311" s="55" t="str">
        <f aca="false">IF(C311="","",D311-E311)</f>
        <v/>
      </c>
      <c r="H311" s="66" t="str">
        <f aca="false">IF(C311="","",IF(F311&gt;1, "⚠️ Excedido", IF(F311&gt;=0.7, "⚠️ Próximo a límite", "✅ Dentro de límite")))</f>
        <v/>
      </c>
    </row>
    <row r="312" customFormat="false" ht="19.35" hidden="false" customHeight="false" outlineLevel="0" collapsed="false">
      <c r="A312" s="72" t="str">
        <f aca="false">IF(ISBLANK(B312),"",INDEX(Cuentas!A:A,MATCH(B312,Cuentas!B:B,0)))</f>
        <v/>
      </c>
      <c r="B312" s="58"/>
      <c r="C312" s="70"/>
      <c r="D312" s="64" t="str">
        <f aca="false">IF(C312="","",C312*12)</f>
        <v/>
      </c>
      <c r="E312" s="64" t="str">
        <f aca="false">IF(C312="","",SUMIF(Transacciones!$D$2:$E$500,B312,Transacciones!$E$2:$E$500))</f>
        <v/>
      </c>
      <c r="F312" s="62" t="str">
        <f aca="false">IF(C312="","",IF(D312&gt;0,E312/D312,0))</f>
        <v/>
      </c>
      <c r="G312" s="63" t="str">
        <f aca="false">IF(C312="","",D312-E312)</f>
        <v/>
      </c>
      <c r="H312" s="64" t="str">
        <f aca="false">IF(C312="","",IF(F312&gt;1, "⚠️ Excedido", IF(F312&gt;=0.7, "⚠️ Próximo a límite", "✅ Dentro de límite")))</f>
        <v/>
      </c>
    </row>
    <row r="313" customFormat="false" ht="19.35" hidden="false" customHeight="false" outlineLevel="0" collapsed="false">
      <c r="A313" s="67" t="str">
        <f aca="false">IF(ISBLANK(B313),"",INDEX(Cuentas!A:A,MATCH(B313,Cuentas!B:B,0)))</f>
        <v/>
      </c>
      <c r="B313" s="50"/>
      <c r="C313" s="68"/>
      <c r="D313" s="66" t="str">
        <f aca="false">IF(C313="","",C313*12)</f>
        <v/>
      </c>
      <c r="E313" s="66" t="str">
        <f aca="false">IF(C313="","",SUMIF(Transacciones!$D$2:$E$500,B313,Transacciones!$E$2:$E$500))</f>
        <v/>
      </c>
      <c r="F313" s="54" t="str">
        <f aca="false">IF(C313="","",IF(D313&gt;0,E313/D313,0))</f>
        <v/>
      </c>
      <c r="G313" s="55" t="str">
        <f aca="false">IF(C313="","",D313-E313)</f>
        <v/>
      </c>
      <c r="H313" s="66" t="str">
        <f aca="false">IF(C313="","",IF(F313&gt;1, "⚠️ Excedido", IF(F313&gt;=0.7, "⚠️ Próximo a límite", "✅ Dentro de límite")))</f>
        <v/>
      </c>
    </row>
    <row r="314" customFormat="false" ht="19.35" hidden="false" customHeight="false" outlineLevel="0" collapsed="false">
      <c r="A314" s="72" t="str">
        <f aca="false">IF(ISBLANK(B314),"",INDEX(Cuentas!A:A,MATCH(B314,Cuentas!B:B,0)))</f>
        <v/>
      </c>
      <c r="B314" s="58"/>
      <c r="C314" s="70"/>
      <c r="D314" s="64" t="str">
        <f aca="false">IF(C314="","",C314*12)</f>
        <v/>
      </c>
      <c r="E314" s="64" t="str">
        <f aca="false">IF(C314="","",SUMIF(Transacciones!$D$2:$E$500,B314,Transacciones!$E$2:$E$500))</f>
        <v/>
      </c>
      <c r="F314" s="62" t="str">
        <f aca="false">IF(C314="","",IF(D314&gt;0,E314/D314,0))</f>
        <v/>
      </c>
      <c r="G314" s="63" t="str">
        <f aca="false">IF(C314="","",D314-E314)</f>
        <v/>
      </c>
      <c r="H314" s="64" t="str">
        <f aca="false">IF(C314="","",IF(F314&gt;1, "⚠️ Excedido", IF(F314&gt;=0.7, "⚠️ Próximo a límite", "✅ Dentro de límite")))</f>
        <v/>
      </c>
    </row>
    <row r="315" customFormat="false" ht="19.35" hidden="false" customHeight="false" outlineLevel="0" collapsed="false">
      <c r="A315" s="67" t="str">
        <f aca="false">IF(ISBLANK(B315),"",INDEX(Cuentas!A:A,MATCH(B315,Cuentas!B:B,0)))</f>
        <v/>
      </c>
      <c r="B315" s="50"/>
      <c r="C315" s="68"/>
      <c r="D315" s="66" t="str">
        <f aca="false">IF(C315="","",C315*12)</f>
        <v/>
      </c>
      <c r="E315" s="66" t="str">
        <f aca="false">IF(C315="","",SUMIF(Transacciones!$D$2:$E$500,B315,Transacciones!$E$2:$E$500))</f>
        <v/>
      </c>
      <c r="F315" s="54" t="str">
        <f aca="false">IF(C315="","",IF(D315&gt;0,E315/D315,0))</f>
        <v/>
      </c>
      <c r="G315" s="55" t="str">
        <f aca="false">IF(C315="","",D315-E315)</f>
        <v/>
      </c>
      <c r="H315" s="66" t="str">
        <f aca="false">IF(C315="","",IF(F315&gt;1, "⚠️ Excedido", IF(F315&gt;=0.7, "⚠️ Próximo a límite", "✅ Dentro de límite")))</f>
        <v/>
      </c>
    </row>
    <row r="316" customFormat="false" ht="19.35" hidden="false" customHeight="false" outlineLevel="0" collapsed="false">
      <c r="A316" s="72" t="str">
        <f aca="false">IF(ISBLANK(B316),"",INDEX(Cuentas!A:A,MATCH(B316,Cuentas!B:B,0)))</f>
        <v/>
      </c>
      <c r="B316" s="58"/>
      <c r="C316" s="70"/>
      <c r="D316" s="64" t="str">
        <f aca="false">IF(C316="","",C316*12)</f>
        <v/>
      </c>
      <c r="E316" s="64" t="str">
        <f aca="false">IF(C316="","",SUMIF(Transacciones!$D$2:$E$500,B316,Transacciones!$E$2:$E$500))</f>
        <v/>
      </c>
      <c r="F316" s="62" t="str">
        <f aca="false">IF(C316="","",IF(D316&gt;0,E316/D316,0))</f>
        <v/>
      </c>
      <c r="G316" s="63" t="str">
        <f aca="false">IF(C316="","",D316-E316)</f>
        <v/>
      </c>
      <c r="H316" s="64" t="str">
        <f aca="false">IF(C316="","",IF(F316&gt;1, "⚠️ Excedido", IF(F316&gt;=0.7, "⚠️ Próximo a límite", "✅ Dentro de límite")))</f>
        <v/>
      </c>
    </row>
    <row r="317" customFormat="false" ht="19.35" hidden="false" customHeight="false" outlineLevel="0" collapsed="false">
      <c r="A317" s="67" t="str">
        <f aca="false">IF(ISBLANK(B317),"",INDEX(Cuentas!A:A,MATCH(B317,Cuentas!B:B,0)))</f>
        <v/>
      </c>
      <c r="B317" s="50"/>
      <c r="C317" s="68"/>
      <c r="D317" s="66" t="str">
        <f aca="false">IF(C317="","",C317*12)</f>
        <v/>
      </c>
      <c r="E317" s="66" t="str">
        <f aca="false">IF(C317="","",SUMIF(Transacciones!$D$2:$E$500,B317,Transacciones!$E$2:$E$500))</f>
        <v/>
      </c>
      <c r="F317" s="54" t="str">
        <f aca="false">IF(C317="","",IF(D317&gt;0,E317/D317,0))</f>
        <v/>
      </c>
      <c r="G317" s="55" t="str">
        <f aca="false">IF(C317="","",D317-E317)</f>
        <v/>
      </c>
      <c r="H317" s="66" t="str">
        <f aca="false">IF(C317="","",IF(F317&gt;1, "⚠️ Excedido", IF(F317&gt;=0.7, "⚠️ Próximo a límite", "✅ Dentro de límite")))</f>
        <v/>
      </c>
    </row>
    <row r="318" customFormat="false" ht="19.35" hidden="false" customHeight="false" outlineLevel="0" collapsed="false">
      <c r="A318" s="72" t="str">
        <f aca="false">IF(ISBLANK(B318),"",INDEX(Cuentas!A:A,MATCH(B318,Cuentas!B:B,0)))</f>
        <v/>
      </c>
      <c r="B318" s="58"/>
      <c r="C318" s="70"/>
      <c r="D318" s="64" t="str">
        <f aca="false">IF(C318="","",C318*12)</f>
        <v/>
      </c>
      <c r="E318" s="64" t="str">
        <f aca="false">IF(C318="","",SUMIF(Transacciones!$D$2:$E$500,B318,Transacciones!$E$2:$E$500))</f>
        <v/>
      </c>
      <c r="F318" s="62" t="str">
        <f aca="false">IF(C318="","",IF(D318&gt;0,E318/D318,0))</f>
        <v/>
      </c>
      <c r="G318" s="63" t="str">
        <f aca="false">IF(C318="","",D318-E318)</f>
        <v/>
      </c>
      <c r="H318" s="64" t="str">
        <f aca="false">IF(C318="","",IF(F318&gt;1, "⚠️ Excedido", IF(F318&gt;=0.7, "⚠️ Próximo a límite", "✅ Dentro de límite")))</f>
        <v/>
      </c>
    </row>
    <row r="319" customFormat="false" ht="19.35" hidden="false" customHeight="false" outlineLevel="0" collapsed="false">
      <c r="A319" s="67" t="str">
        <f aca="false">IF(ISBLANK(B319),"",INDEX(Cuentas!A:A,MATCH(B319,Cuentas!B:B,0)))</f>
        <v/>
      </c>
      <c r="B319" s="50"/>
      <c r="C319" s="68"/>
      <c r="D319" s="66" t="str">
        <f aca="false">IF(C319="","",C319*12)</f>
        <v/>
      </c>
      <c r="E319" s="66" t="str">
        <f aca="false">IF(C319="","",SUMIF(Transacciones!$D$2:$E$500,B319,Transacciones!$E$2:$E$500))</f>
        <v/>
      </c>
      <c r="F319" s="54" t="str">
        <f aca="false">IF(C319="","",IF(D319&gt;0,E319/D319,0))</f>
        <v/>
      </c>
      <c r="G319" s="55" t="str">
        <f aca="false">IF(C319="","",D319-E319)</f>
        <v/>
      </c>
      <c r="H319" s="66" t="str">
        <f aca="false">IF(C319="","",IF(F319&gt;1, "⚠️ Excedido", IF(F319&gt;=0.7, "⚠️ Próximo a límite", "✅ Dentro de límite")))</f>
        <v/>
      </c>
    </row>
    <row r="320" customFormat="false" ht="19.35" hidden="false" customHeight="false" outlineLevel="0" collapsed="false">
      <c r="A320" s="72" t="str">
        <f aca="false">IF(ISBLANK(B320),"",INDEX(Cuentas!A:A,MATCH(B320,Cuentas!B:B,0)))</f>
        <v/>
      </c>
      <c r="B320" s="58"/>
      <c r="C320" s="70"/>
      <c r="D320" s="64" t="str">
        <f aca="false">IF(C320="","",C320*12)</f>
        <v/>
      </c>
      <c r="E320" s="64" t="str">
        <f aca="false">IF(C320="","",SUMIF(Transacciones!$D$2:$E$500,B320,Transacciones!$E$2:$E$500))</f>
        <v/>
      </c>
      <c r="F320" s="62" t="str">
        <f aca="false">IF(C320="","",IF(D320&gt;0,E320/D320,0))</f>
        <v/>
      </c>
      <c r="G320" s="63" t="str">
        <f aca="false">IF(C320="","",D320-E320)</f>
        <v/>
      </c>
      <c r="H320" s="64" t="str">
        <f aca="false">IF(C320="","",IF(F320&gt;1, "⚠️ Excedido", IF(F320&gt;=0.7, "⚠️ Próximo a límite", "✅ Dentro de límite")))</f>
        <v/>
      </c>
    </row>
    <row r="321" customFormat="false" ht="19.35" hidden="false" customHeight="false" outlineLevel="0" collapsed="false">
      <c r="A321" s="67" t="str">
        <f aca="false">IF(ISBLANK(B321),"",INDEX(Cuentas!A:A,MATCH(B321,Cuentas!B:B,0)))</f>
        <v/>
      </c>
      <c r="B321" s="50"/>
      <c r="C321" s="68"/>
      <c r="D321" s="66" t="str">
        <f aca="false">IF(C321="","",C321*12)</f>
        <v/>
      </c>
      <c r="E321" s="66" t="str">
        <f aca="false">IF(C321="","",SUMIF(Transacciones!$D$2:$E$500,B321,Transacciones!$E$2:$E$500))</f>
        <v/>
      </c>
      <c r="F321" s="54" t="str">
        <f aca="false">IF(C321="","",IF(D321&gt;0,E321/D321,0))</f>
        <v/>
      </c>
      <c r="G321" s="55" t="str">
        <f aca="false">IF(C321="","",D321-E321)</f>
        <v/>
      </c>
      <c r="H321" s="66" t="str">
        <f aca="false">IF(C321="","",IF(F321&gt;1, "⚠️ Excedido", IF(F321&gt;=0.7, "⚠️ Próximo a límite", "✅ Dentro de límite")))</f>
        <v/>
      </c>
    </row>
    <row r="322" customFormat="false" ht="19.35" hidden="false" customHeight="false" outlineLevel="0" collapsed="false">
      <c r="A322" s="72" t="str">
        <f aca="false">IF(ISBLANK(B322),"",INDEX(Cuentas!A:A,MATCH(B322,Cuentas!B:B,0)))</f>
        <v/>
      </c>
      <c r="B322" s="58"/>
      <c r="C322" s="70"/>
      <c r="D322" s="64" t="str">
        <f aca="false">IF(C322="","",C322*12)</f>
        <v/>
      </c>
      <c r="E322" s="64" t="str">
        <f aca="false">IF(C322="","",SUMIF(Transacciones!$D$2:$E$500,B322,Transacciones!$E$2:$E$500))</f>
        <v/>
      </c>
      <c r="F322" s="62" t="str">
        <f aca="false">IF(C322="","",IF(D322&gt;0,E322/D322,0))</f>
        <v/>
      </c>
      <c r="G322" s="63" t="str">
        <f aca="false">IF(C322="","",D322-E322)</f>
        <v/>
      </c>
      <c r="H322" s="64" t="str">
        <f aca="false">IF(C322="","",IF(F322&gt;1, "⚠️ Excedido", IF(F322&gt;=0.7, "⚠️ Próximo a límite", "✅ Dentro de límite")))</f>
        <v/>
      </c>
    </row>
    <row r="323" customFormat="false" ht="19.35" hidden="false" customHeight="false" outlineLevel="0" collapsed="false">
      <c r="A323" s="67" t="str">
        <f aca="false">IF(ISBLANK(B323),"",INDEX(Cuentas!A:A,MATCH(B323,Cuentas!B:B,0)))</f>
        <v/>
      </c>
      <c r="B323" s="50"/>
      <c r="C323" s="68"/>
      <c r="D323" s="66" t="str">
        <f aca="false">IF(C323="","",C323*12)</f>
        <v/>
      </c>
      <c r="E323" s="66" t="str">
        <f aca="false">IF(C323="","",SUMIF(Transacciones!$D$2:$E$500,B323,Transacciones!$E$2:$E$500))</f>
        <v/>
      </c>
      <c r="F323" s="54" t="str">
        <f aca="false">IF(C323="","",IF(D323&gt;0,E323/D323,0))</f>
        <v/>
      </c>
      <c r="G323" s="55" t="str">
        <f aca="false">IF(C323="","",D323-E323)</f>
        <v/>
      </c>
      <c r="H323" s="66" t="str">
        <f aca="false">IF(C323="","",IF(F323&gt;1, "⚠️ Excedido", IF(F323&gt;=0.7, "⚠️ Próximo a límite", "✅ Dentro de límite")))</f>
        <v/>
      </c>
    </row>
    <row r="324" customFormat="false" ht="19.35" hidden="false" customHeight="false" outlineLevel="0" collapsed="false">
      <c r="A324" s="72" t="str">
        <f aca="false">IF(ISBLANK(B324),"",INDEX(Cuentas!A:A,MATCH(B324,Cuentas!B:B,0)))</f>
        <v/>
      </c>
      <c r="B324" s="58"/>
      <c r="C324" s="70"/>
      <c r="D324" s="64" t="str">
        <f aca="false">IF(C324="","",C324*12)</f>
        <v/>
      </c>
      <c r="E324" s="64" t="str">
        <f aca="false">IF(C324="","",SUMIF(Transacciones!$D$2:$E$500,B324,Transacciones!$E$2:$E$500))</f>
        <v/>
      </c>
      <c r="F324" s="62" t="str">
        <f aca="false">IF(C324="","",IF(D324&gt;0,E324/D324,0))</f>
        <v/>
      </c>
      <c r="G324" s="63" t="str">
        <f aca="false">IF(C324="","",D324-E324)</f>
        <v/>
      </c>
      <c r="H324" s="64" t="str">
        <f aca="false">IF(C324="","",IF(F324&gt;1, "⚠️ Excedido", IF(F324&gt;=0.7, "⚠️ Próximo a límite", "✅ Dentro de límite")))</f>
        <v/>
      </c>
    </row>
    <row r="325" customFormat="false" ht="19.35" hidden="false" customHeight="false" outlineLevel="0" collapsed="false">
      <c r="A325" s="67" t="str">
        <f aca="false">IF(ISBLANK(B325),"",INDEX(Cuentas!A:A,MATCH(B325,Cuentas!B:B,0)))</f>
        <v/>
      </c>
      <c r="B325" s="50"/>
      <c r="C325" s="68"/>
      <c r="D325" s="66" t="str">
        <f aca="false">IF(C325="","",C325*12)</f>
        <v/>
      </c>
      <c r="E325" s="66" t="str">
        <f aca="false">IF(C325="","",SUMIF(Transacciones!$D$2:$E$500,B325,Transacciones!$E$2:$E$500))</f>
        <v/>
      </c>
      <c r="F325" s="54" t="str">
        <f aca="false">IF(C325="","",IF(D325&gt;0,E325/D325,0))</f>
        <v/>
      </c>
      <c r="G325" s="55" t="str">
        <f aca="false">IF(C325="","",D325-E325)</f>
        <v/>
      </c>
      <c r="H325" s="66" t="str">
        <f aca="false">IF(C325="","",IF(F325&gt;1, "⚠️ Excedido", IF(F325&gt;=0.7, "⚠️ Próximo a límite", "✅ Dentro de límite")))</f>
        <v/>
      </c>
    </row>
    <row r="326" customFormat="false" ht="19.35" hidden="false" customHeight="false" outlineLevel="0" collapsed="false">
      <c r="A326" s="72" t="str">
        <f aca="false">IF(ISBLANK(B326),"",INDEX(Cuentas!A:A,MATCH(B326,Cuentas!B:B,0)))</f>
        <v/>
      </c>
      <c r="B326" s="58"/>
      <c r="C326" s="70"/>
      <c r="D326" s="64" t="str">
        <f aca="false">IF(C326="","",C326*12)</f>
        <v/>
      </c>
      <c r="E326" s="64" t="str">
        <f aca="false">IF(C326="","",SUMIF(Transacciones!$D$2:$E$500,B326,Transacciones!$E$2:$E$500))</f>
        <v/>
      </c>
      <c r="F326" s="62" t="str">
        <f aca="false">IF(C326="","",IF(D326&gt;0,E326/D326,0))</f>
        <v/>
      </c>
      <c r="G326" s="63" t="str">
        <f aca="false">IF(C326="","",D326-E326)</f>
        <v/>
      </c>
      <c r="H326" s="64" t="str">
        <f aca="false">IF(C326="","",IF(F326&gt;1, "⚠️ Excedido", IF(F326&gt;=0.7, "⚠️ Próximo a límite", "✅ Dentro de límite")))</f>
        <v/>
      </c>
    </row>
    <row r="327" customFormat="false" ht="19.35" hidden="false" customHeight="false" outlineLevel="0" collapsed="false">
      <c r="A327" s="67" t="str">
        <f aca="false">IF(ISBLANK(B327),"",INDEX(Cuentas!A:A,MATCH(B327,Cuentas!B:B,0)))</f>
        <v/>
      </c>
      <c r="B327" s="50"/>
      <c r="C327" s="68"/>
      <c r="D327" s="66" t="str">
        <f aca="false">IF(C327="","",C327*12)</f>
        <v/>
      </c>
      <c r="E327" s="66" t="str">
        <f aca="false">IF(C327="","",SUMIF(Transacciones!$D$2:$E$500,B327,Transacciones!$E$2:$E$500))</f>
        <v/>
      </c>
      <c r="F327" s="54" t="str">
        <f aca="false">IF(C327="","",IF(D327&gt;0,E327/D327,0))</f>
        <v/>
      </c>
      <c r="G327" s="55" t="str">
        <f aca="false">IF(C327="","",D327-E327)</f>
        <v/>
      </c>
      <c r="H327" s="66" t="str">
        <f aca="false">IF(C327="","",IF(F327&gt;1, "⚠️ Excedido", IF(F327&gt;=0.7, "⚠️ Próximo a límite", "✅ Dentro de límite")))</f>
        <v/>
      </c>
    </row>
    <row r="328" customFormat="false" ht="19.35" hidden="false" customHeight="false" outlineLevel="0" collapsed="false">
      <c r="A328" s="72" t="str">
        <f aca="false">IF(ISBLANK(B328),"",INDEX(Cuentas!A:A,MATCH(B328,Cuentas!B:B,0)))</f>
        <v/>
      </c>
      <c r="B328" s="58"/>
      <c r="C328" s="70"/>
      <c r="D328" s="64" t="str">
        <f aca="false">IF(C328="","",C328*12)</f>
        <v/>
      </c>
      <c r="E328" s="64" t="str">
        <f aca="false">IF(C328="","",SUMIF(Transacciones!$D$2:$E$500,B328,Transacciones!$E$2:$E$500))</f>
        <v/>
      </c>
      <c r="F328" s="62" t="str">
        <f aca="false">IF(C328="","",IF(D328&gt;0,E328/D328,0))</f>
        <v/>
      </c>
      <c r="G328" s="63" t="str">
        <f aca="false">IF(C328="","",D328-E328)</f>
        <v/>
      </c>
      <c r="H328" s="64" t="str">
        <f aca="false">IF(C328="","",IF(F328&gt;1, "⚠️ Excedido", IF(F328&gt;=0.7, "⚠️ Próximo a límite", "✅ Dentro de límite")))</f>
        <v/>
      </c>
    </row>
    <row r="329" customFormat="false" ht="19.35" hidden="false" customHeight="false" outlineLevel="0" collapsed="false">
      <c r="A329" s="67" t="str">
        <f aca="false">IF(ISBLANK(B329),"",INDEX(Cuentas!A:A,MATCH(B329,Cuentas!B:B,0)))</f>
        <v/>
      </c>
      <c r="B329" s="50"/>
      <c r="C329" s="68"/>
      <c r="D329" s="66" t="str">
        <f aca="false">IF(C329="","",C329*12)</f>
        <v/>
      </c>
      <c r="E329" s="66" t="str">
        <f aca="false">IF(C329="","",SUMIF(Transacciones!$D$2:$E$500,B329,Transacciones!$E$2:$E$500))</f>
        <v/>
      </c>
      <c r="F329" s="54" t="str">
        <f aca="false">IF(C329="","",IF(D329&gt;0,E329/D329,0))</f>
        <v/>
      </c>
      <c r="G329" s="55" t="str">
        <f aca="false">IF(C329="","",D329-E329)</f>
        <v/>
      </c>
      <c r="H329" s="66" t="str">
        <f aca="false">IF(C329="","",IF(F329&gt;1, "⚠️ Excedido", IF(F329&gt;=0.7, "⚠️ Próximo a límite", "✅ Dentro de límite")))</f>
        <v/>
      </c>
    </row>
    <row r="330" customFormat="false" ht="19.35" hidden="false" customHeight="false" outlineLevel="0" collapsed="false">
      <c r="A330" s="72" t="str">
        <f aca="false">IF(ISBLANK(B330),"",INDEX(Cuentas!A:A,MATCH(B330,Cuentas!B:B,0)))</f>
        <v/>
      </c>
      <c r="B330" s="58"/>
      <c r="C330" s="70"/>
      <c r="D330" s="64" t="str">
        <f aca="false">IF(C330="","",C330*12)</f>
        <v/>
      </c>
      <c r="E330" s="64" t="str">
        <f aca="false">IF(C330="","",SUMIF(Transacciones!$D$2:$E$500,B330,Transacciones!$E$2:$E$500))</f>
        <v/>
      </c>
      <c r="F330" s="62" t="str">
        <f aca="false">IF(C330="","",IF(D330&gt;0,E330/D330,0))</f>
        <v/>
      </c>
      <c r="G330" s="63" t="str">
        <f aca="false">IF(C330="","",D330-E330)</f>
        <v/>
      </c>
      <c r="H330" s="64" t="str">
        <f aca="false">IF(C330="","",IF(F330&gt;1, "⚠️ Excedido", IF(F330&gt;=0.7, "⚠️ Próximo a límite", "✅ Dentro de límite")))</f>
        <v/>
      </c>
    </row>
    <row r="331" customFormat="false" ht="19.35" hidden="false" customHeight="false" outlineLevel="0" collapsed="false">
      <c r="A331" s="67" t="str">
        <f aca="false">IF(ISBLANK(B331),"",INDEX(Cuentas!A:A,MATCH(B331,Cuentas!B:B,0)))</f>
        <v/>
      </c>
      <c r="B331" s="50"/>
      <c r="C331" s="68"/>
      <c r="D331" s="66" t="str">
        <f aca="false">IF(C331="","",C331*12)</f>
        <v/>
      </c>
      <c r="E331" s="66" t="str">
        <f aca="false">IF(C331="","",SUMIF(Transacciones!$D$2:$E$500,B331,Transacciones!$E$2:$E$500))</f>
        <v/>
      </c>
      <c r="F331" s="54" t="str">
        <f aca="false">IF(C331="","",IF(D331&gt;0,E331/D331,0))</f>
        <v/>
      </c>
      <c r="G331" s="55" t="str">
        <f aca="false">IF(C331="","",D331-E331)</f>
        <v/>
      </c>
      <c r="H331" s="66" t="str">
        <f aca="false">IF(C331="","",IF(F331&gt;1, "⚠️ Excedido", IF(F331&gt;=0.7, "⚠️ Próximo a límite", "✅ Dentro de límite")))</f>
        <v/>
      </c>
    </row>
    <row r="332" customFormat="false" ht="19.35" hidden="false" customHeight="false" outlineLevel="0" collapsed="false">
      <c r="A332" s="72" t="str">
        <f aca="false">IF(ISBLANK(B332),"",INDEX(Cuentas!A:A,MATCH(B332,Cuentas!B:B,0)))</f>
        <v/>
      </c>
      <c r="B332" s="58"/>
      <c r="C332" s="70"/>
      <c r="D332" s="64" t="str">
        <f aca="false">IF(C332="","",C332*12)</f>
        <v/>
      </c>
      <c r="E332" s="64" t="str">
        <f aca="false">IF(C332="","",SUMIF(Transacciones!$D$2:$E$500,B332,Transacciones!$E$2:$E$500))</f>
        <v/>
      </c>
      <c r="F332" s="62" t="str">
        <f aca="false">IF(C332="","",IF(D332&gt;0,E332/D332,0))</f>
        <v/>
      </c>
      <c r="G332" s="63" t="str">
        <f aca="false">IF(C332="","",D332-E332)</f>
        <v/>
      </c>
      <c r="H332" s="64" t="str">
        <f aca="false">IF(C332="","",IF(F332&gt;1, "⚠️ Excedido", IF(F332&gt;=0.7, "⚠️ Próximo a límite", "✅ Dentro de límite")))</f>
        <v/>
      </c>
    </row>
    <row r="333" customFormat="false" ht="19.35" hidden="false" customHeight="false" outlineLevel="0" collapsed="false">
      <c r="A333" s="67" t="str">
        <f aca="false">IF(ISBLANK(B333),"",INDEX(Cuentas!A:A,MATCH(B333,Cuentas!B:B,0)))</f>
        <v/>
      </c>
      <c r="B333" s="50"/>
      <c r="C333" s="68"/>
      <c r="D333" s="66" t="str">
        <f aca="false">IF(C333="","",C333*12)</f>
        <v/>
      </c>
      <c r="E333" s="66" t="str">
        <f aca="false">IF(C333="","",SUMIF(Transacciones!$D$2:$E$500,B333,Transacciones!$E$2:$E$500))</f>
        <v/>
      </c>
      <c r="F333" s="54" t="str">
        <f aca="false">IF(C333="","",IF(D333&gt;0,E333/D333,0))</f>
        <v/>
      </c>
      <c r="G333" s="55" t="str">
        <f aca="false">IF(C333="","",D333-E333)</f>
        <v/>
      </c>
      <c r="H333" s="66" t="str">
        <f aca="false">IF(C333="","",IF(F333&gt;1, "⚠️ Excedido", IF(F333&gt;=0.7, "⚠️ Próximo a límite", "✅ Dentro de límite")))</f>
        <v/>
      </c>
    </row>
    <row r="334" customFormat="false" ht="19.35" hidden="false" customHeight="false" outlineLevel="0" collapsed="false">
      <c r="A334" s="72" t="str">
        <f aca="false">IF(ISBLANK(B334),"",INDEX(Cuentas!A:A,MATCH(B334,Cuentas!B:B,0)))</f>
        <v/>
      </c>
      <c r="B334" s="58"/>
      <c r="C334" s="70"/>
      <c r="D334" s="64" t="str">
        <f aca="false">IF(C334="","",C334*12)</f>
        <v/>
      </c>
      <c r="E334" s="64" t="str">
        <f aca="false">IF(C334="","",SUMIF(Transacciones!$D$2:$E$500,B334,Transacciones!$E$2:$E$500))</f>
        <v/>
      </c>
      <c r="F334" s="62" t="str">
        <f aca="false">IF(C334="","",IF(D334&gt;0,E334/D334,0))</f>
        <v/>
      </c>
      <c r="G334" s="63" t="str">
        <f aca="false">IF(C334="","",D334-E334)</f>
        <v/>
      </c>
      <c r="H334" s="64" t="str">
        <f aca="false">IF(C334="","",IF(F334&gt;1, "⚠️ Excedido", IF(F334&gt;=0.7, "⚠️ Próximo a límite", "✅ Dentro de límite")))</f>
        <v/>
      </c>
    </row>
    <row r="335" customFormat="false" ht="19.35" hidden="false" customHeight="false" outlineLevel="0" collapsed="false">
      <c r="A335" s="67" t="str">
        <f aca="false">IF(ISBLANK(B335),"",INDEX(Cuentas!A:A,MATCH(B335,Cuentas!B:B,0)))</f>
        <v/>
      </c>
      <c r="B335" s="50"/>
      <c r="C335" s="68"/>
      <c r="D335" s="66" t="str">
        <f aca="false">IF(C335="","",C335*12)</f>
        <v/>
      </c>
      <c r="E335" s="66" t="str">
        <f aca="false">IF(C335="","",SUMIF(Transacciones!$D$2:$E$500,B335,Transacciones!$E$2:$E$500))</f>
        <v/>
      </c>
      <c r="F335" s="54" t="str">
        <f aca="false">IF(C335="","",IF(D335&gt;0,E335/D335,0))</f>
        <v/>
      </c>
      <c r="G335" s="55" t="str">
        <f aca="false">IF(C335="","",D335-E335)</f>
        <v/>
      </c>
      <c r="H335" s="66" t="str">
        <f aca="false">IF(C335="","",IF(F335&gt;1, "⚠️ Excedido", IF(F335&gt;=0.7, "⚠️ Próximo a límite", "✅ Dentro de límite")))</f>
        <v/>
      </c>
    </row>
    <row r="336" customFormat="false" ht="19.35" hidden="false" customHeight="false" outlineLevel="0" collapsed="false">
      <c r="A336" s="72" t="str">
        <f aca="false">IF(ISBLANK(B336),"",INDEX(Cuentas!A:A,MATCH(B336,Cuentas!B:B,0)))</f>
        <v/>
      </c>
      <c r="B336" s="58"/>
      <c r="C336" s="70"/>
      <c r="D336" s="64" t="str">
        <f aca="false">IF(C336="","",C336*12)</f>
        <v/>
      </c>
      <c r="E336" s="64" t="str">
        <f aca="false">IF(C336="","",SUMIF(Transacciones!$D$2:$E$500,B336,Transacciones!$E$2:$E$500))</f>
        <v/>
      </c>
      <c r="F336" s="62" t="str">
        <f aca="false">IF(C336="","",IF(D336&gt;0,E336/D336,0))</f>
        <v/>
      </c>
      <c r="G336" s="63" t="str">
        <f aca="false">IF(C336="","",D336-E336)</f>
        <v/>
      </c>
      <c r="H336" s="64" t="str">
        <f aca="false">IF(C336="","",IF(F336&gt;1, "⚠️ Excedido", IF(F336&gt;=0.7, "⚠️ Próximo a límite", "✅ Dentro de límite")))</f>
        <v/>
      </c>
    </row>
    <row r="337" customFormat="false" ht="19.35" hidden="false" customHeight="false" outlineLevel="0" collapsed="false">
      <c r="A337" s="67" t="str">
        <f aca="false">IF(ISBLANK(B337),"",INDEX(Cuentas!A:A,MATCH(B337,Cuentas!B:B,0)))</f>
        <v/>
      </c>
      <c r="B337" s="50"/>
      <c r="C337" s="68"/>
      <c r="D337" s="66" t="str">
        <f aca="false">IF(C337="","",C337*12)</f>
        <v/>
      </c>
      <c r="E337" s="66" t="str">
        <f aca="false">IF(C337="","",SUMIF(Transacciones!$D$2:$E$500,B337,Transacciones!$E$2:$E$500))</f>
        <v/>
      </c>
      <c r="F337" s="54" t="str">
        <f aca="false">IF(C337="","",IF(D337&gt;0,E337/D337,0))</f>
        <v/>
      </c>
      <c r="G337" s="55" t="str">
        <f aca="false">IF(C337="","",D337-E337)</f>
        <v/>
      </c>
      <c r="H337" s="66" t="str">
        <f aca="false">IF(C337="","",IF(F337&gt;1, "⚠️ Excedido", IF(F337&gt;=0.7, "⚠️ Próximo a límite", "✅ Dentro de límite")))</f>
        <v/>
      </c>
    </row>
    <row r="338" customFormat="false" ht="19.35" hidden="false" customHeight="false" outlineLevel="0" collapsed="false">
      <c r="A338" s="72" t="str">
        <f aca="false">IF(ISBLANK(B338),"",INDEX(Cuentas!A:A,MATCH(B338,Cuentas!B:B,0)))</f>
        <v/>
      </c>
      <c r="B338" s="58"/>
      <c r="C338" s="70"/>
      <c r="D338" s="64" t="str">
        <f aca="false">IF(C338="","",C338*12)</f>
        <v/>
      </c>
      <c r="E338" s="64" t="str">
        <f aca="false">IF(C338="","",SUMIF(Transacciones!$D$2:$E$500,B338,Transacciones!$E$2:$E$500))</f>
        <v/>
      </c>
      <c r="F338" s="62" t="str">
        <f aca="false">IF(C338="","",IF(D338&gt;0,E338/D338,0))</f>
        <v/>
      </c>
      <c r="G338" s="63" t="str">
        <f aca="false">IF(C338="","",D338-E338)</f>
        <v/>
      </c>
      <c r="H338" s="64" t="str">
        <f aca="false">IF(C338="","",IF(F338&gt;1, "⚠️ Excedido", IF(F338&gt;=0.7, "⚠️ Próximo a límite", "✅ Dentro de límite")))</f>
        <v/>
      </c>
    </row>
    <row r="339" customFormat="false" ht="19.35" hidden="false" customHeight="false" outlineLevel="0" collapsed="false">
      <c r="A339" s="67" t="str">
        <f aca="false">IF(ISBLANK(B339),"",INDEX(Cuentas!A:A,MATCH(B339,Cuentas!B:B,0)))</f>
        <v/>
      </c>
      <c r="B339" s="50"/>
      <c r="C339" s="68"/>
      <c r="D339" s="66" t="str">
        <f aca="false">IF(C339="","",C339*12)</f>
        <v/>
      </c>
      <c r="E339" s="66" t="str">
        <f aca="false">IF(C339="","",SUMIF(Transacciones!$D$2:$E$500,B339,Transacciones!$E$2:$E$500))</f>
        <v/>
      </c>
      <c r="F339" s="54" t="str">
        <f aca="false">IF(C339="","",IF(D339&gt;0,E339/D339,0))</f>
        <v/>
      </c>
      <c r="G339" s="55" t="str">
        <f aca="false">IF(C339="","",D339-E339)</f>
        <v/>
      </c>
      <c r="H339" s="66" t="str">
        <f aca="false">IF(C339="","",IF(F339&gt;1, "⚠️ Excedido", IF(F339&gt;=0.7, "⚠️ Próximo a límite", "✅ Dentro de límite")))</f>
        <v/>
      </c>
    </row>
    <row r="340" customFormat="false" ht="19.35" hidden="false" customHeight="false" outlineLevel="0" collapsed="false">
      <c r="A340" s="72" t="str">
        <f aca="false">IF(ISBLANK(B340),"",INDEX(Cuentas!A:A,MATCH(B340,Cuentas!B:B,0)))</f>
        <v/>
      </c>
      <c r="B340" s="58"/>
      <c r="C340" s="70"/>
      <c r="D340" s="64" t="str">
        <f aca="false">IF(C340="","",C340*12)</f>
        <v/>
      </c>
      <c r="E340" s="64" t="str">
        <f aca="false">IF(C340="","",SUMIF(Transacciones!$D$2:$E$500,B340,Transacciones!$E$2:$E$500))</f>
        <v/>
      </c>
      <c r="F340" s="62" t="str">
        <f aca="false">IF(C340="","",IF(D340&gt;0,E340/D340,0))</f>
        <v/>
      </c>
      <c r="G340" s="63" t="str">
        <f aca="false">IF(C340="","",D340-E340)</f>
        <v/>
      </c>
      <c r="H340" s="64" t="str">
        <f aca="false">IF(C340="","",IF(F340&gt;1, "⚠️ Excedido", IF(F340&gt;=0.7, "⚠️ Próximo a límite", "✅ Dentro de límite")))</f>
        <v/>
      </c>
    </row>
    <row r="341" customFormat="false" ht="19.35" hidden="false" customHeight="false" outlineLevel="0" collapsed="false">
      <c r="A341" s="67" t="str">
        <f aca="false">IF(ISBLANK(B341),"",INDEX(Cuentas!A:A,MATCH(B341,Cuentas!B:B,0)))</f>
        <v/>
      </c>
      <c r="B341" s="50"/>
      <c r="C341" s="68"/>
      <c r="D341" s="66" t="str">
        <f aca="false">IF(C341="","",C341*12)</f>
        <v/>
      </c>
      <c r="E341" s="66" t="str">
        <f aca="false">IF(C341="","",SUMIF(Transacciones!$D$2:$E$500,B341,Transacciones!$E$2:$E$500))</f>
        <v/>
      </c>
      <c r="F341" s="54" t="str">
        <f aca="false">IF(C341="","",IF(D341&gt;0,E341/D341,0))</f>
        <v/>
      </c>
      <c r="G341" s="55" t="str">
        <f aca="false">IF(C341="","",D341-E341)</f>
        <v/>
      </c>
      <c r="H341" s="66" t="str">
        <f aca="false">IF(C341="","",IF(F341&gt;1, "⚠️ Excedido", IF(F341&gt;=0.7, "⚠️ Próximo a límite", "✅ Dentro de límite")))</f>
        <v/>
      </c>
    </row>
    <row r="342" customFormat="false" ht="19.35" hidden="false" customHeight="false" outlineLevel="0" collapsed="false">
      <c r="A342" s="72" t="str">
        <f aca="false">IF(ISBLANK(B342),"",INDEX(Cuentas!A:A,MATCH(B342,Cuentas!B:B,0)))</f>
        <v/>
      </c>
      <c r="B342" s="58"/>
      <c r="C342" s="70"/>
      <c r="D342" s="64" t="str">
        <f aca="false">IF(C342="","",C342*12)</f>
        <v/>
      </c>
      <c r="E342" s="64" t="str">
        <f aca="false">IF(C342="","",SUMIF(Transacciones!$D$2:$E$500,B342,Transacciones!$E$2:$E$500))</f>
        <v/>
      </c>
      <c r="F342" s="62" t="str">
        <f aca="false">IF(C342="","",IF(D342&gt;0,E342/D342,0))</f>
        <v/>
      </c>
      <c r="G342" s="63" t="str">
        <f aca="false">IF(C342="","",D342-E342)</f>
        <v/>
      </c>
      <c r="H342" s="64" t="str">
        <f aca="false">IF(C342="","",IF(F342&gt;1, "⚠️ Excedido", IF(F342&gt;=0.7, "⚠️ Próximo a límite", "✅ Dentro de límite")))</f>
        <v/>
      </c>
    </row>
    <row r="343" customFormat="false" ht="19.35" hidden="false" customHeight="false" outlineLevel="0" collapsed="false">
      <c r="A343" s="67" t="str">
        <f aca="false">IF(ISBLANK(B343),"",INDEX(Cuentas!A:A,MATCH(B343,Cuentas!B:B,0)))</f>
        <v/>
      </c>
      <c r="B343" s="50"/>
      <c r="C343" s="68"/>
      <c r="D343" s="66" t="str">
        <f aca="false">IF(C343="","",C343*12)</f>
        <v/>
      </c>
      <c r="E343" s="66" t="str">
        <f aca="false">IF(C343="","",SUMIF(Transacciones!$D$2:$E$500,B343,Transacciones!$E$2:$E$500))</f>
        <v/>
      </c>
      <c r="F343" s="54" t="str">
        <f aca="false">IF(C343="","",IF(D343&gt;0,E343/D343,0))</f>
        <v/>
      </c>
      <c r="G343" s="55" t="str">
        <f aca="false">IF(C343="","",D343-E343)</f>
        <v/>
      </c>
      <c r="H343" s="66" t="str">
        <f aca="false">IF(C343="","",IF(F343&gt;1, "⚠️ Excedido", IF(F343&gt;=0.7, "⚠️ Próximo a límite", "✅ Dentro de límite")))</f>
        <v/>
      </c>
    </row>
    <row r="344" customFormat="false" ht="19.35" hidden="false" customHeight="false" outlineLevel="0" collapsed="false">
      <c r="A344" s="72" t="str">
        <f aca="false">IF(ISBLANK(B344),"",INDEX(Cuentas!A:A,MATCH(B344,Cuentas!B:B,0)))</f>
        <v/>
      </c>
      <c r="B344" s="58"/>
      <c r="C344" s="70"/>
      <c r="D344" s="64" t="str">
        <f aca="false">IF(C344="","",C344*12)</f>
        <v/>
      </c>
      <c r="E344" s="64" t="str">
        <f aca="false">IF(C344="","",SUMIF(Transacciones!$D$2:$E$500,B344,Transacciones!$E$2:$E$500))</f>
        <v/>
      </c>
      <c r="F344" s="62" t="str">
        <f aca="false">IF(C344="","",IF(D344&gt;0,E344/D344,0))</f>
        <v/>
      </c>
      <c r="G344" s="63" t="str">
        <f aca="false">IF(C344="","",D344-E344)</f>
        <v/>
      </c>
      <c r="H344" s="64" t="str">
        <f aca="false">IF(C344="","",IF(F344&gt;1, "⚠️ Excedido", IF(F344&gt;=0.7, "⚠️ Próximo a límite", "✅ Dentro de límite")))</f>
        <v/>
      </c>
    </row>
    <row r="345" customFormat="false" ht="19.35" hidden="false" customHeight="false" outlineLevel="0" collapsed="false">
      <c r="A345" s="67" t="str">
        <f aca="false">IF(ISBLANK(B345),"",INDEX(Cuentas!A:A,MATCH(B345,Cuentas!B:B,0)))</f>
        <v/>
      </c>
      <c r="B345" s="50"/>
      <c r="C345" s="68"/>
      <c r="D345" s="66" t="str">
        <f aca="false">IF(C345="","",C345*12)</f>
        <v/>
      </c>
      <c r="E345" s="66" t="str">
        <f aca="false">IF(C345="","",SUMIF(Transacciones!$D$2:$E$500,B345,Transacciones!$E$2:$E$500))</f>
        <v/>
      </c>
      <c r="F345" s="54" t="str">
        <f aca="false">IF(C345="","",IF(D345&gt;0,E345/D345,0))</f>
        <v/>
      </c>
      <c r="G345" s="55" t="str">
        <f aca="false">IF(C345="","",D345-E345)</f>
        <v/>
      </c>
      <c r="H345" s="66" t="str">
        <f aca="false">IF(C345="","",IF(F345&gt;1, "⚠️ Excedido", IF(F345&gt;=0.7, "⚠️ Próximo a límite", "✅ Dentro de límite")))</f>
        <v/>
      </c>
    </row>
    <row r="346" customFormat="false" ht="19.35" hidden="false" customHeight="false" outlineLevel="0" collapsed="false">
      <c r="A346" s="72" t="str">
        <f aca="false">IF(ISBLANK(B346),"",INDEX(Cuentas!A:A,MATCH(B346,Cuentas!B:B,0)))</f>
        <v/>
      </c>
      <c r="B346" s="58"/>
      <c r="C346" s="70"/>
      <c r="D346" s="64" t="str">
        <f aca="false">IF(C346="","",C346*12)</f>
        <v/>
      </c>
      <c r="E346" s="64" t="str">
        <f aca="false">IF(C346="","",SUMIF(Transacciones!$D$2:$E$500,B346,Transacciones!$E$2:$E$500))</f>
        <v/>
      </c>
      <c r="F346" s="62" t="str">
        <f aca="false">IF(C346="","",IF(D346&gt;0,E346/D346,0))</f>
        <v/>
      </c>
      <c r="G346" s="63" t="str">
        <f aca="false">IF(C346="","",D346-E346)</f>
        <v/>
      </c>
      <c r="H346" s="64" t="str">
        <f aca="false">IF(C346="","",IF(F346&gt;1, "⚠️ Excedido", IF(F346&gt;=0.7, "⚠️ Próximo a límite", "✅ Dentro de límite")))</f>
        <v/>
      </c>
    </row>
    <row r="347" customFormat="false" ht="19.35" hidden="false" customHeight="false" outlineLevel="0" collapsed="false">
      <c r="A347" s="67" t="str">
        <f aca="false">IF(ISBLANK(B347),"",INDEX(Cuentas!A:A,MATCH(B347,Cuentas!B:B,0)))</f>
        <v/>
      </c>
      <c r="B347" s="50"/>
      <c r="C347" s="68"/>
      <c r="D347" s="66" t="str">
        <f aca="false">IF(C347="","",C347*12)</f>
        <v/>
      </c>
      <c r="E347" s="66" t="str">
        <f aca="false">IF(C347="","",SUMIF(Transacciones!$D$2:$E$500,B347,Transacciones!$E$2:$E$500))</f>
        <v/>
      </c>
      <c r="F347" s="54" t="str">
        <f aca="false">IF(C347="","",IF(D347&gt;0,E347/D347,0))</f>
        <v/>
      </c>
      <c r="G347" s="55" t="str">
        <f aca="false">IF(C347="","",D347-E347)</f>
        <v/>
      </c>
      <c r="H347" s="66" t="str">
        <f aca="false">IF(C347="","",IF(F347&gt;1, "⚠️ Excedido", IF(F347&gt;=0.7, "⚠️ Próximo a límite", "✅ Dentro de límite")))</f>
        <v/>
      </c>
    </row>
    <row r="348" customFormat="false" ht="19.35" hidden="false" customHeight="false" outlineLevel="0" collapsed="false">
      <c r="A348" s="72" t="str">
        <f aca="false">IF(ISBLANK(B348),"",INDEX(Cuentas!A:A,MATCH(B348,Cuentas!B:B,0)))</f>
        <v/>
      </c>
      <c r="B348" s="58"/>
      <c r="C348" s="70"/>
      <c r="D348" s="64" t="str">
        <f aca="false">IF(C348="","",C348*12)</f>
        <v/>
      </c>
      <c r="E348" s="64" t="str">
        <f aca="false">IF(C348="","",SUMIF(Transacciones!$D$2:$E$500,B348,Transacciones!$E$2:$E$500))</f>
        <v/>
      </c>
      <c r="F348" s="62" t="str">
        <f aca="false">IF(C348="","",IF(D348&gt;0,E348/D348,0))</f>
        <v/>
      </c>
      <c r="G348" s="63" t="str">
        <f aca="false">IF(C348="","",D348-E348)</f>
        <v/>
      </c>
      <c r="H348" s="64" t="str">
        <f aca="false">IF(C348="","",IF(F348&gt;1, "⚠️ Excedido", IF(F348&gt;=0.7, "⚠️ Próximo a límite", "✅ Dentro de límite")))</f>
        <v/>
      </c>
    </row>
    <row r="349" customFormat="false" ht="19.35" hidden="false" customHeight="false" outlineLevel="0" collapsed="false">
      <c r="A349" s="67" t="str">
        <f aca="false">IF(ISBLANK(B349),"",INDEX(Cuentas!A:A,MATCH(B349,Cuentas!B:B,0)))</f>
        <v/>
      </c>
      <c r="B349" s="50"/>
      <c r="C349" s="68"/>
      <c r="D349" s="66" t="str">
        <f aca="false">IF(C349="","",C349*12)</f>
        <v/>
      </c>
      <c r="E349" s="66" t="str">
        <f aca="false">IF(C349="","",SUMIF(Transacciones!$D$2:$E$500,B349,Transacciones!$E$2:$E$500))</f>
        <v/>
      </c>
      <c r="F349" s="54" t="str">
        <f aca="false">IF(C349="","",IF(D349&gt;0,E349/D349,0))</f>
        <v/>
      </c>
      <c r="G349" s="55" t="str">
        <f aca="false">IF(C349="","",D349-E349)</f>
        <v/>
      </c>
      <c r="H349" s="66" t="str">
        <f aca="false">IF(C349="","",IF(F349&gt;1, "⚠️ Excedido", IF(F349&gt;=0.7, "⚠️ Próximo a límite", "✅ Dentro de límite")))</f>
        <v/>
      </c>
    </row>
    <row r="350" customFormat="false" ht="19.35" hidden="false" customHeight="false" outlineLevel="0" collapsed="false">
      <c r="A350" s="72" t="str">
        <f aca="false">IF(ISBLANK(B350),"",INDEX(Cuentas!A:A,MATCH(B350,Cuentas!B:B,0)))</f>
        <v/>
      </c>
      <c r="B350" s="58"/>
      <c r="C350" s="70"/>
      <c r="D350" s="64" t="str">
        <f aca="false">IF(C350="","",C350*12)</f>
        <v/>
      </c>
      <c r="E350" s="64" t="str">
        <f aca="false">IF(C350="","",SUMIF(Transacciones!$D$2:$E$500,B350,Transacciones!$E$2:$E$500))</f>
        <v/>
      </c>
      <c r="F350" s="62" t="str">
        <f aca="false">IF(C350="","",IF(D350&gt;0,E350/D350,0))</f>
        <v/>
      </c>
      <c r="G350" s="63" t="str">
        <f aca="false">IF(C350="","",D350-E350)</f>
        <v/>
      </c>
      <c r="H350" s="64" t="str">
        <f aca="false">IF(C350="","",IF(F350&gt;1, "⚠️ Excedido", IF(F350&gt;=0.7, "⚠️ Próximo a límite", "✅ Dentro de límite")))</f>
        <v/>
      </c>
    </row>
    <row r="351" customFormat="false" ht="19.35" hidden="false" customHeight="false" outlineLevel="0" collapsed="false">
      <c r="A351" s="67" t="str">
        <f aca="false">IF(ISBLANK(B351),"",INDEX(Cuentas!A:A,MATCH(B351,Cuentas!B:B,0)))</f>
        <v/>
      </c>
      <c r="B351" s="50"/>
      <c r="C351" s="68"/>
      <c r="D351" s="66" t="str">
        <f aca="false">IF(C351="","",C351*12)</f>
        <v/>
      </c>
      <c r="E351" s="66" t="str">
        <f aca="false">IF(C351="","",SUMIF(Transacciones!$D$2:$E$500,B351,Transacciones!$E$2:$E$500))</f>
        <v/>
      </c>
      <c r="F351" s="54" t="str">
        <f aca="false">IF(C351="","",IF(D351&gt;0,E351/D351,0))</f>
        <v/>
      </c>
      <c r="G351" s="55" t="str">
        <f aca="false">IF(C351="","",D351-E351)</f>
        <v/>
      </c>
      <c r="H351" s="66" t="str">
        <f aca="false">IF(C351="","",IF(F351&gt;1, "⚠️ Excedido", IF(F351&gt;=0.7, "⚠️ Próximo a límite", "✅ Dentro de límite")))</f>
        <v/>
      </c>
    </row>
    <row r="352" customFormat="false" ht="19.35" hidden="false" customHeight="false" outlineLevel="0" collapsed="false">
      <c r="A352" s="72" t="str">
        <f aca="false">IF(ISBLANK(B352),"",INDEX(Cuentas!A:A,MATCH(B352,Cuentas!B:B,0)))</f>
        <v/>
      </c>
      <c r="B352" s="58"/>
      <c r="C352" s="70"/>
      <c r="D352" s="64" t="str">
        <f aca="false">IF(C352="","",C352*12)</f>
        <v/>
      </c>
      <c r="E352" s="64" t="str">
        <f aca="false">IF(C352="","",SUMIF(Transacciones!$D$2:$E$500,B352,Transacciones!$E$2:$E$500))</f>
        <v/>
      </c>
      <c r="F352" s="62" t="str">
        <f aca="false">IF(C352="","",IF(D352&gt;0,E352/D352,0))</f>
        <v/>
      </c>
      <c r="G352" s="63" t="str">
        <f aca="false">IF(C352="","",D352-E352)</f>
        <v/>
      </c>
      <c r="H352" s="64" t="str">
        <f aca="false">IF(C352="","",IF(F352&gt;1, "⚠️ Excedido", IF(F352&gt;=0.7, "⚠️ Próximo a límite", "✅ Dentro de límite")))</f>
        <v/>
      </c>
    </row>
    <row r="353" customFormat="false" ht="19.35" hidden="false" customHeight="false" outlineLevel="0" collapsed="false">
      <c r="A353" s="67" t="str">
        <f aca="false">IF(ISBLANK(B353),"",INDEX(Cuentas!A:A,MATCH(B353,Cuentas!B:B,0)))</f>
        <v/>
      </c>
      <c r="B353" s="50"/>
      <c r="C353" s="68"/>
      <c r="D353" s="66" t="str">
        <f aca="false">IF(C353="","",C353*12)</f>
        <v/>
      </c>
      <c r="E353" s="66" t="str">
        <f aca="false">IF(C353="","",SUMIF(Transacciones!$D$2:$E$500,B353,Transacciones!$E$2:$E$500))</f>
        <v/>
      </c>
      <c r="F353" s="54" t="str">
        <f aca="false">IF(C353="","",IF(D353&gt;0,E353/D353,0))</f>
        <v/>
      </c>
      <c r="G353" s="55" t="str">
        <f aca="false">IF(C353="","",D353-E353)</f>
        <v/>
      </c>
      <c r="H353" s="66" t="str">
        <f aca="false">IF(C353="","",IF(F353&gt;1, "⚠️ Excedido", IF(F353&gt;=0.7, "⚠️ Próximo a límite", "✅ Dentro de límite")))</f>
        <v/>
      </c>
    </row>
    <row r="354" customFormat="false" ht="19.35" hidden="false" customHeight="false" outlineLevel="0" collapsed="false">
      <c r="A354" s="72" t="str">
        <f aca="false">IF(ISBLANK(B354),"",INDEX(Cuentas!A:A,MATCH(B354,Cuentas!B:B,0)))</f>
        <v/>
      </c>
      <c r="B354" s="58"/>
      <c r="C354" s="70"/>
      <c r="D354" s="64" t="str">
        <f aca="false">IF(C354="","",C354*12)</f>
        <v/>
      </c>
      <c r="E354" s="64" t="str">
        <f aca="false">IF(C354="","",SUMIF(Transacciones!$D$2:$E$500,B354,Transacciones!$E$2:$E$500))</f>
        <v/>
      </c>
      <c r="F354" s="62" t="str">
        <f aca="false">IF(C354="","",IF(D354&gt;0,E354/D354,0))</f>
        <v/>
      </c>
      <c r="G354" s="63" t="str">
        <f aca="false">IF(C354="","",D354-E354)</f>
        <v/>
      </c>
      <c r="H354" s="64" t="str">
        <f aca="false">IF(C354="","",IF(F354&gt;1, "⚠️ Excedido", IF(F354&gt;=0.7, "⚠️ Próximo a límite", "✅ Dentro de límite")))</f>
        <v/>
      </c>
    </row>
    <row r="355" customFormat="false" ht="19.35" hidden="false" customHeight="false" outlineLevel="0" collapsed="false">
      <c r="A355" s="67" t="str">
        <f aca="false">IF(ISBLANK(B355),"",INDEX(Cuentas!A:A,MATCH(B355,Cuentas!B:B,0)))</f>
        <v/>
      </c>
      <c r="B355" s="50"/>
      <c r="C355" s="68"/>
      <c r="D355" s="66" t="str">
        <f aca="false">IF(C355="","",C355*12)</f>
        <v/>
      </c>
      <c r="E355" s="66" t="str">
        <f aca="false">IF(C355="","",SUMIF(Transacciones!$D$2:$E$500,B355,Transacciones!$E$2:$E$500))</f>
        <v/>
      </c>
      <c r="F355" s="54" t="str">
        <f aca="false">IF(C355="","",IF(D355&gt;0,E355/D355,0))</f>
        <v/>
      </c>
      <c r="G355" s="55" t="str">
        <f aca="false">IF(C355="","",D355-E355)</f>
        <v/>
      </c>
      <c r="H355" s="66" t="str">
        <f aca="false">IF(C355="","",IF(F355&gt;1, "⚠️ Excedido", IF(F355&gt;=0.7, "⚠️ Próximo a límite", "✅ Dentro de límite")))</f>
        <v/>
      </c>
    </row>
    <row r="356" customFormat="false" ht="19.35" hidden="false" customHeight="false" outlineLevel="0" collapsed="false">
      <c r="A356" s="72" t="str">
        <f aca="false">IF(ISBLANK(B356),"",INDEX(Cuentas!A:A,MATCH(B356,Cuentas!B:B,0)))</f>
        <v/>
      </c>
      <c r="B356" s="58"/>
      <c r="C356" s="70"/>
      <c r="D356" s="64" t="str">
        <f aca="false">IF(C356="","",C356*12)</f>
        <v/>
      </c>
      <c r="E356" s="64" t="str">
        <f aca="false">IF(C356="","",SUMIF(Transacciones!$D$2:$E$500,B356,Transacciones!$E$2:$E$500))</f>
        <v/>
      </c>
      <c r="F356" s="62" t="str">
        <f aca="false">IF(C356="","",IF(D356&gt;0,E356/D356,0))</f>
        <v/>
      </c>
      <c r="G356" s="63" t="str">
        <f aca="false">IF(C356="","",D356-E356)</f>
        <v/>
      </c>
      <c r="H356" s="64" t="str">
        <f aca="false">IF(C356="","",IF(F356&gt;1, "⚠️ Excedido", IF(F356&gt;=0.7, "⚠️ Próximo a límite", "✅ Dentro de límite")))</f>
        <v/>
      </c>
    </row>
    <row r="357" customFormat="false" ht="19.35" hidden="false" customHeight="false" outlineLevel="0" collapsed="false">
      <c r="A357" s="67" t="str">
        <f aca="false">IF(ISBLANK(B357),"",INDEX(Cuentas!A:A,MATCH(B357,Cuentas!B:B,0)))</f>
        <v/>
      </c>
      <c r="B357" s="50"/>
      <c r="C357" s="68"/>
      <c r="D357" s="66" t="str">
        <f aca="false">IF(C357="","",C357*12)</f>
        <v/>
      </c>
      <c r="E357" s="66" t="str">
        <f aca="false">IF(C357="","",SUMIF(Transacciones!$D$2:$E$500,B357,Transacciones!$E$2:$E$500))</f>
        <v/>
      </c>
      <c r="F357" s="54" t="str">
        <f aca="false">IF(C357="","",IF(D357&gt;0,E357/D357,0))</f>
        <v/>
      </c>
      <c r="G357" s="55" t="str">
        <f aca="false">IF(C357="","",D357-E357)</f>
        <v/>
      </c>
      <c r="H357" s="66" t="str">
        <f aca="false">IF(C357="","",IF(F357&gt;1, "⚠️ Excedido", IF(F357&gt;=0.7, "⚠️ Próximo a límite", "✅ Dentro de límite")))</f>
        <v/>
      </c>
    </row>
    <row r="358" customFormat="false" ht="19.35" hidden="false" customHeight="false" outlineLevel="0" collapsed="false">
      <c r="A358" s="72" t="str">
        <f aca="false">IF(ISBLANK(B358),"",INDEX(Cuentas!A:A,MATCH(B358,Cuentas!B:B,0)))</f>
        <v/>
      </c>
      <c r="B358" s="58"/>
      <c r="C358" s="70"/>
      <c r="D358" s="64" t="str">
        <f aca="false">IF(C358="","",C358*12)</f>
        <v/>
      </c>
      <c r="E358" s="64" t="str">
        <f aca="false">IF(C358="","",SUMIF(Transacciones!$D$2:$E$500,B358,Transacciones!$E$2:$E$500))</f>
        <v/>
      </c>
      <c r="F358" s="62" t="str">
        <f aca="false">IF(C358="","",IF(D358&gt;0,E358/D358,0))</f>
        <v/>
      </c>
      <c r="G358" s="63" t="str">
        <f aca="false">IF(C358="","",D358-E358)</f>
        <v/>
      </c>
      <c r="H358" s="64" t="str">
        <f aca="false">IF(C358="","",IF(F358&gt;1, "⚠️ Excedido", IF(F358&gt;=0.7, "⚠️ Próximo a límite", "✅ Dentro de límite")))</f>
        <v/>
      </c>
    </row>
    <row r="359" customFormat="false" ht="19.35" hidden="false" customHeight="false" outlineLevel="0" collapsed="false">
      <c r="A359" s="67" t="str">
        <f aca="false">IF(ISBLANK(B359),"",INDEX(Cuentas!A:A,MATCH(B359,Cuentas!B:B,0)))</f>
        <v/>
      </c>
      <c r="B359" s="50"/>
      <c r="C359" s="68"/>
      <c r="D359" s="66" t="str">
        <f aca="false">IF(C359="","",C359*12)</f>
        <v/>
      </c>
      <c r="E359" s="66" t="str">
        <f aca="false">IF(C359="","",SUMIF(Transacciones!$D$2:$E$500,B359,Transacciones!$E$2:$E$500))</f>
        <v/>
      </c>
      <c r="F359" s="54" t="str">
        <f aca="false">IF(C359="","",IF(D359&gt;0,E359/D359,0))</f>
        <v/>
      </c>
      <c r="G359" s="55" t="str">
        <f aca="false">IF(C359="","",D359-E359)</f>
        <v/>
      </c>
      <c r="H359" s="66" t="str">
        <f aca="false">IF(C359="","",IF(F359&gt;1, "⚠️ Excedido", IF(F359&gt;=0.7, "⚠️ Próximo a límite", "✅ Dentro de límite")))</f>
        <v/>
      </c>
    </row>
    <row r="360" customFormat="false" ht="19.35" hidden="false" customHeight="false" outlineLevel="0" collapsed="false">
      <c r="A360" s="72" t="str">
        <f aca="false">IF(ISBLANK(B360),"",INDEX(Cuentas!A:A,MATCH(B360,Cuentas!B:B,0)))</f>
        <v/>
      </c>
      <c r="B360" s="58"/>
      <c r="C360" s="70"/>
      <c r="D360" s="64" t="str">
        <f aca="false">IF(C360="","",C360*12)</f>
        <v/>
      </c>
      <c r="E360" s="64" t="str">
        <f aca="false">IF(C360="","",SUMIF(Transacciones!$D$2:$E$500,B360,Transacciones!$E$2:$E$500))</f>
        <v/>
      </c>
      <c r="F360" s="62" t="str">
        <f aca="false">IF(C360="","",IF(D360&gt;0,E360/D360,0))</f>
        <v/>
      </c>
      <c r="G360" s="63" t="str">
        <f aca="false">IF(C360="","",D360-E360)</f>
        <v/>
      </c>
      <c r="H360" s="64" t="str">
        <f aca="false">IF(C360="","",IF(F360&gt;1, "⚠️ Excedido", IF(F360&gt;=0.7, "⚠️ Próximo a límite", "✅ Dentro de límite")))</f>
        <v/>
      </c>
    </row>
    <row r="361" customFormat="false" ht="19.35" hidden="false" customHeight="false" outlineLevel="0" collapsed="false">
      <c r="A361" s="67" t="str">
        <f aca="false">IF(ISBLANK(B361),"",INDEX(Cuentas!A:A,MATCH(B361,Cuentas!B:B,0)))</f>
        <v/>
      </c>
      <c r="B361" s="50"/>
      <c r="C361" s="68"/>
      <c r="D361" s="66" t="str">
        <f aca="false">IF(C361="","",C361*12)</f>
        <v/>
      </c>
      <c r="E361" s="66" t="str">
        <f aca="false">IF(C361="","",SUMIF(Transacciones!$D$2:$E$500,B361,Transacciones!$E$2:$E$500))</f>
        <v/>
      </c>
      <c r="F361" s="54" t="str">
        <f aca="false">IF(C361="","",IF(D361&gt;0,E361/D361,0))</f>
        <v/>
      </c>
      <c r="G361" s="55" t="str">
        <f aca="false">IF(C361="","",D361-E361)</f>
        <v/>
      </c>
      <c r="H361" s="66" t="str">
        <f aca="false">IF(C361="","",IF(F361&gt;1, "⚠️ Excedido", IF(F361&gt;=0.7, "⚠️ Próximo a límite", "✅ Dentro de límite")))</f>
        <v/>
      </c>
    </row>
    <row r="362" customFormat="false" ht="19.35" hidden="false" customHeight="false" outlineLevel="0" collapsed="false">
      <c r="A362" s="72" t="str">
        <f aca="false">IF(ISBLANK(B362),"",INDEX(Cuentas!A:A,MATCH(B362,Cuentas!B:B,0)))</f>
        <v/>
      </c>
      <c r="B362" s="58"/>
      <c r="C362" s="70"/>
      <c r="D362" s="64" t="str">
        <f aca="false">IF(C362="","",C362*12)</f>
        <v/>
      </c>
      <c r="E362" s="64" t="str">
        <f aca="false">IF(C362="","",SUMIF(Transacciones!$D$2:$E$500,B362,Transacciones!$E$2:$E$500))</f>
        <v/>
      </c>
      <c r="F362" s="62" t="str">
        <f aca="false">IF(C362="","",IF(D362&gt;0,E362/D362,0))</f>
        <v/>
      </c>
      <c r="G362" s="63" t="str">
        <f aca="false">IF(C362="","",D362-E362)</f>
        <v/>
      </c>
      <c r="H362" s="64" t="str">
        <f aca="false">IF(C362="","",IF(F362&gt;1, "⚠️ Excedido", IF(F362&gt;=0.7, "⚠️ Próximo a límite", "✅ Dentro de límite")))</f>
        <v/>
      </c>
    </row>
    <row r="363" customFormat="false" ht="19.35" hidden="false" customHeight="false" outlineLevel="0" collapsed="false">
      <c r="A363" s="67" t="str">
        <f aca="false">IF(ISBLANK(B363),"",INDEX(Cuentas!A:A,MATCH(B363,Cuentas!B:B,0)))</f>
        <v/>
      </c>
      <c r="B363" s="50"/>
      <c r="C363" s="68"/>
      <c r="D363" s="66" t="str">
        <f aca="false">IF(C363="","",C363*12)</f>
        <v/>
      </c>
      <c r="E363" s="66" t="str">
        <f aca="false">IF(C363="","",SUMIF(Transacciones!$D$2:$E$500,B363,Transacciones!$E$2:$E$500))</f>
        <v/>
      </c>
      <c r="F363" s="54" t="str">
        <f aca="false">IF(C363="","",IF(D363&gt;0,E363/D363,0))</f>
        <v/>
      </c>
      <c r="G363" s="55" t="str">
        <f aca="false">IF(C363="","",D363-E363)</f>
        <v/>
      </c>
      <c r="H363" s="66" t="str">
        <f aca="false">IF(C363="","",IF(F363&gt;1, "⚠️ Excedido", IF(F363&gt;=0.7, "⚠️ Próximo a límite", "✅ Dentro de límite")))</f>
        <v/>
      </c>
    </row>
    <row r="364" customFormat="false" ht="19.35" hidden="false" customHeight="false" outlineLevel="0" collapsed="false">
      <c r="A364" s="72" t="str">
        <f aca="false">IF(ISBLANK(B364),"",INDEX(Cuentas!A:A,MATCH(B364,Cuentas!B:B,0)))</f>
        <v/>
      </c>
      <c r="B364" s="58"/>
      <c r="C364" s="70"/>
      <c r="D364" s="64" t="str">
        <f aca="false">IF(C364="","",C364*12)</f>
        <v/>
      </c>
      <c r="E364" s="64" t="str">
        <f aca="false">IF(C364="","",SUMIF(Transacciones!$D$2:$E$500,B364,Transacciones!$E$2:$E$500))</f>
        <v/>
      </c>
      <c r="F364" s="62" t="str">
        <f aca="false">IF(C364="","",IF(D364&gt;0,E364/D364,0))</f>
        <v/>
      </c>
      <c r="G364" s="63" t="str">
        <f aca="false">IF(C364="","",D364-E364)</f>
        <v/>
      </c>
      <c r="H364" s="64" t="str">
        <f aca="false">IF(C364="","",IF(F364&gt;1, "⚠️ Excedido", IF(F364&gt;=0.7, "⚠️ Próximo a límite", "✅ Dentro de límite")))</f>
        <v/>
      </c>
    </row>
    <row r="365" customFormat="false" ht="19.35" hidden="false" customHeight="false" outlineLevel="0" collapsed="false">
      <c r="A365" s="67" t="str">
        <f aca="false">IF(ISBLANK(B365),"",INDEX(Cuentas!A:A,MATCH(B365,Cuentas!B:B,0)))</f>
        <v/>
      </c>
      <c r="B365" s="50"/>
      <c r="C365" s="68"/>
      <c r="D365" s="66" t="str">
        <f aca="false">IF(C365="","",C365*12)</f>
        <v/>
      </c>
      <c r="E365" s="66" t="str">
        <f aca="false">IF(C365="","",SUMIF(Transacciones!$D$2:$E$500,B365,Transacciones!$E$2:$E$500))</f>
        <v/>
      </c>
      <c r="F365" s="54" t="str">
        <f aca="false">IF(C365="","",IF(D365&gt;0,E365/D365,0))</f>
        <v/>
      </c>
      <c r="G365" s="55" t="str">
        <f aca="false">IF(C365="","",D365-E365)</f>
        <v/>
      </c>
      <c r="H365" s="66" t="str">
        <f aca="false">IF(C365="","",IF(F365&gt;1, "⚠️ Excedido", IF(F365&gt;=0.7, "⚠️ Próximo a límite", "✅ Dentro de límite")))</f>
        <v/>
      </c>
    </row>
    <row r="366" customFormat="false" ht="19.35" hidden="false" customHeight="false" outlineLevel="0" collapsed="false">
      <c r="A366" s="72" t="str">
        <f aca="false">IF(ISBLANK(B366),"",INDEX(Cuentas!A:A,MATCH(B366,Cuentas!B:B,0)))</f>
        <v/>
      </c>
      <c r="B366" s="58"/>
      <c r="C366" s="70"/>
      <c r="D366" s="64" t="str">
        <f aca="false">IF(C366="","",C366*12)</f>
        <v/>
      </c>
      <c r="E366" s="64" t="str">
        <f aca="false">IF(C366="","",SUMIF(Transacciones!$D$2:$E$500,B366,Transacciones!$E$2:$E$500))</f>
        <v/>
      </c>
      <c r="F366" s="62" t="str">
        <f aca="false">IF(C366="","",IF(D366&gt;0,E366/D366,0))</f>
        <v/>
      </c>
      <c r="G366" s="63" t="str">
        <f aca="false">IF(C366="","",D366-E366)</f>
        <v/>
      </c>
      <c r="H366" s="64" t="str">
        <f aca="false">IF(C366="","",IF(F366&gt;1, "⚠️ Excedido", IF(F366&gt;=0.7, "⚠️ Próximo a límite", "✅ Dentro de límite")))</f>
        <v/>
      </c>
    </row>
    <row r="367" customFormat="false" ht="19.35" hidden="false" customHeight="false" outlineLevel="0" collapsed="false">
      <c r="A367" s="67" t="str">
        <f aca="false">IF(ISBLANK(B367),"",INDEX(Cuentas!A:A,MATCH(B367,Cuentas!B:B,0)))</f>
        <v/>
      </c>
      <c r="B367" s="50"/>
      <c r="C367" s="68"/>
      <c r="D367" s="66" t="str">
        <f aca="false">IF(C367="","",C367*12)</f>
        <v/>
      </c>
      <c r="E367" s="66" t="str">
        <f aca="false">IF(C367="","",SUMIF(Transacciones!$D$2:$E$500,B367,Transacciones!$E$2:$E$500))</f>
        <v/>
      </c>
      <c r="F367" s="54" t="str">
        <f aca="false">IF(C367="","",IF(D367&gt;0,E367/D367,0))</f>
        <v/>
      </c>
      <c r="G367" s="55" t="str">
        <f aca="false">IF(C367="","",D367-E367)</f>
        <v/>
      </c>
      <c r="H367" s="66" t="str">
        <f aca="false">IF(C367="","",IF(F367&gt;1, "⚠️ Excedido", IF(F367&gt;=0.7, "⚠️ Próximo a límite", "✅ Dentro de límite")))</f>
        <v/>
      </c>
    </row>
    <row r="368" customFormat="false" ht="19.35" hidden="false" customHeight="false" outlineLevel="0" collapsed="false">
      <c r="A368" s="72" t="str">
        <f aca="false">IF(ISBLANK(B368),"",INDEX(Cuentas!A:A,MATCH(B368,Cuentas!B:B,0)))</f>
        <v/>
      </c>
      <c r="B368" s="58"/>
      <c r="C368" s="70"/>
      <c r="D368" s="64" t="str">
        <f aca="false">IF(C368="","",C368*12)</f>
        <v/>
      </c>
      <c r="E368" s="64" t="str">
        <f aca="false">IF(C368="","",SUMIF(Transacciones!$D$2:$E$500,B368,Transacciones!$E$2:$E$500))</f>
        <v/>
      </c>
      <c r="F368" s="62" t="str">
        <f aca="false">IF(C368="","",IF(D368&gt;0,E368/D368,0))</f>
        <v/>
      </c>
      <c r="G368" s="63" t="str">
        <f aca="false">IF(C368="","",D368-E368)</f>
        <v/>
      </c>
      <c r="H368" s="64" t="str">
        <f aca="false">IF(C368="","",IF(F368&gt;1, "⚠️ Excedido", IF(F368&gt;=0.7, "⚠️ Próximo a límite", "✅ Dentro de límite")))</f>
        <v/>
      </c>
    </row>
    <row r="369" customFormat="false" ht="19.35" hidden="false" customHeight="false" outlineLevel="0" collapsed="false">
      <c r="A369" s="67" t="str">
        <f aca="false">IF(ISBLANK(B369),"",INDEX(Cuentas!A:A,MATCH(B369,Cuentas!B:B,0)))</f>
        <v/>
      </c>
      <c r="B369" s="50"/>
      <c r="C369" s="68"/>
      <c r="D369" s="66" t="str">
        <f aca="false">IF(C369="","",C369*12)</f>
        <v/>
      </c>
      <c r="E369" s="66" t="str">
        <f aca="false">IF(C369="","",SUMIF(Transacciones!$D$2:$E$500,B369,Transacciones!$E$2:$E$500))</f>
        <v/>
      </c>
      <c r="F369" s="54" t="str">
        <f aca="false">IF(C369="","",IF(D369&gt;0,E369/D369,0))</f>
        <v/>
      </c>
      <c r="G369" s="55" t="str">
        <f aca="false">IF(C369="","",D369-E369)</f>
        <v/>
      </c>
      <c r="H369" s="66" t="str">
        <f aca="false">IF(C369="","",IF(F369&gt;1, "⚠️ Excedido", IF(F369&gt;=0.7, "⚠️ Próximo a límite", "✅ Dentro de límite")))</f>
        <v/>
      </c>
    </row>
    <row r="370" customFormat="false" ht="19.35" hidden="false" customHeight="false" outlineLevel="0" collapsed="false">
      <c r="A370" s="72" t="str">
        <f aca="false">IF(ISBLANK(B370),"",INDEX(Cuentas!A:A,MATCH(B370,Cuentas!B:B,0)))</f>
        <v/>
      </c>
      <c r="B370" s="58"/>
      <c r="C370" s="70"/>
      <c r="D370" s="64" t="str">
        <f aca="false">IF(C370="","",C370*12)</f>
        <v/>
      </c>
      <c r="E370" s="64" t="str">
        <f aca="false">IF(C370="","",SUMIF(Transacciones!$D$2:$E$500,B370,Transacciones!$E$2:$E$500))</f>
        <v/>
      </c>
      <c r="F370" s="62" t="str">
        <f aca="false">IF(C370="","",IF(D370&gt;0,E370/D370,0))</f>
        <v/>
      </c>
      <c r="G370" s="63" t="str">
        <f aca="false">IF(C370="","",D370-E370)</f>
        <v/>
      </c>
      <c r="H370" s="64" t="str">
        <f aca="false">IF(C370="","",IF(F370&gt;1, "⚠️ Excedido", IF(F370&gt;=0.7, "⚠️ Próximo a límite", "✅ Dentro de límite")))</f>
        <v/>
      </c>
    </row>
    <row r="371" customFormat="false" ht="19.35" hidden="false" customHeight="false" outlineLevel="0" collapsed="false">
      <c r="A371" s="67" t="str">
        <f aca="false">IF(ISBLANK(B371),"",INDEX(Cuentas!A:A,MATCH(B371,Cuentas!B:B,0)))</f>
        <v/>
      </c>
      <c r="B371" s="50"/>
      <c r="C371" s="68"/>
      <c r="D371" s="66" t="str">
        <f aca="false">IF(C371="","",C371*12)</f>
        <v/>
      </c>
      <c r="E371" s="66" t="str">
        <f aca="false">IF(C371="","",SUMIF(Transacciones!$D$2:$E$500,B371,Transacciones!$E$2:$E$500))</f>
        <v/>
      </c>
      <c r="F371" s="54" t="str">
        <f aca="false">IF(C371="","",IF(D371&gt;0,E371/D371,0))</f>
        <v/>
      </c>
      <c r="G371" s="55" t="str">
        <f aca="false">IF(C371="","",D371-E371)</f>
        <v/>
      </c>
      <c r="H371" s="66" t="str">
        <f aca="false">IF(C371="","",IF(F371&gt;1, "⚠️ Excedido", IF(F371&gt;=0.7, "⚠️ Próximo a límite", "✅ Dentro de límite")))</f>
        <v/>
      </c>
    </row>
    <row r="372" customFormat="false" ht="19.35" hidden="false" customHeight="false" outlineLevel="0" collapsed="false">
      <c r="A372" s="72" t="str">
        <f aca="false">IF(ISBLANK(B372),"",INDEX(Cuentas!A:A,MATCH(B372,Cuentas!B:B,0)))</f>
        <v/>
      </c>
      <c r="B372" s="58"/>
      <c r="C372" s="70"/>
      <c r="D372" s="64" t="str">
        <f aca="false">IF(C372="","",C372*12)</f>
        <v/>
      </c>
      <c r="E372" s="64" t="str">
        <f aca="false">IF(C372="","",SUMIF(Transacciones!$D$2:$E$500,B372,Transacciones!$E$2:$E$500))</f>
        <v/>
      </c>
      <c r="F372" s="62" t="str">
        <f aca="false">IF(C372="","",IF(D372&gt;0,E372/D372,0))</f>
        <v/>
      </c>
      <c r="G372" s="63" t="str">
        <f aca="false">IF(C372="","",D372-E372)</f>
        <v/>
      </c>
      <c r="H372" s="64" t="str">
        <f aca="false">IF(C372="","",IF(F372&gt;1, "⚠️ Excedido", IF(F372&gt;=0.7, "⚠️ Próximo a límite", "✅ Dentro de límite")))</f>
        <v/>
      </c>
    </row>
    <row r="373" customFormat="false" ht="19.35" hidden="false" customHeight="false" outlineLevel="0" collapsed="false">
      <c r="A373" s="67" t="str">
        <f aca="false">IF(ISBLANK(B373),"",INDEX(Cuentas!A:A,MATCH(B373,Cuentas!B:B,0)))</f>
        <v/>
      </c>
      <c r="B373" s="50"/>
      <c r="C373" s="68"/>
      <c r="D373" s="66" t="str">
        <f aca="false">IF(C373="","",C373*12)</f>
        <v/>
      </c>
      <c r="E373" s="66" t="str">
        <f aca="false">IF(C373="","",SUMIF(Transacciones!$D$2:$E$500,B373,Transacciones!$E$2:$E$500))</f>
        <v/>
      </c>
      <c r="F373" s="54" t="str">
        <f aca="false">IF(C373="","",IF(D373&gt;0,E373/D373,0))</f>
        <v/>
      </c>
      <c r="G373" s="55" t="str">
        <f aca="false">IF(C373="","",D373-E373)</f>
        <v/>
      </c>
      <c r="H373" s="66" t="str">
        <f aca="false">IF(C373="","",IF(F373&gt;1, "⚠️ Excedido", IF(F373&gt;=0.7, "⚠️ Próximo a límite", "✅ Dentro de límite")))</f>
        <v/>
      </c>
    </row>
    <row r="374" customFormat="false" ht="19.35" hidden="false" customHeight="false" outlineLevel="0" collapsed="false">
      <c r="A374" s="72" t="str">
        <f aca="false">IF(ISBLANK(B374),"",INDEX(Cuentas!A:A,MATCH(B374,Cuentas!B:B,0)))</f>
        <v/>
      </c>
      <c r="B374" s="58"/>
      <c r="C374" s="70"/>
      <c r="D374" s="64" t="str">
        <f aca="false">IF(C374="","",C374*12)</f>
        <v/>
      </c>
      <c r="E374" s="64" t="str">
        <f aca="false">IF(C374="","",SUMIF(Transacciones!$D$2:$E$500,B374,Transacciones!$E$2:$E$500))</f>
        <v/>
      </c>
      <c r="F374" s="62" t="str">
        <f aca="false">IF(C374="","",IF(D374&gt;0,E374/D374,0))</f>
        <v/>
      </c>
      <c r="G374" s="63" t="str">
        <f aca="false">IF(C374="","",D374-E374)</f>
        <v/>
      </c>
      <c r="H374" s="64" t="str">
        <f aca="false">IF(C374="","",IF(F374&gt;1, "⚠️ Excedido", IF(F374&gt;=0.7, "⚠️ Próximo a límite", "✅ Dentro de límite")))</f>
        <v/>
      </c>
    </row>
    <row r="375" customFormat="false" ht="19.35" hidden="false" customHeight="false" outlineLevel="0" collapsed="false">
      <c r="A375" s="67" t="str">
        <f aca="false">IF(ISBLANK(B375),"",INDEX(Cuentas!A:A,MATCH(B375,Cuentas!B:B,0)))</f>
        <v/>
      </c>
      <c r="B375" s="50"/>
      <c r="C375" s="68"/>
      <c r="D375" s="66" t="str">
        <f aca="false">IF(C375="","",C375*12)</f>
        <v/>
      </c>
      <c r="E375" s="66" t="str">
        <f aca="false">IF(C375="","",SUMIF(Transacciones!$D$2:$E$500,B375,Transacciones!$E$2:$E$500))</f>
        <v/>
      </c>
      <c r="F375" s="54" t="str">
        <f aca="false">IF(C375="","",IF(D375&gt;0,E375/D375,0))</f>
        <v/>
      </c>
      <c r="G375" s="55" t="str">
        <f aca="false">IF(C375="","",D375-E375)</f>
        <v/>
      </c>
      <c r="H375" s="66" t="str">
        <f aca="false">IF(C375="","",IF(F375&gt;1, "⚠️ Excedido", IF(F375&gt;=0.7, "⚠️ Próximo a límite", "✅ Dentro de límite")))</f>
        <v/>
      </c>
    </row>
    <row r="376" customFormat="false" ht="19.35" hidden="false" customHeight="false" outlineLevel="0" collapsed="false">
      <c r="A376" s="72" t="str">
        <f aca="false">IF(ISBLANK(B376),"",INDEX(Cuentas!A:A,MATCH(B376,Cuentas!B:B,0)))</f>
        <v/>
      </c>
      <c r="B376" s="58"/>
      <c r="C376" s="70"/>
      <c r="D376" s="64" t="str">
        <f aca="false">IF(C376="","",C376*12)</f>
        <v/>
      </c>
      <c r="E376" s="64" t="str">
        <f aca="false">IF(C376="","",SUMIF(Transacciones!$D$2:$E$500,B376,Transacciones!$E$2:$E$500))</f>
        <v/>
      </c>
      <c r="F376" s="62" t="str">
        <f aca="false">IF(C376="","",IF(D376&gt;0,E376/D376,0))</f>
        <v/>
      </c>
      <c r="G376" s="63" t="str">
        <f aca="false">IF(C376="","",D376-E376)</f>
        <v/>
      </c>
      <c r="H376" s="64" t="str">
        <f aca="false">IF(C376="","",IF(F376&gt;1, "⚠️ Excedido", IF(F376&gt;=0.7, "⚠️ Próximo a límite", "✅ Dentro de límite")))</f>
        <v/>
      </c>
    </row>
    <row r="377" customFormat="false" ht="19.35" hidden="false" customHeight="false" outlineLevel="0" collapsed="false">
      <c r="A377" s="67" t="str">
        <f aca="false">IF(ISBLANK(B377),"",INDEX(Cuentas!A:A,MATCH(B377,Cuentas!B:B,0)))</f>
        <v/>
      </c>
      <c r="B377" s="50"/>
      <c r="C377" s="68"/>
      <c r="D377" s="66" t="str">
        <f aca="false">IF(C377="","",C377*12)</f>
        <v/>
      </c>
      <c r="E377" s="66" t="str">
        <f aca="false">IF(C377="","",SUMIF(Transacciones!$D$2:$E$500,B377,Transacciones!$E$2:$E$500))</f>
        <v/>
      </c>
      <c r="F377" s="54" t="str">
        <f aca="false">IF(C377="","",IF(D377&gt;0,E377/D377,0))</f>
        <v/>
      </c>
      <c r="G377" s="55" t="str">
        <f aca="false">IF(C377="","",D377-E377)</f>
        <v/>
      </c>
      <c r="H377" s="66" t="str">
        <f aca="false">IF(C377="","",IF(F377&gt;1, "⚠️ Excedido", IF(F377&gt;=0.7, "⚠️ Próximo a límite", "✅ Dentro de límite")))</f>
        <v/>
      </c>
    </row>
    <row r="378" customFormat="false" ht="19.35" hidden="false" customHeight="false" outlineLevel="0" collapsed="false">
      <c r="A378" s="72" t="str">
        <f aca="false">IF(ISBLANK(B378),"",INDEX(Cuentas!A:A,MATCH(B378,Cuentas!B:B,0)))</f>
        <v/>
      </c>
      <c r="B378" s="58"/>
      <c r="C378" s="70"/>
      <c r="D378" s="64" t="str">
        <f aca="false">IF(C378="","",C378*12)</f>
        <v/>
      </c>
      <c r="E378" s="64" t="str">
        <f aca="false">IF(C378="","",SUMIF(Transacciones!$D$2:$E$500,B378,Transacciones!$E$2:$E$500))</f>
        <v/>
      </c>
      <c r="F378" s="62" t="str">
        <f aca="false">IF(C378="","",IF(D378&gt;0,E378/D378,0))</f>
        <v/>
      </c>
      <c r="G378" s="63" t="str">
        <f aca="false">IF(C378="","",D378-E378)</f>
        <v/>
      </c>
      <c r="H378" s="64" t="str">
        <f aca="false">IF(C378="","",IF(F378&gt;1, "⚠️ Excedido", IF(F378&gt;=0.7, "⚠️ Próximo a límite", "✅ Dentro de límite")))</f>
        <v/>
      </c>
    </row>
    <row r="379" customFormat="false" ht="19.35" hidden="false" customHeight="false" outlineLevel="0" collapsed="false">
      <c r="A379" s="67" t="str">
        <f aca="false">IF(ISBLANK(B379),"",INDEX(Cuentas!A:A,MATCH(B379,Cuentas!B:B,0)))</f>
        <v/>
      </c>
      <c r="B379" s="50"/>
      <c r="C379" s="68"/>
      <c r="D379" s="66" t="str">
        <f aca="false">IF(C379="","",C379*12)</f>
        <v/>
      </c>
      <c r="E379" s="66" t="str">
        <f aca="false">IF(C379="","",SUMIF(Transacciones!$D$2:$E$500,B379,Transacciones!$E$2:$E$500))</f>
        <v/>
      </c>
      <c r="F379" s="54" t="str">
        <f aca="false">IF(C379="","",IF(D379&gt;0,E379/D379,0))</f>
        <v/>
      </c>
      <c r="G379" s="55" t="str">
        <f aca="false">IF(C379="","",D379-E379)</f>
        <v/>
      </c>
      <c r="H379" s="66" t="str">
        <f aca="false">IF(C379="","",IF(F379&gt;1, "⚠️ Excedido", IF(F379&gt;=0.7, "⚠️ Próximo a límite", "✅ Dentro de límite")))</f>
        <v/>
      </c>
    </row>
    <row r="380" customFormat="false" ht="19.35" hidden="false" customHeight="false" outlineLevel="0" collapsed="false">
      <c r="A380" s="72" t="str">
        <f aca="false">IF(ISBLANK(B380),"",INDEX(Cuentas!A:A,MATCH(B380,Cuentas!B:B,0)))</f>
        <v/>
      </c>
      <c r="B380" s="58"/>
      <c r="C380" s="70"/>
      <c r="D380" s="64" t="str">
        <f aca="false">IF(C380="","",C380*12)</f>
        <v/>
      </c>
      <c r="E380" s="64" t="str">
        <f aca="false">IF(C380="","",SUMIF(Transacciones!$D$2:$E$500,B380,Transacciones!$E$2:$E$500))</f>
        <v/>
      </c>
      <c r="F380" s="62" t="str">
        <f aca="false">IF(C380="","",IF(D380&gt;0,E380/D380,0))</f>
        <v/>
      </c>
      <c r="G380" s="63" t="str">
        <f aca="false">IF(C380="","",D380-E380)</f>
        <v/>
      </c>
      <c r="H380" s="64" t="str">
        <f aca="false">IF(C380="","",IF(F380&gt;1, "⚠️ Excedido", IF(F380&gt;=0.7, "⚠️ Próximo a límite", "✅ Dentro de límite")))</f>
        <v/>
      </c>
    </row>
    <row r="381" customFormat="false" ht="19.35" hidden="false" customHeight="false" outlineLevel="0" collapsed="false">
      <c r="A381" s="67" t="str">
        <f aca="false">IF(ISBLANK(B381),"",INDEX(Cuentas!A:A,MATCH(B381,Cuentas!B:B,0)))</f>
        <v/>
      </c>
      <c r="B381" s="50"/>
      <c r="C381" s="68"/>
      <c r="D381" s="66" t="str">
        <f aca="false">IF(C381="","",C381*12)</f>
        <v/>
      </c>
      <c r="E381" s="66" t="str">
        <f aca="false">IF(C381="","",SUMIF(Transacciones!$D$2:$E$500,B381,Transacciones!$E$2:$E$500))</f>
        <v/>
      </c>
      <c r="F381" s="54" t="str">
        <f aca="false">IF(C381="","",IF(D381&gt;0,E381/D381,0))</f>
        <v/>
      </c>
      <c r="G381" s="55" t="str">
        <f aca="false">IF(C381="","",D381-E381)</f>
        <v/>
      </c>
      <c r="H381" s="66" t="str">
        <f aca="false">IF(C381="","",IF(F381&gt;1, "⚠️ Excedido", IF(F381&gt;=0.7, "⚠️ Próximo a límite", "✅ Dentro de límite")))</f>
        <v/>
      </c>
    </row>
    <row r="382" customFormat="false" ht="19.35" hidden="false" customHeight="false" outlineLevel="0" collapsed="false">
      <c r="A382" s="72" t="str">
        <f aca="false">IF(ISBLANK(B382),"",INDEX(Cuentas!A:A,MATCH(B382,Cuentas!B:B,0)))</f>
        <v/>
      </c>
      <c r="B382" s="58"/>
      <c r="C382" s="70"/>
      <c r="D382" s="64" t="str">
        <f aca="false">IF(C382="","",C382*12)</f>
        <v/>
      </c>
      <c r="E382" s="64" t="str">
        <f aca="false">IF(C382="","",SUMIF(Transacciones!$D$2:$E$500,B382,Transacciones!$E$2:$E$500))</f>
        <v/>
      </c>
      <c r="F382" s="62" t="str">
        <f aca="false">IF(C382="","",IF(D382&gt;0,E382/D382,0))</f>
        <v/>
      </c>
      <c r="G382" s="63" t="str">
        <f aca="false">IF(C382="","",D382-E382)</f>
        <v/>
      </c>
      <c r="H382" s="64" t="str">
        <f aca="false">IF(C382="","",IF(F382&gt;1, "⚠️ Excedido", IF(F382&gt;=0.7, "⚠️ Próximo a límite", "✅ Dentro de límite")))</f>
        <v/>
      </c>
    </row>
    <row r="383" customFormat="false" ht="19.35" hidden="false" customHeight="false" outlineLevel="0" collapsed="false">
      <c r="A383" s="67" t="str">
        <f aca="false">IF(ISBLANK(B383),"",INDEX(Cuentas!A:A,MATCH(B383,Cuentas!B:B,0)))</f>
        <v/>
      </c>
      <c r="B383" s="50"/>
      <c r="C383" s="68"/>
      <c r="D383" s="66" t="str">
        <f aca="false">IF(C383="","",C383*12)</f>
        <v/>
      </c>
      <c r="E383" s="66" t="str">
        <f aca="false">IF(C383="","",SUMIF(Transacciones!$D$2:$E$500,B383,Transacciones!$E$2:$E$500))</f>
        <v/>
      </c>
      <c r="F383" s="54" t="str">
        <f aca="false">IF(C383="","",IF(D383&gt;0,E383/D383,0))</f>
        <v/>
      </c>
      <c r="G383" s="55" t="str">
        <f aca="false">IF(C383="","",D383-E383)</f>
        <v/>
      </c>
      <c r="H383" s="66" t="str">
        <f aca="false">IF(C383="","",IF(F383&gt;1, "⚠️ Excedido", IF(F383&gt;=0.7, "⚠️ Próximo a límite", "✅ Dentro de límite")))</f>
        <v/>
      </c>
    </row>
    <row r="384" customFormat="false" ht="19.35" hidden="false" customHeight="false" outlineLevel="0" collapsed="false">
      <c r="A384" s="72" t="str">
        <f aca="false">IF(ISBLANK(B384),"",INDEX(Cuentas!A:A,MATCH(B384,Cuentas!B:B,0)))</f>
        <v/>
      </c>
      <c r="B384" s="58"/>
      <c r="C384" s="70"/>
      <c r="D384" s="64" t="str">
        <f aca="false">IF(C384="","",C384*12)</f>
        <v/>
      </c>
      <c r="E384" s="64" t="str">
        <f aca="false">IF(C384="","",SUMIF(Transacciones!$D$2:$E$500,B384,Transacciones!$E$2:$E$500))</f>
        <v/>
      </c>
      <c r="F384" s="62" t="str">
        <f aca="false">IF(C384="","",IF(D384&gt;0,E384/D384,0))</f>
        <v/>
      </c>
      <c r="G384" s="63" t="str">
        <f aca="false">IF(C384="","",D384-E384)</f>
        <v/>
      </c>
      <c r="H384" s="64" t="str">
        <f aca="false">IF(C384="","",IF(F384&gt;1, "⚠️ Excedido", IF(F384&gt;=0.7, "⚠️ Próximo a límite", "✅ Dentro de límite")))</f>
        <v/>
      </c>
    </row>
    <row r="385" customFormat="false" ht="19.35" hidden="false" customHeight="false" outlineLevel="0" collapsed="false">
      <c r="A385" s="67" t="str">
        <f aca="false">IF(ISBLANK(B385),"",INDEX(Cuentas!A:A,MATCH(B385,Cuentas!B:B,0)))</f>
        <v/>
      </c>
      <c r="B385" s="50"/>
      <c r="C385" s="68"/>
      <c r="D385" s="66" t="str">
        <f aca="false">IF(C385="","",C385*12)</f>
        <v/>
      </c>
      <c r="E385" s="66" t="str">
        <f aca="false">IF(C385="","",SUMIF(Transacciones!$D$2:$E$500,B385,Transacciones!$E$2:$E$500))</f>
        <v/>
      </c>
      <c r="F385" s="54" t="str">
        <f aca="false">IF(C385="","",IF(D385&gt;0,E385/D385,0))</f>
        <v/>
      </c>
      <c r="G385" s="55" t="str">
        <f aca="false">IF(C385="","",D385-E385)</f>
        <v/>
      </c>
      <c r="H385" s="66" t="str">
        <f aca="false">IF(C385="","",IF(F385&gt;1, "⚠️ Excedido", IF(F385&gt;=0.7, "⚠️ Próximo a límite", "✅ Dentro de límite")))</f>
        <v/>
      </c>
    </row>
    <row r="386" customFormat="false" ht="19.35" hidden="false" customHeight="false" outlineLevel="0" collapsed="false">
      <c r="A386" s="72" t="str">
        <f aca="false">IF(ISBLANK(B386),"",INDEX(Cuentas!A:A,MATCH(B386,Cuentas!B:B,0)))</f>
        <v/>
      </c>
      <c r="B386" s="58"/>
      <c r="C386" s="70"/>
      <c r="D386" s="64" t="str">
        <f aca="false">IF(C386="","",C386*12)</f>
        <v/>
      </c>
      <c r="E386" s="64" t="str">
        <f aca="false">IF(C386="","",SUMIF(Transacciones!$D$2:$E$500,B386,Transacciones!$E$2:$E$500))</f>
        <v/>
      </c>
      <c r="F386" s="62" t="str">
        <f aca="false">IF(C386="","",IF(D386&gt;0,E386/D386,0))</f>
        <v/>
      </c>
      <c r="G386" s="63" t="str">
        <f aca="false">IF(C386="","",D386-E386)</f>
        <v/>
      </c>
      <c r="H386" s="64" t="str">
        <f aca="false">IF(C386="","",IF(F386&gt;1, "⚠️ Excedido", IF(F386&gt;=0.7, "⚠️ Próximo a límite", "✅ Dentro de límite")))</f>
        <v/>
      </c>
    </row>
    <row r="387" customFormat="false" ht="19.35" hidden="false" customHeight="false" outlineLevel="0" collapsed="false">
      <c r="A387" s="67" t="str">
        <f aca="false">IF(ISBLANK(B387),"",INDEX(Cuentas!A:A,MATCH(B387,Cuentas!B:B,0)))</f>
        <v/>
      </c>
      <c r="B387" s="50"/>
      <c r="C387" s="68"/>
      <c r="D387" s="66" t="str">
        <f aca="false">IF(C387="","",C387*12)</f>
        <v/>
      </c>
      <c r="E387" s="66" t="str">
        <f aca="false">IF(C387="","",SUMIF(Transacciones!$D$2:$E$500,B387,Transacciones!$E$2:$E$500))</f>
        <v/>
      </c>
      <c r="F387" s="54" t="str">
        <f aca="false">IF(C387="","",IF(D387&gt;0,E387/D387,0))</f>
        <v/>
      </c>
      <c r="G387" s="55" t="str">
        <f aca="false">IF(C387="","",D387-E387)</f>
        <v/>
      </c>
      <c r="H387" s="66" t="str">
        <f aca="false">IF(C387="","",IF(F387&gt;1, "⚠️ Excedido", IF(F387&gt;=0.7, "⚠️ Próximo a límite", "✅ Dentro de límite")))</f>
        <v/>
      </c>
    </row>
    <row r="388" customFormat="false" ht="19.35" hidden="false" customHeight="false" outlineLevel="0" collapsed="false">
      <c r="A388" s="72" t="str">
        <f aca="false">IF(ISBLANK(B388),"",INDEX(Cuentas!A:A,MATCH(B388,Cuentas!B:B,0)))</f>
        <v/>
      </c>
      <c r="B388" s="58"/>
      <c r="C388" s="70"/>
      <c r="D388" s="64" t="str">
        <f aca="false">IF(C388="","",C388*12)</f>
        <v/>
      </c>
      <c r="E388" s="64" t="str">
        <f aca="false">IF(C388="","",SUMIF(Transacciones!$D$2:$E$500,B388,Transacciones!$E$2:$E$500))</f>
        <v/>
      </c>
      <c r="F388" s="62" t="str">
        <f aca="false">IF(C388="","",IF(D388&gt;0,E388/D388,0))</f>
        <v/>
      </c>
      <c r="G388" s="63" t="str">
        <f aca="false">IF(C388="","",D388-E388)</f>
        <v/>
      </c>
      <c r="H388" s="64" t="str">
        <f aca="false">IF(C388="","",IF(F388&gt;1, "⚠️ Excedido", IF(F388&gt;=0.7, "⚠️ Próximo a límite", "✅ Dentro de límite")))</f>
        <v/>
      </c>
    </row>
    <row r="389" customFormat="false" ht="19.35" hidden="false" customHeight="false" outlineLevel="0" collapsed="false">
      <c r="A389" s="67" t="str">
        <f aca="false">IF(ISBLANK(B389),"",INDEX(Cuentas!A:A,MATCH(B389,Cuentas!B:B,0)))</f>
        <v/>
      </c>
      <c r="B389" s="50"/>
      <c r="C389" s="68"/>
      <c r="D389" s="66" t="str">
        <f aca="false">IF(C389="","",C389*12)</f>
        <v/>
      </c>
      <c r="E389" s="66" t="str">
        <f aca="false">IF(C389="","",SUMIF(Transacciones!$D$2:$E$500,B389,Transacciones!$E$2:$E$500))</f>
        <v/>
      </c>
      <c r="F389" s="54" t="str">
        <f aca="false">IF(C389="","",IF(D389&gt;0,E389/D389,0))</f>
        <v/>
      </c>
      <c r="G389" s="55" t="str">
        <f aca="false">IF(C389="","",D389-E389)</f>
        <v/>
      </c>
      <c r="H389" s="66" t="str">
        <f aca="false">IF(C389="","",IF(F389&gt;1, "⚠️ Excedido", IF(F389&gt;=0.7, "⚠️ Próximo a límite", "✅ Dentro de límite")))</f>
        <v/>
      </c>
    </row>
    <row r="390" customFormat="false" ht="19.35" hidden="false" customHeight="false" outlineLevel="0" collapsed="false">
      <c r="A390" s="72" t="str">
        <f aca="false">IF(ISBLANK(B390),"",INDEX(Cuentas!A:A,MATCH(B390,Cuentas!B:B,0)))</f>
        <v/>
      </c>
      <c r="B390" s="58"/>
      <c r="C390" s="70"/>
      <c r="D390" s="64" t="str">
        <f aca="false">IF(C390="","",C390*12)</f>
        <v/>
      </c>
      <c r="E390" s="64" t="str">
        <f aca="false">IF(C390="","",SUMIF(Transacciones!$D$2:$E$500,B390,Transacciones!$E$2:$E$500))</f>
        <v/>
      </c>
      <c r="F390" s="62" t="str">
        <f aca="false">IF(C390="","",IF(D390&gt;0,E390/D390,0))</f>
        <v/>
      </c>
      <c r="G390" s="63" t="str">
        <f aca="false">IF(C390="","",D390-E390)</f>
        <v/>
      </c>
      <c r="H390" s="64" t="str">
        <f aca="false">IF(C390="","",IF(F390&gt;1, "⚠️ Excedido", IF(F390&gt;=0.7, "⚠️ Próximo a límite", "✅ Dentro de límite")))</f>
        <v/>
      </c>
    </row>
    <row r="391" customFormat="false" ht="19.35" hidden="false" customHeight="false" outlineLevel="0" collapsed="false">
      <c r="A391" s="67" t="str">
        <f aca="false">IF(ISBLANK(B391),"",INDEX(Cuentas!A:A,MATCH(B391,Cuentas!B:B,0)))</f>
        <v/>
      </c>
      <c r="B391" s="50"/>
      <c r="C391" s="68"/>
      <c r="D391" s="66" t="str">
        <f aca="false">IF(C391="","",C391*12)</f>
        <v/>
      </c>
      <c r="E391" s="66" t="str">
        <f aca="false">IF(C391="","",SUMIF(Transacciones!$D$2:$E$500,B391,Transacciones!$E$2:$E$500))</f>
        <v/>
      </c>
      <c r="F391" s="54" t="str">
        <f aca="false">IF(C391="","",IF(D391&gt;0,E391/D391,0))</f>
        <v/>
      </c>
      <c r="G391" s="55" t="str">
        <f aca="false">IF(C391="","",D391-E391)</f>
        <v/>
      </c>
      <c r="H391" s="66" t="str">
        <f aca="false">IF(C391="","",IF(F391&gt;1, "⚠️ Excedido", IF(F391&gt;=0.7, "⚠️ Próximo a límite", "✅ Dentro de límite")))</f>
        <v/>
      </c>
    </row>
    <row r="392" customFormat="false" ht="19.35" hidden="false" customHeight="false" outlineLevel="0" collapsed="false">
      <c r="A392" s="72" t="str">
        <f aca="false">IF(ISBLANK(B392),"",INDEX(Cuentas!A:A,MATCH(B392,Cuentas!B:B,0)))</f>
        <v/>
      </c>
      <c r="B392" s="58"/>
      <c r="C392" s="70"/>
      <c r="D392" s="64" t="str">
        <f aca="false">IF(C392="","",C392*12)</f>
        <v/>
      </c>
      <c r="E392" s="64" t="str">
        <f aca="false">IF(C392="","",SUMIF(Transacciones!$D$2:$E$500,B392,Transacciones!$E$2:$E$500))</f>
        <v/>
      </c>
      <c r="F392" s="62" t="str">
        <f aca="false">IF(C392="","",IF(D392&gt;0,E392/D392,0))</f>
        <v/>
      </c>
      <c r="G392" s="63" t="str">
        <f aca="false">IF(C392="","",D392-E392)</f>
        <v/>
      </c>
      <c r="H392" s="64" t="str">
        <f aca="false">IF(C392="","",IF(F392&gt;1, "⚠️ Excedido", IF(F392&gt;=0.7, "⚠️ Próximo a límite", "✅ Dentro de límite")))</f>
        <v/>
      </c>
    </row>
    <row r="393" customFormat="false" ht="19.35" hidden="false" customHeight="false" outlineLevel="0" collapsed="false">
      <c r="A393" s="67" t="str">
        <f aca="false">IF(ISBLANK(B393),"",INDEX(Cuentas!A:A,MATCH(B393,Cuentas!B:B,0)))</f>
        <v/>
      </c>
      <c r="B393" s="50"/>
      <c r="C393" s="68"/>
      <c r="D393" s="66" t="str">
        <f aca="false">IF(C393="","",C393*12)</f>
        <v/>
      </c>
      <c r="E393" s="66" t="str">
        <f aca="false">IF(C393="","",SUMIF(Transacciones!$D$2:$E$500,B393,Transacciones!$E$2:$E$500))</f>
        <v/>
      </c>
      <c r="F393" s="54" t="str">
        <f aca="false">IF(C393="","",IF(D393&gt;0,E393/D393,0))</f>
        <v/>
      </c>
      <c r="G393" s="55" t="str">
        <f aca="false">IF(C393="","",D393-E393)</f>
        <v/>
      </c>
      <c r="H393" s="66" t="str">
        <f aca="false">IF(C393="","",IF(F393&gt;1, "⚠️ Excedido", IF(F393&gt;=0.7, "⚠️ Próximo a límite", "✅ Dentro de límite")))</f>
        <v/>
      </c>
    </row>
    <row r="394" customFormat="false" ht="19.35" hidden="false" customHeight="false" outlineLevel="0" collapsed="false">
      <c r="A394" s="72" t="str">
        <f aca="false">IF(ISBLANK(B394),"",INDEX(Cuentas!A:A,MATCH(B394,Cuentas!B:B,0)))</f>
        <v/>
      </c>
      <c r="B394" s="58"/>
      <c r="C394" s="70"/>
      <c r="D394" s="64" t="str">
        <f aca="false">IF(C394="","",C394*12)</f>
        <v/>
      </c>
      <c r="E394" s="64" t="str">
        <f aca="false">IF(C394="","",SUMIF(Transacciones!$D$2:$E$500,B394,Transacciones!$E$2:$E$500))</f>
        <v/>
      </c>
      <c r="F394" s="62" t="str">
        <f aca="false">IF(C394="","",IF(D394&gt;0,E394/D394,0))</f>
        <v/>
      </c>
      <c r="G394" s="63" t="str">
        <f aca="false">IF(C394="","",D394-E394)</f>
        <v/>
      </c>
      <c r="H394" s="64" t="str">
        <f aca="false">IF(C394="","",IF(F394&gt;1, "⚠️ Excedido", IF(F394&gt;=0.7, "⚠️ Próximo a límite", "✅ Dentro de límite")))</f>
        <v/>
      </c>
    </row>
    <row r="395" customFormat="false" ht="19.35" hidden="false" customHeight="false" outlineLevel="0" collapsed="false">
      <c r="A395" s="67" t="str">
        <f aca="false">IF(ISBLANK(B395),"",INDEX(Cuentas!A:A,MATCH(B395,Cuentas!B:B,0)))</f>
        <v/>
      </c>
      <c r="B395" s="50"/>
      <c r="C395" s="68"/>
      <c r="D395" s="66" t="str">
        <f aca="false">IF(C395="","",C395*12)</f>
        <v/>
      </c>
      <c r="E395" s="66" t="str">
        <f aca="false">IF(C395="","",SUMIF(Transacciones!$D$2:$E$500,B395,Transacciones!$E$2:$E$500))</f>
        <v/>
      </c>
      <c r="F395" s="54" t="str">
        <f aca="false">IF(C395="","",IF(D395&gt;0,E395/D395,0))</f>
        <v/>
      </c>
      <c r="G395" s="55" t="str">
        <f aca="false">IF(C395="","",D395-E395)</f>
        <v/>
      </c>
      <c r="H395" s="66" t="str">
        <f aca="false">IF(C395="","",IF(F395&gt;1, "⚠️ Excedido", IF(F395&gt;=0.7, "⚠️ Próximo a límite", "✅ Dentro de límite")))</f>
        <v/>
      </c>
    </row>
    <row r="396" customFormat="false" ht="19.35" hidden="false" customHeight="false" outlineLevel="0" collapsed="false">
      <c r="A396" s="72" t="str">
        <f aca="false">IF(ISBLANK(B396),"",INDEX(Cuentas!A:A,MATCH(B396,Cuentas!B:B,0)))</f>
        <v/>
      </c>
      <c r="B396" s="58"/>
      <c r="C396" s="70"/>
      <c r="D396" s="64" t="str">
        <f aca="false">IF(C396="","",C396*12)</f>
        <v/>
      </c>
      <c r="E396" s="64" t="str">
        <f aca="false">IF(C396="","",SUMIF(Transacciones!$D$2:$E$500,B396,Transacciones!$E$2:$E$500))</f>
        <v/>
      </c>
      <c r="F396" s="62" t="str">
        <f aca="false">IF(C396="","",IF(D396&gt;0,E396/D396,0))</f>
        <v/>
      </c>
      <c r="G396" s="63" t="str">
        <f aca="false">IF(C396="","",D396-E396)</f>
        <v/>
      </c>
      <c r="H396" s="64" t="str">
        <f aca="false">IF(C396="","",IF(F396&gt;1, "⚠️ Excedido", IF(F396&gt;=0.7, "⚠️ Próximo a límite", "✅ Dentro de límite")))</f>
        <v/>
      </c>
    </row>
    <row r="397" customFormat="false" ht="19.35" hidden="false" customHeight="false" outlineLevel="0" collapsed="false">
      <c r="A397" s="67" t="str">
        <f aca="false">IF(ISBLANK(B397),"",INDEX(Cuentas!A:A,MATCH(B397,Cuentas!B:B,0)))</f>
        <v/>
      </c>
      <c r="B397" s="50"/>
      <c r="C397" s="68"/>
      <c r="D397" s="66" t="str">
        <f aca="false">IF(C397="","",C397*12)</f>
        <v/>
      </c>
      <c r="E397" s="66" t="str">
        <f aca="false">IF(C397="","",SUMIF(Transacciones!$D$2:$E$500,B397,Transacciones!$E$2:$E$500))</f>
        <v/>
      </c>
      <c r="F397" s="54" t="str">
        <f aca="false">IF(C397="","",IF(D397&gt;0,E397/D397,0))</f>
        <v/>
      </c>
      <c r="G397" s="55" t="str">
        <f aca="false">IF(C397="","",D397-E397)</f>
        <v/>
      </c>
      <c r="H397" s="66" t="str">
        <f aca="false">IF(C397="","",IF(F397&gt;1, "⚠️ Excedido", IF(F397&gt;=0.7, "⚠️ Próximo a límite", "✅ Dentro de límite")))</f>
        <v/>
      </c>
    </row>
    <row r="398" customFormat="false" ht="19.35" hidden="false" customHeight="false" outlineLevel="0" collapsed="false">
      <c r="A398" s="72" t="str">
        <f aca="false">IF(ISBLANK(B398),"",INDEX(Cuentas!A:A,MATCH(B398,Cuentas!B:B,0)))</f>
        <v/>
      </c>
      <c r="B398" s="58"/>
      <c r="C398" s="70"/>
      <c r="D398" s="64" t="str">
        <f aca="false">IF(C398="","",C398*12)</f>
        <v/>
      </c>
      <c r="E398" s="64" t="str">
        <f aca="false">IF(C398="","",SUMIF(Transacciones!$D$2:$E$500,B398,Transacciones!$E$2:$E$500))</f>
        <v/>
      </c>
      <c r="F398" s="62" t="str">
        <f aca="false">IF(C398="","",IF(D398&gt;0,E398/D398,0))</f>
        <v/>
      </c>
      <c r="G398" s="63" t="str">
        <f aca="false">IF(C398="","",D398-E398)</f>
        <v/>
      </c>
      <c r="H398" s="64" t="str">
        <f aca="false">IF(C398="","",IF(F398&gt;1, "⚠️ Excedido", IF(F398&gt;=0.7, "⚠️ Próximo a límite", "✅ Dentro de límite")))</f>
        <v/>
      </c>
    </row>
    <row r="399" customFormat="false" ht="19.35" hidden="false" customHeight="false" outlineLevel="0" collapsed="false">
      <c r="A399" s="67" t="str">
        <f aca="false">IF(ISBLANK(B399),"",INDEX(Cuentas!A:A,MATCH(B399,Cuentas!B:B,0)))</f>
        <v/>
      </c>
      <c r="B399" s="50"/>
      <c r="C399" s="68"/>
      <c r="D399" s="66" t="str">
        <f aca="false">IF(C399="","",C399*12)</f>
        <v/>
      </c>
      <c r="E399" s="66" t="str">
        <f aca="false">IF(C399="","",SUMIF(Transacciones!$D$2:$E$500,B399,Transacciones!$E$2:$E$500))</f>
        <v/>
      </c>
      <c r="F399" s="54" t="str">
        <f aca="false">IF(C399="","",IF(D399&gt;0,E399/D399,0))</f>
        <v/>
      </c>
      <c r="G399" s="55" t="str">
        <f aca="false">IF(C399="","",D399-E399)</f>
        <v/>
      </c>
      <c r="H399" s="66" t="str">
        <f aca="false">IF(C399="","",IF(F399&gt;1, "⚠️ Excedido", IF(F399&gt;=0.7, "⚠️ Próximo a límite", "✅ Dentro de límite")))</f>
        <v/>
      </c>
    </row>
    <row r="400" customFormat="false" ht="19.35" hidden="false" customHeight="false" outlineLevel="0" collapsed="false">
      <c r="A400" s="72" t="str">
        <f aca="false">IF(ISBLANK(B400),"",INDEX(Cuentas!A:A,MATCH(B400,Cuentas!B:B,0)))</f>
        <v/>
      </c>
      <c r="B400" s="58"/>
      <c r="C400" s="70"/>
      <c r="D400" s="64" t="str">
        <f aca="false">IF(C400="","",C400*12)</f>
        <v/>
      </c>
      <c r="E400" s="64" t="str">
        <f aca="false">IF(C400="","",SUMIF(Transacciones!$D$2:$E$500,B400,Transacciones!$E$2:$E$500))</f>
        <v/>
      </c>
      <c r="F400" s="62" t="str">
        <f aca="false">IF(C400="","",IF(D400&gt;0,E400/D400,0))</f>
        <v/>
      </c>
      <c r="G400" s="63" t="str">
        <f aca="false">IF(C400="","",D400-E400)</f>
        <v/>
      </c>
      <c r="H400" s="64" t="str">
        <f aca="false">IF(C400="","",IF(F400&gt;1, "⚠️ Excedido", IF(F400&gt;=0.7, "⚠️ Próximo a límite", "✅ Dentro de límite")))</f>
        <v/>
      </c>
    </row>
    <row r="401" customFormat="false" ht="19.35" hidden="false" customHeight="false" outlineLevel="0" collapsed="false">
      <c r="A401" s="67" t="str">
        <f aca="false">IF(ISBLANK(B401),"",INDEX(Cuentas!A:A,MATCH(B401,Cuentas!B:B,0)))</f>
        <v/>
      </c>
      <c r="B401" s="50"/>
      <c r="C401" s="68"/>
      <c r="D401" s="66" t="str">
        <f aca="false">IF(C401="","",C401*12)</f>
        <v/>
      </c>
      <c r="E401" s="66" t="str">
        <f aca="false">IF(C401="","",SUMIF(Transacciones!$D$2:$E$500,B401,Transacciones!$E$2:$E$500))</f>
        <v/>
      </c>
      <c r="F401" s="54" t="str">
        <f aca="false">IF(C401="","",IF(D401&gt;0,E401/D401,0))</f>
        <v/>
      </c>
      <c r="G401" s="55" t="str">
        <f aca="false">IF(C401="","",D401-E401)</f>
        <v/>
      </c>
      <c r="H401" s="66" t="str">
        <f aca="false">IF(C401="","",IF(F401&gt;1, "⚠️ Excedido", IF(F401&gt;=0.7, "⚠️ Próximo a límite", "✅ Dentro de límite")))</f>
        <v/>
      </c>
    </row>
    <row r="402" customFormat="false" ht="19.35" hidden="false" customHeight="false" outlineLevel="0" collapsed="false">
      <c r="A402" s="72" t="str">
        <f aca="false">IF(ISBLANK(B402),"",INDEX(Cuentas!A:A,MATCH(B402,Cuentas!B:B,0)))</f>
        <v/>
      </c>
      <c r="B402" s="58"/>
      <c r="C402" s="70"/>
      <c r="D402" s="64" t="str">
        <f aca="false">IF(C402="","",C402*12)</f>
        <v/>
      </c>
      <c r="E402" s="64" t="str">
        <f aca="false">IF(C402="","",SUMIF(Transacciones!$D$2:$E$500,B402,Transacciones!$E$2:$E$500))</f>
        <v/>
      </c>
      <c r="F402" s="62" t="str">
        <f aca="false">IF(C402="","",IF(D402&gt;0,E402/D402,0))</f>
        <v/>
      </c>
      <c r="G402" s="63" t="str">
        <f aca="false">IF(C402="","",D402-E402)</f>
        <v/>
      </c>
      <c r="H402" s="64" t="str">
        <f aca="false">IF(C402="","",IF(F402&gt;1, "⚠️ Excedido", IF(F402&gt;=0.7, "⚠️ Próximo a límite", "✅ Dentro de límite")))</f>
        <v/>
      </c>
    </row>
    <row r="403" customFormat="false" ht="19.35" hidden="false" customHeight="false" outlineLevel="0" collapsed="false">
      <c r="A403" s="67" t="str">
        <f aca="false">IF(ISBLANK(B403),"",INDEX(Cuentas!A:A,MATCH(B403,Cuentas!B:B,0)))</f>
        <v/>
      </c>
      <c r="B403" s="50"/>
      <c r="C403" s="68"/>
      <c r="D403" s="66" t="str">
        <f aca="false">IF(C403="","",C403*12)</f>
        <v/>
      </c>
      <c r="E403" s="66" t="str">
        <f aca="false">IF(C403="","",SUMIF(Transacciones!$D$2:$E$500,B403,Transacciones!$E$2:$E$500))</f>
        <v/>
      </c>
      <c r="F403" s="54" t="str">
        <f aca="false">IF(C403="","",IF(D403&gt;0,E403/D403,0))</f>
        <v/>
      </c>
      <c r="G403" s="55" t="str">
        <f aca="false">IF(C403="","",D403-E403)</f>
        <v/>
      </c>
      <c r="H403" s="66" t="str">
        <f aca="false">IF(C403="","",IF(F403&gt;1, "⚠️ Excedido", IF(F403&gt;=0.7, "⚠️ Próximo a límite", "✅ Dentro de límite")))</f>
        <v/>
      </c>
    </row>
    <row r="404" customFormat="false" ht="19.35" hidden="false" customHeight="false" outlineLevel="0" collapsed="false">
      <c r="A404" s="72" t="str">
        <f aca="false">IF(ISBLANK(B404),"",INDEX(Cuentas!A:A,MATCH(B404,Cuentas!B:B,0)))</f>
        <v/>
      </c>
      <c r="B404" s="58"/>
      <c r="C404" s="70"/>
      <c r="D404" s="64" t="str">
        <f aca="false">IF(C404="","",C404*12)</f>
        <v/>
      </c>
      <c r="E404" s="64" t="str">
        <f aca="false">IF(C404="","",SUMIF(Transacciones!$D$2:$E$500,B404,Transacciones!$E$2:$E$500))</f>
        <v/>
      </c>
      <c r="F404" s="62" t="str">
        <f aca="false">IF(C404="","",IF(D404&gt;0,E404/D404,0))</f>
        <v/>
      </c>
      <c r="G404" s="63" t="str">
        <f aca="false">IF(C404="","",D404-E404)</f>
        <v/>
      </c>
      <c r="H404" s="64" t="str">
        <f aca="false">IF(C404="","",IF(F404&gt;1, "⚠️ Excedido", IF(F404&gt;=0.7, "⚠️ Próximo a límite", "✅ Dentro de límite")))</f>
        <v/>
      </c>
    </row>
    <row r="405" customFormat="false" ht="19.35" hidden="false" customHeight="false" outlineLevel="0" collapsed="false">
      <c r="A405" s="67" t="str">
        <f aca="false">IF(ISBLANK(B405),"",INDEX(Cuentas!A:A,MATCH(B405,Cuentas!B:B,0)))</f>
        <v/>
      </c>
      <c r="B405" s="50"/>
      <c r="C405" s="68"/>
      <c r="D405" s="66" t="str">
        <f aca="false">IF(C405="","",C405*12)</f>
        <v/>
      </c>
      <c r="E405" s="66" t="str">
        <f aca="false">IF(C405="","",SUMIF(Transacciones!$D$2:$E$500,B405,Transacciones!$E$2:$E$500))</f>
        <v/>
      </c>
      <c r="F405" s="54" t="str">
        <f aca="false">IF(C405="","",IF(D405&gt;0,E405/D405,0))</f>
        <v/>
      </c>
      <c r="G405" s="55" t="str">
        <f aca="false">IF(C405="","",D405-E405)</f>
        <v/>
      </c>
      <c r="H405" s="66" t="str">
        <f aca="false">IF(C405="","",IF(F405&gt;1, "⚠️ Excedido", IF(F405&gt;=0.7, "⚠️ Próximo a límite", "✅ Dentro de límite")))</f>
        <v/>
      </c>
    </row>
    <row r="406" customFormat="false" ht="19.35" hidden="false" customHeight="false" outlineLevel="0" collapsed="false">
      <c r="A406" s="72" t="str">
        <f aca="false">IF(ISBLANK(B406),"",INDEX(Cuentas!A:A,MATCH(B406,Cuentas!B:B,0)))</f>
        <v/>
      </c>
      <c r="B406" s="58"/>
      <c r="C406" s="70"/>
      <c r="D406" s="64" t="str">
        <f aca="false">IF(C406="","",C406*12)</f>
        <v/>
      </c>
      <c r="E406" s="64" t="str">
        <f aca="false">IF(C406="","",SUMIF(Transacciones!$D$2:$E$500,B406,Transacciones!$E$2:$E$500))</f>
        <v/>
      </c>
      <c r="F406" s="62" t="str">
        <f aca="false">IF(C406="","",IF(D406&gt;0,E406/D406,0))</f>
        <v/>
      </c>
      <c r="G406" s="63" t="str">
        <f aca="false">IF(C406="","",D406-E406)</f>
        <v/>
      </c>
      <c r="H406" s="64" t="str">
        <f aca="false">IF(C406="","",IF(F406&gt;1, "⚠️ Excedido", IF(F406&gt;=0.7, "⚠️ Próximo a límite", "✅ Dentro de límite")))</f>
        <v/>
      </c>
    </row>
    <row r="407" customFormat="false" ht="19.35" hidden="false" customHeight="false" outlineLevel="0" collapsed="false">
      <c r="A407" s="67" t="str">
        <f aca="false">IF(ISBLANK(B407),"",INDEX(Cuentas!A:A,MATCH(B407,Cuentas!B:B,0)))</f>
        <v/>
      </c>
      <c r="B407" s="50"/>
      <c r="C407" s="68"/>
      <c r="D407" s="66" t="str">
        <f aca="false">IF(C407="","",C407*12)</f>
        <v/>
      </c>
      <c r="E407" s="66" t="str">
        <f aca="false">IF(C407="","",SUMIF(Transacciones!$D$2:$E$500,B407,Transacciones!$E$2:$E$500))</f>
        <v/>
      </c>
      <c r="F407" s="54" t="str">
        <f aca="false">IF(C407="","",IF(D407&gt;0,E407/D407,0))</f>
        <v/>
      </c>
      <c r="G407" s="55" t="str">
        <f aca="false">IF(C407="","",D407-E407)</f>
        <v/>
      </c>
      <c r="H407" s="66" t="str">
        <f aca="false">IF(C407="","",IF(F407&gt;1, "⚠️ Excedido", IF(F407&gt;=0.7, "⚠️ Próximo a límite", "✅ Dentro de límite")))</f>
        <v/>
      </c>
    </row>
    <row r="408" customFormat="false" ht="19.35" hidden="false" customHeight="false" outlineLevel="0" collapsed="false">
      <c r="A408" s="72" t="str">
        <f aca="false">IF(ISBLANK(B408),"",INDEX(Cuentas!A:A,MATCH(B408,Cuentas!B:B,0)))</f>
        <v/>
      </c>
      <c r="B408" s="58"/>
      <c r="C408" s="70"/>
      <c r="D408" s="64" t="str">
        <f aca="false">IF(C408="","",C408*12)</f>
        <v/>
      </c>
      <c r="E408" s="64" t="str">
        <f aca="false">IF(C408="","",SUMIF(Transacciones!$D$2:$E$500,B408,Transacciones!$E$2:$E$500))</f>
        <v/>
      </c>
      <c r="F408" s="62" t="str">
        <f aca="false">IF(C408="","",IF(D408&gt;0,E408/D408,0))</f>
        <v/>
      </c>
      <c r="G408" s="63" t="str">
        <f aca="false">IF(C408="","",D408-E408)</f>
        <v/>
      </c>
      <c r="H408" s="64" t="str">
        <f aca="false">IF(C408="","",IF(F408&gt;1, "⚠️ Excedido", IF(F408&gt;=0.7, "⚠️ Próximo a límite", "✅ Dentro de límite")))</f>
        <v/>
      </c>
    </row>
    <row r="409" customFormat="false" ht="19.35" hidden="false" customHeight="false" outlineLevel="0" collapsed="false">
      <c r="A409" s="67" t="str">
        <f aca="false">IF(ISBLANK(B409),"",INDEX(Cuentas!A:A,MATCH(B409,Cuentas!B:B,0)))</f>
        <v/>
      </c>
      <c r="B409" s="50"/>
      <c r="C409" s="68"/>
      <c r="D409" s="66" t="str">
        <f aca="false">IF(C409="","",C409*12)</f>
        <v/>
      </c>
      <c r="E409" s="66" t="str">
        <f aca="false">IF(C409="","",SUMIF(Transacciones!$D$2:$E$500,B409,Transacciones!$E$2:$E$500))</f>
        <v/>
      </c>
      <c r="F409" s="54" t="str">
        <f aca="false">IF(C409="","",IF(D409&gt;0,E409/D409,0))</f>
        <v/>
      </c>
      <c r="G409" s="55" t="str">
        <f aca="false">IF(C409="","",D409-E409)</f>
        <v/>
      </c>
      <c r="H409" s="66" t="str">
        <f aca="false">IF(C409="","",IF(F409&gt;1, "⚠️ Excedido", IF(F409&gt;=0.7, "⚠️ Próximo a límite", "✅ Dentro de límite")))</f>
        <v/>
      </c>
    </row>
    <row r="410" customFormat="false" ht="19.35" hidden="false" customHeight="false" outlineLevel="0" collapsed="false">
      <c r="A410" s="72" t="str">
        <f aca="false">IF(ISBLANK(B410),"",INDEX(Cuentas!A:A,MATCH(B410,Cuentas!B:B,0)))</f>
        <v/>
      </c>
      <c r="B410" s="58"/>
      <c r="C410" s="70"/>
      <c r="D410" s="64" t="str">
        <f aca="false">IF(C410="","",C410*12)</f>
        <v/>
      </c>
      <c r="E410" s="64" t="str">
        <f aca="false">IF(C410="","",SUMIF(Transacciones!$D$2:$E$500,B410,Transacciones!$E$2:$E$500))</f>
        <v/>
      </c>
      <c r="F410" s="62" t="str">
        <f aca="false">IF(C410="","",IF(D410&gt;0,E410/D410,0))</f>
        <v/>
      </c>
      <c r="G410" s="63" t="str">
        <f aca="false">IF(C410="","",D410-E410)</f>
        <v/>
      </c>
      <c r="H410" s="64" t="str">
        <f aca="false">IF(C410="","",IF(F410&gt;1, "⚠️ Excedido", IF(F410&gt;=0.7, "⚠️ Próximo a límite", "✅ Dentro de límite")))</f>
        <v/>
      </c>
    </row>
    <row r="411" customFormat="false" ht="19.35" hidden="false" customHeight="false" outlineLevel="0" collapsed="false">
      <c r="A411" s="67" t="str">
        <f aca="false">IF(ISBLANK(B411),"",INDEX(Cuentas!A:A,MATCH(B411,Cuentas!B:B,0)))</f>
        <v/>
      </c>
      <c r="B411" s="50"/>
      <c r="C411" s="68"/>
      <c r="D411" s="66" t="str">
        <f aca="false">IF(C411="","",C411*12)</f>
        <v/>
      </c>
      <c r="E411" s="66" t="str">
        <f aca="false">IF(C411="","",SUMIF(Transacciones!$D$2:$E$500,B411,Transacciones!$E$2:$E$500))</f>
        <v/>
      </c>
      <c r="F411" s="54" t="str">
        <f aca="false">IF(C411="","",IF(D411&gt;0,E411/D411,0))</f>
        <v/>
      </c>
      <c r="G411" s="55" t="str">
        <f aca="false">IF(C411="","",D411-E411)</f>
        <v/>
      </c>
      <c r="H411" s="66" t="str">
        <f aca="false">IF(C411="","",IF(F411&gt;1, "⚠️ Excedido", IF(F411&gt;=0.7, "⚠️ Próximo a límite", "✅ Dentro de límite")))</f>
        <v/>
      </c>
    </row>
    <row r="412" customFormat="false" ht="19.35" hidden="false" customHeight="false" outlineLevel="0" collapsed="false">
      <c r="A412" s="72" t="str">
        <f aca="false">IF(ISBLANK(B412),"",INDEX(Cuentas!A:A,MATCH(B412,Cuentas!B:B,0)))</f>
        <v/>
      </c>
      <c r="B412" s="58"/>
      <c r="C412" s="70"/>
      <c r="D412" s="64" t="str">
        <f aca="false">IF(C412="","",C412*12)</f>
        <v/>
      </c>
      <c r="E412" s="64" t="str">
        <f aca="false">IF(C412="","",SUMIF(Transacciones!$D$2:$E$500,B412,Transacciones!$E$2:$E$500))</f>
        <v/>
      </c>
      <c r="F412" s="62" t="str">
        <f aca="false">IF(C412="","",IF(D412&gt;0,E412/D412,0))</f>
        <v/>
      </c>
      <c r="G412" s="63" t="str">
        <f aca="false">IF(C412="","",D412-E412)</f>
        <v/>
      </c>
      <c r="H412" s="64" t="str">
        <f aca="false">IF(C412="","",IF(F412&gt;1, "⚠️ Excedido", IF(F412&gt;=0.7, "⚠️ Próximo a límite", "✅ Dentro de límite")))</f>
        <v/>
      </c>
    </row>
    <row r="413" customFormat="false" ht="19.35" hidden="false" customHeight="false" outlineLevel="0" collapsed="false">
      <c r="A413" s="67" t="str">
        <f aca="false">IF(ISBLANK(B413),"",INDEX(Cuentas!A:A,MATCH(B413,Cuentas!B:B,0)))</f>
        <v/>
      </c>
      <c r="B413" s="50"/>
      <c r="C413" s="68"/>
      <c r="D413" s="66" t="str">
        <f aca="false">IF(C413="","",C413*12)</f>
        <v/>
      </c>
      <c r="E413" s="66" t="str">
        <f aca="false">IF(C413="","",SUMIF(Transacciones!$D$2:$E$500,B413,Transacciones!$E$2:$E$500))</f>
        <v/>
      </c>
      <c r="F413" s="54" t="str">
        <f aca="false">IF(C413="","",IF(D413&gt;0,E413/D413,0))</f>
        <v/>
      </c>
      <c r="G413" s="55" t="str">
        <f aca="false">IF(C413="","",D413-E413)</f>
        <v/>
      </c>
      <c r="H413" s="66" t="str">
        <f aca="false">IF(C413="","",IF(F413&gt;1, "⚠️ Excedido", IF(F413&gt;=0.7, "⚠️ Próximo a límite", "✅ Dentro de límite")))</f>
        <v/>
      </c>
    </row>
    <row r="414" customFormat="false" ht="19.35" hidden="false" customHeight="false" outlineLevel="0" collapsed="false">
      <c r="A414" s="72" t="str">
        <f aca="false">IF(ISBLANK(B414),"",INDEX(Cuentas!A:A,MATCH(B414,Cuentas!B:B,0)))</f>
        <v/>
      </c>
      <c r="B414" s="58"/>
      <c r="C414" s="70"/>
      <c r="D414" s="64" t="str">
        <f aca="false">IF(C414="","",C414*12)</f>
        <v/>
      </c>
      <c r="E414" s="64" t="str">
        <f aca="false">IF(C414="","",SUMIF(Transacciones!$D$2:$E$500,B414,Transacciones!$E$2:$E$500))</f>
        <v/>
      </c>
      <c r="F414" s="62" t="str">
        <f aca="false">IF(C414="","",IF(D414&gt;0,E414/D414,0))</f>
        <v/>
      </c>
      <c r="G414" s="63" t="str">
        <f aca="false">IF(C414="","",D414-E414)</f>
        <v/>
      </c>
      <c r="H414" s="64" t="str">
        <f aca="false">IF(C414="","",IF(F414&gt;1, "⚠️ Excedido", IF(F414&gt;=0.7, "⚠️ Próximo a límite", "✅ Dentro de límite")))</f>
        <v/>
      </c>
    </row>
    <row r="415" customFormat="false" ht="19.35" hidden="false" customHeight="false" outlineLevel="0" collapsed="false">
      <c r="A415" s="67" t="str">
        <f aca="false">IF(ISBLANK(B415),"",INDEX(Cuentas!A:A,MATCH(B415,Cuentas!B:B,0)))</f>
        <v/>
      </c>
      <c r="B415" s="50"/>
      <c r="C415" s="68"/>
      <c r="D415" s="66" t="str">
        <f aca="false">IF(C415="","",C415*12)</f>
        <v/>
      </c>
      <c r="E415" s="66" t="str">
        <f aca="false">IF(C415="","",SUMIF(Transacciones!$D$2:$E$500,B415,Transacciones!$E$2:$E$500))</f>
        <v/>
      </c>
      <c r="F415" s="54" t="str">
        <f aca="false">IF(C415="","",IF(D415&gt;0,E415/D415,0))</f>
        <v/>
      </c>
      <c r="G415" s="55" t="str">
        <f aca="false">IF(C415="","",D415-E415)</f>
        <v/>
      </c>
      <c r="H415" s="66" t="str">
        <f aca="false">IF(C415="","",IF(F415&gt;1, "⚠️ Excedido", IF(F415&gt;=0.7, "⚠️ Próximo a límite", "✅ Dentro de límite")))</f>
        <v/>
      </c>
    </row>
    <row r="416" customFormat="false" ht="19.35" hidden="false" customHeight="false" outlineLevel="0" collapsed="false">
      <c r="A416" s="72" t="str">
        <f aca="false">IF(ISBLANK(B416),"",INDEX(Cuentas!A:A,MATCH(B416,Cuentas!B:B,0)))</f>
        <v/>
      </c>
      <c r="B416" s="58"/>
      <c r="C416" s="70"/>
      <c r="D416" s="64" t="str">
        <f aca="false">IF(C416="","",C416*12)</f>
        <v/>
      </c>
      <c r="E416" s="64" t="str">
        <f aca="false">IF(C416="","",SUMIF(Transacciones!$D$2:$E$500,B416,Transacciones!$E$2:$E$500))</f>
        <v/>
      </c>
      <c r="F416" s="62" t="str">
        <f aca="false">IF(C416="","",IF(D416&gt;0,E416/D416,0))</f>
        <v/>
      </c>
      <c r="G416" s="63" t="str">
        <f aca="false">IF(C416="","",D416-E416)</f>
        <v/>
      </c>
      <c r="H416" s="64" t="str">
        <f aca="false">IF(C416="","",IF(F416&gt;1, "⚠️ Excedido", IF(F416&gt;=0.7, "⚠️ Próximo a límite", "✅ Dentro de límite")))</f>
        <v/>
      </c>
    </row>
    <row r="417" customFormat="false" ht="19.35" hidden="false" customHeight="false" outlineLevel="0" collapsed="false">
      <c r="A417" s="67" t="str">
        <f aca="false">IF(ISBLANK(B417),"",INDEX(Cuentas!A:A,MATCH(B417,Cuentas!B:B,0)))</f>
        <v/>
      </c>
      <c r="B417" s="50"/>
      <c r="C417" s="68"/>
      <c r="D417" s="66" t="str">
        <f aca="false">IF(C417="","",C417*12)</f>
        <v/>
      </c>
      <c r="E417" s="66" t="str">
        <f aca="false">IF(C417="","",SUMIF(Transacciones!$D$2:$E$500,B417,Transacciones!$E$2:$E$500))</f>
        <v/>
      </c>
      <c r="F417" s="54" t="str">
        <f aca="false">IF(C417="","",IF(D417&gt;0,E417/D417,0))</f>
        <v/>
      </c>
      <c r="G417" s="55" t="str">
        <f aca="false">IF(C417="","",D417-E417)</f>
        <v/>
      </c>
      <c r="H417" s="66" t="str">
        <f aca="false">IF(C417="","",IF(F417&gt;1, "⚠️ Excedido", IF(F417&gt;=0.7, "⚠️ Próximo a límite", "✅ Dentro de límite")))</f>
        <v/>
      </c>
    </row>
    <row r="418" customFormat="false" ht="19.35" hidden="false" customHeight="false" outlineLevel="0" collapsed="false">
      <c r="A418" s="72" t="str">
        <f aca="false">IF(ISBLANK(B418),"",INDEX(Cuentas!A:A,MATCH(B418,Cuentas!B:B,0)))</f>
        <v/>
      </c>
      <c r="B418" s="58"/>
      <c r="C418" s="70"/>
      <c r="D418" s="64" t="str">
        <f aca="false">IF(C418="","",C418*12)</f>
        <v/>
      </c>
      <c r="E418" s="64" t="str">
        <f aca="false">IF(C418="","",SUMIF(Transacciones!$D$2:$E$500,B418,Transacciones!$E$2:$E$500))</f>
        <v/>
      </c>
      <c r="F418" s="62" t="str">
        <f aca="false">IF(C418="","",IF(D418&gt;0,E418/D418,0))</f>
        <v/>
      </c>
      <c r="G418" s="63" t="str">
        <f aca="false">IF(C418="","",D418-E418)</f>
        <v/>
      </c>
      <c r="H418" s="64" t="str">
        <f aca="false">IF(C418="","",IF(F418&gt;1, "⚠️ Excedido", IF(F418&gt;=0.7, "⚠️ Próximo a límite", "✅ Dentro de límite")))</f>
        <v/>
      </c>
    </row>
    <row r="419" customFormat="false" ht="19.35" hidden="false" customHeight="false" outlineLevel="0" collapsed="false">
      <c r="A419" s="67" t="str">
        <f aca="false">IF(ISBLANK(B419),"",INDEX(Cuentas!A:A,MATCH(B419,Cuentas!B:B,0)))</f>
        <v/>
      </c>
      <c r="B419" s="50"/>
      <c r="C419" s="68"/>
      <c r="D419" s="66" t="str">
        <f aca="false">IF(C419="","",C419*12)</f>
        <v/>
      </c>
      <c r="E419" s="66" t="str">
        <f aca="false">IF(C419="","",SUMIF(Transacciones!$D$2:$E$500,B419,Transacciones!$E$2:$E$500))</f>
        <v/>
      </c>
      <c r="F419" s="54" t="str">
        <f aca="false">IF(C419="","",IF(D419&gt;0,E419/D419,0))</f>
        <v/>
      </c>
      <c r="G419" s="55" t="str">
        <f aca="false">IF(C419="","",D419-E419)</f>
        <v/>
      </c>
      <c r="H419" s="66" t="str">
        <f aca="false">IF(C419="","",IF(F419&gt;1, "⚠️ Excedido", IF(F419&gt;=0.7, "⚠️ Próximo a límite", "✅ Dentro de límite")))</f>
        <v/>
      </c>
    </row>
    <row r="420" customFormat="false" ht="19.35" hidden="false" customHeight="false" outlineLevel="0" collapsed="false">
      <c r="A420" s="72" t="str">
        <f aca="false">IF(ISBLANK(B420),"",INDEX(Cuentas!A:A,MATCH(B420,Cuentas!B:B,0)))</f>
        <v/>
      </c>
      <c r="B420" s="58"/>
      <c r="C420" s="70"/>
      <c r="D420" s="64" t="str">
        <f aca="false">IF(C420="","",C420*12)</f>
        <v/>
      </c>
      <c r="E420" s="64" t="str">
        <f aca="false">IF(C420="","",SUMIF(Transacciones!$D$2:$E$500,B420,Transacciones!$E$2:$E$500))</f>
        <v/>
      </c>
      <c r="F420" s="62" t="str">
        <f aca="false">IF(C420="","",IF(D420&gt;0,E420/D420,0))</f>
        <v/>
      </c>
      <c r="G420" s="63" t="str">
        <f aca="false">IF(C420="","",D420-E420)</f>
        <v/>
      </c>
      <c r="H420" s="64" t="str">
        <f aca="false">IF(C420="","",IF(F420&gt;1, "⚠️ Excedido", IF(F420&gt;=0.7, "⚠️ Próximo a límite", "✅ Dentro de límite")))</f>
        <v/>
      </c>
    </row>
    <row r="421" customFormat="false" ht="19.35" hidden="false" customHeight="false" outlineLevel="0" collapsed="false">
      <c r="A421" s="67" t="str">
        <f aca="false">IF(ISBLANK(B421),"",INDEX(Cuentas!A:A,MATCH(B421,Cuentas!B:B,0)))</f>
        <v/>
      </c>
      <c r="B421" s="50"/>
      <c r="C421" s="68"/>
      <c r="D421" s="66" t="str">
        <f aca="false">IF(C421="","",C421*12)</f>
        <v/>
      </c>
      <c r="E421" s="66" t="str">
        <f aca="false">IF(C421="","",SUMIF(Transacciones!$D$2:$E$500,B421,Transacciones!$E$2:$E$500))</f>
        <v/>
      </c>
      <c r="F421" s="54" t="str">
        <f aca="false">IF(C421="","",IF(D421&gt;0,E421/D421,0))</f>
        <v/>
      </c>
      <c r="G421" s="55" t="str">
        <f aca="false">IF(C421="","",D421-E421)</f>
        <v/>
      </c>
      <c r="H421" s="66" t="str">
        <f aca="false">IF(C421="","",IF(F421&gt;1, "⚠️ Excedido", IF(F421&gt;=0.7, "⚠️ Próximo a límite", "✅ Dentro de límite")))</f>
        <v/>
      </c>
    </row>
    <row r="422" customFormat="false" ht="19.35" hidden="false" customHeight="false" outlineLevel="0" collapsed="false">
      <c r="A422" s="72" t="str">
        <f aca="false">IF(ISBLANK(B422),"",INDEX(Cuentas!A:A,MATCH(B422,Cuentas!B:B,0)))</f>
        <v/>
      </c>
      <c r="B422" s="58"/>
      <c r="C422" s="70"/>
      <c r="D422" s="64" t="str">
        <f aca="false">IF(C422="","",C422*12)</f>
        <v/>
      </c>
      <c r="E422" s="64" t="str">
        <f aca="false">IF(C422="","",SUMIF(Transacciones!$D$2:$E$500,B422,Transacciones!$E$2:$E$500))</f>
        <v/>
      </c>
      <c r="F422" s="62" t="str">
        <f aca="false">IF(C422="","",IF(D422&gt;0,E422/D422,0))</f>
        <v/>
      </c>
      <c r="G422" s="63" t="str">
        <f aca="false">IF(C422="","",D422-E422)</f>
        <v/>
      </c>
      <c r="H422" s="64" t="str">
        <f aca="false">IF(C422="","",IF(F422&gt;1, "⚠️ Excedido", IF(F422&gt;=0.7, "⚠️ Próximo a límite", "✅ Dentro de límite")))</f>
        <v/>
      </c>
    </row>
    <row r="423" customFormat="false" ht="19.35" hidden="false" customHeight="false" outlineLevel="0" collapsed="false">
      <c r="A423" s="67" t="str">
        <f aca="false">IF(ISBLANK(B423),"",INDEX(Cuentas!A:A,MATCH(B423,Cuentas!B:B,0)))</f>
        <v/>
      </c>
      <c r="B423" s="50"/>
      <c r="C423" s="68"/>
      <c r="D423" s="66" t="str">
        <f aca="false">IF(C423="","",C423*12)</f>
        <v/>
      </c>
      <c r="E423" s="66" t="str">
        <f aca="false">IF(C423="","",SUMIF(Transacciones!$D$2:$E$500,B423,Transacciones!$E$2:$E$500))</f>
        <v/>
      </c>
      <c r="F423" s="54" t="str">
        <f aca="false">IF(C423="","",IF(D423&gt;0,E423/D423,0))</f>
        <v/>
      </c>
      <c r="G423" s="55" t="str">
        <f aca="false">IF(C423="","",D423-E423)</f>
        <v/>
      </c>
      <c r="H423" s="66" t="str">
        <f aca="false">IF(C423="","",IF(F423&gt;1, "⚠️ Excedido", IF(F423&gt;=0.7, "⚠️ Próximo a límite", "✅ Dentro de límite")))</f>
        <v/>
      </c>
    </row>
    <row r="424" customFormat="false" ht="19.35" hidden="false" customHeight="false" outlineLevel="0" collapsed="false">
      <c r="A424" s="72" t="str">
        <f aca="false">IF(ISBLANK(B424),"",INDEX(Cuentas!A:A,MATCH(B424,Cuentas!B:B,0)))</f>
        <v/>
      </c>
      <c r="B424" s="58"/>
      <c r="C424" s="70"/>
      <c r="D424" s="64" t="str">
        <f aca="false">IF(C424="","",C424*12)</f>
        <v/>
      </c>
      <c r="E424" s="64" t="str">
        <f aca="false">IF(C424="","",SUMIF(Transacciones!$D$2:$E$500,B424,Transacciones!$E$2:$E$500))</f>
        <v/>
      </c>
      <c r="F424" s="62" t="str">
        <f aca="false">IF(C424="","",IF(D424&gt;0,E424/D424,0))</f>
        <v/>
      </c>
      <c r="G424" s="63" t="str">
        <f aca="false">IF(C424="","",D424-E424)</f>
        <v/>
      </c>
      <c r="H424" s="64" t="str">
        <f aca="false">IF(C424="","",IF(F424&gt;1, "⚠️ Excedido", IF(F424&gt;=0.7, "⚠️ Próximo a límite", "✅ Dentro de límite")))</f>
        <v/>
      </c>
    </row>
    <row r="425" customFormat="false" ht="19.35" hidden="false" customHeight="false" outlineLevel="0" collapsed="false">
      <c r="A425" s="67" t="str">
        <f aca="false">IF(ISBLANK(B425),"",INDEX(Cuentas!A:A,MATCH(B425,Cuentas!B:B,0)))</f>
        <v/>
      </c>
      <c r="B425" s="50"/>
      <c r="C425" s="68"/>
      <c r="D425" s="66" t="str">
        <f aca="false">IF(C425="","",C425*12)</f>
        <v/>
      </c>
      <c r="E425" s="66" t="str">
        <f aca="false">IF(C425="","",SUMIF(Transacciones!$D$2:$E$500,B425,Transacciones!$E$2:$E$500))</f>
        <v/>
      </c>
      <c r="F425" s="54" t="str">
        <f aca="false">IF(C425="","",IF(D425&gt;0,E425/D425,0))</f>
        <v/>
      </c>
      <c r="G425" s="55" t="str">
        <f aca="false">IF(C425="","",D425-E425)</f>
        <v/>
      </c>
      <c r="H425" s="66" t="str">
        <f aca="false">IF(C425="","",IF(F425&gt;1, "⚠️ Excedido", IF(F425&gt;=0.7, "⚠️ Próximo a límite", "✅ Dentro de límite")))</f>
        <v/>
      </c>
    </row>
    <row r="426" customFormat="false" ht="19.35" hidden="false" customHeight="false" outlineLevel="0" collapsed="false">
      <c r="A426" s="72" t="str">
        <f aca="false">IF(ISBLANK(B426),"",INDEX(Cuentas!A:A,MATCH(B426,Cuentas!B:B,0)))</f>
        <v/>
      </c>
      <c r="B426" s="58"/>
      <c r="C426" s="70"/>
      <c r="D426" s="64" t="str">
        <f aca="false">IF(C426="","",C426*12)</f>
        <v/>
      </c>
      <c r="E426" s="64" t="str">
        <f aca="false">IF(C426="","",SUMIF(Transacciones!$D$2:$E$500,B426,Transacciones!$E$2:$E$500))</f>
        <v/>
      </c>
      <c r="F426" s="62" t="str">
        <f aca="false">IF(C426="","",IF(D426&gt;0,E426/D426,0))</f>
        <v/>
      </c>
      <c r="G426" s="63" t="str">
        <f aca="false">IF(C426="","",D426-E426)</f>
        <v/>
      </c>
      <c r="H426" s="64" t="str">
        <f aca="false">IF(C426="","",IF(F426&gt;1, "⚠️ Excedido", IF(F426&gt;=0.7, "⚠️ Próximo a límite", "✅ Dentro de límite")))</f>
        <v/>
      </c>
    </row>
    <row r="427" customFormat="false" ht="19.35" hidden="false" customHeight="false" outlineLevel="0" collapsed="false">
      <c r="A427" s="67" t="str">
        <f aca="false">IF(ISBLANK(B427),"",INDEX(Cuentas!A:A,MATCH(B427,Cuentas!B:B,0)))</f>
        <v/>
      </c>
      <c r="B427" s="50"/>
      <c r="C427" s="68"/>
      <c r="D427" s="66" t="str">
        <f aca="false">IF(C427="","",C427*12)</f>
        <v/>
      </c>
      <c r="E427" s="66" t="str">
        <f aca="false">IF(C427="","",SUMIF(Transacciones!$D$2:$E$500,B427,Transacciones!$E$2:$E$500))</f>
        <v/>
      </c>
      <c r="F427" s="54" t="str">
        <f aca="false">IF(C427="","",IF(D427&gt;0,E427/D427,0))</f>
        <v/>
      </c>
      <c r="G427" s="55" t="str">
        <f aca="false">IF(C427="","",D427-E427)</f>
        <v/>
      </c>
      <c r="H427" s="66" t="str">
        <f aca="false">IF(C427="","",IF(F427&gt;1, "⚠️ Excedido", IF(F427&gt;=0.7, "⚠️ Próximo a límite", "✅ Dentro de límite")))</f>
        <v/>
      </c>
    </row>
    <row r="428" customFormat="false" ht="19.35" hidden="false" customHeight="false" outlineLevel="0" collapsed="false">
      <c r="A428" s="72" t="str">
        <f aca="false">IF(ISBLANK(B428),"",INDEX(Cuentas!A:A,MATCH(B428,Cuentas!B:B,0)))</f>
        <v/>
      </c>
      <c r="B428" s="58"/>
      <c r="C428" s="70"/>
      <c r="D428" s="64" t="str">
        <f aca="false">IF(C428="","",C428*12)</f>
        <v/>
      </c>
      <c r="E428" s="64" t="str">
        <f aca="false">IF(C428="","",SUMIF(Transacciones!$D$2:$E$500,B428,Transacciones!$E$2:$E$500))</f>
        <v/>
      </c>
      <c r="F428" s="62" t="str">
        <f aca="false">IF(C428="","",IF(D428&gt;0,E428/D428,0))</f>
        <v/>
      </c>
      <c r="G428" s="63" t="str">
        <f aca="false">IF(C428="","",D428-E428)</f>
        <v/>
      </c>
      <c r="H428" s="64" t="str">
        <f aca="false">IF(C428="","",IF(F428&gt;1, "⚠️ Excedido", IF(F428&gt;=0.7, "⚠️ Próximo a límite", "✅ Dentro de límite")))</f>
        <v/>
      </c>
    </row>
    <row r="429" customFormat="false" ht="19.35" hidden="false" customHeight="false" outlineLevel="0" collapsed="false">
      <c r="A429" s="67" t="str">
        <f aca="false">IF(ISBLANK(B429),"",INDEX(Cuentas!A:A,MATCH(B429,Cuentas!B:B,0)))</f>
        <v/>
      </c>
      <c r="B429" s="50"/>
      <c r="C429" s="68"/>
      <c r="D429" s="66" t="str">
        <f aca="false">IF(C429="","",C429*12)</f>
        <v/>
      </c>
      <c r="E429" s="66" t="str">
        <f aca="false">IF(C429="","",SUMIF(Transacciones!$D$2:$E$500,B429,Transacciones!$E$2:$E$500))</f>
        <v/>
      </c>
      <c r="F429" s="54" t="str">
        <f aca="false">IF(C429="","",IF(D429&gt;0,E429/D429,0))</f>
        <v/>
      </c>
      <c r="G429" s="55" t="str">
        <f aca="false">IF(C429="","",D429-E429)</f>
        <v/>
      </c>
      <c r="H429" s="66" t="str">
        <f aca="false">IF(C429="","",IF(F429&gt;1, "⚠️ Excedido", IF(F429&gt;=0.7, "⚠️ Próximo a límite", "✅ Dentro de límite")))</f>
        <v/>
      </c>
    </row>
    <row r="430" customFormat="false" ht="19.35" hidden="false" customHeight="false" outlineLevel="0" collapsed="false">
      <c r="A430" s="72" t="str">
        <f aca="false">IF(ISBLANK(B430),"",INDEX(Cuentas!A:A,MATCH(B430,Cuentas!B:B,0)))</f>
        <v/>
      </c>
      <c r="B430" s="58"/>
      <c r="C430" s="70"/>
      <c r="D430" s="64" t="str">
        <f aca="false">IF(C430="","",C430*12)</f>
        <v/>
      </c>
      <c r="E430" s="64" t="str">
        <f aca="false">IF(C430="","",SUMIF(Transacciones!$D$2:$E$500,B430,Transacciones!$E$2:$E$500))</f>
        <v/>
      </c>
      <c r="F430" s="62" t="str">
        <f aca="false">IF(C430="","",IF(D430&gt;0,E430/D430,0))</f>
        <v/>
      </c>
      <c r="G430" s="63" t="str">
        <f aca="false">IF(C430="","",D430-E430)</f>
        <v/>
      </c>
      <c r="H430" s="64" t="str">
        <f aca="false">IF(C430="","",IF(F430&gt;1, "⚠️ Excedido", IF(F430&gt;=0.7, "⚠️ Próximo a límite", "✅ Dentro de límite")))</f>
        <v/>
      </c>
    </row>
    <row r="431" customFormat="false" ht="19.35" hidden="false" customHeight="false" outlineLevel="0" collapsed="false">
      <c r="A431" s="67" t="str">
        <f aca="false">IF(ISBLANK(B431),"",INDEX(Cuentas!A:A,MATCH(B431,Cuentas!B:B,0)))</f>
        <v/>
      </c>
      <c r="B431" s="50"/>
      <c r="C431" s="68"/>
      <c r="D431" s="66" t="str">
        <f aca="false">IF(C431="","",C431*12)</f>
        <v/>
      </c>
      <c r="E431" s="66" t="str">
        <f aca="false">IF(C431="","",SUMIF(Transacciones!$D$2:$E$500,B431,Transacciones!$E$2:$E$500))</f>
        <v/>
      </c>
      <c r="F431" s="54" t="str">
        <f aca="false">IF(C431="","",IF(D431&gt;0,E431/D431,0))</f>
        <v/>
      </c>
      <c r="G431" s="55" t="str">
        <f aca="false">IF(C431="","",D431-E431)</f>
        <v/>
      </c>
      <c r="H431" s="66" t="str">
        <f aca="false">IF(C431="","",IF(F431&gt;1, "⚠️ Excedido", IF(F431&gt;=0.7, "⚠️ Próximo a límite", "✅ Dentro de límite")))</f>
        <v/>
      </c>
    </row>
    <row r="432" customFormat="false" ht="19.35" hidden="false" customHeight="false" outlineLevel="0" collapsed="false">
      <c r="A432" s="72" t="str">
        <f aca="false">IF(ISBLANK(B432),"",INDEX(Cuentas!A:A,MATCH(B432,Cuentas!B:B,0)))</f>
        <v/>
      </c>
      <c r="B432" s="58"/>
      <c r="C432" s="70"/>
      <c r="D432" s="64" t="str">
        <f aca="false">IF(C432="","",C432*12)</f>
        <v/>
      </c>
      <c r="E432" s="64" t="str">
        <f aca="false">IF(C432="","",SUMIF(Transacciones!$D$2:$E$500,B432,Transacciones!$E$2:$E$500))</f>
        <v/>
      </c>
      <c r="F432" s="62" t="str">
        <f aca="false">IF(C432="","",IF(D432&gt;0,E432/D432,0))</f>
        <v/>
      </c>
      <c r="G432" s="63" t="str">
        <f aca="false">IF(C432="","",D432-E432)</f>
        <v/>
      </c>
      <c r="H432" s="64" t="str">
        <f aca="false">IF(C432="","",IF(F432&gt;1, "⚠️ Excedido", IF(F432&gt;=0.7, "⚠️ Próximo a límite", "✅ Dentro de límite")))</f>
        <v/>
      </c>
    </row>
    <row r="433" customFormat="false" ht="19.35" hidden="false" customHeight="false" outlineLevel="0" collapsed="false">
      <c r="A433" s="67" t="str">
        <f aca="false">IF(ISBLANK(B433),"",INDEX(Cuentas!A:A,MATCH(B433,Cuentas!B:B,0)))</f>
        <v/>
      </c>
      <c r="B433" s="50"/>
      <c r="C433" s="68"/>
      <c r="D433" s="66" t="str">
        <f aca="false">IF(C433="","",C433*12)</f>
        <v/>
      </c>
      <c r="E433" s="66" t="str">
        <f aca="false">IF(C433="","",SUMIF(Transacciones!$D$2:$E$500,B433,Transacciones!$E$2:$E$500))</f>
        <v/>
      </c>
      <c r="F433" s="54" t="str">
        <f aca="false">IF(C433="","",IF(D433&gt;0,E433/D433,0))</f>
        <v/>
      </c>
      <c r="G433" s="55" t="str">
        <f aca="false">IF(C433="","",D433-E433)</f>
        <v/>
      </c>
      <c r="H433" s="66" t="str">
        <f aca="false">IF(C433="","",IF(F433&gt;1, "⚠️ Excedido", IF(F433&gt;=0.7, "⚠️ Próximo a límite", "✅ Dentro de límite")))</f>
        <v/>
      </c>
    </row>
    <row r="434" customFormat="false" ht="19.35" hidden="false" customHeight="false" outlineLevel="0" collapsed="false">
      <c r="A434" s="72" t="str">
        <f aca="false">IF(ISBLANK(B434),"",INDEX(Cuentas!A:A,MATCH(B434,Cuentas!B:B,0)))</f>
        <v/>
      </c>
      <c r="B434" s="58"/>
      <c r="C434" s="70"/>
      <c r="D434" s="64" t="str">
        <f aca="false">IF(C434="","",C434*12)</f>
        <v/>
      </c>
      <c r="E434" s="64" t="str">
        <f aca="false">IF(C434="","",SUMIF(Transacciones!$D$2:$E$500,B434,Transacciones!$E$2:$E$500))</f>
        <v/>
      </c>
      <c r="F434" s="62" t="str">
        <f aca="false">IF(C434="","",IF(D434&gt;0,E434/D434,0))</f>
        <v/>
      </c>
      <c r="G434" s="63" t="str">
        <f aca="false">IF(C434="","",D434-E434)</f>
        <v/>
      </c>
      <c r="H434" s="64" t="str">
        <f aca="false">IF(C434="","",IF(F434&gt;1, "⚠️ Excedido", IF(F434&gt;=0.7, "⚠️ Próximo a límite", "✅ Dentro de límite")))</f>
        <v/>
      </c>
    </row>
    <row r="435" customFormat="false" ht="19.35" hidden="false" customHeight="false" outlineLevel="0" collapsed="false">
      <c r="A435" s="67" t="str">
        <f aca="false">IF(ISBLANK(B435),"",INDEX(Cuentas!A:A,MATCH(B435,Cuentas!B:B,0)))</f>
        <v/>
      </c>
      <c r="B435" s="50"/>
      <c r="C435" s="68"/>
      <c r="D435" s="66" t="str">
        <f aca="false">IF(C435="","",C435*12)</f>
        <v/>
      </c>
      <c r="E435" s="66" t="str">
        <f aca="false">IF(C435="","",SUMIF(Transacciones!$D$2:$E$500,B435,Transacciones!$E$2:$E$500))</f>
        <v/>
      </c>
      <c r="F435" s="54" t="str">
        <f aca="false">IF(C435="","",IF(D435&gt;0,E435/D435,0))</f>
        <v/>
      </c>
      <c r="G435" s="55" t="str">
        <f aca="false">IF(C435="","",D435-E435)</f>
        <v/>
      </c>
      <c r="H435" s="66" t="str">
        <f aca="false">IF(C435="","",IF(F435&gt;1, "⚠️ Excedido", IF(F435&gt;=0.7, "⚠️ Próximo a límite", "✅ Dentro de límite")))</f>
        <v/>
      </c>
    </row>
    <row r="436" customFormat="false" ht="19.35" hidden="false" customHeight="false" outlineLevel="0" collapsed="false">
      <c r="A436" s="72" t="str">
        <f aca="false">IF(ISBLANK(B436),"",INDEX(Cuentas!A:A,MATCH(B436,Cuentas!B:B,0)))</f>
        <v/>
      </c>
      <c r="B436" s="58"/>
      <c r="C436" s="70"/>
      <c r="D436" s="64" t="str">
        <f aca="false">IF(C436="","",C436*12)</f>
        <v/>
      </c>
      <c r="E436" s="64" t="str">
        <f aca="false">IF(C436="","",SUMIF(Transacciones!$D$2:$E$500,B436,Transacciones!$E$2:$E$500))</f>
        <v/>
      </c>
      <c r="F436" s="62" t="str">
        <f aca="false">IF(C436="","",IF(D436&gt;0,E436/D436,0))</f>
        <v/>
      </c>
      <c r="G436" s="63" t="str">
        <f aca="false">IF(C436="","",D436-E436)</f>
        <v/>
      </c>
      <c r="H436" s="64" t="str">
        <f aca="false">IF(C436="","",IF(F436&gt;1, "⚠️ Excedido", IF(F436&gt;=0.7, "⚠️ Próximo a límite", "✅ Dentro de límite")))</f>
        <v/>
      </c>
    </row>
    <row r="437" customFormat="false" ht="19.35" hidden="false" customHeight="false" outlineLevel="0" collapsed="false">
      <c r="A437" s="67" t="str">
        <f aca="false">IF(ISBLANK(B437),"",INDEX(Cuentas!A:A,MATCH(B437,Cuentas!B:B,0)))</f>
        <v/>
      </c>
      <c r="B437" s="50"/>
      <c r="C437" s="68"/>
      <c r="D437" s="66" t="str">
        <f aca="false">IF(C437="","",C437*12)</f>
        <v/>
      </c>
      <c r="E437" s="66" t="str">
        <f aca="false">IF(C437="","",SUMIF(Transacciones!$D$2:$E$500,B437,Transacciones!$E$2:$E$500))</f>
        <v/>
      </c>
      <c r="F437" s="54" t="str">
        <f aca="false">IF(C437="","",IF(D437&gt;0,E437/D437,0))</f>
        <v/>
      </c>
      <c r="G437" s="55" t="str">
        <f aca="false">IF(C437="","",D437-E437)</f>
        <v/>
      </c>
      <c r="H437" s="66" t="str">
        <f aca="false">IF(C437="","",IF(F437&gt;1, "⚠️ Excedido", IF(F437&gt;=0.7, "⚠️ Próximo a límite", "✅ Dentro de límite")))</f>
        <v/>
      </c>
    </row>
    <row r="438" customFormat="false" ht="19.35" hidden="false" customHeight="false" outlineLevel="0" collapsed="false">
      <c r="A438" s="72" t="str">
        <f aca="false">IF(ISBLANK(B438),"",INDEX(Cuentas!A:A,MATCH(B438,Cuentas!B:B,0)))</f>
        <v/>
      </c>
      <c r="B438" s="58"/>
      <c r="C438" s="70"/>
      <c r="D438" s="64" t="str">
        <f aca="false">IF(C438="","",C438*12)</f>
        <v/>
      </c>
      <c r="E438" s="64" t="str">
        <f aca="false">IF(C438="","",SUMIF(Transacciones!$D$2:$E$500,B438,Transacciones!$E$2:$E$500))</f>
        <v/>
      </c>
      <c r="F438" s="62" t="str">
        <f aca="false">IF(C438="","",IF(D438&gt;0,E438/D438,0))</f>
        <v/>
      </c>
      <c r="G438" s="63" t="str">
        <f aca="false">IF(C438="","",D438-E438)</f>
        <v/>
      </c>
      <c r="H438" s="64" t="str">
        <f aca="false">IF(C438="","",IF(F438&gt;1, "⚠️ Excedido", IF(F438&gt;=0.7, "⚠️ Próximo a límite", "✅ Dentro de límite")))</f>
        <v/>
      </c>
    </row>
    <row r="439" customFormat="false" ht="19.35" hidden="false" customHeight="false" outlineLevel="0" collapsed="false">
      <c r="A439" s="67" t="str">
        <f aca="false">IF(ISBLANK(B439),"",INDEX(Cuentas!A:A,MATCH(B439,Cuentas!B:B,0)))</f>
        <v/>
      </c>
      <c r="B439" s="50"/>
      <c r="C439" s="68"/>
      <c r="D439" s="66" t="str">
        <f aca="false">IF(C439="","",C439*12)</f>
        <v/>
      </c>
      <c r="E439" s="66" t="str">
        <f aca="false">IF(C439="","",SUMIF(Transacciones!$D$2:$E$500,B439,Transacciones!$E$2:$E$500))</f>
        <v/>
      </c>
      <c r="F439" s="54" t="str">
        <f aca="false">IF(C439="","",IF(D439&gt;0,E439/D439,0))</f>
        <v/>
      </c>
      <c r="G439" s="55" t="str">
        <f aca="false">IF(C439="","",D439-E439)</f>
        <v/>
      </c>
      <c r="H439" s="66" t="str">
        <f aca="false">IF(C439="","",IF(F439&gt;1, "⚠️ Excedido", IF(F439&gt;=0.7, "⚠️ Próximo a límite", "✅ Dentro de límite")))</f>
        <v/>
      </c>
    </row>
    <row r="440" customFormat="false" ht="19.35" hidden="false" customHeight="false" outlineLevel="0" collapsed="false">
      <c r="A440" s="72" t="str">
        <f aca="false">IF(ISBLANK(B440),"",INDEX(Cuentas!A:A,MATCH(B440,Cuentas!B:B,0)))</f>
        <v/>
      </c>
      <c r="B440" s="58"/>
      <c r="C440" s="70"/>
      <c r="D440" s="64" t="str">
        <f aca="false">IF(C440="","",C440*12)</f>
        <v/>
      </c>
      <c r="E440" s="64" t="str">
        <f aca="false">IF(C440="","",SUMIF(Transacciones!$D$2:$E$500,B440,Transacciones!$E$2:$E$500))</f>
        <v/>
      </c>
      <c r="F440" s="62" t="str">
        <f aca="false">IF(C440="","",IF(D440&gt;0,E440/D440,0))</f>
        <v/>
      </c>
      <c r="G440" s="63" t="str">
        <f aca="false">IF(C440="","",D440-E440)</f>
        <v/>
      </c>
      <c r="H440" s="64" t="str">
        <f aca="false">IF(C440="","",IF(F440&gt;1, "⚠️ Excedido", IF(F440&gt;=0.7, "⚠️ Próximo a límite", "✅ Dentro de límite")))</f>
        <v/>
      </c>
    </row>
    <row r="441" customFormat="false" ht="19.35" hidden="false" customHeight="false" outlineLevel="0" collapsed="false">
      <c r="A441" s="67" t="str">
        <f aca="false">IF(ISBLANK(B441),"",INDEX(Cuentas!A:A,MATCH(B441,Cuentas!B:B,0)))</f>
        <v/>
      </c>
      <c r="B441" s="50"/>
      <c r="C441" s="68"/>
      <c r="D441" s="66" t="str">
        <f aca="false">IF(C441="","",C441*12)</f>
        <v/>
      </c>
      <c r="E441" s="66" t="str">
        <f aca="false">IF(C441="","",SUMIF(Transacciones!$D$2:$E$500,B441,Transacciones!$E$2:$E$500))</f>
        <v/>
      </c>
      <c r="F441" s="54" t="str">
        <f aca="false">IF(C441="","",IF(D441&gt;0,E441/D441,0))</f>
        <v/>
      </c>
      <c r="G441" s="55" t="str">
        <f aca="false">IF(C441="","",D441-E441)</f>
        <v/>
      </c>
      <c r="H441" s="66" t="str">
        <f aca="false">IF(C441="","",IF(F441&gt;1, "⚠️ Excedido", IF(F441&gt;=0.7, "⚠️ Próximo a límite", "✅ Dentro de límite")))</f>
        <v/>
      </c>
    </row>
    <row r="442" customFormat="false" ht="19.35" hidden="false" customHeight="false" outlineLevel="0" collapsed="false">
      <c r="A442" s="72" t="str">
        <f aca="false">IF(ISBLANK(B442),"",INDEX(Cuentas!A:A,MATCH(B442,Cuentas!B:B,0)))</f>
        <v/>
      </c>
      <c r="B442" s="58"/>
      <c r="C442" s="70"/>
      <c r="D442" s="64" t="str">
        <f aca="false">IF(C442="","",C442*12)</f>
        <v/>
      </c>
      <c r="E442" s="64" t="str">
        <f aca="false">IF(C442="","",SUMIF(Transacciones!$D$2:$E$500,B442,Transacciones!$E$2:$E$500))</f>
        <v/>
      </c>
      <c r="F442" s="62" t="str">
        <f aca="false">IF(C442="","",IF(D442&gt;0,E442/D442,0))</f>
        <v/>
      </c>
      <c r="G442" s="63" t="str">
        <f aca="false">IF(C442="","",D442-E442)</f>
        <v/>
      </c>
      <c r="H442" s="64" t="str">
        <f aca="false">IF(C442="","",IF(F442&gt;1, "⚠️ Excedido", IF(F442&gt;=0.7, "⚠️ Próximo a límite", "✅ Dentro de límite")))</f>
        <v/>
      </c>
    </row>
    <row r="443" customFormat="false" ht="19.35" hidden="false" customHeight="false" outlineLevel="0" collapsed="false">
      <c r="A443" s="67" t="str">
        <f aca="false">IF(ISBLANK(B443),"",INDEX(Cuentas!A:A,MATCH(B443,Cuentas!B:B,0)))</f>
        <v/>
      </c>
      <c r="B443" s="50"/>
      <c r="C443" s="68"/>
      <c r="D443" s="66" t="str">
        <f aca="false">IF(C443="","",C443*12)</f>
        <v/>
      </c>
      <c r="E443" s="66" t="str">
        <f aca="false">IF(C443="","",SUMIF(Transacciones!$D$2:$E$500,B443,Transacciones!$E$2:$E$500))</f>
        <v/>
      </c>
      <c r="F443" s="54" t="str">
        <f aca="false">IF(C443="","",IF(D443&gt;0,E443/D443,0))</f>
        <v/>
      </c>
      <c r="G443" s="55" t="str">
        <f aca="false">IF(C443="","",D443-E443)</f>
        <v/>
      </c>
      <c r="H443" s="66" t="str">
        <f aca="false">IF(C443="","",IF(F443&gt;1, "⚠️ Excedido", IF(F443&gt;=0.7, "⚠️ Próximo a límite", "✅ Dentro de límite")))</f>
        <v/>
      </c>
    </row>
    <row r="444" customFormat="false" ht="19.35" hidden="false" customHeight="false" outlineLevel="0" collapsed="false">
      <c r="A444" s="72" t="str">
        <f aca="false">IF(ISBLANK(B444),"",INDEX(Cuentas!A:A,MATCH(B444,Cuentas!B:B,0)))</f>
        <v/>
      </c>
      <c r="B444" s="58"/>
      <c r="C444" s="70"/>
      <c r="D444" s="64" t="str">
        <f aca="false">IF(C444="","",C444*12)</f>
        <v/>
      </c>
      <c r="E444" s="64" t="str">
        <f aca="false">IF(C444="","",SUMIF(Transacciones!$D$2:$E$500,B444,Transacciones!$E$2:$E$500))</f>
        <v/>
      </c>
      <c r="F444" s="62" t="str">
        <f aca="false">IF(C444="","",IF(D444&gt;0,E444/D444,0))</f>
        <v/>
      </c>
      <c r="G444" s="63" t="str">
        <f aca="false">IF(C444="","",D444-E444)</f>
        <v/>
      </c>
      <c r="H444" s="64" t="str">
        <f aca="false">IF(C444="","",IF(F444&gt;1, "⚠️ Excedido", IF(F444&gt;=0.7, "⚠️ Próximo a límite", "✅ Dentro de límite")))</f>
        <v/>
      </c>
    </row>
    <row r="445" customFormat="false" ht="19.35" hidden="false" customHeight="false" outlineLevel="0" collapsed="false">
      <c r="A445" s="67" t="str">
        <f aca="false">IF(ISBLANK(B445),"",INDEX(Cuentas!A:A,MATCH(B445,Cuentas!B:B,0)))</f>
        <v/>
      </c>
      <c r="B445" s="50"/>
      <c r="C445" s="68"/>
      <c r="D445" s="66" t="str">
        <f aca="false">IF(C445="","",C445*12)</f>
        <v/>
      </c>
      <c r="E445" s="66" t="str">
        <f aca="false">IF(C445="","",SUMIF(Transacciones!$D$2:$E$500,B445,Transacciones!$E$2:$E$500))</f>
        <v/>
      </c>
      <c r="F445" s="54" t="str">
        <f aca="false">IF(C445="","",IF(D445&gt;0,E445/D445,0))</f>
        <v/>
      </c>
      <c r="G445" s="55" t="str">
        <f aca="false">IF(C445="","",D445-E445)</f>
        <v/>
      </c>
      <c r="H445" s="66" t="str">
        <f aca="false">IF(C445="","",IF(F445&gt;1, "⚠️ Excedido", IF(F445&gt;=0.7, "⚠️ Próximo a límite", "✅ Dentro de límite")))</f>
        <v/>
      </c>
    </row>
    <row r="446" customFormat="false" ht="19.35" hidden="false" customHeight="false" outlineLevel="0" collapsed="false">
      <c r="A446" s="72" t="str">
        <f aca="false">IF(ISBLANK(B446),"",INDEX(Cuentas!A:A,MATCH(B446,Cuentas!B:B,0)))</f>
        <v/>
      </c>
      <c r="B446" s="58"/>
      <c r="C446" s="70"/>
      <c r="D446" s="64" t="str">
        <f aca="false">IF(C446="","",C446*12)</f>
        <v/>
      </c>
      <c r="E446" s="64" t="str">
        <f aca="false">IF(C446="","",SUMIF(Transacciones!$D$2:$E$500,B446,Transacciones!$E$2:$E$500))</f>
        <v/>
      </c>
      <c r="F446" s="62" t="str">
        <f aca="false">IF(C446="","",IF(D446&gt;0,E446/D446,0))</f>
        <v/>
      </c>
      <c r="G446" s="63" t="str">
        <f aca="false">IF(C446="","",D446-E446)</f>
        <v/>
      </c>
      <c r="H446" s="64" t="str">
        <f aca="false">IF(C446="","",IF(F446&gt;1, "⚠️ Excedido", IF(F446&gt;=0.7, "⚠️ Próximo a límite", "✅ Dentro de límite")))</f>
        <v/>
      </c>
    </row>
    <row r="447" customFormat="false" ht="19.35" hidden="false" customHeight="false" outlineLevel="0" collapsed="false">
      <c r="A447" s="67" t="str">
        <f aca="false">IF(ISBLANK(B447),"",INDEX(Cuentas!A:A,MATCH(B447,Cuentas!B:B,0)))</f>
        <v/>
      </c>
      <c r="B447" s="50"/>
      <c r="C447" s="68"/>
      <c r="D447" s="66" t="str">
        <f aca="false">IF(C447="","",C447*12)</f>
        <v/>
      </c>
      <c r="E447" s="66" t="str">
        <f aca="false">IF(C447="","",SUMIF(Transacciones!$D$2:$E$500,B447,Transacciones!$E$2:$E$500))</f>
        <v/>
      </c>
      <c r="F447" s="54" t="str">
        <f aca="false">IF(C447="","",IF(D447&gt;0,E447/D447,0))</f>
        <v/>
      </c>
      <c r="G447" s="55" t="str">
        <f aca="false">IF(C447="","",D447-E447)</f>
        <v/>
      </c>
      <c r="H447" s="66" t="str">
        <f aca="false">IF(C447="","",IF(F447&gt;1, "⚠️ Excedido", IF(F447&gt;=0.7, "⚠️ Próximo a límite", "✅ Dentro de límite")))</f>
        <v/>
      </c>
    </row>
    <row r="448" customFormat="false" ht="19.35" hidden="false" customHeight="false" outlineLevel="0" collapsed="false">
      <c r="A448" s="72" t="str">
        <f aca="false">IF(ISBLANK(B448),"",INDEX(Cuentas!A:A,MATCH(B448,Cuentas!B:B,0)))</f>
        <v/>
      </c>
      <c r="B448" s="58"/>
      <c r="C448" s="70"/>
      <c r="D448" s="64" t="str">
        <f aca="false">IF(C448="","",C448*12)</f>
        <v/>
      </c>
      <c r="E448" s="64" t="str">
        <f aca="false">IF(C448="","",SUMIF(Transacciones!$D$2:$E$500,B448,Transacciones!$E$2:$E$500))</f>
        <v/>
      </c>
      <c r="F448" s="62" t="str">
        <f aca="false">IF(C448="","",IF(D448&gt;0,E448/D448,0))</f>
        <v/>
      </c>
      <c r="G448" s="63" t="str">
        <f aca="false">IF(C448="","",D448-E448)</f>
        <v/>
      </c>
      <c r="H448" s="64" t="str">
        <f aca="false">IF(C448="","",IF(F448&gt;1, "⚠️ Excedido", IF(F448&gt;=0.7, "⚠️ Próximo a límite", "✅ Dentro de límite")))</f>
        <v/>
      </c>
    </row>
    <row r="449" customFormat="false" ht="19.35" hidden="false" customHeight="false" outlineLevel="0" collapsed="false">
      <c r="A449" s="67" t="str">
        <f aca="false">IF(ISBLANK(B449),"",INDEX(Cuentas!A:A,MATCH(B449,Cuentas!B:B,0)))</f>
        <v/>
      </c>
      <c r="B449" s="50"/>
      <c r="C449" s="68"/>
      <c r="D449" s="66" t="str">
        <f aca="false">IF(C449="","",C449*12)</f>
        <v/>
      </c>
      <c r="E449" s="66" t="str">
        <f aca="false">IF(C449="","",SUMIF(Transacciones!$D$2:$E$500,B449,Transacciones!$E$2:$E$500))</f>
        <v/>
      </c>
      <c r="F449" s="54" t="str">
        <f aca="false">IF(C449="","",IF(D449&gt;0,E449/D449,0))</f>
        <v/>
      </c>
      <c r="G449" s="55" t="str">
        <f aca="false">IF(C449="","",D449-E449)</f>
        <v/>
      </c>
      <c r="H449" s="66" t="str">
        <f aca="false">IF(C449="","",IF(F449&gt;1, "⚠️ Excedido", IF(F449&gt;=0.7, "⚠️ Próximo a límite", "✅ Dentro de límite")))</f>
        <v/>
      </c>
    </row>
    <row r="450" customFormat="false" ht="19.35" hidden="false" customHeight="false" outlineLevel="0" collapsed="false">
      <c r="A450" s="72" t="str">
        <f aca="false">IF(ISBLANK(B450),"",INDEX(Cuentas!A:A,MATCH(B450,Cuentas!B:B,0)))</f>
        <v/>
      </c>
      <c r="B450" s="58"/>
      <c r="C450" s="70"/>
      <c r="D450" s="64" t="str">
        <f aca="false">IF(C450="","",C450*12)</f>
        <v/>
      </c>
      <c r="E450" s="64" t="str">
        <f aca="false">IF(C450="","",SUMIF(Transacciones!$D$2:$E$500,B450,Transacciones!$E$2:$E$500))</f>
        <v/>
      </c>
      <c r="F450" s="62" t="str">
        <f aca="false">IF(C450="","",IF(D450&gt;0,E450/D450,0))</f>
        <v/>
      </c>
      <c r="G450" s="63" t="str">
        <f aca="false">IF(C450="","",D450-E450)</f>
        <v/>
      </c>
      <c r="H450" s="64" t="str">
        <f aca="false">IF(C450="","",IF(F450&gt;1, "⚠️ Excedido", IF(F450&gt;=0.7, "⚠️ Próximo a límite", "✅ Dentro de límite")))</f>
        <v/>
      </c>
    </row>
    <row r="451" customFormat="false" ht="19.35" hidden="false" customHeight="false" outlineLevel="0" collapsed="false">
      <c r="A451" s="67" t="str">
        <f aca="false">IF(ISBLANK(B451),"",INDEX(Cuentas!A:A,MATCH(B451,Cuentas!B:B,0)))</f>
        <v/>
      </c>
      <c r="B451" s="50"/>
      <c r="C451" s="68"/>
      <c r="D451" s="66" t="str">
        <f aca="false">IF(C451="","",C451*12)</f>
        <v/>
      </c>
      <c r="E451" s="66" t="str">
        <f aca="false">IF(C451="","",SUMIF(Transacciones!$D$2:$E$500,B451,Transacciones!$E$2:$E$500))</f>
        <v/>
      </c>
      <c r="F451" s="54" t="str">
        <f aca="false">IF(C451="","",IF(D451&gt;0,E451/D451,0))</f>
        <v/>
      </c>
      <c r="G451" s="55" t="str">
        <f aca="false">IF(C451="","",D451-E451)</f>
        <v/>
      </c>
      <c r="H451" s="66" t="str">
        <f aca="false">IF(C451="","",IF(F451&gt;1, "⚠️ Excedido", IF(F451&gt;=0.7, "⚠️ Próximo a límite", "✅ Dentro de límite")))</f>
        <v/>
      </c>
    </row>
    <row r="452" customFormat="false" ht="19.35" hidden="false" customHeight="false" outlineLevel="0" collapsed="false">
      <c r="A452" s="72" t="str">
        <f aca="false">IF(ISBLANK(B452),"",INDEX(Cuentas!A:A,MATCH(B452,Cuentas!B:B,0)))</f>
        <v/>
      </c>
      <c r="B452" s="58"/>
      <c r="C452" s="70"/>
      <c r="D452" s="64" t="str">
        <f aca="false">IF(C452="","",C452*12)</f>
        <v/>
      </c>
      <c r="E452" s="64" t="str">
        <f aca="false">IF(C452="","",SUMIF(Transacciones!$D$2:$E$500,B452,Transacciones!$E$2:$E$500))</f>
        <v/>
      </c>
      <c r="F452" s="62" t="str">
        <f aca="false">IF(C452="","",IF(D452&gt;0,E452/D452,0))</f>
        <v/>
      </c>
      <c r="G452" s="63" t="str">
        <f aca="false">IF(C452="","",D452-E452)</f>
        <v/>
      </c>
      <c r="H452" s="64" t="str">
        <f aca="false">IF(C452="","",IF(F452&gt;1, "⚠️ Excedido", IF(F452&gt;=0.7, "⚠️ Próximo a límite", "✅ Dentro de límite")))</f>
        <v/>
      </c>
    </row>
    <row r="453" customFormat="false" ht="19.35" hidden="false" customHeight="false" outlineLevel="0" collapsed="false">
      <c r="A453" s="67" t="str">
        <f aca="false">IF(ISBLANK(B453),"",INDEX(Cuentas!A:A,MATCH(B453,Cuentas!B:B,0)))</f>
        <v/>
      </c>
      <c r="B453" s="50"/>
      <c r="C453" s="68"/>
      <c r="D453" s="66" t="str">
        <f aca="false">IF(C453="","",C453*12)</f>
        <v/>
      </c>
      <c r="E453" s="66" t="str">
        <f aca="false">IF(C453="","",SUMIF(Transacciones!$D$2:$E$500,B453,Transacciones!$E$2:$E$500))</f>
        <v/>
      </c>
      <c r="F453" s="54" t="str">
        <f aca="false">IF(C453="","",IF(D453&gt;0,E453/D453,0))</f>
        <v/>
      </c>
      <c r="G453" s="55" t="str">
        <f aca="false">IF(C453="","",D453-E453)</f>
        <v/>
      </c>
      <c r="H453" s="66" t="str">
        <f aca="false">IF(C453="","",IF(F453&gt;1, "⚠️ Excedido", IF(F453&gt;=0.7, "⚠️ Próximo a límite", "✅ Dentro de límite")))</f>
        <v/>
      </c>
    </row>
    <row r="454" customFormat="false" ht="19.35" hidden="false" customHeight="false" outlineLevel="0" collapsed="false">
      <c r="A454" s="72" t="str">
        <f aca="false">IF(ISBLANK(B454),"",INDEX(Cuentas!A:A,MATCH(B454,Cuentas!B:B,0)))</f>
        <v/>
      </c>
      <c r="B454" s="58"/>
      <c r="C454" s="70"/>
      <c r="D454" s="64" t="str">
        <f aca="false">IF(C454="","",C454*12)</f>
        <v/>
      </c>
      <c r="E454" s="64" t="str">
        <f aca="false">IF(C454="","",SUMIF(Transacciones!$D$2:$E$500,B454,Transacciones!$E$2:$E$500))</f>
        <v/>
      </c>
      <c r="F454" s="62" t="str">
        <f aca="false">IF(C454="","",IF(D454&gt;0,E454/D454,0))</f>
        <v/>
      </c>
      <c r="G454" s="63" t="str">
        <f aca="false">IF(C454="","",D454-E454)</f>
        <v/>
      </c>
      <c r="H454" s="64" t="str">
        <f aca="false">IF(C454="","",IF(F454&gt;1, "⚠️ Excedido", IF(F454&gt;=0.7, "⚠️ Próximo a límite", "✅ Dentro de límite")))</f>
        <v/>
      </c>
    </row>
    <row r="455" customFormat="false" ht="19.35" hidden="false" customHeight="false" outlineLevel="0" collapsed="false">
      <c r="A455" s="67" t="str">
        <f aca="false">IF(ISBLANK(B455),"",INDEX(Cuentas!A:A,MATCH(B455,Cuentas!B:B,0)))</f>
        <v/>
      </c>
      <c r="B455" s="50"/>
      <c r="C455" s="68"/>
      <c r="D455" s="66" t="str">
        <f aca="false">IF(C455="","",C455*12)</f>
        <v/>
      </c>
      <c r="E455" s="66" t="str">
        <f aca="false">IF(C455="","",SUMIF(Transacciones!$D$2:$E$500,B455,Transacciones!$E$2:$E$500))</f>
        <v/>
      </c>
      <c r="F455" s="54" t="str">
        <f aca="false">IF(C455="","",IF(D455&gt;0,E455/D455,0))</f>
        <v/>
      </c>
      <c r="G455" s="55" t="str">
        <f aca="false">IF(C455="","",D455-E455)</f>
        <v/>
      </c>
      <c r="H455" s="66" t="str">
        <f aca="false">IF(C455="","",IF(F455&gt;1, "⚠️ Excedido", IF(F455&gt;=0.7, "⚠️ Próximo a límite", "✅ Dentro de límite")))</f>
        <v/>
      </c>
    </row>
    <row r="456" customFormat="false" ht="19.35" hidden="false" customHeight="false" outlineLevel="0" collapsed="false">
      <c r="A456" s="72" t="str">
        <f aca="false">IF(ISBLANK(B456),"",INDEX(Cuentas!A:A,MATCH(B456,Cuentas!B:B,0)))</f>
        <v/>
      </c>
      <c r="B456" s="58"/>
      <c r="C456" s="70"/>
      <c r="D456" s="64" t="str">
        <f aca="false">IF(C456="","",C456*12)</f>
        <v/>
      </c>
      <c r="E456" s="64" t="str">
        <f aca="false">IF(C456="","",SUMIF(Transacciones!$D$2:$E$500,B456,Transacciones!$E$2:$E$500))</f>
        <v/>
      </c>
      <c r="F456" s="62" t="str">
        <f aca="false">IF(C456="","",IF(D456&gt;0,E456/D456,0))</f>
        <v/>
      </c>
      <c r="G456" s="63" t="str">
        <f aca="false">IF(C456="","",D456-E456)</f>
        <v/>
      </c>
      <c r="H456" s="64" t="str">
        <f aca="false">IF(C456="","",IF(F456&gt;1, "⚠️ Excedido", IF(F456&gt;=0.7, "⚠️ Próximo a límite", "✅ Dentro de límite")))</f>
        <v/>
      </c>
    </row>
    <row r="457" customFormat="false" ht="19.35" hidden="false" customHeight="false" outlineLevel="0" collapsed="false">
      <c r="A457" s="67" t="str">
        <f aca="false">IF(ISBLANK(B457),"",INDEX(Cuentas!A:A,MATCH(B457,Cuentas!B:B,0)))</f>
        <v/>
      </c>
      <c r="B457" s="50"/>
      <c r="C457" s="68"/>
      <c r="D457" s="66" t="str">
        <f aca="false">IF(C457="","",C457*12)</f>
        <v/>
      </c>
      <c r="E457" s="66" t="str">
        <f aca="false">IF(C457="","",SUMIF(Transacciones!$D$2:$E$500,B457,Transacciones!$E$2:$E$500))</f>
        <v/>
      </c>
      <c r="F457" s="54" t="str">
        <f aca="false">IF(C457="","",IF(D457&gt;0,E457/D457,0))</f>
        <v/>
      </c>
      <c r="G457" s="55" t="str">
        <f aca="false">IF(C457="","",D457-E457)</f>
        <v/>
      </c>
      <c r="H457" s="66" t="str">
        <f aca="false">IF(C457="","",IF(F457&gt;1, "⚠️ Excedido", IF(F457&gt;=0.7, "⚠️ Próximo a límite", "✅ Dentro de límite")))</f>
        <v/>
      </c>
    </row>
    <row r="458" customFormat="false" ht="19.35" hidden="false" customHeight="false" outlineLevel="0" collapsed="false">
      <c r="A458" s="72" t="str">
        <f aca="false">IF(ISBLANK(B458),"",INDEX(Cuentas!A:A,MATCH(B458,Cuentas!B:B,0)))</f>
        <v/>
      </c>
      <c r="B458" s="58"/>
      <c r="C458" s="70"/>
      <c r="D458" s="64" t="str">
        <f aca="false">IF(C458="","",C458*12)</f>
        <v/>
      </c>
      <c r="E458" s="64" t="str">
        <f aca="false">IF(C458="","",SUMIF(Transacciones!$D$2:$E$500,B458,Transacciones!$E$2:$E$500))</f>
        <v/>
      </c>
      <c r="F458" s="62" t="str">
        <f aca="false">IF(C458="","",IF(D458&gt;0,E458/D458,0))</f>
        <v/>
      </c>
      <c r="G458" s="63" t="str">
        <f aca="false">IF(C458="","",D458-E458)</f>
        <v/>
      </c>
      <c r="H458" s="64" t="str">
        <f aca="false">IF(C458="","",IF(F458&gt;1, "⚠️ Excedido", IF(F458&gt;=0.7, "⚠️ Próximo a límite", "✅ Dentro de límite")))</f>
        <v/>
      </c>
    </row>
    <row r="459" customFormat="false" ht="19.35" hidden="false" customHeight="false" outlineLevel="0" collapsed="false">
      <c r="A459" s="67" t="str">
        <f aca="false">IF(ISBLANK(B459),"",INDEX(Cuentas!A:A,MATCH(B459,Cuentas!B:B,0)))</f>
        <v/>
      </c>
      <c r="B459" s="50"/>
      <c r="C459" s="68"/>
      <c r="D459" s="66" t="str">
        <f aca="false">IF(C459="","",C459*12)</f>
        <v/>
      </c>
      <c r="E459" s="66" t="str">
        <f aca="false">IF(C459="","",SUMIF(Transacciones!$D$2:$E$500,B459,Transacciones!$E$2:$E$500))</f>
        <v/>
      </c>
      <c r="F459" s="54" t="str">
        <f aca="false">IF(C459="","",IF(D459&gt;0,E459/D459,0))</f>
        <v/>
      </c>
      <c r="G459" s="55" t="str">
        <f aca="false">IF(C459="","",D459-E459)</f>
        <v/>
      </c>
      <c r="H459" s="66" t="str">
        <f aca="false">IF(C459="","",IF(F459&gt;1, "⚠️ Excedido", IF(F459&gt;=0.7, "⚠️ Próximo a límite", "✅ Dentro de límite")))</f>
        <v/>
      </c>
    </row>
    <row r="460" customFormat="false" ht="19.35" hidden="false" customHeight="false" outlineLevel="0" collapsed="false">
      <c r="A460" s="72" t="str">
        <f aca="false">IF(ISBLANK(B460),"",INDEX(Cuentas!A:A,MATCH(B460,Cuentas!B:B,0)))</f>
        <v/>
      </c>
      <c r="B460" s="58"/>
      <c r="C460" s="70"/>
      <c r="D460" s="64" t="str">
        <f aca="false">IF(C460="","",C460*12)</f>
        <v/>
      </c>
      <c r="E460" s="64" t="str">
        <f aca="false">IF(C460="","",SUMIF(Transacciones!$D$2:$E$500,B460,Transacciones!$E$2:$E$500))</f>
        <v/>
      </c>
      <c r="F460" s="62" t="str">
        <f aca="false">IF(C460="","",IF(D460&gt;0,E460/D460,0))</f>
        <v/>
      </c>
      <c r="G460" s="63" t="str">
        <f aca="false">IF(C460="","",D460-E460)</f>
        <v/>
      </c>
      <c r="H460" s="64" t="str">
        <f aca="false">IF(C460="","",IF(F460&gt;1, "⚠️ Excedido", IF(F460&gt;=0.7, "⚠️ Próximo a límite", "✅ Dentro de límite")))</f>
        <v/>
      </c>
    </row>
    <row r="461" customFormat="false" ht="19.35" hidden="false" customHeight="false" outlineLevel="0" collapsed="false">
      <c r="A461" s="67" t="str">
        <f aca="false">IF(ISBLANK(B461),"",INDEX(Cuentas!A:A,MATCH(B461,Cuentas!B:B,0)))</f>
        <v/>
      </c>
      <c r="B461" s="50"/>
      <c r="C461" s="68"/>
      <c r="D461" s="66" t="str">
        <f aca="false">IF(C461="","",C461*12)</f>
        <v/>
      </c>
      <c r="E461" s="66" t="str">
        <f aca="false">IF(C461="","",SUMIF(Transacciones!$D$2:$E$500,B461,Transacciones!$E$2:$E$500))</f>
        <v/>
      </c>
      <c r="F461" s="54" t="str">
        <f aca="false">IF(C461="","",IF(D461&gt;0,E461/D461,0))</f>
        <v/>
      </c>
      <c r="G461" s="55" t="str">
        <f aca="false">IF(C461="","",D461-E461)</f>
        <v/>
      </c>
      <c r="H461" s="66" t="str">
        <f aca="false">IF(C461="","",IF(F461&gt;1, "⚠️ Excedido", IF(F461&gt;=0.7, "⚠️ Próximo a límite", "✅ Dentro de límite")))</f>
        <v/>
      </c>
    </row>
    <row r="462" customFormat="false" ht="19.35" hidden="false" customHeight="false" outlineLevel="0" collapsed="false">
      <c r="A462" s="72" t="str">
        <f aca="false">IF(ISBLANK(B462),"",INDEX(Cuentas!A:A,MATCH(B462,Cuentas!B:B,0)))</f>
        <v/>
      </c>
      <c r="B462" s="58"/>
      <c r="C462" s="70"/>
      <c r="D462" s="64" t="str">
        <f aca="false">IF(C462="","",C462*12)</f>
        <v/>
      </c>
      <c r="E462" s="64" t="str">
        <f aca="false">IF(C462="","",SUMIF(Transacciones!$D$2:$E$500,B462,Transacciones!$E$2:$E$500))</f>
        <v/>
      </c>
      <c r="F462" s="62" t="str">
        <f aca="false">IF(C462="","",IF(D462&gt;0,E462/D462,0))</f>
        <v/>
      </c>
      <c r="G462" s="63" t="str">
        <f aca="false">IF(C462="","",D462-E462)</f>
        <v/>
      </c>
      <c r="H462" s="64" t="str">
        <f aca="false">IF(C462="","",IF(F462&gt;1, "⚠️ Excedido", IF(F462&gt;=0.7, "⚠️ Próximo a límite", "✅ Dentro de límite")))</f>
        <v/>
      </c>
    </row>
    <row r="463" customFormat="false" ht="19.35" hidden="false" customHeight="false" outlineLevel="0" collapsed="false">
      <c r="A463" s="67" t="str">
        <f aca="false">IF(ISBLANK(B463),"",INDEX(Cuentas!A:A,MATCH(B463,Cuentas!B:B,0)))</f>
        <v/>
      </c>
      <c r="B463" s="50"/>
      <c r="C463" s="68"/>
      <c r="D463" s="66" t="str">
        <f aca="false">IF(C463="","",C463*12)</f>
        <v/>
      </c>
      <c r="E463" s="66" t="str">
        <f aca="false">IF(C463="","",SUMIF(Transacciones!$D$2:$E$500,B463,Transacciones!$E$2:$E$500))</f>
        <v/>
      </c>
      <c r="F463" s="54" t="str">
        <f aca="false">IF(C463="","",IF(D463&gt;0,E463/D463,0))</f>
        <v/>
      </c>
      <c r="G463" s="55" t="str">
        <f aca="false">IF(C463="","",D463-E463)</f>
        <v/>
      </c>
      <c r="H463" s="66" t="str">
        <f aca="false">IF(C463="","",IF(F463&gt;1, "⚠️ Excedido", IF(F463&gt;=0.7, "⚠️ Próximo a límite", "✅ Dentro de límite")))</f>
        <v/>
      </c>
    </row>
    <row r="464" customFormat="false" ht="19.35" hidden="false" customHeight="false" outlineLevel="0" collapsed="false">
      <c r="A464" s="72" t="str">
        <f aca="false">IF(ISBLANK(B464),"",INDEX(Cuentas!A:A,MATCH(B464,Cuentas!B:B,0)))</f>
        <v/>
      </c>
      <c r="B464" s="58"/>
      <c r="C464" s="70"/>
      <c r="D464" s="64" t="str">
        <f aca="false">IF(C464="","",C464*12)</f>
        <v/>
      </c>
      <c r="E464" s="64" t="str">
        <f aca="false">IF(C464="","",SUMIF(Transacciones!$D$2:$E$500,B464,Transacciones!$E$2:$E$500))</f>
        <v/>
      </c>
      <c r="F464" s="62" t="str">
        <f aca="false">IF(C464="","",IF(D464&gt;0,E464/D464,0))</f>
        <v/>
      </c>
      <c r="G464" s="63" t="str">
        <f aca="false">IF(C464="","",D464-E464)</f>
        <v/>
      </c>
      <c r="H464" s="64" t="str">
        <f aca="false">IF(C464="","",IF(F464&gt;1, "⚠️ Excedido", IF(F464&gt;=0.7, "⚠️ Próximo a límite", "✅ Dentro de límite")))</f>
        <v/>
      </c>
    </row>
    <row r="465" customFormat="false" ht="19.35" hidden="false" customHeight="false" outlineLevel="0" collapsed="false">
      <c r="A465" s="67" t="str">
        <f aca="false">IF(ISBLANK(B465),"",INDEX(Cuentas!A:A,MATCH(B465,Cuentas!B:B,0)))</f>
        <v/>
      </c>
      <c r="B465" s="50"/>
      <c r="C465" s="68"/>
      <c r="D465" s="66" t="str">
        <f aca="false">IF(C465="","",C465*12)</f>
        <v/>
      </c>
      <c r="E465" s="66" t="str">
        <f aca="false">IF(C465="","",SUMIF(Transacciones!$D$2:$E$500,B465,Transacciones!$E$2:$E$500))</f>
        <v/>
      </c>
      <c r="F465" s="54" t="str">
        <f aca="false">IF(C465="","",IF(D465&gt;0,E465/D465,0))</f>
        <v/>
      </c>
      <c r="G465" s="55" t="str">
        <f aca="false">IF(C465="","",D465-E465)</f>
        <v/>
      </c>
      <c r="H465" s="66" t="str">
        <f aca="false">IF(C465="","",IF(F465&gt;1, "⚠️ Excedido", IF(F465&gt;=0.7, "⚠️ Próximo a límite", "✅ Dentro de límite")))</f>
        <v/>
      </c>
    </row>
    <row r="466" customFormat="false" ht="19.35" hidden="false" customHeight="false" outlineLevel="0" collapsed="false">
      <c r="A466" s="72" t="str">
        <f aca="false">IF(ISBLANK(B466),"",INDEX(Cuentas!A:A,MATCH(B466,Cuentas!B:B,0)))</f>
        <v/>
      </c>
      <c r="B466" s="58"/>
      <c r="C466" s="70"/>
      <c r="D466" s="64" t="str">
        <f aca="false">IF(C466="","",C466*12)</f>
        <v/>
      </c>
      <c r="E466" s="64" t="str">
        <f aca="false">IF(C466="","",SUMIF(Transacciones!$D$2:$E$500,B466,Transacciones!$E$2:$E$500))</f>
        <v/>
      </c>
      <c r="F466" s="62" t="str">
        <f aca="false">IF(C466="","",IF(D466&gt;0,E466/D466,0))</f>
        <v/>
      </c>
      <c r="G466" s="63" t="str">
        <f aca="false">IF(C466="","",D466-E466)</f>
        <v/>
      </c>
      <c r="H466" s="64" t="str">
        <f aca="false">IF(C466="","",IF(F466&gt;1, "⚠️ Excedido", IF(F466&gt;=0.7, "⚠️ Próximo a límite", "✅ Dentro de límite")))</f>
        <v/>
      </c>
    </row>
    <row r="467" customFormat="false" ht="19.35" hidden="false" customHeight="false" outlineLevel="0" collapsed="false">
      <c r="A467" s="67" t="str">
        <f aca="false">IF(ISBLANK(B467),"",INDEX(Cuentas!A:A,MATCH(B467,Cuentas!B:B,0)))</f>
        <v/>
      </c>
      <c r="B467" s="50"/>
      <c r="C467" s="68"/>
      <c r="D467" s="66" t="str">
        <f aca="false">IF(C467="","",C467*12)</f>
        <v/>
      </c>
      <c r="E467" s="66" t="str">
        <f aca="false">IF(C467="","",SUMIF(Transacciones!$D$2:$E$500,B467,Transacciones!$E$2:$E$500))</f>
        <v/>
      </c>
      <c r="F467" s="54" t="str">
        <f aca="false">IF(C467="","",IF(D467&gt;0,E467/D467,0))</f>
        <v/>
      </c>
      <c r="G467" s="55" t="str">
        <f aca="false">IF(C467="","",D467-E467)</f>
        <v/>
      </c>
      <c r="H467" s="66" t="str">
        <f aca="false">IF(C467="","",IF(F467&gt;1, "⚠️ Excedido", IF(F467&gt;=0.7, "⚠️ Próximo a límite", "✅ Dentro de límite")))</f>
        <v/>
      </c>
    </row>
    <row r="468" customFormat="false" ht="19.35" hidden="false" customHeight="false" outlineLevel="0" collapsed="false">
      <c r="A468" s="72" t="str">
        <f aca="false">IF(ISBLANK(B468),"",INDEX(Cuentas!A:A,MATCH(B468,Cuentas!B:B,0)))</f>
        <v/>
      </c>
      <c r="B468" s="58"/>
      <c r="C468" s="70"/>
      <c r="D468" s="64" t="str">
        <f aca="false">IF(C468="","",C468*12)</f>
        <v/>
      </c>
      <c r="E468" s="64" t="str">
        <f aca="false">IF(C468="","",SUMIF(Transacciones!$D$2:$E$500,B468,Transacciones!$E$2:$E$500))</f>
        <v/>
      </c>
      <c r="F468" s="62" t="str">
        <f aca="false">IF(C468="","",IF(D468&gt;0,E468/D468,0))</f>
        <v/>
      </c>
      <c r="G468" s="63" t="str">
        <f aca="false">IF(C468="","",D468-E468)</f>
        <v/>
      </c>
      <c r="H468" s="64" t="str">
        <f aca="false">IF(C468="","",IF(F468&gt;1, "⚠️ Excedido", IF(F468&gt;=0.7, "⚠️ Próximo a límite", "✅ Dentro de límite")))</f>
        <v/>
      </c>
    </row>
    <row r="469" customFormat="false" ht="19.35" hidden="false" customHeight="false" outlineLevel="0" collapsed="false">
      <c r="A469" s="67" t="str">
        <f aca="false">IF(ISBLANK(B469),"",INDEX(Cuentas!A:A,MATCH(B469,Cuentas!B:B,0)))</f>
        <v/>
      </c>
      <c r="B469" s="50"/>
      <c r="C469" s="68"/>
      <c r="D469" s="66" t="str">
        <f aca="false">IF(C469="","",C469*12)</f>
        <v/>
      </c>
      <c r="E469" s="66" t="str">
        <f aca="false">IF(C469="","",SUMIF(Transacciones!$D$2:$E$500,B469,Transacciones!$E$2:$E$500))</f>
        <v/>
      </c>
      <c r="F469" s="54" t="str">
        <f aca="false">IF(C469="","",IF(D469&gt;0,E469/D469,0))</f>
        <v/>
      </c>
      <c r="G469" s="55" t="str">
        <f aca="false">IF(C469="","",D469-E469)</f>
        <v/>
      </c>
      <c r="H469" s="66" t="str">
        <f aca="false">IF(C469="","",IF(F469&gt;1, "⚠️ Excedido", IF(F469&gt;=0.7, "⚠️ Próximo a límite", "✅ Dentro de límite")))</f>
        <v/>
      </c>
    </row>
    <row r="470" customFormat="false" ht="19.35" hidden="false" customHeight="false" outlineLevel="0" collapsed="false">
      <c r="A470" s="72" t="str">
        <f aca="false">IF(ISBLANK(B470),"",INDEX(Cuentas!A:A,MATCH(B470,Cuentas!B:B,0)))</f>
        <v/>
      </c>
      <c r="B470" s="58"/>
      <c r="C470" s="70"/>
      <c r="D470" s="64" t="str">
        <f aca="false">IF(C470="","",C470*12)</f>
        <v/>
      </c>
      <c r="E470" s="64" t="str">
        <f aca="false">IF(C470="","",SUMIF(Transacciones!$D$2:$E$500,B470,Transacciones!$E$2:$E$500))</f>
        <v/>
      </c>
      <c r="F470" s="62" t="str">
        <f aca="false">IF(C470="","",IF(D470&gt;0,E470/D470,0))</f>
        <v/>
      </c>
      <c r="G470" s="63" t="str">
        <f aca="false">IF(C470="","",D470-E470)</f>
        <v/>
      </c>
      <c r="H470" s="64" t="str">
        <f aca="false">IF(C470="","",IF(F470&gt;1, "⚠️ Excedido", IF(F470&gt;=0.7, "⚠️ Próximo a límite", "✅ Dentro de límite")))</f>
        <v/>
      </c>
    </row>
    <row r="471" customFormat="false" ht="19.35" hidden="false" customHeight="false" outlineLevel="0" collapsed="false">
      <c r="A471" s="67" t="str">
        <f aca="false">IF(ISBLANK(B471),"",INDEX(Cuentas!A:A,MATCH(B471,Cuentas!B:B,0)))</f>
        <v/>
      </c>
      <c r="B471" s="50"/>
      <c r="C471" s="68"/>
      <c r="D471" s="66" t="str">
        <f aca="false">IF(C471="","",C471*12)</f>
        <v/>
      </c>
      <c r="E471" s="66" t="str">
        <f aca="false">IF(C471="","",SUMIF(Transacciones!$D$2:$E$500,B471,Transacciones!$E$2:$E$500))</f>
        <v/>
      </c>
      <c r="F471" s="54" t="str">
        <f aca="false">IF(C471="","",IF(D471&gt;0,E471/D471,0))</f>
        <v/>
      </c>
      <c r="G471" s="55" t="str">
        <f aca="false">IF(C471="","",D471-E471)</f>
        <v/>
      </c>
      <c r="H471" s="66" t="str">
        <f aca="false">IF(C471="","",IF(F471&gt;1, "⚠️ Excedido", IF(F471&gt;=0.7, "⚠️ Próximo a límite", "✅ Dentro de límite")))</f>
        <v/>
      </c>
    </row>
    <row r="472" customFormat="false" ht="19.35" hidden="false" customHeight="false" outlineLevel="0" collapsed="false">
      <c r="A472" s="72" t="str">
        <f aca="false">IF(ISBLANK(B472),"",INDEX(Cuentas!A:A,MATCH(B472,Cuentas!B:B,0)))</f>
        <v/>
      </c>
      <c r="B472" s="58"/>
      <c r="C472" s="70"/>
      <c r="D472" s="64" t="str">
        <f aca="false">IF(C472="","",C472*12)</f>
        <v/>
      </c>
      <c r="E472" s="64" t="str">
        <f aca="false">IF(C472="","",SUMIF(Transacciones!$D$2:$E$500,B472,Transacciones!$E$2:$E$500))</f>
        <v/>
      </c>
      <c r="F472" s="62" t="str">
        <f aca="false">IF(C472="","",IF(D472&gt;0,E472/D472,0))</f>
        <v/>
      </c>
      <c r="G472" s="63" t="str">
        <f aca="false">IF(C472="","",D472-E472)</f>
        <v/>
      </c>
      <c r="H472" s="64" t="str">
        <f aca="false">IF(C472="","",IF(F472&gt;1, "⚠️ Excedido", IF(F472&gt;=0.7, "⚠️ Próximo a límite", "✅ Dentro de límite")))</f>
        <v/>
      </c>
    </row>
    <row r="473" customFormat="false" ht="19.35" hidden="false" customHeight="false" outlineLevel="0" collapsed="false">
      <c r="A473" s="67" t="str">
        <f aca="false">IF(ISBLANK(B473),"",INDEX(Cuentas!A:A,MATCH(B473,Cuentas!B:B,0)))</f>
        <v/>
      </c>
      <c r="B473" s="50"/>
      <c r="C473" s="68"/>
      <c r="D473" s="66" t="str">
        <f aca="false">IF(C473="","",C473*12)</f>
        <v/>
      </c>
      <c r="E473" s="66" t="str">
        <f aca="false">IF(C473="","",SUMIF(Transacciones!$D$2:$E$500,B473,Transacciones!$E$2:$E$500))</f>
        <v/>
      </c>
      <c r="F473" s="54" t="str">
        <f aca="false">IF(C473="","",IF(D473&gt;0,E473/D473,0))</f>
        <v/>
      </c>
      <c r="G473" s="55" t="str">
        <f aca="false">IF(C473="","",D473-E473)</f>
        <v/>
      </c>
      <c r="H473" s="66" t="str">
        <f aca="false">IF(C473="","",IF(F473&gt;1, "⚠️ Excedido", IF(F473&gt;=0.7, "⚠️ Próximo a límite", "✅ Dentro de límite")))</f>
        <v/>
      </c>
    </row>
    <row r="474" customFormat="false" ht="19.35" hidden="false" customHeight="false" outlineLevel="0" collapsed="false">
      <c r="A474" s="72" t="str">
        <f aca="false">IF(ISBLANK(B474),"",INDEX(Cuentas!A:A,MATCH(B474,Cuentas!B:B,0)))</f>
        <v/>
      </c>
      <c r="B474" s="58"/>
      <c r="C474" s="70"/>
      <c r="D474" s="64" t="str">
        <f aca="false">IF(C474="","",C474*12)</f>
        <v/>
      </c>
      <c r="E474" s="64" t="str">
        <f aca="false">IF(C474="","",SUMIF(Transacciones!$D$2:$E$500,B474,Transacciones!$E$2:$E$500))</f>
        <v/>
      </c>
      <c r="F474" s="62" t="str">
        <f aca="false">IF(C474="","",IF(D474&gt;0,E474/D474,0))</f>
        <v/>
      </c>
      <c r="G474" s="63" t="str">
        <f aca="false">IF(C474="","",D474-E474)</f>
        <v/>
      </c>
      <c r="H474" s="64" t="str">
        <f aca="false">IF(C474="","",IF(F474&gt;1, "⚠️ Excedido", IF(F474&gt;=0.7, "⚠️ Próximo a límite", "✅ Dentro de límite")))</f>
        <v/>
      </c>
    </row>
    <row r="475" customFormat="false" ht="19.35" hidden="false" customHeight="false" outlineLevel="0" collapsed="false">
      <c r="A475" s="67" t="str">
        <f aca="false">IF(ISBLANK(B475),"",INDEX(Cuentas!A:A,MATCH(B475,Cuentas!B:B,0)))</f>
        <v/>
      </c>
      <c r="B475" s="50"/>
      <c r="C475" s="68"/>
      <c r="D475" s="66" t="str">
        <f aca="false">IF(C475="","",C475*12)</f>
        <v/>
      </c>
      <c r="E475" s="66" t="str">
        <f aca="false">IF(C475="","",SUMIF(Transacciones!$D$2:$E$500,B475,Transacciones!$E$2:$E$500))</f>
        <v/>
      </c>
      <c r="F475" s="54" t="str">
        <f aca="false">IF(C475="","",IF(D475&gt;0,E475/D475,0))</f>
        <v/>
      </c>
      <c r="G475" s="55" t="str">
        <f aca="false">IF(C475="","",D475-E475)</f>
        <v/>
      </c>
      <c r="H475" s="66" t="str">
        <f aca="false">IF(C475="","",IF(F475&gt;1, "⚠️ Excedido", IF(F475&gt;=0.7, "⚠️ Próximo a límite", "✅ Dentro de límite")))</f>
        <v/>
      </c>
    </row>
    <row r="476" customFormat="false" ht="19.35" hidden="false" customHeight="false" outlineLevel="0" collapsed="false">
      <c r="A476" s="72" t="str">
        <f aca="false">IF(ISBLANK(B476),"",INDEX(Cuentas!A:A,MATCH(B476,Cuentas!B:B,0)))</f>
        <v/>
      </c>
      <c r="B476" s="58"/>
      <c r="C476" s="70"/>
      <c r="D476" s="64" t="str">
        <f aca="false">IF(C476="","",C476*12)</f>
        <v/>
      </c>
      <c r="E476" s="64" t="str">
        <f aca="false">IF(C476="","",SUMIF(Transacciones!$D$2:$E$500,B476,Transacciones!$E$2:$E$500))</f>
        <v/>
      </c>
      <c r="F476" s="62" t="str">
        <f aca="false">IF(C476="","",IF(D476&gt;0,E476/D476,0))</f>
        <v/>
      </c>
      <c r="G476" s="63" t="str">
        <f aca="false">IF(C476="","",D476-E476)</f>
        <v/>
      </c>
      <c r="H476" s="64" t="str">
        <f aca="false">IF(C476="","",IF(F476&gt;1, "⚠️ Excedido", IF(F476&gt;=0.7, "⚠️ Próximo a límite", "✅ Dentro de límite")))</f>
        <v/>
      </c>
    </row>
    <row r="477" customFormat="false" ht="19.35" hidden="false" customHeight="false" outlineLevel="0" collapsed="false">
      <c r="A477" s="67" t="str">
        <f aca="false">IF(ISBLANK(B477),"",INDEX(Cuentas!A:A,MATCH(B477,Cuentas!B:B,0)))</f>
        <v/>
      </c>
      <c r="B477" s="50"/>
      <c r="C477" s="68"/>
      <c r="D477" s="66" t="str">
        <f aca="false">IF(C477="","",C477*12)</f>
        <v/>
      </c>
      <c r="E477" s="66" t="str">
        <f aca="false">IF(C477="","",SUMIF(Transacciones!$D$2:$E$500,B477,Transacciones!$E$2:$E$500))</f>
        <v/>
      </c>
      <c r="F477" s="54" t="str">
        <f aca="false">IF(C477="","",IF(D477&gt;0,E477/D477,0))</f>
        <v/>
      </c>
      <c r="G477" s="55" t="str">
        <f aca="false">IF(C477="","",D477-E477)</f>
        <v/>
      </c>
      <c r="H477" s="66" t="str">
        <f aca="false">IF(C477="","",IF(F477&gt;1, "⚠️ Excedido", IF(F477&gt;=0.7, "⚠️ Próximo a límite", "✅ Dentro de límite")))</f>
        <v/>
      </c>
    </row>
    <row r="478" customFormat="false" ht="19.35" hidden="false" customHeight="false" outlineLevel="0" collapsed="false">
      <c r="A478" s="72" t="str">
        <f aca="false">IF(ISBLANK(B478),"",INDEX(Cuentas!A:A,MATCH(B478,Cuentas!B:B,0)))</f>
        <v/>
      </c>
      <c r="B478" s="58"/>
      <c r="C478" s="70"/>
      <c r="D478" s="64" t="str">
        <f aca="false">IF(C478="","",C478*12)</f>
        <v/>
      </c>
      <c r="E478" s="64" t="str">
        <f aca="false">IF(C478="","",SUMIF(Transacciones!$D$2:$E$500,B478,Transacciones!$E$2:$E$500))</f>
        <v/>
      </c>
      <c r="F478" s="62" t="str">
        <f aca="false">IF(C478="","",IF(D478&gt;0,E478/D478,0))</f>
        <v/>
      </c>
      <c r="G478" s="63" t="str">
        <f aca="false">IF(C478="","",D478-E478)</f>
        <v/>
      </c>
      <c r="H478" s="64" t="str">
        <f aca="false">IF(C478="","",IF(F478&gt;1, "⚠️ Excedido", IF(F478&gt;=0.7, "⚠️ Próximo a límite", "✅ Dentro de límite")))</f>
        <v/>
      </c>
    </row>
    <row r="479" customFormat="false" ht="19.35" hidden="false" customHeight="false" outlineLevel="0" collapsed="false">
      <c r="A479" s="67" t="str">
        <f aca="false">IF(ISBLANK(B479),"",INDEX(Cuentas!A:A,MATCH(B479,Cuentas!B:B,0)))</f>
        <v/>
      </c>
      <c r="B479" s="50"/>
      <c r="C479" s="68"/>
      <c r="D479" s="66" t="str">
        <f aca="false">IF(C479="","",C479*12)</f>
        <v/>
      </c>
      <c r="E479" s="66" t="str">
        <f aca="false">IF(C479="","",SUMIF(Transacciones!$D$2:$E$500,B479,Transacciones!$E$2:$E$500))</f>
        <v/>
      </c>
      <c r="F479" s="54" t="str">
        <f aca="false">IF(C479="","",IF(D479&gt;0,E479/D479,0))</f>
        <v/>
      </c>
      <c r="G479" s="55" t="str">
        <f aca="false">IF(C479="","",D479-E479)</f>
        <v/>
      </c>
      <c r="H479" s="66" t="str">
        <f aca="false">IF(C479="","",IF(F479&gt;1, "⚠️ Excedido", IF(F479&gt;=0.7, "⚠️ Próximo a límite", "✅ Dentro de límite")))</f>
        <v/>
      </c>
    </row>
    <row r="480" customFormat="false" ht="19.35" hidden="false" customHeight="false" outlineLevel="0" collapsed="false">
      <c r="A480" s="72" t="str">
        <f aca="false">IF(ISBLANK(B480),"",INDEX(Cuentas!A:A,MATCH(B480,Cuentas!B:B,0)))</f>
        <v/>
      </c>
      <c r="B480" s="58"/>
      <c r="C480" s="70"/>
      <c r="D480" s="64" t="str">
        <f aca="false">IF(C480="","",C480*12)</f>
        <v/>
      </c>
      <c r="E480" s="64" t="str">
        <f aca="false">IF(C480="","",SUMIF(Transacciones!$D$2:$E$500,B480,Transacciones!$E$2:$E$500))</f>
        <v/>
      </c>
      <c r="F480" s="62" t="str">
        <f aca="false">IF(C480="","",IF(D480&gt;0,E480/D480,0))</f>
        <v/>
      </c>
      <c r="G480" s="63" t="str">
        <f aca="false">IF(C480="","",D480-E480)</f>
        <v/>
      </c>
      <c r="H480" s="64" t="str">
        <f aca="false">IF(C480="","",IF(F480&gt;1, "⚠️ Excedido", IF(F480&gt;=0.7, "⚠️ Próximo a límite", "✅ Dentro de límite")))</f>
        <v/>
      </c>
    </row>
    <row r="481" customFormat="false" ht="19.35" hidden="false" customHeight="false" outlineLevel="0" collapsed="false">
      <c r="A481" s="67" t="str">
        <f aca="false">IF(ISBLANK(B481),"",INDEX(Cuentas!A:A,MATCH(B481,Cuentas!B:B,0)))</f>
        <v/>
      </c>
      <c r="B481" s="50"/>
      <c r="C481" s="68"/>
      <c r="D481" s="66" t="str">
        <f aca="false">IF(C481="","",C481*12)</f>
        <v/>
      </c>
      <c r="E481" s="66" t="str">
        <f aca="false">IF(C481="","",SUMIF(Transacciones!$D$2:$E$500,B481,Transacciones!$E$2:$E$500))</f>
        <v/>
      </c>
      <c r="F481" s="54" t="str">
        <f aca="false">IF(C481="","",IF(D481&gt;0,E481/D481,0))</f>
        <v/>
      </c>
      <c r="G481" s="55" t="str">
        <f aca="false">IF(C481="","",D481-E481)</f>
        <v/>
      </c>
      <c r="H481" s="66" t="str">
        <f aca="false">IF(C481="","",IF(F481&gt;1, "⚠️ Excedido", IF(F481&gt;=0.7, "⚠️ Próximo a límite", "✅ Dentro de límite")))</f>
        <v/>
      </c>
    </row>
    <row r="482" customFormat="false" ht="19.35" hidden="false" customHeight="false" outlineLevel="0" collapsed="false">
      <c r="A482" s="72" t="str">
        <f aca="false">IF(ISBLANK(B482),"",INDEX(Cuentas!A:A,MATCH(B482,Cuentas!B:B,0)))</f>
        <v/>
      </c>
      <c r="B482" s="58"/>
      <c r="C482" s="70"/>
      <c r="D482" s="64" t="str">
        <f aca="false">IF(C482="","",C482*12)</f>
        <v/>
      </c>
      <c r="E482" s="64" t="str">
        <f aca="false">IF(C482="","",SUMIF(Transacciones!$D$2:$E$500,B482,Transacciones!$E$2:$E$500))</f>
        <v/>
      </c>
      <c r="F482" s="62" t="str">
        <f aca="false">IF(C482="","",IF(D482&gt;0,E482/D482,0))</f>
        <v/>
      </c>
      <c r="G482" s="63" t="str">
        <f aca="false">IF(C482="","",D482-E482)</f>
        <v/>
      </c>
      <c r="H482" s="64" t="str">
        <f aca="false">IF(C482="","",IF(F482&gt;1, "⚠️ Excedido", IF(F482&gt;=0.7, "⚠️ Próximo a límite", "✅ Dentro de límite")))</f>
        <v/>
      </c>
    </row>
    <row r="483" customFormat="false" ht="19.35" hidden="false" customHeight="false" outlineLevel="0" collapsed="false">
      <c r="A483" s="67" t="str">
        <f aca="false">IF(ISBLANK(B483),"",INDEX(Cuentas!A:A,MATCH(B483,Cuentas!B:B,0)))</f>
        <v/>
      </c>
      <c r="B483" s="50"/>
      <c r="C483" s="68"/>
      <c r="D483" s="66" t="str">
        <f aca="false">IF(C483="","",C483*12)</f>
        <v/>
      </c>
      <c r="E483" s="66" t="str">
        <f aca="false">IF(C483="","",SUMIF(Transacciones!$D$2:$E$500,B483,Transacciones!$E$2:$E$500))</f>
        <v/>
      </c>
      <c r="F483" s="54" t="str">
        <f aca="false">IF(C483="","",IF(D483&gt;0,E483/D483,0))</f>
        <v/>
      </c>
      <c r="G483" s="55" t="str">
        <f aca="false">IF(C483="","",D483-E483)</f>
        <v/>
      </c>
      <c r="H483" s="66" t="str">
        <f aca="false">IF(C483="","",IF(F483&gt;1, "⚠️ Excedido", IF(F483&gt;=0.7, "⚠️ Próximo a límite", "✅ Dentro de límite")))</f>
        <v/>
      </c>
    </row>
    <row r="484" customFormat="false" ht="19.35" hidden="false" customHeight="false" outlineLevel="0" collapsed="false">
      <c r="A484" s="72" t="str">
        <f aca="false">IF(ISBLANK(B484),"",INDEX(Cuentas!A:A,MATCH(B484,Cuentas!B:B,0)))</f>
        <v/>
      </c>
      <c r="B484" s="58"/>
      <c r="C484" s="70"/>
      <c r="D484" s="64" t="str">
        <f aca="false">IF(C484="","",C484*12)</f>
        <v/>
      </c>
      <c r="E484" s="64" t="str">
        <f aca="false">IF(C484="","",SUMIF(Transacciones!$D$2:$E$500,B484,Transacciones!$E$2:$E$500))</f>
        <v/>
      </c>
      <c r="F484" s="62" t="str">
        <f aca="false">IF(C484="","",IF(D484&gt;0,E484/D484,0))</f>
        <v/>
      </c>
      <c r="G484" s="63" t="str">
        <f aca="false">IF(C484="","",D484-E484)</f>
        <v/>
      </c>
      <c r="H484" s="64" t="str">
        <f aca="false">IF(C484="","",IF(F484&gt;1, "⚠️ Excedido", IF(F484&gt;=0.7, "⚠️ Próximo a límite", "✅ Dentro de límite")))</f>
        <v/>
      </c>
    </row>
    <row r="485" customFormat="false" ht="19.35" hidden="false" customHeight="false" outlineLevel="0" collapsed="false">
      <c r="A485" s="67" t="str">
        <f aca="false">IF(ISBLANK(B485),"",INDEX(Cuentas!A:A,MATCH(B485,Cuentas!B:B,0)))</f>
        <v/>
      </c>
      <c r="B485" s="50"/>
      <c r="C485" s="68"/>
      <c r="D485" s="66" t="str">
        <f aca="false">IF(C485="","",C485*12)</f>
        <v/>
      </c>
      <c r="E485" s="66" t="str">
        <f aca="false">IF(C485="","",SUMIF(Transacciones!$D$2:$E$500,B485,Transacciones!$E$2:$E$500))</f>
        <v/>
      </c>
      <c r="F485" s="54" t="str">
        <f aca="false">IF(C485="","",IF(D485&gt;0,E485/D485,0))</f>
        <v/>
      </c>
      <c r="G485" s="55" t="str">
        <f aca="false">IF(C485="","",D485-E485)</f>
        <v/>
      </c>
      <c r="H485" s="66" t="str">
        <f aca="false">IF(C485="","",IF(F485&gt;1, "⚠️ Excedido", IF(F485&gt;=0.7, "⚠️ Próximo a límite", "✅ Dentro de límite")))</f>
        <v/>
      </c>
    </row>
    <row r="486" customFormat="false" ht="19.35" hidden="false" customHeight="false" outlineLevel="0" collapsed="false">
      <c r="A486" s="72" t="str">
        <f aca="false">IF(ISBLANK(B486),"",INDEX(Cuentas!A:A,MATCH(B486,Cuentas!B:B,0)))</f>
        <v/>
      </c>
      <c r="B486" s="58"/>
      <c r="C486" s="70"/>
      <c r="D486" s="64" t="str">
        <f aca="false">IF(C486="","",C486*12)</f>
        <v/>
      </c>
      <c r="E486" s="64" t="str">
        <f aca="false">IF(C486="","",SUMIF(Transacciones!$D$2:$E$500,B486,Transacciones!$E$2:$E$500))</f>
        <v/>
      </c>
      <c r="F486" s="62" t="str">
        <f aca="false">IF(C486="","",IF(D486&gt;0,E486/D486,0))</f>
        <v/>
      </c>
      <c r="G486" s="63" t="str">
        <f aca="false">IF(C486="","",D486-E486)</f>
        <v/>
      </c>
      <c r="H486" s="64" t="str">
        <f aca="false">IF(C486="","",IF(F486&gt;1, "⚠️ Excedido", IF(F486&gt;=0.7, "⚠️ Próximo a límite", "✅ Dentro de límite")))</f>
        <v/>
      </c>
    </row>
    <row r="487" customFormat="false" ht="19.35" hidden="false" customHeight="false" outlineLevel="0" collapsed="false">
      <c r="A487" s="67" t="str">
        <f aca="false">IF(ISBLANK(B487),"",INDEX(Cuentas!A:A,MATCH(B487,Cuentas!B:B,0)))</f>
        <v/>
      </c>
      <c r="B487" s="50"/>
      <c r="C487" s="68"/>
      <c r="D487" s="66" t="str">
        <f aca="false">IF(C487="","",C487*12)</f>
        <v/>
      </c>
      <c r="E487" s="66" t="str">
        <f aca="false">IF(C487="","",SUMIF(Transacciones!$D$2:$E$500,B487,Transacciones!$E$2:$E$500))</f>
        <v/>
      </c>
      <c r="F487" s="54" t="str">
        <f aca="false">IF(C487="","",IF(D487&gt;0,E487/D487,0))</f>
        <v/>
      </c>
      <c r="G487" s="55" t="str">
        <f aca="false">IF(C487="","",D487-E487)</f>
        <v/>
      </c>
      <c r="H487" s="66" t="str">
        <f aca="false">IF(C487="","",IF(F487&gt;1, "⚠️ Excedido", IF(F487&gt;=0.7, "⚠️ Próximo a límite", "✅ Dentro de límite")))</f>
        <v/>
      </c>
    </row>
    <row r="488" customFormat="false" ht="19.35" hidden="false" customHeight="false" outlineLevel="0" collapsed="false">
      <c r="A488" s="72" t="str">
        <f aca="false">IF(ISBLANK(B488),"",INDEX(Cuentas!A:A,MATCH(B488,Cuentas!B:B,0)))</f>
        <v/>
      </c>
      <c r="B488" s="58"/>
      <c r="C488" s="70"/>
      <c r="D488" s="64" t="str">
        <f aca="false">IF(C488="","",C488*12)</f>
        <v/>
      </c>
      <c r="E488" s="64" t="str">
        <f aca="false">IF(C488="","",SUMIF(Transacciones!$D$2:$E$500,B488,Transacciones!$E$2:$E$500))</f>
        <v/>
      </c>
      <c r="F488" s="62" t="str">
        <f aca="false">IF(C488="","",IF(D488&gt;0,E488/D488,0))</f>
        <v/>
      </c>
      <c r="G488" s="63" t="str">
        <f aca="false">IF(C488="","",D488-E488)</f>
        <v/>
      </c>
      <c r="H488" s="64" t="str">
        <f aca="false">IF(C488="","",IF(F488&gt;1, "⚠️ Excedido", IF(F488&gt;=0.7, "⚠️ Próximo a límite", "✅ Dentro de límite")))</f>
        <v/>
      </c>
    </row>
    <row r="489" customFormat="false" ht="19.35" hidden="false" customHeight="false" outlineLevel="0" collapsed="false">
      <c r="A489" s="67" t="str">
        <f aca="false">IF(ISBLANK(B489),"",INDEX(Cuentas!A:A,MATCH(B489,Cuentas!B:B,0)))</f>
        <v/>
      </c>
      <c r="B489" s="50"/>
      <c r="C489" s="68"/>
      <c r="D489" s="66" t="str">
        <f aca="false">IF(C489="","",C489*12)</f>
        <v/>
      </c>
      <c r="E489" s="66" t="str">
        <f aca="false">IF(C489="","",SUMIF(Transacciones!$D$2:$E$500,B489,Transacciones!$E$2:$E$500))</f>
        <v/>
      </c>
      <c r="F489" s="54" t="str">
        <f aca="false">IF(C489="","",IF(D489&gt;0,E489/D489,0))</f>
        <v/>
      </c>
      <c r="G489" s="55" t="str">
        <f aca="false">IF(C489="","",D489-E489)</f>
        <v/>
      </c>
      <c r="H489" s="66" t="str">
        <f aca="false">IF(C489="","",IF(F489&gt;1, "⚠️ Excedido", IF(F489&gt;=0.7, "⚠️ Próximo a límite", "✅ Dentro de límite")))</f>
        <v/>
      </c>
    </row>
    <row r="490" customFormat="false" ht="19.35" hidden="false" customHeight="false" outlineLevel="0" collapsed="false">
      <c r="A490" s="72" t="str">
        <f aca="false">IF(ISBLANK(B490),"",INDEX(Cuentas!A:A,MATCH(B490,Cuentas!B:B,0)))</f>
        <v/>
      </c>
      <c r="B490" s="58"/>
      <c r="C490" s="70"/>
      <c r="D490" s="64" t="str">
        <f aca="false">IF(C490="","",C490*12)</f>
        <v/>
      </c>
      <c r="E490" s="64" t="str">
        <f aca="false">IF(C490="","",SUMIF(Transacciones!$D$2:$E$500,B490,Transacciones!$E$2:$E$500))</f>
        <v/>
      </c>
      <c r="F490" s="62" t="str">
        <f aca="false">IF(C490="","",IF(D490&gt;0,E490/D490,0))</f>
        <v/>
      </c>
      <c r="G490" s="63" t="str">
        <f aca="false">IF(C490="","",D490-E490)</f>
        <v/>
      </c>
      <c r="H490" s="64" t="str">
        <f aca="false">IF(C490="","",IF(F490&gt;1, "⚠️ Excedido", IF(F490&gt;=0.7, "⚠️ Próximo a límite", "✅ Dentro de límite")))</f>
        <v/>
      </c>
    </row>
    <row r="491" customFormat="false" ht="19.35" hidden="false" customHeight="false" outlineLevel="0" collapsed="false">
      <c r="A491" s="67" t="str">
        <f aca="false">IF(ISBLANK(B491),"",INDEX(Cuentas!A:A,MATCH(B491,Cuentas!B:B,0)))</f>
        <v/>
      </c>
      <c r="B491" s="50"/>
      <c r="C491" s="68"/>
      <c r="D491" s="66" t="str">
        <f aca="false">IF(C491="","",C491*12)</f>
        <v/>
      </c>
      <c r="E491" s="66" t="str">
        <f aca="false">IF(C491="","",SUMIF(Transacciones!$D$2:$E$500,B491,Transacciones!$E$2:$E$500))</f>
        <v/>
      </c>
      <c r="F491" s="54" t="str">
        <f aca="false">IF(C491="","",IF(D491&gt;0,E491/D491,0))</f>
        <v/>
      </c>
      <c r="G491" s="55" t="str">
        <f aca="false">IF(C491="","",D491-E491)</f>
        <v/>
      </c>
      <c r="H491" s="66" t="str">
        <f aca="false">IF(C491="","",IF(F491&gt;1, "⚠️ Excedido", IF(F491&gt;=0.7, "⚠️ Próximo a límite", "✅ Dentro de límite")))</f>
        <v/>
      </c>
    </row>
    <row r="492" customFormat="false" ht="19.35" hidden="false" customHeight="false" outlineLevel="0" collapsed="false">
      <c r="A492" s="72" t="str">
        <f aca="false">IF(ISBLANK(B492),"",INDEX(Cuentas!A:A,MATCH(B492,Cuentas!B:B,0)))</f>
        <v/>
      </c>
      <c r="B492" s="58"/>
      <c r="C492" s="70"/>
      <c r="D492" s="64" t="str">
        <f aca="false">IF(C492="","",C492*12)</f>
        <v/>
      </c>
      <c r="E492" s="64" t="str">
        <f aca="false">IF(C492="","",SUMIF(Transacciones!$D$2:$E$500,B492,Transacciones!$E$2:$E$500))</f>
        <v/>
      </c>
      <c r="F492" s="62" t="str">
        <f aca="false">IF(C492="","",IF(D492&gt;0,E492/D492,0))</f>
        <v/>
      </c>
      <c r="G492" s="63" t="str">
        <f aca="false">IF(C492="","",D492-E492)</f>
        <v/>
      </c>
      <c r="H492" s="64" t="str">
        <f aca="false">IF(C492="","",IF(F492&gt;1, "⚠️ Excedido", IF(F492&gt;=0.7, "⚠️ Próximo a límite", "✅ Dentro de límite")))</f>
        <v/>
      </c>
    </row>
    <row r="493" customFormat="false" ht="19.35" hidden="false" customHeight="false" outlineLevel="0" collapsed="false">
      <c r="A493" s="67" t="str">
        <f aca="false">IF(ISBLANK(B493),"",INDEX(Cuentas!A:A,MATCH(B493,Cuentas!B:B,0)))</f>
        <v/>
      </c>
      <c r="B493" s="50"/>
      <c r="C493" s="68"/>
      <c r="D493" s="66" t="str">
        <f aca="false">IF(C493="","",C493*12)</f>
        <v/>
      </c>
      <c r="E493" s="66" t="str">
        <f aca="false">IF(C493="","",SUMIF(Transacciones!$D$2:$E$500,B493,Transacciones!$E$2:$E$500))</f>
        <v/>
      </c>
      <c r="F493" s="54" t="str">
        <f aca="false">IF(C493="","",IF(D493&gt;0,E493/D493,0))</f>
        <v/>
      </c>
      <c r="G493" s="55" t="str">
        <f aca="false">IF(C493="","",D493-E493)</f>
        <v/>
      </c>
      <c r="H493" s="66" t="str">
        <f aca="false">IF(C493="","",IF(F493&gt;1, "⚠️ Excedido", IF(F493&gt;=0.7, "⚠️ Próximo a límite", "✅ Dentro de límite")))</f>
        <v/>
      </c>
    </row>
    <row r="494" customFormat="false" ht="19.35" hidden="false" customHeight="false" outlineLevel="0" collapsed="false">
      <c r="A494" s="72" t="str">
        <f aca="false">IF(ISBLANK(B494),"",INDEX(Cuentas!A:A,MATCH(B494,Cuentas!B:B,0)))</f>
        <v/>
      </c>
      <c r="B494" s="58"/>
      <c r="C494" s="70"/>
      <c r="D494" s="64" t="str">
        <f aca="false">IF(C494="","",C494*12)</f>
        <v/>
      </c>
      <c r="E494" s="64" t="str">
        <f aca="false">IF(C494="","",SUMIF(Transacciones!$D$2:$E$500,B494,Transacciones!$E$2:$E$500))</f>
        <v/>
      </c>
      <c r="F494" s="62" t="str">
        <f aca="false">IF(C494="","",IF(D494&gt;0,E494/D494,0))</f>
        <v/>
      </c>
      <c r="G494" s="63" t="str">
        <f aca="false">IF(C494="","",D494-E494)</f>
        <v/>
      </c>
      <c r="H494" s="64" t="str">
        <f aca="false">IF(C494="","",IF(F494&gt;1, "⚠️ Excedido", IF(F494&gt;=0.7, "⚠️ Próximo a límite", "✅ Dentro de límite")))</f>
        <v/>
      </c>
    </row>
    <row r="495" customFormat="false" ht="19.35" hidden="false" customHeight="false" outlineLevel="0" collapsed="false">
      <c r="A495" s="67" t="str">
        <f aca="false">IF(ISBLANK(B495),"",INDEX(Cuentas!A:A,MATCH(B495,Cuentas!B:B,0)))</f>
        <v/>
      </c>
      <c r="B495" s="50"/>
      <c r="C495" s="68"/>
      <c r="D495" s="66" t="str">
        <f aca="false">IF(C495="","",C495*12)</f>
        <v/>
      </c>
      <c r="E495" s="66" t="str">
        <f aca="false">IF(C495="","",SUMIF(Transacciones!$D$2:$E$500,B495,Transacciones!$E$2:$E$500))</f>
        <v/>
      </c>
      <c r="F495" s="54" t="str">
        <f aca="false">IF(C495="","",IF(D495&gt;0,E495/D495,0))</f>
        <v/>
      </c>
      <c r="G495" s="55" t="str">
        <f aca="false">IF(C495="","",D495-E495)</f>
        <v/>
      </c>
      <c r="H495" s="66" t="str">
        <f aca="false">IF(C495="","",IF(F495&gt;1, "⚠️ Excedido", IF(F495&gt;=0.7, "⚠️ Próximo a límite", "✅ Dentro de límite")))</f>
        <v/>
      </c>
    </row>
    <row r="496" customFormat="false" ht="19.35" hidden="false" customHeight="false" outlineLevel="0" collapsed="false">
      <c r="A496" s="72" t="str">
        <f aca="false">IF(ISBLANK(B496),"",INDEX(Cuentas!A:A,MATCH(B496,Cuentas!B:B,0)))</f>
        <v/>
      </c>
      <c r="B496" s="58"/>
      <c r="C496" s="70"/>
      <c r="D496" s="64" t="str">
        <f aca="false">IF(C496="","",C496*12)</f>
        <v/>
      </c>
      <c r="E496" s="64" t="str">
        <f aca="false">IF(C496="","",SUMIF(Transacciones!$D$2:$E$500,B496,Transacciones!$E$2:$E$500))</f>
        <v/>
      </c>
      <c r="F496" s="62" t="str">
        <f aca="false">IF(C496="","",IF(D496&gt;0,E496/D496,0))</f>
        <v/>
      </c>
      <c r="G496" s="63" t="str">
        <f aca="false">IF(C496="","",D496-E496)</f>
        <v/>
      </c>
      <c r="H496" s="64" t="str">
        <f aca="false">IF(C496="","",IF(F496&gt;1, "⚠️ Excedido", IF(F496&gt;=0.7, "⚠️ Próximo a límite", "✅ Dentro de límite")))</f>
        <v/>
      </c>
    </row>
    <row r="497" customFormat="false" ht="19.35" hidden="false" customHeight="false" outlineLevel="0" collapsed="false">
      <c r="A497" s="67" t="str">
        <f aca="false">IF(ISBLANK(B497),"",INDEX(Cuentas!A:A,MATCH(B497,Cuentas!B:B,0)))</f>
        <v/>
      </c>
      <c r="B497" s="50"/>
      <c r="C497" s="68"/>
      <c r="D497" s="66" t="str">
        <f aca="false">IF(C497="","",C497*12)</f>
        <v/>
      </c>
      <c r="E497" s="66" t="str">
        <f aca="false">IF(C497="","",SUMIF(Transacciones!$D$2:$E$500,B497,Transacciones!$E$2:$E$500))</f>
        <v/>
      </c>
      <c r="F497" s="54" t="str">
        <f aca="false">IF(C497="","",IF(D497&gt;0,E497/D497,0))</f>
        <v/>
      </c>
      <c r="G497" s="55" t="str">
        <f aca="false">IF(C497="","",D497-E497)</f>
        <v/>
      </c>
      <c r="H497" s="66" t="str">
        <f aca="false">IF(C497="","",IF(F497&gt;1, "⚠️ Excedido", IF(F497&gt;=0.7, "⚠️ Próximo a límite", "✅ Dentro de límite")))</f>
        <v/>
      </c>
    </row>
    <row r="498" customFormat="false" ht="19.35" hidden="false" customHeight="false" outlineLevel="0" collapsed="false">
      <c r="A498" s="72" t="str">
        <f aca="false">IF(ISBLANK(B498),"",INDEX(Cuentas!A:A,MATCH(B498,Cuentas!B:B,0)))</f>
        <v/>
      </c>
      <c r="B498" s="58"/>
      <c r="C498" s="70"/>
      <c r="D498" s="64" t="str">
        <f aca="false">IF(C498="","",C498*12)</f>
        <v/>
      </c>
      <c r="E498" s="64" t="str">
        <f aca="false">IF(C498="","",SUMIF(Transacciones!$D$2:$E$500,B498,Transacciones!$E$2:$E$500))</f>
        <v/>
      </c>
      <c r="F498" s="62" t="str">
        <f aca="false">IF(C498="","",IF(D498&gt;0,E498/D498,0))</f>
        <v/>
      </c>
      <c r="G498" s="63" t="str">
        <f aca="false">IF(C498="","",D498-E498)</f>
        <v/>
      </c>
      <c r="H498" s="64" t="str">
        <f aca="false">IF(C498="","",IF(F498&gt;1, "⚠️ Excedido", IF(F498&gt;=0.7, "⚠️ Próximo a límite", "✅ Dentro de límite")))</f>
        <v/>
      </c>
    </row>
    <row r="499" customFormat="false" ht="19.35" hidden="false" customHeight="false" outlineLevel="0" collapsed="false">
      <c r="A499" s="67" t="str">
        <f aca="false">IF(ISBLANK(B499),"",INDEX(Cuentas!A:A,MATCH(B499,Cuentas!B:B,0)))</f>
        <v/>
      </c>
      <c r="B499" s="50"/>
      <c r="C499" s="68"/>
      <c r="D499" s="66" t="str">
        <f aca="false">IF(C499="","",C499*12)</f>
        <v/>
      </c>
      <c r="E499" s="66" t="str">
        <f aca="false">IF(C499="","",SUMIF(Transacciones!$D$2:$E$500,B499,Transacciones!$E$2:$E$500))</f>
        <v/>
      </c>
      <c r="F499" s="54" t="str">
        <f aca="false">IF(C499="","",IF(D499&gt;0,E499/D499,0))</f>
        <v/>
      </c>
      <c r="G499" s="55" t="str">
        <f aca="false">IF(C499="","",D499-E499)</f>
        <v/>
      </c>
      <c r="H499" s="66" t="str">
        <f aca="false">IF(C499="","",IF(F499&gt;1, "⚠️ Excedido", IF(F499&gt;=0.7, "⚠️ Próximo a límite", "✅ Dentro de límite")))</f>
        <v/>
      </c>
    </row>
    <row r="500" customFormat="false" ht="19.35" hidden="false" customHeight="false" outlineLevel="0" collapsed="false">
      <c r="A500" s="74" t="str">
        <f aca="false">IF(ISBLANK(B500),"",INDEX(Cuentas!A:A,MATCH(B500,Cuentas!B:B,0)))</f>
        <v/>
      </c>
      <c r="B500" s="58"/>
      <c r="C500" s="75"/>
      <c r="D500" s="76" t="str">
        <f aca="false">IF(C500="","",C500*12)</f>
        <v/>
      </c>
      <c r="E500" s="76" t="str">
        <f aca="false">IF(C500="","",SUMIF(Transacciones!$D$2:$E$500,B500,Transacciones!$E$2:$E$500))</f>
        <v/>
      </c>
      <c r="F500" s="77" t="str">
        <f aca="false">IF(C500="","",IF(D500&gt;0,E500/D500,0))</f>
        <v/>
      </c>
      <c r="G500" s="78" t="str">
        <f aca="false">IF(C500="","",D500-E500)</f>
        <v/>
      </c>
      <c r="H500" s="76" t="str">
        <f aca="false">IF(C500="","",IF(F500&gt;1, "⚠️ Excedido", IF(F500&gt;=0.7, "⚠️ Próximo a límite", "✅ Dentro de límite")))</f>
        <v/>
      </c>
    </row>
  </sheetData>
  <sheetProtection sheet="true" objects="true" scenarios="true"/>
  <mergeCells count="3">
    <mergeCell ref="A1:H1"/>
    <mergeCell ref="A3:H3"/>
    <mergeCell ref="A4:H4"/>
  </mergeCells>
  <conditionalFormatting sqref="G7:G500">
    <cfRule type="cellIs" priority="2" operator="lessThan" aboveAverage="0" equalAverage="0" bottom="0" percent="0" rank="0" text="" dxfId="0">
      <formula>F2&lt;=0</formula>
    </cfRule>
  </conditionalFormatting>
  <conditionalFormatting sqref="G7:G500">
    <cfRule type="expression" priority="3" aboveAverage="0" equalAverage="0" bottom="0" percent="0" rank="0" text="" dxfId="1">
      <formula>AND(F7&gt;0,F7&lt;0.7)</formula>
    </cfRule>
  </conditionalFormatting>
  <conditionalFormatting sqref="G7:G500">
    <cfRule type="expression" priority="4" aboveAverage="0" equalAverage="0" bottom="0" percent="0" rank="0" text="" dxfId="2">
      <formula>F7&gt;=0.7</formula>
    </cfRule>
  </conditionalFormatting>
  <conditionalFormatting sqref="F7:F500">
    <cfRule type="expression" priority="5" aboveAverage="0" equalAverage="0" bottom="0" percent="0" rank="0" text="" dxfId="3">
      <formula>AND(esnum(F7), F7&gt;1)</formula>
    </cfRule>
  </conditionalFormatting>
  <conditionalFormatting sqref="F7:F500">
    <cfRule type="expression" priority="6" aboveAverage="0" equalAverage="0" bottom="0" percent="0" rank="0" text="" dxfId="4">
      <formula>AND($F7&gt;0.7,$F7&lt;=1)</formula>
    </cfRule>
  </conditionalFormatting>
  <conditionalFormatting sqref="F7:F500">
    <cfRule type="expression" priority="7" aboveAverage="0" equalAverage="0" bottom="0" percent="0" rank="0" text="" dxfId="5">
      <formula>AND($F7&gt;0,$F7&lt;=0.7)</formula>
    </cfRule>
  </conditionalFormatting>
  <dataValidations count="1">
    <dataValidation allowBlank="true" errorStyle="stop" operator="equal" showDropDown="false" showErrorMessage="true" showInputMessage="false" sqref="B7:B500" type="list">
      <formula1>Cuentas!$B$2:$B$500</formula1>
      <formula2>0</formula2>
    </dataValidation>
  </dataValidations>
  <printOptions headings="false" gridLines="false" gridLinesSet="true" horizontalCentered="true" verticalCentered="false"/>
  <pageMargins left="0.539583333333333" right="0.538888888888889" top="0.7875" bottom="0.7875" header="0.511811023622047" footer="0.511811023622047"/>
  <pageSetup paperSize="1" scale="100" fitToWidth="1" fitToHeight="12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95511"/>
    <pageSetUpPr fitToPage="false"/>
  </sheetPr>
  <dimension ref="A1:I45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7" activeCellId="0" sqref="H7"/>
    </sheetView>
  </sheetViews>
  <sheetFormatPr defaultColWidth="11.5" defaultRowHeight="19.35" customHeight="true" zeroHeight="false" outlineLevelRow="0" outlineLevelCol="0"/>
  <cols>
    <col collapsed="false" customWidth="true" hidden="false" outlineLevel="0" max="1" min="1" style="25" width="58.96"/>
    <col collapsed="false" customWidth="true" hidden="false" outlineLevel="0" max="2" min="2" style="25" width="21.06"/>
    <col collapsed="false" customWidth="true" hidden="false" outlineLevel="0" max="3" min="3" style="25" width="16.77"/>
    <col collapsed="false" customWidth="true" hidden="false" outlineLevel="0" max="4" min="4" style="25" width="19.97"/>
    <col collapsed="false" customWidth="false" hidden="false" outlineLevel="0" max="257" min="5" style="25" width="11.5"/>
  </cols>
  <sheetData>
    <row r="1" customFormat="false" ht="19.35" hidden="false" customHeight="false" outlineLevel="0" collapsed="false">
      <c r="A1" s="79" t="s">
        <v>77</v>
      </c>
      <c r="B1" s="79"/>
      <c r="C1" s="79"/>
      <c r="D1" s="79"/>
      <c r="E1" s="79"/>
      <c r="F1" s="79"/>
      <c r="G1" s="79"/>
      <c r="H1" s="79"/>
      <c r="I1" s="79"/>
    </row>
    <row r="3" customFormat="false" ht="19.35" hidden="false" customHeight="false" outlineLevel="0" collapsed="false">
      <c r="A3" s="80" t="s">
        <v>86</v>
      </c>
      <c r="C3" s="80" t="s">
        <v>87</v>
      </c>
      <c r="D3" s="80"/>
    </row>
    <row r="4" customFormat="false" ht="19.35" hidden="false" customHeight="false" outlineLevel="0" collapsed="false">
      <c r="A4" s="80"/>
    </row>
    <row r="5" customFormat="false" ht="19.35" hidden="false" customHeight="false" outlineLevel="0" collapsed="false">
      <c r="A5" s="80"/>
      <c r="B5" s="81" t="n">
        <f aca="true">NOW()</f>
        <v>45876.3754501171</v>
      </c>
    </row>
    <row r="6" customFormat="false" ht="19.35" hidden="false" customHeight="false" outlineLevel="0" collapsed="false">
      <c r="A6" s="82"/>
    </row>
    <row r="7" customFormat="false" ht="19.35" hidden="false" customHeight="false" outlineLevel="0" collapsed="false">
      <c r="A7" s="83" t="s">
        <v>88</v>
      </c>
      <c r="B7" s="83"/>
    </row>
    <row r="8" customFormat="false" ht="19.35" hidden="false" customHeight="false" outlineLevel="0" collapsed="false">
      <c r="A8" s="84" t="s">
        <v>89</v>
      </c>
      <c r="B8" s="83"/>
      <c r="C8" s="1"/>
      <c r="D8" s="85"/>
      <c r="H8" s="85"/>
    </row>
    <row r="9" customFormat="false" ht="19.35" hidden="false" customHeight="false" outlineLevel="0" collapsed="false">
      <c r="B9" s="83"/>
      <c r="C9" s="1"/>
      <c r="D9" s="85"/>
      <c r="H9" s="85"/>
    </row>
    <row r="10" customFormat="false" ht="19.35" hidden="false" customHeight="false" outlineLevel="0" collapsed="false">
      <c r="A10" s="25" t="s">
        <v>90</v>
      </c>
      <c r="B10" s="86" t="n">
        <v>45689</v>
      </c>
      <c r="C10" s="87" t="str">
        <f aca="false">TEXT(B10,"mmm/aa")</f>
        <v>feb/25</v>
      </c>
    </row>
    <row r="11" customFormat="false" ht="19.35" hidden="false" customHeight="false" outlineLevel="0" collapsed="false">
      <c r="A11" s="1"/>
      <c r="B11" s="1"/>
      <c r="C11" s="1"/>
    </row>
    <row r="12" customFormat="false" ht="22.35" hidden="false" customHeight="true" outlineLevel="0" collapsed="false">
      <c r="A12" s="83" t="s">
        <v>91</v>
      </c>
      <c r="B12" s="88" t="n">
        <f aca="false">SUMPRODUCT((Transacciones!D2:D5500=A8),(Transacciones!B2:B5500=C10),Transacciones!E2:E5500)</f>
        <v>0</v>
      </c>
      <c r="C12" s="1"/>
    </row>
    <row r="13" customFormat="false" ht="19.35" hidden="false" customHeight="false" outlineLevel="0" collapsed="false">
      <c r="A13" s="1"/>
      <c r="B13" s="1"/>
      <c r="C13" s="1"/>
    </row>
    <row r="14" customFormat="false" ht="19.35" hidden="false" customHeight="false" outlineLevel="0" collapsed="false">
      <c r="A14" s="25" t="s">
        <v>92</v>
      </c>
      <c r="B14" s="88" t="e">
        <f aca="false">VLOOKUP(A8,Presupuesto!$B$7:$C$100,2)</f>
        <v>#N/A</v>
      </c>
      <c r="C14" s="1"/>
    </row>
    <row r="15" customFormat="false" ht="19.35" hidden="false" customHeight="false" outlineLevel="0" collapsed="false">
      <c r="A15" s="25" t="e">
        <f aca="false">IF(B14&gt;B12,"PENDIENTE DE EJECUCIÓN 👍👍👍","SOBREGIRO 🔴 🔴 🔴")</f>
        <v>#N/A</v>
      </c>
      <c r="B15" s="88" t="e">
        <f aca="false">+B14-B12</f>
        <v>#N/A</v>
      </c>
      <c r="C15" s="1"/>
    </row>
    <row r="16" customFormat="false" ht="19.35" hidden="false" customHeight="false" outlineLevel="0" collapsed="false">
      <c r="A16" s="25" t="s">
        <v>93</v>
      </c>
      <c r="B16" s="88" t="n">
        <f aca="false">SUMIF(Presupuesto!B7:C500,A8,Presupuesto!C7:C500)*MONTH(B5)</f>
        <v>0</v>
      </c>
      <c r="C16" s="1"/>
    </row>
    <row r="17" customFormat="false" ht="19.35" hidden="false" customHeight="false" outlineLevel="0" collapsed="false">
      <c r="A17" s="25" t="s">
        <v>94</v>
      </c>
      <c r="B17" s="88" t="n">
        <f aca="false">SUMIF(Transacciones!$D$2:$E$40,A8,Transacciones!E$2:E$40)</f>
        <v>0</v>
      </c>
      <c r="C17" s="1"/>
    </row>
    <row r="18" customFormat="false" ht="19.35" hidden="false" customHeight="false" outlineLevel="0" collapsed="false">
      <c r="A18" s="25" t="str">
        <f aca="false">IF(B16&gt;B17,"PENDIENTE DE EJECUCIÓN 👍👍👍","SOBREGIRO  🔴 🔴 🔴")</f>
        <v>SOBREGIRO  🔴 🔴 🔴</v>
      </c>
      <c r="B18" s="88" t="n">
        <f aca="false">+B16-B17</f>
        <v>0</v>
      </c>
      <c r="C18" s="1"/>
    </row>
    <row r="19" customFormat="false" ht="19.35" hidden="false" customHeight="false" outlineLevel="0" collapsed="false">
      <c r="A19" s="1"/>
      <c r="B19" s="1"/>
      <c r="C19" s="1"/>
    </row>
    <row r="20" customFormat="false" ht="19.35" hidden="false" customHeight="false" outlineLevel="0" collapsed="false">
      <c r="A20" s="25" t="s">
        <v>95</v>
      </c>
      <c r="B20" s="88" t="n">
        <f aca="false">SUM(Presupuesto!D7:D500)</f>
        <v>0</v>
      </c>
      <c r="C20" s="1"/>
    </row>
    <row r="21" customFormat="false" ht="19.35" hidden="false" customHeight="false" outlineLevel="0" collapsed="false">
      <c r="A21" s="25" t="s">
        <v>94</v>
      </c>
      <c r="B21" s="88" t="n">
        <f aca="false">SUM(Transacciones!E2:E500)</f>
        <v>0</v>
      </c>
      <c r="C21" s="1"/>
    </row>
    <row r="22" customFormat="false" ht="19.35" hidden="false" customHeight="false" outlineLevel="0" collapsed="false">
      <c r="A22" s="25" t="s">
        <v>96</v>
      </c>
      <c r="B22" s="89" t="e">
        <f aca="false">+B21/B20</f>
        <v>#DIV/0!</v>
      </c>
      <c r="C22" s="1"/>
    </row>
    <row r="23" customFormat="false" ht="19.35" hidden="false" customHeight="false" outlineLevel="0" collapsed="false">
      <c r="A23" s="25" t="s">
        <v>97</v>
      </c>
      <c r="B23" s="89" t="e">
        <f aca="false">+1-B22</f>
        <v>#DIV/0!</v>
      </c>
      <c r="C23" s="1"/>
    </row>
    <row r="24" customFormat="false" ht="19.35" hidden="false" customHeight="false" outlineLevel="0" collapsed="false">
      <c r="A24" s="1"/>
      <c r="B24" s="1"/>
      <c r="C24" s="1"/>
    </row>
    <row r="25" customFormat="false" ht="19.35" hidden="false" customHeight="false" outlineLevel="0" collapsed="false">
      <c r="A25" s="1"/>
      <c r="B25" s="1"/>
      <c r="C25" s="1"/>
    </row>
    <row r="26" customFormat="false" ht="19.35" hidden="false" customHeight="false" outlineLevel="0" collapsed="false">
      <c r="A26" s="1"/>
      <c r="B26" s="1"/>
      <c r="C26" s="1"/>
    </row>
    <row r="27" customFormat="false" ht="19.35" hidden="false" customHeight="false" outlineLevel="0" collapsed="false">
      <c r="A27" s="1"/>
      <c r="B27" s="1"/>
      <c r="C27" s="1"/>
    </row>
    <row r="28" customFormat="false" ht="19.35" hidden="false" customHeight="false" outlineLevel="0" collapsed="false">
      <c r="A28" s="1"/>
      <c r="B28" s="1"/>
      <c r="C28" s="1"/>
    </row>
    <row r="29" customFormat="false" ht="19.35" hidden="false" customHeight="false" outlineLevel="0" collapsed="false">
      <c r="A29" s="1"/>
      <c r="B29" s="1"/>
      <c r="C29" s="1"/>
    </row>
    <row r="30" customFormat="false" ht="19.35" hidden="false" customHeight="false" outlineLevel="0" collapsed="false">
      <c r="A30" s="1"/>
      <c r="B30" s="1"/>
      <c r="C30" s="1"/>
    </row>
    <row r="31" customFormat="false" ht="19.35" hidden="false" customHeight="false" outlineLevel="0" collapsed="false">
      <c r="A31" s="1"/>
      <c r="B31" s="1"/>
      <c r="C31" s="1"/>
    </row>
    <row r="32" customFormat="false" ht="19.35" hidden="false" customHeight="false" outlineLevel="0" collapsed="false">
      <c r="A32" s="1"/>
      <c r="B32" s="1"/>
      <c r="C32" s="1"/>
    </row>
    <row r="33" customFormat="false" ht="19.35" hidden="false" customHeight="false" outlineLevel="0" collapsed="false">
      <c r="A33" s="1"/>
      <c r="B33" s="1"/>
      <c r="C33" s="1"/>
    </row>
    <row r="34" customFormat="false" ht="19.35" hidden="false" customHeight="false" outlineLevel="0" collapsed="false">
      <c r="A34" s="1"/>
      <c r="B34" s="1"/>
      <c r="C34" s="1"/>
    </row>
    <row r="35" customFormat="false" ht="19.35" hidden="false" customHeight="false" outlineLevel="0" collapsed="false">
      <c r="A35" s="1"/>
      <c r="B35" s="1"/>
      <c r="C35" s="1"/>
    </row>
    <row r="36" customFormat="false" ht="19.35" hidden="false" customHeight="false" outlineLevel="0" collapsed="false">
      <c r="A36" s="1"/>
      <c r="B36" s="1"/>
    </row>
    <row r="37" customFormat="false" ht="19.35" hidden="false" customHeight="false" outlineLevel="0" collapsed="false">
      <c r="A37" s="1"/>
      <c r="B37" s="1"/>
    </row>
    <row r="38" customFormat="false" ht="19.35" hidden="false" customHeight="false" outlineLevel="0" collapsed="false">
      <c r="A38" s="1"/>
      <c r="B38" s="1"/>
    </row>
    <row r="39" customFormat="false" ht="19.35" hidden="false" customHeight="false" outlineLevel="0" collapsed="false">
      <c r="A39" s="1"/>
      <c r="B39" s="1"/>
    </row>
    <row r="40" customFormat="false" ht="19.35" hidden="false" customHeight="false" outlineLevel="0" collapsed="false">
      <c r="A40" s="1"/>
      <c r="B40" s="1"/>
    </row>
    <row r="41" customFormat="false" ht="19.35" hidden="false" customHeight="false" outlineLevel="0" collapsed="false">
      <c r="A41" s="1"/>
      <c r="B41" s="1"/>
    </row>
    <row r="42" customFormat="false" ht="19.35" hidden="false" customHeight="false" outlineLevel="0" collapsed="false">
      <c r="A42" s="1"/>
      <c r="B42" s="1"/>
    </row>
    <row r="43" customFormat="false" ht="19.35" hidden="false" customHeight="false" outlineLevel="0" collapsed="false">
      <c r="A43" s="1"/>
      <c r="B43" s="1"/>
    </row>
    <row r="44" customFormat="false" ht="19.35" hidden="false" customHeight="false" outlineLevel="0" collapsed="false">
      <c r="A44" s="1"/>
      <c r="B44" s="1"/>
    </row>
    <row r="45" customFormat="false" ht="19.35" hidden="false" customHeight="false" outlineLevel="0" collapsed="false">
      <c r="A45" s="1"/>
      <c r="B45" s="1"/>
    </row>
  </sheetData>
  <sheetProtection sheet="true" objects="true" scenarios="true"/>
  <mergeCells count="1">
    <mergeCell ref="A1:I1"/>
  </mergeCells>
  <conditionalFormatting sqref="B15 B17">
    <cfRule type="cellIs" priority="2" operator="lessThan" aboveAverage="0" equalAverage="0" bottom="0" percent="0" rank="0" text="" dxfId="6">
      <formula>0</formula>
    </cfRule>
  </conditionalFormatting>
  <dataValidations count="2">
    <dataValidation allowBlank="true" errorStyle="stop" operator="equal" showDropDown="false" showErrorMessage="true" showInputMessage="false" sqref="A8:A9" type="list">
      <formula1>Cuentas!$B$2:$B$100</formula1>
      <formula2>0</formula2>
    </dataValidation>
    <dataValidation allowBlank="true" errorStyle="stop" operator="equal" showDropDown="false" showErrorMessage="true" showInputMessage="false" sqref="B1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A1:C5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6" activeCellId="0" sqref="B16"/>
    </sheetView>
  </sheetViews>
  <sheetFormatPr defaultColWidth="11.5" defaultRowHeight="19.35" customHeight="true" zeroHeight="false" outlineLevelRow="0" outlineLevelCol="0"/>
  <cols>
    <col collapsed="false" customWidth="true" hidden="false" outlineLevel="0" max="1" min="1" style="25" width="10.25"/>
    <col collapsed="false" customWidth="true" hidden="false" outlineLevel="0" max="2" min="2" style="24" width="57.26"/>
    <col collapsed="false" customWidth="true" hidden="false" outlineLevel="0" max="3" min="3" style="25" width="87.31"/>
    <col collapsed="false" customWidth="false" hidden="false" outlineLevel="0" max="257" min="4" style="25" width="11.5"/>
  </cols>
  <sheetData>
    <row r="1" customFormat="false" ht="24.6" hidden="false" customHeight="true" outlineLevel="0" collapsed="false">
      <c r="A1" s="90" t="s">
        <v>73</v>
      </c>
      <c r="B1" s="90" t="s">
        <v>74</v>
      </c>
      <c r="C1" s="90" t="s">
        <v>98</v>
      </c>
    </row>
    <row r="2" customFormat="false" ht="24.6" hidden="false" customHeight="true" outlineLevel="0" collapsed="false">
      <c r="A2" s="65" t="str">
        <f aca="false">IF(ISBLANK(B2),"","G" &amp; TEXT(COUNTIF($B$2:B2,"&lt;&gt;"),"0000"))</f>
        <v>G0001</v>
      </c>
      <c r="B2" s="50" t="s">
        <v>99</v>
      </c>
      <c r="C2" s="91" t="s">
        <v>100</v>
      </c>
    </row>
    <row r="3" customFormat="false" ht="24.6" hidden="false" customHeight="true" outlineLevel="0" collapsed="false">
      <c r="A3" s="57" t="str">
        <f aca="false">IF(ISBLANK(B3),"","G" &amp; TEXT(COUNTIF($B$2:B3,"&lt;&gt;"),"0000"))</f>
        <v>G0002</v>
      </c>
      <c r="B3" s="58" t="s">
        <v>101</v>
      </c>
      <c r="C3" s="92" t="s">
        <v>102</v>
      </c>
    </row>
    <row r="4" customFormat="false" ht="24.6" hidden="false" customHeight="true" outlineLevel="0" collapsed="false">
      <c r="A4" s="65" t="str">
        <f aca="false">IF(ISBLANK(B4),"","G" &amp; TEXT(COUNTIF($B$2:B4,"&lt;&gt;"),"0000"))</f>
        <v>G0003</v>
      </c>
      <c r="B4" s="50" t="s">
        <v>103</v>
      </c>
      <c r="C4" s="91" t="s">
        <v>104</v>
      </c>
    </row>
    <row r="5" customFormat="false" ht="24.6" hidden="false" customHeight="true" outlineLevel="0" collapsed="false">
      <c r="A5" s="57" t="str">
        <f aca="false">IF(ISBLANK(B5),"","G" &amp; TEXT(COUNTIF($B$2:B5,"&lt;&gt;"),"0000"))</f>
        <v>G0004</v>
      </c>
      <c r="B5" s="58" t="s">
        <v>105</v>
      </c>
      <c r="C5" s="92" t="s">
        <v>106</v>
      </c>
    </row>
    <row r="6" customFormat="false" ht="24.6" hidden="false" customHeight="true" outlineLevel="0" collapsed="false">
      <c r="A6" s="65" t="str">
        <f aca="false">IF(ISBLANK(B6),"","G" &amp; TEXT(COUNTIF($B$2:B6,"&lt;&gt;"),"0000"))</f>
        <v>G0005</v>
      </c>
      <c r="B6" s="50" t="s">
        <v>107</v>
      </c>
      <c r="C6" s="91" t="s">
        <v>108</v>
      </c>
    </row>
    <row r="7" customFormat="false" ht="24.6" hidden="false" customHeight="true" outlineLevel="0" collapsed="false">
      <c r="A7" s="57" t="str">
        <f aca="false">IF(ISBLANK(B7),"","G" &amp; TEXT(COUNTIF($B$2:B7,"&lt;&gt;"),"0000"))</f>
        <v>G0006</v>
      </c>
      <c r="B7" s="58" t="s">
        <v>109</v>
      </c>
      <c r="C7" s="92" t="s">
        <v>110</v>
      </c>
    </row>
    <row r="8" customFormat="false" ht="24.6" hidden="false" customHeight="true" outlineLevel="0" collapsed="false">
      <c r="A8" s="65" t="str">
        <f aca="false">IF(ISBLANK(B8),"","G" &amp; TEXT(COUNTIF($B$2:B8,"&lt;&gt;"),"0000"))</f>
        <v>G0007</v>
      </c>
      <c r="B8" s="50" t="s">
        <v>111</v>
      </c>
      <c r="C8" s="91" t="s">
        <v>112</v>
      </c>
    </row>
    <row r="9" customFormat="false" ht="24.6" hidden="false" customHeight="true" outlineLevel="0" collapsed="false">
      <c r="A9" s="57" t="str">
        <f aca="false">IF(ISBLANK(B9),"","G" &amp; TEXT(COUNTIF($B$2:B9,"&lt;&gt;"),"0000"))</f>
        <v>G0008</v>
      </c>
      <c r="B9" s="58" t="s">
        <v>89</v>
      </c>
      <c r="C9" s="92" t="s">
        <v>113</v>
      </c>
    </row>
    <row r="10" customFormat="false" ht="24.6" hidden="false" customHeight="true" outlineLevel="0" collapsed="false">
      <c r="A10" s="65" t="str">
        <f aca="false">IF(ISBLANK(B10),"","G" &amp; TEXT(COUNTIF($B$2:B10,"&lt;&gt;"),"0000"))</f>
        <v>G0009</v>
      </c>
      <c r="B10" s="50" t="s">
        <v>114</v>
      </c>
      <c r="C10" s="91" t="s">
        <v>115</v>
      </c>
    </row>
    <row r="11" customFormat="false" ht="24.6" hidden="false" customHeight="true" outlineLevel="0" collapsed="false">
      <c r="A11" s="57" t="str">
        <f aca="false">IF(ISBLANK(B11),"","G" &amp; TEXT(COUNTIF($B$2:B11,"&lt;&gt;"),"0000"))</f>
        <v>G0010</v>
      </c>
      <c r="B11" s="58" t="s">
        <v>116</v>
      </c>
      <c r="C11" s="92" t="s">
        <v>117</v>
      </c>
    </row>
    <row r="12" customFormat="false" ht="24.6" hidden="false" customHeight="true" outlineLevel="0" collapsed="false">
      <c r="A12" s="65" t="str">
        <f aca="false">IF(ISBLANK(B12),"","G" &amp; TEXT(COUNTIF($B$2:B12,"&lt;&gt;"),"0000"))</f>
        <v>G0011</v>
      </c>
      <c r="B12" s="50" t="s">
        <v>118</v>
      </c>
      <c r="C12" s="91" t="s">
        <v>119</v>
      </c>
    </row>
    <row r="13" customFormat="false" ht="24.6" hidden="false" customHeight="true" outlineLevel="0" collapsed="false">
      <c r="A13" s="57" t="str">
        <f aca="false">IF(ISBLANK(B13),"","G" &amp; TEXT(COUNTIF($B$2:B13,"&lt;&gt;"),"0000"))</f>
        <v>G0012</v>
      </c>
      <c r="B13" s="58" t="s">
        <v>120</v>
      </c>
      <c r="C13" s="92" t="s">
        <v>121</v>
      </c>
    </row>
    <row r="14" customFormat="false" ht="24.6" hidden="false" customHeight="true" outlineLevel="0" collapsed="false">
      <c r="A14" s="65" t="str">
        <f aca="false">IF(ISBLANK(B14),"","G" &amp; TEXT(COUNTIF($B$2:B14,"&lt;&gt;"),"0000"))</f>
        <v>G0013</v>
      </c>
      <c r="B14" s="50" t="s">
        <v>122</v>
      </c>
      <c r="C14" s="91" t="s">
        <v>123</v>
      </c>
    </row>
    <row r="15" customFormat="false" ht="24.6" hidden="false" customHeight="true" outlineLevel="0" collapsed="false">
      <c r="A15" s="57" t="str">
        <f aca="false">IF(ISBLANK(B15),"","G" &amp; TEXT(COUNTIF($B$2:B15,"&lt;&gt;"),"0000"))</f>
        <v>G0014</v>
      </c>
      <c r="B15" s="58" t="s">
        <v>124</v>
      </c>
      <c r="C15" s="92" t="s">
        <v>125</v>
      </c>
    </row>
    <row r="16" customFormat="false" ht="24.6" hidden="false" customHeight="true" outlineLevel="0" collapsed="false">
      <c r="A16" s="65" t="str">
        <f aca="false">IF(ISBLANK(B16),"","G" &amp; TEXT(COUNTIF($B$2:B16,"&lt;&gt;"),"0000"))</f>
        <v>G0015</v>
      </c>
      <c r="B16" s="50" t="s">
        <v>126</v>
      </c>
      <c r="C16" s="91" t="s">
        <v>127</v>
      </c>
    </row>
    <row r="17" customFormat="false" ht="24.6" hidden="false" customHeight="true" outlineLevel="0" collapsed="false">
      <c r="A17" s="57" t="str">
        <f aca="false">IF(ISBLANK(B17),"","G" &amp; TEXT(COUNTIF($B$2:B17,"&lt;&gt;"),"0000"))</f>
        <v>G0016</v>
      </c>
      <c r="B17" s="58" t="s">
        <v>128</v>
      </c>
      <c r="C17" s="92" t="s">
        <v>129</v>
      </c>
    </row>
    <row r="18" customFormat="false" ht="19.35" hidden="false" customHeight="false" outlineLevel="0" collapsed="false">
      <c r="A18" s="65" t="str">
        <f aca="false">IF(ISBLANK(B18),"","G" &amp; TEXT(COUNTIF($B$2:B18,"&lt;&gt;"),"0000"))</f>
        <v/>
      </c>
      <c r="B18" s="50"/>
      <c r="C18" s="32"/>
    </row>
    <row r="19" customFormat="false" ht="19.35" hidden="false" customHeight="false" outlineLevel="0" collapsed="false">
      <c r="A19" s="57" t="str">
        <f aca="false">IF(ISBLANK(B19),"","G" &amp; TEXT(COUNTIF($B$2:B19,"&lt;&gt;"),"0000"))</f>
        <v/>
      </c>
      <c r="B19" s="58"/>
      <c r="C19" s="37"/>
    </row>
    <row r="20" customFormat="false" ht="19.35" hidden="false" customHeight="false" outlineLevel="0" collapsed="false">
      <c r="A20" s="65" t="str">
        <f aca="false">IF(ISBLANK(B20),"","G" &amp; TEXT(COUNTIF($B$2:B20,"&lt;&gt;"),"0000"))</f>
        <v/>
      </c>
      <c r="B20" s="50"/>
      <c r="C20" s="32"/>
    </row>
    <row r="21" customFormat="false" ht="19.35" hidden="false" customHeight="false" outlineLevel="0" collapsed="false">
      <c r="A21" s="57" t="str">
        <f aca="false">IF(ISBLANK(B21),"","G" &amp; TEXT(COUNTIF($B$2:B21,"&lt;&gt;"),"0000"))</f>
        <v/>
      </c>
      <c r="B21" s="58"/>
      <c r="C21" s="37"/>
    </row>
    <row r="22" customFormat="false" ht="19.35" hidden="false" customHeight="false" outlineLevel="0" collapsed="false">
      <c r="A22" s="65" t="str">
        <f aca="false">IF(ISBLANK(B22),"","G" &amp; TEXT(COUNTIF($B$2:B22,"&lt;&gt;"),"0000"))</f>
        <v/>
      </c>
      <c r="B22" s="50"/>
      <c r="C22" s="32"/>
    </row>
    <row r="23" customFormat="false" ht="19.35" hidden="false" customHeight="false" outlineLevel="0" collapsed="false">
      <c r="A23" s="57" t="str">
        <f aca="false">IF(ISBLANK(B23),"","G" &amp; TEXT(COUNTIF($B$2:B23,"&lt;&gt;"),"0000"))</f>
        <v/>
      </c>
      <c r="B23" s="58"/>
      <c r="C23" s="37"/>
    </row>
    <row r="24" customFormat="false" ht="19.35" hidden="false" customHeight="false" outlineLevel="0" collapsed="false">
      <c r="A24" s="65" t="str">
        <f aca="false">IF(ISBLANK(B24),"","G" &amp; TEXT(COUNTIF($B$2:B24,"&lt;&gt;"),"0000"))</f>
        <v/>
      </c>
      <c r="B24" s="50"/>
      <c r="C24" s="32"/>
    </row>
    <row r="25" customFormat="false" ht="19.35" hidden="false" customHeight="false" outlineLevel="0" collapsed="false">
      <c r="A25" s="57" t="str">
        <f aca="false">IF(ISBLANK(B25),"","G" &amp; TEXT(COUNTIF($B$2:B25,"&lt;&gt;"),"0000"))</f>
        <v/>
      </c>
      <c r="B25" s="58"/>
      <c r="C25" s="37"/>
    </row>
    <row r="26" customFormat="false" ht="19.35" hidden="false" customHeight="false" outlineLevel="0" collapsed="false">
      <c r="A26" s="65" t="str">
        <f aca="false">IF(ISBLANK(B26),"","G" &amp; TEXT(COUNTIF($B$2:B26,"&lt;&gt;"),"0000"))</f>
        <v/>
      </c>
      <c r="B26" s="50"/>
      <c r="C26" s="32"/>
    </row>
    <row r="27" customFormat="false" ht="19.35" hidden="false" customHeight="false" outlineLevel="0" collapsed="false">
      <c r="A27" s="57" t="str">
        <f aca="false">IF(ISBLANK(B27),"","G" &amp; TEXT(COUNTIF($B$2:B27,"&lt;&gt;"),"0000"))</f>
        <v/>
      </c>
      <c r="B27" s="58"/>
      <c r="C27" s="37"/>
    </row>
    <row r="28" customFormat="false" ht="19.35" hidden="false" customHeight="false" outlineLevel="0" collapsed="false">
      <c r="A28" s="65" t="str">
        <f aca="false">IF(ISBLANK(B28),"","G" &amp; TEXT(COUNTIF($B$2:B28,"&lt;&gt;"),"0000"))</f>
        <v/>
      </c>
      <c r="B28" s="50"/>
      <c r="C28" s="32"/>
    </row>
    <row r="29" customFormat="false" ht="19.35" hidden="false" customHeight="false" outlineLevel="0" collapsed="false">
      <c r="A29" s="57" t="str">
        <f aca="false">IF(ISBLANK(B29),"","G" &amp; TEXT(COUNTIF($B$2:B29,"&lt;&gt;"),"0000"))</f>
        <v/>
      </c>
      <c r="B29" s="58"/>
      <c r="C29" s="37"/>
    </row>
    <row r="30" customFormat="false" ht="19.35" hidden="false" customHeight="false" outlineLevel="0" collapsed="false">
      <c r="A30" s="65" t="str">
        <f aca="false">IF(ISBLANK(B30),"","G" &amp; TEXT(COUNTIF($B$2:B30,"&lt;&gt;"),"0000"))</f>
        <v/>
      </c>
      <c r="B30" s="50"/>
      <c r="C30" s="32"/>
    </row>
    <row r="31" customFormat="false" ht="19.35" hidden="false" customHeight="false" outlineLevel="0" collapsed="false">
      <c r="A31" s="57" t="str">
        <f aca="false">IF(ISBLANK(B31),"","G" &amp; TEXT(COUNTIF($B$2:B31,"&lt;&gt;"),"0000"))</f>
        <v/>
      </c>
      <c r="B31" s="58"/>
      <c r="C31" s="37"/>
    </row>
    <row r="32" customFormat="false" ht="19.35" hidden="false" customHeight="false" outlineLevel="0" collapsed="false">
      <c r="A32" s="65" t="str">
        <f aca="false">IF(ISBLANK(B32),"","G" &amp; TEXT(COUNTIF($B$2:B32,"&lt;&gt;"),"0000"))</f>
        <v/>
      </c>
      <c r="B32" s="50"/>
      <c r="C32" s="32"/>
    </row>
    <row r="33" customFormat="false" ht="19.35" hidden="false" customHeight="false" outlineLevel="0" collapsed="false">
      <c r="A33" s="57" t="str">
        <f aca="false">IF(ISBLANK(B33),"","G" &amp; TEXT(COUNTIF($B$2:B33,"&lt;&gt;"),"0000"))</f>
        <v/>
      </c>
      <c r="B33" s="58"/>
      <c r="C33" s="37"/>
    </row>
    <row r="34" customFormat="false" ht="19.35" hidden="false" customHeight="false" outlineLevel="0" collapsed="false">
      <c r="A34" s="65" t="str">
        <f aca="false">IF(ISBLANK(B34),"","G" &amp; TEXT(COUNTIF($B$2:B34,"&lt;&gt;"),"0000"))</f>
        <v/>
      </c>
      <c r="B34" s="50"/>
      <c r="C34" s="32"/>
    </row>
    <row r="35" customFormat="false" ht="19.35" hidden="false" customHeight="false" outlineLevel="0" collapsed="false">
      <c r="A35" s="57" t="str">
        <f aca="false">IF(ISBLANK(B35),"","G" &amp; TEXT(COUNTIF($B$2:B35,"&lt;&gt;"),"0000"))</f>
        <v/>
      </c>
      <c r="B35" s="58"/>
      <c r="C35" s="37"/>
    </row>
    <row r="36" customFormat="false" ht="19.35" hidden="false" customHeight="false" outlineLevel="0" collapsed="false">
      <c r="A36" s="65" t="str">
        <f aca="false">IF(ISBLANK(B36),"","G" &amp; TEXT(COUNTIF($B$2:B36,"&lt;&gt;"),"0000"))</f>
        <v/>
      </c>
      <c r="B36" s="50"/>
      <c r="C36" s="32"/>
    </row>
    <row r="37" customFormat="false" ht="19.35" hidden="false" customHeight="false" outlineLevel="0" collapsed="false">
      <c r="A37" s="57" t="str">
        <f aca="false">IF(ISBLANK(B37),"","G" &amp; TEXT(COUNTIF($B$2:B37,"&lt;&gt;"),"0000"))</f>
        <v/>
      </c>
      <c r="B37" s="58"/>
      <c r="C37" s="37"/>
    </row>
    <row r="38" customFormat="false" ht="19.35" hidden="false" customHeight="false" outlineLevel="0" collapsed="false">
      <c r="A38" s="65" t="str">
        <f aca="false">IF(ISBLANK(B38),"","G" &amp; TEXT(COUNTIF($B$2:B38,"&lt;&gt;"),"0000"))</f>
        <v/>
      </c>
      <c r="B38" s="50"/>
      <c r="C38" s="32"/>
    </row>
    <row r="39" customFormat="false" ht="19.35" hidden="false" customHeight="false" outlineLevel="0" collapsed="false">
      <c r="A39" s="57" t="str">
        <f aca="false">IF(ISBLANK(B39),"","G" &amp; TEXT(COUNTIF($B$2:B39,"&lt;&gt;"),"0000"))</f>
        <v/>
      </c>
      <c r="B39" s="58"/>
      <c r="C39" s="37"/>
    </row>
    <row r="40" customFormat="false" ht="19.35" hidden="false" customHeight="false" outlineLevel="0" collapsed="false">
      <c r="A40" s="65" t="str">
        <f aca="false">IF(ISBLANK(B40),"","G" &amp; TEXT(COUNTIF($B$2:B40,"&lt;&gt;"),"0000"))</f>
        <v/>
      </c>
      <c r="B40" s="50"/>
      <c r="C40" s="32"/>
    </row>
    <row r="41" customFormat="false" ht="19.35" hidden="false" customHeight="false" outlineLevel="0" collapsed="false">
      <c r="A41" s="57" t="str">
        <f aca="false">IF(ISBLANK(B41),"","G" &amp; TEXT(COUNTIF($B$2:B41,"&lt;&gt;"),"0000"))</f>
        <v/>
      </c>
      <c r="B41" s="58"/>
      <c r="C41" s="37"/>
    </row>
    <row r="42" customFormat="false" ht="19.35" hidden="false" customHeight="false" outlineLevel="0" collapsed="false">
      <c r="A42" s="65" t="str">
        <f aca="false">IF(ISBLANK(B42),"","G" &amp; TEXT(COUNTIF($B$2:B42,"&lt;&gt;"),"0000"))</f>
        <v/>
      </c>
      <c r="B42" s="50"/>
      <c r="C42" s="32"/>
    </row>
    <row r="43" customFormat="false" ht="19.35" hidden="false" customHeight="false" outlineLevel="0" collapsed="false">
      <c r="A43" s="57" t="str">
        <f aca="false">IF(ISBLANK(B43),"","G" &amp; TEXT(COUNTIF($B$2:B43,"&lt;&gt;"),"0000"))</f>
        <v/>
      </c>
      <c r="B43" s="58"/>
      <c r="C43" s="37"/>
    </row>
    <row r="44" customFormat="false" ht="19.35" hidden="false" customHeight="false" outlineLevel="0" collapsed="false">
      <c r="A44" s="65" t="str">
        <f aca="false">IF(ISBLANK(B44),"","G" &amp; TEXT(COUNTIF($B$2:B44,"&lt;&gt;"),"0000"))</f>
        <v/>
      </c>
      <c r="B44" s="50"/>
      <c r="C44" s="32"/>
    </row>
    <row r="45" customFormat="false" ht="19.35" hidden="false" customHeight="false" outlineLevel="0" collapsed="false">
      <c r="A45" s="57" t="str">
        <f aca="false">IF(ISBLANK(B45),"","G" &amp; TEXT(COUNTIF($B$2:B45,"&lt;&gt;"),"0000"))</f>
        <v/>
      </c>
      <c r="B45" s="58"/>
      <c r="C45" s="37"/>
    </row>
    <row r="46" customFormat="false" ht="19.35" hidden="false" customHeight="false" outlineLevel="0" collapsed="false">
      <c r="A46" s="65" t="str">
        <f aca="false">IF(ISBLANK(B46),"","G" &amp; TEXT(COUNTIF($B$2:B46,"&lt;&gt;"),"0000"))</f>
        <v/>
      </c>
      <c r="B46" s="50"/>
      <c r="C46" s="32"/>
    </row>
    <row r="47" customFormat="false" ht="19.35" hidden="false" customHeight="false" outlineLevel="0" collapsed="false">
      <c r="A47" s="57" t="str">
        <f aca="false">IF(ISBLANK(B47),"","G" &amp; TEXT(COUNTIF($B$2:B47,"&lt;&gt;"),"0000"))</f>
        <v/>
      </c>
      <c r="B47" s="58"/>
      <c r="C47" s="37"/>
    </row>
    <row r="48" customFormat="false" ht="19.35" hidden="false" customHeight="false" outlineLevel="0" collapsed="false">
      <c r="A48" s="65" t="str">
        <f aca="false">IF(ISBLANK(B48),"","G" &amp; TEXT(COUNTIF($B$2:B48,"&lt;&gt;"),"0000"))</f>
        <v/>
      </c>
      <c r="B48" s="50"/>
      <c r="C48" s="32"/>
    </row>
    <row r="49" customFormat="false" ht="19.35" hidden="false" customHeight="false" outlineLevel="0" collapsed="false">
      <c r="A49" s="57" t="str">
        <f aca="false">IF(ISBLANK(B49),"","G" &amp; TEXT(COUNTIF($B$2:B49,"&lt;&gt;"),"0000"))</f>
        <v/>
      </c>
      <c r="B49" s="58"/>
      <c r="C49" s="37"/>
    </row>
    <row r="50" customFormat="false" ht="19.35" hidden="false" customHeight="false" outlineLevel="0" collapsed="false">
      <c r="A50" s="65" t="str">
        <f aca="false">IF(ISBLANK(B50),"","G" &amp; TEXT(COUNTIF($B$2:B50,"&lt;&gt;"),"0000"))</f>
        <v/>
      </c>
      <c r="B50" s="50"/>
      <c r="C50" s="32"/>
    </row>
    <row r="51" customFormat="false" ht="19.35" hidden="false" customHeight="false" outlineLevel="0" collapsed="false">
      <c r="A51" s="57" t="str">
        <f aca="false">IF(ISBLANK(B51),"","G" &amp; TEXT(COUNTIF($B$2:B51,"&lt;&gt;"),"0000"))</f>
        <v/>
      </c>
      <c r="B51" s="58"/>
      <c r="C51" s="37"/>
    </row>
    <row r="52" customFormat="false" ht="19.35" hidden="false" customHeight="false" outlineLevel="0" collapsed="false">
      <c r="A52" s="65" t="str">
        <f aca="false">IF(ISBLANK(B52),"","G" &amp; TEXT(COUNTIF($B$2:B52,"&lt;&gt;"),"0000"))</f>
        <v/>
      </c>
      <c r="B52" s="50"/>
      <c r="C52" s="32"/>
    </row>
    <row r="53" customFormat="false" ht="19.35" hidden="false" customHeight="false" outlineLevel="0" collapsed="false">
      <c r="A53" s="57" t="str">
        <f aca="false">IF(ISBLANK(B53),"","G" &amp; TEXT(COUNTIF($B$2:B53,"&lt;&gt;"),"0000"))</f>
        <v/>
      </c>
      <c r="B53" s="58"/>
      <c r="C53" s="37"/>
    </row>
    <row r="54" customFormat="false" ht="19.35" hidden="false" customHeight="false" outlineLevel="0" collapsed="false">
      <c r="A54" s="65" t="str">
        <f aca="false">IF(ISBLANK(B54),"","G" &amp; TEXT(COUNTIF($B$2:B54,"&lt;&gt;"),"0000"))</f>
        <v/>
      </c>
      <c r="B54" s="50"/>
      <c r="C54" s="32"/>
    </row>
    <row r="55" customFormat="false" ht="19.35" hidden="false" customHeight="false" outlineLevel="0" collapsed="false">
      <c r="A55" s="57" t="str">
        <f aca="false">IF(ISBLANK(B55),"","G" &amp; TEXT(COUNTIF($B$2:B55,"&lt;&gt;"),"0000"))</f>
        <v/>
      </c>
      <c r="B55" s="58"/>
      <c r="C55" s="37"/>
    </row>
    <row r="56" customFormat="false" ht="19.35" hidden="false" customHeight="false" outlineLevel="0" collapsed="false">
      <c r="A56" s="65" t="str">
        <f aca="false">IF(ISBLANK(B56),"","G" &amp; TEXT(COUNTIF($B$2:B56,"&lt;&gt;"),"0000"))</f>
        <v/>
      </c>
      <c r="B56" s="50"/>
      <c r="C56" s="32"/>
    </row>
    <row r="57" customFormat="false" ht="19.35" hidden="false" customHeight="false" outlineLevel="0" collapsed="false">
      <c r="A57" s="57" t="str">
        <f aca="false">IF(ISBLANK(B57),"","G" &amp; TEXT(COUNTIF($B$2:B57,"&lt;&gt;"),"0000"))</f>
        <v/>
      </c>
      <c r="B57" s="58"/>
      <c r="C57" s="37"/>
    </row>
    <row r="58" customFormat="false" ht="19.35" hidden="false" customHeight="false" outlineLevel="0" collapsed="false">
      <c r="A58" s="65" t="str">
        <f aca="false">IF(ISBLANK(B58),"","G" &amp; TEXT(COUNTIF($B$2:B58,"&lt;&gt;"),"0000"))</f>
        <v/>
      </c>
      <c r="B58" s="50"/>
      <c r="C58" s="32"/>
    </row>
    <row r="59" customFormat="false" ht="19.35" hidden="false" customHeight="false" outlineLevel="0" collapsed="false">
      <c r="A59" s="57" t="str">
        <f aca="false">IF(ISBLANK(B59),"","G" &amp; TEXT(COUNTIF($B$2:B59,"&lt;&gt;"),"0000"))</f>
        <v/>
      </c>
      <c r="B59" s="58"/>
      <c r="C59" s="37"/>
    </row>
    <row r="60" customFormat="false" ht="19.35" hidden="false" customHeight="false" outlineLevel="0" collapsed="false">
      <c r="A60" s="65" t="str">
        <f aca="false">IF(ISBLANK(B60),"","G" &amp; TEXT(COUNTIF($B$2:B60,"&lt;&gt;"),"0000"))</f>
        <v/>
      </c>
      <c r="B60" s="50"/>
      <c r="C60" s="32"/>
    </row>
    <row r="61" customFormat="false" ht="19.35" hidden="false" customHeight="false" outlineLevel="0" collapsed="false">
      <c r="A61" s="57" t="str">
        <f aca="false">IF(ISBLANK(B61),"","G" &amp; TEXT(COUNTIF($B$2:B61,"&lt;&gt;"),"0000"))</f>
        <v/>
      </c>
      <c r="B61" s="58"/>
      <c r="C61" s="37"/>
    </row>
    <row r="62" customFormat="false" ht="19.35" hidden="false" customHeight="false" outlineLevel="0" collapsed="false">
      <c r="A62" s="65" t="str">
        <f aca="false">IF(ISBLANK(B62),"","G" &amp; TEXT(COUNTIF($B$2:B62,"&lt;&gt;"),"0000"))</f>
        <v/>
      </c>
      <c r="B62" s="50"/>
      <c r="C62" s="32"/>
    </row>
    <row r="63" customFormat="false" ht="19.35" hidden="false" customHeight="false" outlineLevel="0" collapsed="false">
      <c r="A63" s="57" t="str">
        <f aca="false">IF(ISBLANK(B63),"","G" &amp; TEXT(COUNTIF($B$2:B63,"&lt;&gt;"),"0000"))</f>
        <v/>
      </c>
      <c r="B63" s="58"/>
      <c r="C63" s="37"/>
    </row>
    <row r="64" customFormat="false" ht="19.35" hidden="false" customHeight="false" outlineLevel="0" collapsed="false">
      <c r="A64" s="65" t="str">
        <f aca="false">IF(ISBLANK(B64),"","G" &amp; TEXT(COUNTIF($B$2:B64,"&lt;&gt;"),"0000"))</f>
        <v/>
      </c>
      <c r="B64" s="50"/>
      <c r="C64" s="32"/>
    </row>
    <row r="65" customFormat="false" ht="19.35" hidden="false" customHeight="false" outlineLevel="0" collapsed="false">
      <c r="A65" s="57" t="str">
        <f aca="false">IF(ISBLANK(B65),"","G" &amp; TEXT(COUNTIF($B$2:B65,"&lt;&gt;"),"0000"))</f>
        <v/>
      </c>
      <c r="B65" s="58"/>
      <c r="C65" s="37"/>
    </row>
    <row r="66" customFormat="false" ht="19.35" hidden="false" customHeight="false" outlineLevel="0" collapsed="false">
      <c r="A66" s="65" t="str">
        <f aca="false">IF(ISBLANK(B66),"","G" &amp; TEXT(COUNTIF($B$2:B66,"&lt;&gt;"),"0000"))</f>
        <v/>
      </c>
      <c r="B66" s="50"/>
      <c r="C66" s="32"/>
    </row>
    <row r="67" customFormat="false" ht="19.35" hidden="false" customHeight="false" outlineLevel="0" collapsed="false">
      <c r="A67" s="57" t="str">
        <f aca="false">IF(ISBLANK(B67),"","G" &amp; TEXT(COUNTIF($B$2:B67,"&lt;&gt;"),"0000"))</f>
        <v/>
      </c>
      <c r="B67" s="58"/>
      <c r="C67" s="37"/>
    </row>
    <row r="68" customFormat="false" ht="19.35" hidden="false" customHeight="false" outlineLevel="0" collapsed="false">
      <c r="A68" s="65" t="str">
        <f aca="false">IF(ISBLANK(B68),"","G" &amp; TEXT(COUNTIF($B$2:B68,"&lt;&gt;"),"0000"))</f>
        <v/>
      </c>
      <c r="B68" s="50"/>
      <c r="C68" s="32"/>
    </row>
    <row r="69" customFormat="false" ht="19.35" hidden="false" customHeight="false" outlineLevel="0" collapsed="false">
      <c r="A69" s="57" t="str">
        <f aca="false">IF(ISBLANK(B69),"","G" &amp; TEXT(COUNTIF($B$2:B69,"&lt;&gt;"),"0000"))</f>
        <v/>
      </c>
      <c r="B69" s="58"/>
      <c r="C69" s="37"/>
    </row>
    <row r="70" customFormat="false" ht="19.35" hidden="false" customHeight="false" outlineLevel="0" collapsed="false">
      <c r="A70" s="65" t="str">
        <f aca="false">IF(ISBLANK(B70),"","G" &amp; TEXT(COUNTIF($B$2:B70,"&lt;&gt;"),"0000"))</f>
        <v/>
      </c>
      <c r="B70" s="50"/>
      <c r="C70" s="32"/>
    </row>
    <row r="71" customFormat="false" ht="19.35" hidden="false" customHeight="false" outlineLevel="0" collapsed="false">
      <c r="A71" s="57" t="str">
        <f aca="false">IF(ISBLANK(B71),"","G" &amp; TEXT(COUNTIF($B$2:B71,"&lt;&gt;"),"0000"))</f>
        <v/>
      </c>
      <c r="B71" s="58"/>
      <c r="C71" s="37"/>
    </row>
    <row r="72" customFormat="false" ht="19.35" hidden="false" customHeight="false" outlineLevel="0" collapsed="false">
      <c r="A72" s="65" t="str">
        <f aca="false">IF(ISBLANK(B72),"","G" &amp; TEXT(COUNTIF($B$2:B72,"&lt;&gt;"),"0000"))</f>
        <v/>
      </c>
      <c r="B72" s="50"/>
      <c r="C72" s="32"/>
    </row>
    <row r="73" customFormat="false" ht="19.35" hidden="false" customHeight="false" outlineLevel="0" collapsed="false">
      <c r="A73" s="57" t="str">
        <f aca="false">IF(ISBLANK(B73),"","G" &amp; TEXT(COUNTIF($B$2:B73,"&lt;&gt;"),"0000"))</f>
        <v/>
      </c>
      <c r="B73" s="58"/>
      <c r="C73" s="37"/>
    </row>
    <row r="74" customFormat="false" ht="19.35" hidden="false" customHeight="false" outlineLevel="0" collapsed="false">
      <c r="A74" s="65" t="str">
        <f aca="false">IF(ISBLANK(B74),"","G" &amp; TEXT(COUNTIF($B$2:B74,"&lt;&gt;"),"0000"))</f>
        <v/>
      </c>
      <c r="B74" s="50"/>
      <c r="C74" s="32"/>
    </row>
    <row r="75" customFormat="false" ht="19.35" hidden="false" customHeight="false" outlineLevel="0" collapsed="false">
      <c r="A75" s="57" t="str">
        <f aca="false">IF(ISBLANK(B75),"","G" &amp; TEXT(COUNTIF($B$2:B75,"&lt;&gt;"),"0000"))</f>
        <v/>
      </c>
      <c r="B75" s="58"/>
      <c r="C75" s="37"/>
    </row>
    <row r="76" customFormat="false" ht="19.35" hidden="false" customHeight="false" outlineLevel="0" collapsed="false">
      <c r="A76" s="65" t="str">
        <f aca="false">IF(ISBLANK(B76),"","G" &amp; TEXT(COUNTIF($B$2:B76,"&lt;&gt;"),"0000"))</f>
        <v/>
      </c>
      <c r="B76" s="50"/>
      <c r="C76" s="32"/>
    </row>
    <row r="77" customFormat="false" ht="19.35" hidden="false" customHeight="false" outlineLevel="0" collapsed="false">
      <c r="A77" s="57" t="str">
        <f aca="false">IF(ISBLANK(B77),"","G" &amp; TEXT(COUNTIF($B$2:B77,"&lt;&gt;"),"0000"))</f>
        <v/>
      </c>
      <c r="B77" s="58"/>
      <c r="C77" s="37"/>
    </row>
    <row r="78" customFormat="false" ht="19.35" hidden="false" customHeight="false" outlineLevel="0" collapsed="false">
      <c r="A78" s="65" t="str">
        <f aca="false">IF(ISBLANK(B78),"","G" &amp; TEXT(COUNTIF($B$2:B78,"&lt;&gt;"),"0000"))</f>
        <v/>
      </c>
      <c r="B78" s="50"/>
      <c r="C78" s="32"/>
    </row>
    <row r="79" customFormat="false" ht="19.35" hidden="false" customHeight="false" outlineLevel="0" collapsed="false">
      <c r="A79" s="57" t="str">
        <f aca="false">IF(ISBLANK(B79),"","G" &amp; TEXT(COUNTIF($B$2:B79,"&lt;&gt;"),"0000"))</f>
        <v/>
      </c>
      <c r="B79" s="58"/>
      <c r="C79" s="37"/>
    </row>
    <row r="80" customFormat="false" ht="19.35" hidden="false" customHeight="false" outlineLevel="0" collapsed="false">
      <c r="A80" s="65" t="str">
        <f aca="false">IF(ISBLANK(B80),"","G" &amp; TEXT(COUNTIF($B$2:B80,"&lt;&gt;"),"0000"))</f>
        <v/>
      </c>
      <c r="B80" s="50"/>
      <c r="C80" s="32"/>
    </row>
    <row r="81" customFormat="false" ht="19.35" hidden="false" customHeight="false" outlineLevel="0" collapsed="false">
      <c r="A81" s="57" t="str">
        <f aca="false">IF(ISBLANK(B81),"","G" &amp; TEXT(COUNTIF($B$2:B81,"&lt;&gt;"),"0000"))</f>
        <v/>
      </c>
      <c r="B81" s="58"/>
      <c r="C81" s="37"/>
    </row>
    <row r="82" customFormat="false" ht="19.35" hidden="false" customHeight="false" outlineLevel="0" collapsed="false">
      <c r="A82" s="65" t="str">
        <f aca="false">IF(ISBLANK(B82),"","G" &amp; TEXT(COUNTIF($B$2:B82,"&lt;&gt;"),"0000"))</f>
        <v/>
      </c>
      <c r="B82" s="50"/>
      <c r="C82" s="32"/>
    </row>
    <row r="83" customFormat="false" ht="19.35" hidden="false" customHeight="false" outlineLevel="0" collapsed="false">
      <c r="A83" s="57" t="str">
        <f aca="false">IF(ISBLANK(B83),"","G" &amp; TEXT(COUNTIF($B$2:B83,"&lt;&gt;"),"0000"))</f>
        <v/>
      </c>
      <c r="B83" s="58"/>
      <c r="C83" s="37"/>
    </row>
    <row r="84" customFormat="false" ht="19.35" hidden="false" customHeight="false" outlineLevel="0" collapsed="false">
      <c r="A84" s="65" t="str">
        <f aca="false">IF(ISBLANK(B84),"","G" &amp; TEXT(COUNTIF($B$2:B84,"&lt;&gt;"),"0000"))</f>
        <v/>
      </c>
      <c r="B84" s="50"/>
      <c r="C84" s="32"/>
    </row>
    <row r="85" customFormat="false" ht="19.35" hidden="false" customHeight="false" outlineLevel="0" collapsed="false">
      <c r="A85" s="57" t="str">
        <f aca="false">IF(ISBLANK(B85),"","G" &amp; TEXT(COUNTIF($B$2:B85,"&lt;&gt;"),"0000"))</f>
        <v/>
      </c>
      <c r="B85" s="58"/>
      <c r="C85" s="37"/>
    </row>
    <row r="86" customFormat="false" ht="19.35" hidden="false" customHeight="false" outlineLevel="0" collapsed="false">
      <c r="A86" s="65" t="str">
        <f aca="false">IF(ISBLANK(B86),"","G" &amp; TEXT(COUNTIF($B$2:B86,"&lt;&gt;"),"0000"))</f>
        <v/>
      </c>
      <c r="B86" s="50"/>
      <c r="C86" s="32"/>
    </row>
    <row r="87" customFormat="false" ht="19.35" hidden="false" customHeight="false" outlineLevel="0" collapsed="false">
      <c r="A87" s="57" t="str">
        <f aca="false">IF(ISBLANK(B87),"","G" &amp; TEXT(COUNTIF($B$2:B87,"&lt;&gt;"),"0000"))</f>
        <v/>
      </c>
      <c r="B87" s="58"/>
      <c r="C87" s="37"/>
    </row>
    <row r="88" customFormat="false" ht="19.35" hidden="false" customHeight="false" outlineLevel="0" collapsed="false">
      <c r="A88" s="65" t="str">
        <f aca="false">IF(ISBLANK(B88),"","G" &amp; TEXT(COUNTIF($B$2:B88,"&lt;&gt;"),"0000"))</f>
        <v/>
      </c>
      <c r="B88" s="50"/>
      <c r="C88" s="32"/>
    </row>
    <row r="89" customFormat="false" ht="19.35" hidden="false" customHeight="false" outlineLevel="0" collapsed="false">
      <c r="A89" s="57" t="str">
        <f aca="false">IF(ISBLANK(B89),"","G" &amp; TEXT(COUNTIF($B$2:B89,"&lt;&gt;"),"0000"))</f>
        <v/>
      </c>
      <c r="B89" s="58"/>
      <c r="C89" s="37"/>
    </row>
    <row r="90" customFormat="false" ht="19.35" hidden="false" customHeight="false" outlineLevel="0" collapsed="false">
      <c r="A90" s="65" t="str">
        <f aca="false">IF(ISBLANK(B90),"","G" &amp; TEXT(COUNTIF($B$2:B90,"&lt;&gt;"),"0000"))</f>
        <v/>
      </c>
      <c r="B90" s="50"/>
      <c r="C90" s="32"/>
    </row>
    <row r="91" customFormat="false" ht="19.35" hidden="false" customHeight="false" outlineLevel="0" collapsed="false">
      <c r="A91" s="57" t="str">
        <f aca="false">IF(ISBLANK(B91),"","G" &amp; TEXT(COUNTIF($B$2:B91,"&lt;&gt;"),"0000"))</f>
        <v/>
      </c>
      <c r="B91" s="58"/>
      <c r="C91" s="37"/>
    </row>
    <row r="92" customFormat="false" ht="19.35" hidden="false" customHeight="false" outlineLevel="0" collapsed="false">
      <c r="A92" s="65" t="str">
        <f aca="false">IF(ISBLANK(B92),"","G" &amp; TEXT(COUNTIF($B$2:B92,"&lt;&gt;"),"0000"))</f>
        <v/>
      </c>
      <c r="B92" s="50"/>
      <c r="C92" s="32"/>
    </row>
    <row r="93" customFormat="false" ht="19.35" hidden="false" customHeight="false" outlineLevel="0" collapsed="false">
      <c r="A93" s="57" t="str">
        <f aca="false">IF(ISBLANK(B93),"","G" &amp; TEXT(COUNTIF($B$2:B93,"&lt;&gt;"),"0000"))</f>
        <v/>
      </c>
      <c r="B93" s="58"/>
      <c r="C93" s="37"/>
    </row>
    <row r="94" customFormat="false" ht="19.35" hidden="false" customHeight="false" outlineLevel="0" collapsed="false">
      <c r="A94" s="65" t="str">
        <f aca="false">IF(ISBLANK(B94),"","G" &amp; TEXT(COUNTIF($B$2:B94,"&lt;&gt;"),"0000"))</f>
        <v/>
      </c>
      <c r="B94" s="50"/>
      <c r="C94" s="32"/>
    </row>
    <row r="95" customFormat="false" ht="19.35" hidden="false" customHeight="false" outlineLevel="0" collapsed="false">
      <c r="A95" s="57" t="str">
        <f aca="false">IF(ISBLANK(B95),"","G" &amp; TEXT(COUNTIF($B$2:B95,"&lt;&gt;"),"0000"))</f>
        <v/>
      </c>
      <c r="B95" s="58"/>
      <c r="C95" s="37"/>
    </row>
    <row r="96" customFormat="false" ht="19.35" hidden="false" customHeight="false" outlineLevel="0" collapsed="false">
      <c r="A96" s="65" t="str">
        <f aca="false">IF(ISBLANK(B96),"","G" &amp; TEXT(COUNTIF($B$2:B96,"&lt;&gt;"),"0000"))</f>
        <v/>
      </c>
      <c r="B96" s="50"/>
      <c r="C96" s="32"/>
    </row>
    <row r="97" customFormat="false" ht="19.35" hidden="false" customHeight="false" outlineLevel="0" collapsed="false">
      <c r="A97" s="57" t="str">
        <f aca="false">IF(ISBLANK(B97),"","G" &amp; TEXT(COUNTIF($B$2:B97,"&lt;&gt;"),"0000"))</f>
        <v/>
      </c>
      <c r="B97" s="58"/>
      <c r="C97" s="37"/>
    </row>
    <row r="98" customFormat="false" ht="19.35" hidden="false" customHeight="false" outlineLevel="0" collapsed="false">
      <c r="A98" s="65" t="str">
        <f aca="false">IF(ISBLANK(B98),"","G" &amp; TEXT(COUNTIF($B$2:B98,"&lt;&gt;"),"0000"))</f>
        <v/>
      </c>
      <c r="B98" s="50"/>
      <c r="C98" s="32"/>
    </row>
    <row r="99" customFormat="false" ht="19.35" hidden="false" customHeight="false" outlineLevel="0" collapsed="false">
      <c r="A99" s="57" t="str">
        <f aca="false">IF(ISBLANK(B99),"","G" &amp; TEXT(COUNTIF($B$2:B99,"&lt;&gt;"),"0000"))</f>
        <v/>
      </c>
      <c r="B99" s="58"/>
      <c r="C99" s="37"/>
    </row>
    <row r="100" customFormat="false" ht="19.35" hidden="false" customHeight="false" outlineLevel="0" collapsed="false">
      <c r="A100" s="65" t="str">
        <f aca="false">IF(ISBLANK(B100),"","G" &amp; TEXT(COUNTIF($B$2:B100,"&lt;&gt;"),"0000"))</f>
        <v/>
      </c>
      <c r="B100" s="50"/>
      <c r="C100" s="32"/>
    </row>
    <row r="101" customFormat="false" ht="19.35" hidden="false" customHeight="false" outlineLevel="0" collapsed="false">
      <c r="A101" s="57" t="str">
        <f aca="false">IF(ISBLANK(B101),"","G" &amp; TEXT(COUNTIF($B$2:B101,"&lt;&gt;"),"0000"))</f>
        <v/>
      </c>
      <c r="B101" s="58"/>
      <c r="C101" s="37"/>
    </row>
    <row r="102" customFormat="false" ht="19.35" hidden="false" customHeight="false" outlineLevel="0" collapsed="false">
      <c r="A102" s="65" t="str">
        <f aca="false">IF(ISBLANK(B102),"","G" &amp; TEXT(COUNTIF($B$2:B102,"&lt;&gt;"),"0000"))</f>
        <v/>
      </c>
      <c r="B102" s="50"/>
      <c r="C102" s="32"/>
    </row>
    <row r="103" customFormat="false" ht="19.35" hidden="false" customHeight="false" outlineLevel="0" collapsed="false">
      <c r="A103" s="57" t="str">
        <f aca="false">IF(ISBLANK(B103),"","G" &amp; TEXT(COUNTIF($B$2:B103,"&lt;&gt;"),"0000"))</f>
        <v/>
      </c>
      <c r="B103" s="58"/>
      <c r="C103" s="37"/>
    </row>
    <row r="104" customFormat="false" ht="19.35" hidden="false" customHeight="false" outlineLevel="0" collapsed="false">
      <c r="A104" s="65" t="str">
        <f aca="false">IF(ISBLANK(B104),"","G" &amp; TEXT(COUNTIF($B$2:B104,"&lt;&gt;"),"0000"))</f>
        <v/>
      </c>
      <c r="B104" s="50"/>
      <c r="C104" s="32"/>
    </row>
    <row r="105" customFormat="false" ht="19.35" hidden="false" customHeight="false" outlineLevel="0" collapsed="false">
      <c r="A105" s="57" t="str">
        <f aca="false">IF(ISBLANK(B105),"","G" &amp; TEXT(COUNTIF($B$2:B105,"&lt;&gt;"),"0000"))</f>
        <v/>
      </c>
      <c r="B105" s="58"/>
      <c r="C105" s="37"/>
    </row>
    <row r="106" customFormat="false" ht="19.35" hidden="false" customHeight="false" outlineLevel="0" collapsed="false">
      <c r="A106" s="65" t="str">
        <f aca="false">IF(ISBLANK(B106),"","G" &amp; TEXT(COUNTIF($B$2:B106,"&lt;&gt;"),"0000"))</f>
        <v/>
      </c>
      <c r="B106" s="50"/>
      <c r="C106" s="32"/>
    </row>
    <row r="107" customFormat="false" ht="19.35" hidden="false" customHeight="false" outlineLevel="0" collapsed="false">
      <c r="A107" s="57" t="str">
        <f aca="false">IF(ISBLANK(B107),"","G" &amp; TEXT(COUNTIF($B$2:B107,"&lt;&gt;"),"0000"))</f>
        <v/>
      </c>
      <c r="B107" s="58"/>
      <c r="C107" s="37"/>
    </row>
    <row r="108" customFormat="false" ht="19.35" hidden="false" customHeight="false" outlineLevel="0" collapsed="false">
      <c r="A108" s="65" t="str">
        <f aca="false">IF(ISBLANK(B108),"","G" &amp; TEXT(COUNTIF($B$2:B108,"&lt;&gt;"),"0000"))</f>
        <v/>
      </c>
      <c r="B108" s="50"/>
      <c r="C108" s="32"/>
    </row>
    <row r="109" customFormat="false" ht="19.35" hidden="false" customHeight="false" outlineLevel="0" collapsed="false">
      <c r="A109" s="57" t="str">
        <f aca="false">IF(ISBLANK(B109),"","G" &amp; TEXT(COUNTIF($B$2:B109,"&lt;&gt;"),"0000"))</f>
        <v/>
      </c>
      <c r="B109" s="58"/>
      <c r="C109" s="37"/>
    </row>
    <row r="110" customFormat="false" ht="19.35" hidden="false" customHeight="false" outlineLevel="0" collapsed="false">
      <c r="A110" s="65" t="str">
        <f aca="false">IF(ISBLANK(B110),"","G" &amp; TEXT(COUNTIF($B$2:B110,"&lt;&gt;"),"0000"))</f>
        <v/>
      </c>
      <c r="B110" s="50"/>
      <c r="C110" s="32"/>
    </row>
    <row r="111" customFormat="false" ht="19.35" hidden="false" customHeight="false" outlineLevel="0" collapsed="false">
      <c r="A111" s="57" t="str">
        <f aca="false">IF(ISBLANK(B111),"","G" &amp; TEXT(COUNTIF($B$2:B111,"&lt;&gt;"),"0000"))</f>
        <v/>
      </c>
      <c r="B111" s="58"/>
      <c r="C111" s="37"/>
    </row>
    <row r="112" customFormat="false" ht="19.35" hidden="false" customHeight="false" outlineLevel="0" collapsed="false">
      <c r="A112" s="65" t="str">
        <f aca="false">IF(ISBLANK(B112),"","G" &amp; TEXT(COUNTIF($B$2:B112,"&lt;&gt;"),"0000"))</f>
        <v/>
      </c>
      <c r="B112" s="50"/>
      <c r="C112" s="32"/>
    </row>
    <row r="113" customFormat="false" ht="19.35" hidden="false" customHeight="false" outlineLevel="0" collapsed="false">
      <c r="A113" s="57" t="str">
        <f aca="false">IF(ISBLANK(B113),"","G" &amp; TEXT(COUNTIF($B$2:B113,"&lt;&gt;"),"0000"))</f>
        <v/>
      </c>
      <c r="B113" s="58"/>
      <c r="C113" s="37"/>
    </row>
    <row r="114" customFormat="false" ht="19.35" hidden="false" customHeight="false" outlineLevel="0" collapsed="false">
      <c r="A114" s="65" t="str">
        <f aca="false">IF(ISBLANK(B114),"","G" &amp; TEXT(COUNTIF($B$2:B114,"&lt;&gt;"),"0000"))</f>
        <v/>
      </c>
      <c r="B114" s="50"/>
      <c r="C114" s="32"/>
    </row>
    <row r="115" customFormat="false" ht="19.35" hidden="false" customHeight="false" outlineLevel="0" collapsed="false">
      <c r="A115" s="57" t="str">
        <f aca="false">IF(ISBLANK(B115),"","G" &amp; TEXT(COUNTIF($B$2:B115,"&lt;&gt;"),"0000"))</f>
        <v/>
      </c>
      <c r="B115" s="58"/>
      <c r="C115" s="37"/>
    </row>
    <row r="116" customFormat="false" ht="19.35" hidden="false" customHeight="false" outlineLevel="0" collapsed="false">
      <c r="A116" s="65" t="str">
        <f aca="false">IF(ISBLANK(B116),"","G" &amp; TEXT(COUNTIF($B$2:B116,"&lt;&gt;"),"0000"))</f>
        <v/>
      </c>
      <c r="B116" s="50"/>
      <c r="C116" s="32"/>
    </row>
    <row r="117" customFormat="false" ht="19.35" hidden="false" customHeight="false" outlineLevel="0" collapsed="false">
      <c r="A117" s="57" t="str">
        <f aca="false">IF(ISBLANK(B117),"","G" &amp; TEXT(COUNTIF($B$2:B117,"&lt;&gt;"),"0000"))</f>
        <v/>
      </c>
      <c r="B117" s="58"/>
      <c r="C117" s="37"/>
    </row>
    <row r="118" customFormat="false" ht="19.35" hidden="false" customHeight="false" outlineLevel="0" collapsed="false">
      <c r="A118" s="65" t="str">
        <f aca="false">IF(ISBLANK(B118),"","G" &amp; TEXT(COUNTIF($B$2:B118,"&lt;&gt;"),"0000"))</f>
        <v/>
      </c>
      <c r="B118" s="50"/>
      <c r="C118" s="32"/>
    </row>
    <row r="119" customFormat="false" ht="19.35" hidden="false" customHeight="false" outlineLevel="0" collapsed="false">
      <c r="A119" s="57" t="str">
        <f aca="false">IF(ISBLANK(B119),"","G" &amp; TEXT(COUNTIF($B$2:B119,"&lt;&gt;"),"0000"))</f>
        <v/>
      </c>
      <c r="B119" s="58"/>
      <c r="C119" s="37"/>
    </row>
    <row r="120" customFormat="false" ht="19.35" hidden="false" customHeight="false" outlineLevel="0" collapsed="false">
      <c r="A120" s="65" t="str">
        <f aca="false">IF(ISBLANK(B120),"","G" &amp; TEXT(COUNTIF($B$2:B120,"&lt;&gt;"),"0000"))</f>
        <v/>
      </c>
      <c r="B120" s="50"/>
      <c r="C120" s="32"/>
    </row>
    <row r="121" customFormat="false" ht="19.35" hidden="false" customHeight="false" outlineLevel="0" collapsed="false">
      <c r="A121" s="57" t="str">
        <f aca="false">IF(ISBLANK(B121),"","G" &amp; TEXT(COUNTIF($B$2:B121,"&lt;&gt;"),"0000"))</f>
        <v/>
      </c>
      <c r="B121" s="58"/>
      <c r="C121" s="37"/>
    </row>
    <row r="122" customFormat="false" ht="19.35" hidden="false" customHeight="false" outlineLevel="0" collapsed="false">
      <c r="A122" s="65" t="str">
        <f aca="false">IF(ISBLANK(B122),"","G" &amp; TEXT(COUNTIF($B$2:B122,"&lt;&gt;"),"0000"))</f>
        <v/>
      </c>
      <c r="B122" s="50"/>
      <c r="C122" s="32"/>
    </row>
    <row r="123" customFormat="false" ht="19.35" hidden="false" customHeight="false" outlineLevel="0" collapsed="false">
      <c r="A123" s="57" t="str">
        <f aca="false">IF(ISBLANK(B123),"","G" &amp; TEXT(COUNTIF($B$2:B123,"&lt;&gt;"),"0000"))</f>
        <v/>
      </c>
      <c r="B123" s="58"/>
      <c r="C123" s="37"/>
    </row>
    <row r="124" customFormat="false" ht="19.35" hidden="false" customHeight="false" outlineLevel="0" collapsed="false">
      <c r="A124" s="65" t="str">
        <f aca="false">IF(ISBLANK(B124),"","G" &amp; TEXT(COUNTIF($B$2:B124,"&lt;&gt;"),"0000"))</f>
        <v/>
      </c>
      <c r="B124" s="50"/>
      <c r="C124" s="32"/>
    </row>
    <row r="125" customFormat="false" ht="19.35" hidden="false" customHeight="false" outlineLevel="0" collapsed="false">
      <c r="A125" s="57" t="str">
        <f aca="false">IF(ISBLANK(B125),"","G" &amp; TEXT(COUNTIF($B$2:B125,"&lt;&gt;"),"0000"))</f>
        <v/>
      </c>
      <c r="B125" s="58"/>
      <c r="C125" s="37"/>
    </row>
    <row r="126" customFormat="false" ht="19.35" hidden="false" customHeight="false" outlineLevel="0" collapsed="false">
      <c r="A126" s="65" t="str">
        <f aca="false">IF(ISBLANK(B126),"","G" &amp; TEXT(COUNTIF($B$2:B126,"&lt;&gt;"),"0000"))</f>
        <v/>
      </c>
      <c r="B126" s="50"/>
      <c r="C126" s="32"/>
    </row>
    <row r="127" customFormat="false" ht="19.35" hidden="false" customHeight="false" outlineLevel="0" collapsed="false">
      <c r="A127" s="57" t="str">
        <f aca="false">IF(ISBLANK(B127),"","G" &amp; TEXT(COUNTIF($B$2:B127,"&lt;&gt;"),"0000"))</f>
        <v/>
      </c>
      <c r="B127" s="58"/>
      <c r="C127" s="37"/>
    </row>
    <row r="128" customFormat="false" ht="19.35" hidden="false" customHeight="false" outlineLevel="0" collapsed="false">
      <c r="A128" s="65" t="str">
        <f aca="false">IF(ISBLANK(B128),"","G" &amp; TEXT(COUNTIF($B$2:B128,"&lt;&gt;"),"0000"))</f>
        <v/>
      </c>
      <c r="B128" s="50"/>
      <c r="C128" s="32"/>
    </row>
    <row r="129" customFormat="false" ht="19.35" hidden="false" customHeight="false" outlineLevel="0" collapsed="false">
      <c r="A129" s="57" t="str">
        <f aca="false">IF(ISBLANK(B129),"","G" &amp; TEXT(COUNTIF($B$2:B129,"&lt;&gt;"),"0000"))</f>
        <v/>
      </c>
      <c r="B129" s="58"/>
      <c r="C129" s="37"/>
    </row>
    <row r="130" customFormat="false" ht="19.35" hidden="false" customHeight="false" outlineLevel="0" collapsed="false">
      <c r="A130" s="65" t="str">
        <f aca="false">IF(ISBLANK(B130),"","G" &amp; TEXT(COUNTIF($B$2:B130,"&lt;&gt;"),"0000"))</f>
        <v/>
      </c>
      <c r="B130" s="50"/>
      <c r="C130" s="32"/>
    </row>
    <row r="131" customFormat="false" ht="19.35" hidden="false" customHeight="false" outlineLevel="0" collapsed="false">
      <c r="A131" s="57" t="str">
        <f aca="false">IF(ISBLANK(B131),"","G" &amp; TEXT(COUNTIF($B$2:B131,"&lt;&gt;"),"0000"))</f>
        <v/>
      </c>
      <c r="B131" s="58"/>
      <c r="C131" s="37"/>
    </row>
    <row r="132" customFormat="false" ht="19.35" hidden="false" customHeight="false" outlineLevel="0" collapsed="false">
      <c r="A132" s="65" t="str">
        <f aca="false">IF(ISBLANK(B132),"","G" &amp; TEXT(COUNTIF($B$2:B132,"&lt;&gt;"),"0000"))</f>
        <v/>
      </c>
      <c r="B132" s="50"/>
      <c r="C132" s="32"/>
    </row>
    <row r="133" customFormat="false" ht="19.35" hidden="false" customHeight="false" outlineLevel="0" collapsed="false">
      <c r="A133" s="57" t="str">
        <f aca="false">IF(ISBLANK(B133),"","G" &amp; TEXT(COUNTIF($B$2:B133,"&lt;&gt;"),"0000"))</f>
        <v/>
      </c>
      <c r="B133" s="58"/>
      <c r="C133" s="37"/>
    </row>
    <row r="134" customFormat="false" ht="19.35" hidden="false" customHeight="false" outlineLevel="0" collapsed="false">
      <c r="A134" s="65" t="str">
        <f aca="false">IF(ISBLANK(B134),"","G" &amp; TEXT(COUNTIF($B$2:B134,"&lt;&gt;"),"0000"))</f>
        <v/>
      </c>
      <c r="B134" s="50"/>
      <c r="C134" s="32"/>
    </row>
    <row r="135" customFormat="false" ht="19.35" hidden="false" customHeight="false" outlineLevel="0" collapsed="false">
      <c r="A135" s="57" t="str">
        <f aca="false">IF(ISBLANK(B135),"","G" &amp; TEXT(COUNTIF($B$2:B135,"&lt;&gt;"),"0000"))</f>
        <v/>
      </c>
      <c r="B135" s="58"/>
      <c r="C135" s="37"/>
    </row>
    <row r="136" customFormat="false" ht="19.35" hidden="false" customHeight="false" outlineLevel="0" collapsed="false">
      <c r="A136" s="65" t="str">
        <f aca="false">IF(ISBLANK(B136),"","G" &amp; TEXT(COUNTIF($B$2:B136,"&lt;&gt;"),"0000"))</f>
        <v/>
      </c>
      <c r="B136" s="50"/>
      <c r="C136" s="32"/>
    </row>
    <row r="137" customFormat="false" ht="19.35" hidden="false" customHeight="false" outlineLevel="0" collapsed="false">
      <c r="A137" s="57" t="str">
        <f aca="false">IF(ISBLANK(B137),"","G" &amp; TEXT(COUNTIF($B$2:B137,"&lt;&gt;"),"0000"))</f>
        <v/>
      </c>
      <c r="B137" s="58"/>
      <c r="C137" s="37"/>
    </row>
    <row r="138" customFormat="false" ht="19.35" hidden="false" customHeight="false" outlineLevel="0" collapsed="false">
      <c r="A138" s="65" t="str">
        <f aca="false">IF(ISBLANK(B138),"","G" &amp; TEXT(COUNTIF($B$2:B138,"&lt;&gt;"),"0000"))</f>
        <v/>
      </c>
      <c r="B138" s="50"/>
      <c r="C138" s="32"/>
    </row>
    <row r="139" customFormat="false" ht="19.35" hidden="false" customHeight="false" outlineLevel="0" collapsed="false">
      <c r="A139" s="57" t="str">
        <f aca="false">IF(ISBLANK(B139),"","G" &amp; TEXT(COUNTIF($B$2:B139,"&lt;&gt;"),"0000"))</f>
        <v/>
      </c>
      <c r="B139" s="58"/>
      <c r="C139" s="37"/>
    </row>
    <row r="140" customFormat="false" ht="19.35" hidden="false" customHeight="false" outlineLevel="0" collapsed="false">
      <c r="A140" s="65" t="str">
        <f aca="false">IF(ISBLANK(B140),"","G" &amp; TEXT(COUNTIF($B$2:B140,"&lt;&gt;"),"0000"))</f>
        <v/>
      </c>
      <c r="B140" s="50"/>
      <c r="C140" s="32"/>
    </row>
    <row r="141" customFormat="false" ht="19.35" hidden="false" customHeight="false" outlineLevel="0" collapsed="false">
      <c r="A141" s="57" t="str">
        <f aca="false">IF(ISBLANK(B141),"","G" &amp; TEXT(COUNTIF($B$2:B141,"&lt;&gt;"),"0000"))</f>
        <v/>
      </c>
      <c r="B141" s="58"/>
      <c r="C141" s="37"/>
    </row>
    <row r="142" customFormat="false" ht="19.35" hidden="false" customHeight="false" outlineLevel="0" collapsed="false">
      <c r="A142" s="65" t="str">
        <f aca="false">IF(ISBLANK(B142),"","G" &amp; TEXT(COUNTIF($B$2:B142,"&lt;&gt;"),"0000"))</f>
        <v/>
      </c>
      <c r="B142" s="50"/>
      <c r="C142" s="32"/>
    </row>
    <row r="143" customFormat="false" ht="19.35" hidden="false" customHeight="false" outlineLevel="0" collapsed="false">
      <c r="A143" s="57" t="str">
        <f aca="false">IF(ISBLANK(B143),"","G" &amp; TEXT(COUNTIF($B$2:B143,"&lt;&gt;"),"0000"))</f>
        <v/>
      </c>
      <c r="B143" s="58"/>
      <c r="C143" s="37"/>
    </row>
    <row r="144" customFormat="false" ht="19.35" hidden="false" customHeight="false" outlineLevel="0" collapsed="false">
      <c r="A144" s="65" t="str">
        <f aca="false">IF(ISBLANK(B144),"","G" &amp; TEXT(COUNTIF($B$2:B144,"&lt;&gt;"),"0000"))</f>
        <v/>
      </c>
      <c r="B144" s="50"/>
      <c r="C144" s="32"/>
    </row>
    <row r="145" customFormat="false" ht="19.35" hidden="false" customHeight="false" outlineLevel="0" collapsed="false">
      <c r="A145" s="57" t="str">
        <f aca="false">IF(ISBLANK(B145),"","G" &amp; TEXT(COUNTIF($B$2:B145,"&lt;&gt;"),"0000"))</f>
        <v/>
      </c>
      <c r="B145" s="58"/>
      <c r="C145" s="37"/>
    </row>
    <row r="146" customFormat="false" ht="19.35" hidden="false" customHeight="false" outlineLevel="0" collapsed="false">
      <c r="A146" s="65" t="str">
        <f aca="false">IF(ISBLANK(B146),"","G" &amp; TEXT(COUNTIF($B$2:B146,"&lt;&gt;"),"0000"))</f>
        <v/>
      </c>
      <c r="B146" s="50"/>
      <c r="C146" s="32"/>
    </row>
    <row r="147" customFormat="false" ht="19.35" hidden="false" customHeight="false" outlineLevel="0" collapsed="false">
      <c r="A147" s="57" t="str">
        <f aca="false">IF(ISBLANK(B147),"","G" &amp; TEXT(COUNTIF($B$2:B147,"&lt;&gt;"),"0000"))</f>
        <v/>
      </c>
      <c r="B147" s="58"/>
      <c r="C147" s="37"/>
    </row>
    <row r="148" customFormat="false" ht="19.35" hidden="false" customHeight="false" outlineLevel="0" collapsed="false">
      <c r="A148" s="65" t="str">
        <f aca="false">IF(ISBLANK(B148),"","G" &amp; TEXT(COUNTIF($B$2:B148,"&lt;&gt;"),"0000"))</f>
        <v/>
      </c>
      <c r="B148" s="50"/>
      <c r="C148" s="32"/>
    </row>
    <row r="149" customFormat="false" ht="19.35" hidden="false" customHeight="false" outlineLevel="0" collapsed="false">
      <c r="A149" s="57" t="str">
        <f aca="false">IF(ISBLANK(B149),"","G" &amp; TEXT(COUNTIF($B$2:B149,"&lt;&gt;"),"0000"))</f>
        <v/>
      </c>
      <c r="B149" s="58"/>
      <c r="C149" s="37"/>
    </row>
    <row r="150" customFormat="false" ht="19.35" hidden="false" customHeight="false" outlineLevel="0" collapsed="false">
      <c r="A150" s="65" t="str">
        <f aca="false">IF(ISBLANK(B150),"","G" &amp; TEXT(COUNTIF($B$2:B150,"&lt;&gt;"),"0000"))</f>
        <v/>
      </c>
      <c r="B150" s="50"/>
      <c r="C150" s="32"/>
    </row>
    <row r="151" customFormat="false" ht="19.35" hidden="false" customHeight="false" outlineLevel="0" collapsed="false">
      <c r="A151" s="57" t="str">
        <f aca="false">IF(ISBLANK(B151),"","G" &amp; TEXT(COUNTIF($B$2:B151,"&lt;&gt;"),"0000"))</f>
        <v/>
      </c>
      <c r="B151" s="58"/>
      <c r="C151" s="37"/>
    </row>
    <row r="152" customFormat="false" ht="19.35" hidden="false" customHeight="false" outlineLevel="0" collapsed="false">
      <c r="A152" s="65" t="str">
        <f aca="false">IF(ISBLANK(B152),"","G" &amp; TEXT(COUNTIF($B$2:B152,"&lt;&gt;"),"0000"))</f>
        <v/>
      </c>
      <c r="B152" s="50"/>
      <c r="C152" s="32"/>
    </row>
    <row r="153" customFormat="false" ht="19.35" hidden="false" customHeight="false" outlineLevel="0" collapsed="false">
      <c r="A153" s="57" t="str">
        <f aca="false">IF(ISBLANK(B153),"","G" &amp; TEXT(COUNTIF($B$2:B153,"&lt;&gt;"),"0000"))</f>
        <v/>
      </c>
      <c r="B153" s="58"/>
      <c r="C153" s="37"/>
    </row>
    <row r="154" customFormat="false" ht="19.35" hidden="false" customHeight="false" outlineLevel="0" collapsed="false">
      <c r="A154" s="65" t="str">
        <f aca="false">IF(ISBLANK(B154),"","G" &amp; TEXT(COUNTIF($B$2:B154,"&lt;&gt;"),"0000"))</f>
        <v/>
      </c>
      <c r="B154" s="50"/>
      <c r="C154" s="32"/>
    </row>
    <row r="155" customFormat="false" ht="19.35" hidden="false" customHeight="false" outlineLevel="0" collapsed="false">
      <c r="A155" s="57" t="str">
        <f aca="false">IF(ISBLANK(B155),"","G" &amp; TEXT(COUNTIF($B$2:B155,"&lt;&gt;"),"0000"))</f>
        <v/>
      </c>
      <c r="B155" s="58"/>
      <c r="C155" s="37"/>
    </row>
    <row r="156" customFormat="false" ht="19.35" hidden="false" customHeight="false" outlineLevel="0" collapsed="false">
      <c r="A156" s="65" t="str">
        <f aca="false">IF(ISBLANK(B156),"","G" &amp; TEXT(COUNTIF($B$2:B156,"&lt;&gt;"),"0000"))</f>
        <v/>
      </c>
      <c r="B156" s="50"/>
      <c r="C156" s="32"/>
    </row>
    <row r="157" customFormat="false" ht="19.35" hidden="false" customHeight="false" outlineLevel="0" collapsed="false">
      <c r="A157" s="57" t="str">
        <f aca="false">IF(ISBLANK(B157),"","G" &amp; TEXT(COUNTIF($B$2:B157,"&lt;&gt;"),"0000"))</f>
        <v/>
      </c>
      <c r="B157" s="58"/>
      <c r="C157" s="37"/>
    </row>
    <row r="158" customFormat="false" ht="19.35" hidden="false" customHeight="false" outlineLevel="0" collapsed="false">
      <c r="A158" s="65" t="str">
        <f aca="false">IF(ISBLANK(B158),"","G" &amp; TEXT(COUNTIF($B$2:B158,"&lt;&gt;"),"0000"))</f>
        <v/>
      </c>
      <c r="B158" s="50"/>
      <c r="C158" s="32"/>
    </row>
    <row r="159" customFormat="false" ht="19.35" hidden="false" customHeight="false" outlineLevel="0" collapsed="false">
      <c r="A159" s="57" t="str">
        <f aca="false">IF(ISBLANK(B159),"","G" &amp; TEXT(COUNTIF($B$2:B159,"&lt;&gt;"),"0000"))</f>
        <v/>
      </c>
      <c r="B159" s="58"/>
      <c r="C159" s="37"/>
    </row>
    <row r="160" customFormat="false" ht="19.35" hidden="false" customHeight="false" outlineLevel="0" collapsed="false">
      <c r="A160" s="65" t="str">
        <f aca="false">IF(ISBLANK(B160),"","G" &amp; TEXT(COUNTIF($B$2:B160,"&lt;&gt;"),"0000"))</f>
        <v/>
      </c>
      <c r="B160" s="50"/>
      <c r="C160" s="32"/>
    </row>
    <row r="161" customFormat="false" ht="19.35" hidden="false" customHeight="false" outlineLevel="0" collapsed="false">
      <c r="A161" s="57" t="str">
        <f aca="false">IF(ISBLANK(B161),"","G" &amp; TEXT(COUNTIF($B$2:B161,"&lt;&gt;"),"0000"))</f>
        <v/>
      </c>
      <c r="B161" s="58"/>
      <c r="C161" s="37"/>
    </row>
    <row r="162" customFormat="false" ht="19.35" hidden="false" customHeight="false" outlineLevel="0" collapsed="false">
      <c r="A162" s="65" t="str">
        <f aca="false">IF(ISBLANK(B162),"","G" &amp; TEXT(COUNTIF($B$2:B162,"&lt;&gt;"),"0000"))</f>
        <v/>
      </c>
      <c r="B162" s="50"/>
      <c r="C162" s="32"/>
    </row>
    <row r="163" customFormat="false" ht="19.35" hidden="false" customHeight="false" outlineLevel="0" collapsed="false">
      <c r="A163" s="57" t="str">
        <f aca="false">IF(ISBLANK(B163),"","G" &amp; TEXT(COUNTIF($B$2:B163,"&lt;&gt;"),"0000"))</f>
        <v/>
      </c>
      <c r="B163" s="58"/>
      <c r="C163" s="37"/>
    </row>
    <row r="164" customFormat="false" ht="19.35" hidden="false" customHeight="false" outlineLevel="0" collapsed="false">
      <c r="A164" s="65" t="str">
        <f aca="false">IF(ISBLANK(B164),"","G" &amp; TEXT(COUNTIF($B$2:B164,"&lt;&gt;"),"0000"))</f>
        <v/>
      </c>
      <c r="B164" s="50"/>
      <c r="C164" s="32"/>
    </row>
    <row r="165" customFormat="false" ht="19.35" hidden="false" customHeight="false" outlineLevel="0" collapsed="false">
      <c r="A165" s="57" t="str">
        <f aca="false">IF(ISBLANK(B165),"","G" &amp; TEXT(COUNTIF($B$2:B165,"&lt;&gt;"),"0000"))</f>
        <v/>
      </c>
      <c r="B165" s="58"/>
      <c r="C165" s="37"/>
    </row>
    <row r="166" customFormat="false" ht="19.35" hidden="false" customHeight="false" outlineLevel="0" collapsed="false">
      <c r="A166" s="65" t="str">
        <f aca="false">IF(ISBLANK(B166),"","G" &amp; TEXT(COUNTIF($B$2:B166,"&lt;&gt;"),"0000"))</f>
        <v/>
      </c>
      <c r="B166" s="50"/>
      <c r="C166" s="32"/>
    </row>
    <row r="167" customFormat="false" ht="19.35" hidden="false" customHeight="false" outlineLevel="0" collapsed="false">
      <c r="A167" s="57" t="str">
        <f aca="false">IF(ISBLANK(B167),"","G" &amp; TEXT(COUNTIF($B$2:B167,"&lt;&gt;"),"0000"))</f>
        <v/>
      </c>
      <c r="B167" s="58"/>
      <c r="C167" s="37"/>
    </row>
    <row r="168" customFormat="false" ht="19.35" hidden="false" customHeight="false" outlineLevel="0" collapsed="false">
      <c r="A168" s="65" t="str">
        <f aca="false">IF(ISBLANK(B168),"","G" &amp; TEXT(COUNTIF($B$2:B168,"&lt;&gt;"),"0000"))</f>
        <v/>
      </c>
      <c r="B168" s="50"/>
      <c r="C168" s="32"/>
    </row>
    <row r="169" customFormat="false" ht="19.35" hidden="false" customHeight="false" outlineLevel="0" collapsed="false">
      <c r="A169" s="57" t="str">
        <f aca="false">IF(ISBLANK(B169),"","G" &amp; TEXT(COUNTIF($B$2:B169,"&lt;&gt;"),"0000"))</f>
        <v/>
      </c>
      <c r="B169" s="58"/>
      <c r="C169" s="37"/>
    </row>
    <row r="170" customFormat="false" ht="19.35" hidden="false" customHeight="false" outlineLevel="0" collapsed="false">
      <c r="A170" s="65" t="str">
        <f aca="false">IF(ISBLANK(B170),"","G" &amp; TEXT(COUNTIF($B$2:B170,"&lt;&gt;"),"0000"))</f>
        <v/>
      </c>
      <c r="B170" s="50"/>
      <c r="C170" s="32"/>
    </row>
    <row r="171" customFormat="false" ht="19.35" hidden="false" customHeight="false" outlineLevel="0" collapsed="false">
      <c r="A171" s="57" t="str">
        <f aca="false">IF(ISBLANK(B171),"","G" &amp; TEXT(COUNTIF($B$2:B171,"&lt;&gt;"),"0000"))</f>
        <v/>
      </c>
      <c r="B171" s="58"/>
      <c r="C171" s="37"/>
    </row>
    <row r="172" customFormat="false" ht="19.35" hidden="false" customHeight="false" outlineLevel="0" collapsed="false">
      <c r="A172" s="65" t="str">
        <f aca="false">IF(ISBLANK(B172),"","G" &amp; TEXT(COUNTIF($B$2:B172,"&lt;&gt;"),"0000"))</f>
        <v/>
      </c>
      <c r="B172" s="50"/>
      <c r="C172" s="32"/>
    </row>
    <row r="173" customFormat="false" ht="19.35" hidden="false" customHeight="false" outlineLevel="0" collapsed="false">
      <c r="A173" s="57" t="str">
        <f aca="false">IF(ISBLANK(B173),"","G" &amp; TEXT(COUNTIF($B$2:B173,"&lt;&gt;"),"0000"))</f>
        <v/>
      </c>
      <c r="B173" s="58"/>
      <c r="C173" s="37"/>
    </row>
    <row r="174" customFormat="false" ht="19.35" hidden="false" customHeight="false" outlineLevel="0" collapsed="false">
      <c r="A174" s="65" t="str">
        <f aca="false">IF(ISBLANK(B174),"","G" &amp; TEXT(COUNTIF($B$2:B174,"&lt;&gt;"),"0000"))</f>
        <v/>
      </c>
      <c r="B174" s="50"/>
      <c r="C174" s="32"/>
    </row>
    <row r="175" customFormat="false" ht="19.35" hidden="false" customHeight="false" outlineLevel="0" collapsed="false">
      <c r="A175" s="57" t="str">
        <f aca="false">IF(ISBLANK(B175),"","G" &amp; TEXT(COUNTIF($B$2:B175,"&lt;&gt;"),"0000"))</f>
        <v/>
      </c>
      <c r="B175" s="58"/>
      <c r="C175" s="37"/>
    </row>
    <row r="176" customFormat="false" ht="19.35" hidden="false" customHeight="false" outlineLevel="0" collapsed="false">
      <c r="A176" s="65" t="str">
        <f aca="false">IF(ISBLANK(B176),"","G" &amp; TEXT(COUNTIF($B$2:B176,"&lt;&gt;"),"0000"))</f>
        <v/>
      </c>
      <c r="B176" s="50"/>
      <c r="C176" s="32"/>
    </row>
    <row r="177" customFormat="false" ht="19.35" hidden="false" customHeight="false" outlineLevel="0" collapsed="false">
      <c r="A177" s="57" t="str">
        <f aca="false">IF(ISBLANK(B177),"","G" &amp; TEXT(COUNTIF($B$2:B177,"&lt;&gt;"),"0000"))</f>
        <v/>
      </c>
      <c r="B177" s="58"/>
      <c r="C177" s="37"/>
    </row>
    <row r="178" customFormat="false" ht="19.35" hidden="false" customHeight="false" outlineLevel="0" collapsed="false">
      <c r="A178" s="65" t="str">
        <f aca="false">IF(ISBLANK(B178),"","G" &amp; TEXT(COUNTIF($B$2:B178,"&lt;&gt;"),"0000"))</f>
        <v/>
      </c>
      <c r="B178" s="50"/>
      <c r="C178" s="32"/>
    </row>
    <row r="179" customFormat="false" ht="19.35" hidden="false" customHeight="false" outlineLevel="0" collapsed="false">
      <c r="A179" s="57" t="str">
        <f aca="false">IF(ISBLANK(B179),"","G" &amp; TEXT(COUNTIF($B$2:B179,"&lt;&gt;"),"0000"))</f>
        <v/>
      </c>
      <c r="B179" s="58"/>
      <c r="C179" s="37"/>
    </row>
    <row r="180" customFormat="false" ht="19.35" hidden="false" customHeight="false" outlineLevel="0" collapsed="false">
      <c r="A180" s="65" t="str">
        <f aca="false">IF(ISBLANK(B180),"","G" &amp; TEXT(COUNTIF($B$2:B180,"&lt;&gt;"),"0000"))</f>
        <v/>
      </c>
      <c r="B180" s="50"/>
      <c r="C180" s="32"/>
    </row>
    <row r="181" customFormat="false" ht="19.35" hidden="false" customHeight="false" outlineLevel="0" collapsed="false">
      <c r="A181" s="57" t="str">
        <f aca="false">IF(ISBLANK(B181),"","G" &amp; TEXT(COUNTIF($B$2:B181,"&lt;&gt;"),"0000"))</f>
        <v/>
      </c>
      <c r="B181" s="58"/>
      <c r="C181" s="37"/>
    </row>
    <row r="182" customFormat="false" ht="19.35" hidden="false" customHeight="false" outlineLevel="0" collapsed="false">
      <c r="A182" s="65" t="str">
        <f aca="false">IF(ISBLANK(B182),"","G" &amp; TEXT(COUNTIF($B$2:B182,"&lt;&gt;"),"0000"))</f>
        <v/>
      </c>
      <c r="B182" s="50"/>
      <c r="C182" s="32"/>
    </row>
    <row r="183" customFormat="false" ht="19.35" hidden="false" customHeight="false" outlineLevel="0" collapsed="false">
      <c r="A183" s="57" t="str">
        <f aca="false">IF(ISBLANK(B183),"","G" &amp; TEXT(COUNTIF($B$2:B183,"&lt;&gt;"),"0000"))</f>
        <v/>
      </c>
      <c r="B183" s="58"/>
      <c r="C183" s="37"/>
    </row>
    <row r="184" customFormat="false" ht="19.35" hidden="false" customHeight="false" outlineLevel="0" collapsed="false">
      <c r="A184" s="65" t="str">
        <f aca="false">IF(ISBLANK(B184),"","G" &amp; TEXT(COUNTIF($B$2:B184,"&lt;&gt;"),"0000"))</f>
        <v/>
      </c>
      <c r="B184" s="50"/>
      <c r="C184" s="32"/>
    </row>
    <row r="185" customFormat="false" ht="19.35" hidden="false" customHeight="false" outlineLevel="0" collapsed="false">
      <c r="A185" s="57" t="str">
        <f aca="false">IF(ISBLANK(B185),"","G" &amp; TEXT(COUNTIF($B$2:B185,"&lt;&gt;"),"0000"))</f>
        <v/>
      </c>
      <c r="B185" s="58"/>
      <c r="C185" s="37"/>
    </row>
    <row r="186" customFormat="false" ht="19.35" hidden="false" customHeight="false" outlineLevel="0" collapsed="false">
      <c r="A186" s="65" t="str">
        <f aca="false">IF(ISBLANK(B186),"","G" &amp; TEXT(COUNTIF($B$2:B186,"&lt;&gt;"),"0000"))</f>
        <v/>
      </c>
      <c r="B186" s="50"/>
      <c r="C186" s="32"/>
    </row>
    <row r="187" customFormat="false" ht="19.35" hidden="false" customHeight="false" outlineLevel="0" collapsed="false">
      <c r="A187" s="57" t="str">
        <f aca="false">IF(ISBLANK(B187),"","G" &amp; TEXT(COUNTIF($B$2:B187,"&lt;&gt;"),"0000"))</f>
        <v/>
      </c>
      <c r="B187" s="58"/>
      <c r="C187" s="37"/>
    </row>
    <row r="188" customFormat="false" ht="19.35" hidden="false" customHeight="false" outlineLevel="0" collapsed="false">
      <c r="A188" s="65" t="str">
        <f aca="false">IF(ISBLANK(B188),"","G" &amp; TEXT(COUNTIF($B$2:B188,"&lt;&gt;"),"0000"))</f>
        <v/>
      </c>
      <c r="B188" s="50"/>
      <c r="C188" s="32"/>
    </row>
    <row r="189" customFormat="false" ht="19.35" hidden="false" customHeight="false" outlineLevel="0" collapsed="false">
      <c r="A189" s="57" t="str">
        <f aca="false">IF(ISBLANK(B189),"","G" &amp; TEXT(COUNTIF($B$2:B189,"&lt;&gt;"),"0000"))</f>
        <v/>
      </c>
      <c r="B189" s="58"/>
      <c r="C189" s="37"/>
    </row>
    <row r="190" customFormat="false" ht="19.35" hidden="false" customHeight="false" outlineLevel="0" collapsed="false">
      <c r="A190" s="65" t="str">
        <f aca="false">IF(ISBLANK(B190),"","G" &amp; TEXT(COUNTIF($B$2:B190,"&lt;&gt;"),"0000"))</f>
        <v/>
      </c>
      <c r="B190" s="50"/>
      <c r="C190" s="32"/>
    </row>
    <row r="191" customFormat="false" ht="19.35" hidden="false" customHeight="false" outlineLevel="0" collapsed="false">
      <c r="A191" s="57" t="str">
        <f aca="false">IF(ISBLANK(B191),"","G" &amp; TEXT(COUNTIF($B$2:B191,"&lt;&gt;"),"0000"))</f>
        <v/>
      </c>
      <c r="B191" s="58"/>
      <c r="C191" s="37"/>
    </row>
    <row r="192" customFormat="false" ht="19.35" hidden="false" customHeight="false" outlineLevel="0" collapsed="false">
      <c r="A192" s="65" t="str">
        <f aca="false">IF(ISBLANK(B192),"","G" &amp; TEXT(COUNTIF($B$2:B192,"&lt;&gt;"),"0000"))</f>
        <v/>
      </c>
      <c r="B192" s="50"/>
      <c r="C192" s="32"/>
    </row>
    <row r="193" customFormat="false" ht="19.35" hidden="false" customHeight="false" outlineLevel="0" collapsed="false">
      <c r="A193" s="57" t="str">
        <f aca="false">IF(ISBLANK(B193),"","G" &amp; TEXT(COUNTIF($B$2:B193,"&lt;&gt;"),"0000"))</f>
        <v/>
      </c>
      <c r="B193" s="58"/>
      <c r="C193" s="37"/>
    </row>
    <row r="194" customFormat="false" ht="19.35" hidden="false" customHeight="false" outlineLevel="0" collapsed="false">
      <c r="A194" s="65" t="str">
        <f aca="false">IF(ISBLANK(B194),"","G" &amp; TEXT(COUNTIF($B$2:B194,"&lt;&gt;"),"0000"))</f>
        <v/>
      </c>
      <c r="B194" s="50"/>
      <c r="C194" s="32"/>
    </row>
    <row r="195" customFormat="false" ht="19.35" hidden="false" customHeight="false" outlineLevel="0" collapsed="false">
      <c r="A195" s="57" t="str">
        <f aca="false">IF(ISBLANK(B195),"","G" &amp; TEXT(COUNTIF($B$2:B195,"&lt;&gt;"),"0000"))</f>
        <v/>
      </c>
      <c r="B195" s="58"/>
      <c r="C195" s="37"/>
    </row>
    <row r="196" customFormat="false" ht="19.35" hidden="false" customHeight="false" outlineLevel="0" collapsed="false">
      <c r="A196" s="65" t="str">
        <f aca="false">IF(ISBLANK(B196),"","G" &amp; TEXT(COUNTIF($B$2:B196,"&lt;&gt;"),"0000"))</f>
        <v/>
      </c>
      <c r="B196" s="50"/>
      <c r="C196" s="32"/>
    </row>
    <row r="197" customFormat="false" ht="19.35" hidden="false" customHeight="false" outlineLevel="0" collapsed="false">
      <c r="A197" s="57" t="str">
        <f aca="false">IF(ISBLANK(B197),"","G" &amp; TEXT(COUNTIF($B$2:B197,"&lt;&gt;"),"0000"))</f>
        <v/>
      </c>
      <c r="B197" s="58"/>
      <c r="C197" s="37"/>
    </row>
    <row r="198" customFormat="false" ht="19.35" hidden="false" customHeight="false" outlineLevel="0" collapsed="false">
      <c r="A198" s="65" t="str">
        <f aca="false">IF(ISBLANK(B198),"","G" &amp; TEXT(COUNTIF($B$2:B198,"&lt;&gt;"),"0000"))</f>
        <v/>
      </c>
      <c r="B198" s="50"/>
      <c r="C198" s="32"/>
    </row>
    <row r="199" customFormat="false" ht="19.35" hidden="false" customHeight="false" outlineLevel="0" collapsed="false">
      <c r="A199" s="57" t="str">
        <f aca="false">IF(ISBLANK(B199),"","G" &amp; TEXT(COUNTIF($B$2:B199,"&lt;&gt;"),"0000"))</f>
        <v/>
      </c>
      <c r="B199" s="58"/>
      <c r="C199" s="37"/>
    </row>
    <row r="200" customFormat="false" ht="19.35" hidden="false" customHeight="false" outlineLevel="0" collapsed="false">
      <c r="A200" s="65" t="str">
        <f aca="false">IF(ISBLANK(B200),"","G" &amp; TEXT(COUNTIF($B$2:B200,"&lt;&gt;"),"0000"))</f>
        <v/>
      </c>
      <c r="B200" s="50"/>
      <c r="C200" s="32"/>
    </row>
    <row r="201" customFormat="false" ht="19.35" hidden="false" customHeight="false" outlineLevel="0" collapsed="false">
      <c r="A201" s="57" t="str">
        <f aca="false">IF(ISBLANK(B201),"","G" &amp; TEXT(COUNTIF($B$2:B201,"&lt;&gt;"),"0000"))</f>
        <v/>
      </c>
      <c r="B201" s="58"/>
      <c r="C201" s="37"/>
    </row>
    <row r="202" customFormat="false" ht="19.35" hidden="false" customHeight="false" outlineLevel="0" collapsed="false">
      <c r="A202" s="65" t="str">
        <f aca="false">IF(ISBLANK(B202),"","G" &amp; TEXT(COUNTIF($B$2:B202,"&lt;&gt;"),"0000"))</f>
        <v/>
      </c>
      <c r="B202" s="50"/>
      <c r="C202" s="32"/>
    </row>
    <row r="203" customFormat="false" ht="19.35" hidden="false" customHeight="false" outlineLevel="0" collapsed="false">
      <c r="A203" s="57" t="str">
        <f aca="false">IF(ISBLANK(B203),"","G" &amp; TEXT(COUNTIF($B$2:B203,"&lt;&gt;"),"0000"))</f>
        <v/>
      </c>
      <c r="B203" s="58"/>
      <c r="C203" s="37"/>
    </row>
    <row r="204" customFormat="false" ht="19.35" hidden="false" customHeight="false" outlineLevel="0" collapsed="false">
      <c r="A204" s="65" t="str">
        <f aca="false">IF(ISBLANK(B204),"","G" &amp; TEXT(COUNTIF($B$2:B204,"&lt;&gt;"),"0000"))</f>
        <v/>
      </c>
      <c r="B204" s="50"/>
      <c r="C204" s="32"/>
    </row>
    <row r="205" customFormat="false" ht="19.35" hidden="false" customHeight="false" outlineLevel="0" collapsed="false">
      <c r="A205" s="57" t="str">
        <f aca="false">IF(ISBLANK(B205),"","G" &amp; TEXT(COUNTIF($B$2:B205,"&lt;&gt;"),"0000"))</f>
        <v/>
      </c>
      <c r="B205" s="58"/>
      <c r="C205" s="37"/>
    </row>
    <row r="206" customFormat="false" ht="19.35" hidden="false" customHeight="false" outlineLevel="0" collapsed="false">
      <c r="A206" s="65" t="str">
        <f aca="false">IF(ISBLANK(B206),"","G" &amp; TEXT(COUNTIF($B$2:B206,"&lt;&gt;"),"0000"))</f>
        <v/>
      </c>
      <c r="B206" s="50"/>
      <c r="C206" s="32"/>
    </row>
    <row r="207" customFormat="false" ht="19.35" hidden="false" customHeight="false" outlineLevel="0" collapsed="false">
      <c r="A207" s="57" t="str">
        <f aca="false">IF(ISBLANK(B207),"","G" &amp; TEXT(COUNTIF($B$2:B207,"&lt;&gt;"),"0000"))</f>
        <v/>
      </c>
      <c r="B207" s="58"/>
      <c r="C207" s="37"/>
    </row>
    <row r="208" customFormat="false" ht="19.35" hidden="false" customHeight="false" outlineLevel="0" collapsed="false">
      <c r="A208" s="65" t="str">
        <f aca="false">IF(ISBLANK(B208),"","G" &amp; TEXT(COUNTIF($B$2:B208,"&lt;&gt;"),"0000"))</f>
        <v/>
      </c>
      <c r="B208" s="50"/>
      <c r="C208" s="32"/>
    </row>
    <row r="209" customFormat="false" ht="19.35" hidden="false" customHeight="false" outlineLevel="0" collapsed="false">
      <c r="A209" s="57" t="str">
        <f aca="false">IF(ISBLANK(B209),"","G" &amp; TEXT(COUNTIF($B$2:B209,"&lt;&gt;"),"0000"))</f>
        <v/>
      </c>
      <c r="B209" s="58"/>
      <c r="C209" s="37"/>
    </row>
    <row r="210" customFormat="false" ht="19.35" hidden="false" customHeight="false" outlineLevel="0" collapsed="false">
      <c r="A210" s="65" t="str">
        <f aca="false">IF(ISBLANK(B210),"","G" &amp; TEXT(COUNTIF($B$2:B210,"&lt;&gt;"),"0000"))</f>
        <v/>
      </c>
      <c r="B210" s="50"/>
      <c r="C210" s="32"/>
    </row>
    <row r="211" customFormat="false" ht="19.35" hidden="false" customHeight="false" outlineLevel="0" collapsed="false">
      <c r="A211" s="57" t="str">
        <f aca="false">IF(ISBLANK(B211),"","G" &amp; TEXT(COUNTIF($B$2:B211,"&lt;&gt;"),"0000"))</f>
        <v/>
      </c>
      <c r="B211" s="58"/>
      <c r="C211" s="37"/>
    </row>
    <row r="212" customFormat="false" ht="19.35" hidden="false" customHeight="false" outlineLevel="0" collapsed="false">
      <c r="A212" s="65" t="str">
        <f aca="false">IF(ISBLANK(B212),"","G" &amp; TEXT(COUNTIF($B$2:B212,"&lt;&gt;"),"0000"))</f>
        <v/>
      </c>
      <c r="B212" s="50"/>
      <c r="C212" s="32"/>
    </row>
    <row r="213" customFormat="false" ht="19.35" hidden="false" customHeight="false" outlineLevel="0" collapsed="false">
      <c r="A213" s="57" t="str">
        <f aca="false">IF(ISBLANK(B213),"","G" &amp; TEXT(COUNTIF($B$2:B213,"&lt;&gt;"),"0000"))</f>
        <v/>
      </c>
      <c r="B213" s="58"/>
      <c r="C213" s="37"/>
    </row>
    <row r="214" customFormat="false" ht="19.35" hidden="false" customHeight="false" outlineLevel="0" collapsed="false">
      <c r="A214" s="65" t="str">
        <f aca="false">IF(ISBLANK(B214),"","G" &amp; TEXT(COUNTIF($B$2:B214,"&lt;&gt;"),"0000"))</f>
        <v/>
      </c>
      <c r="B214" s="50"/>
      <c r="C214" s="32"/>
    </row>
    <row r="215" customFormat="false" ht="19.35" hidden="false" customHeight="false" outlineLevel="0" collapsed="false">
      <c r="A215" s="57" t="str">
        <f aca="false">IF(ISBLANK(B215),"","G" &amp; TEXT(COUNTIF($B$2:B215,"&lt;&gt;"),"0000"))</f>
        <v/>
      </c>
      <c r="B215" s="58"/>
      <c r="C215" s="37"/>
    </row>
    <row r="216" customFormat="false" ht="19.35" hidden="false" customHeight="false" outlineLevel="0" collapsed="false">
      <c r="A216" s="65" t="str">
        <f aca="false">IF(ISBLANK(B216),"","G" &amp; TEXT(COUNTIF($B$2:B216,"&lt;&gt;"),"0000"))</f>
        <v/>
      </c>
      <c r="B216" s="50"/>
      <c r="C216" s="32"/>
    </row>
    <row r="217" customFormat="false" ht="19.35" hidden="false" customHeight="false" outlineLevel="0" collapsed="false">
      <c r="A217" s="57" t="str">
        <f aca="false">IF(ISBLANK(B217),"","G" &amp; TEXT(COUNTIF($B$2:B217,"&lt;&gt;"),"0000"))</f>
        <v/>
      </c>
      <c r="B217" s="58"/>
      <c r="C217" s="37"/>
    </row>
    <row r="218" customFormat="false" ht="19.35" hidden="false" customHeight="false" outlineLevel="0" collapsed="false">
      <c r="A218" s="65" t="str">
        <f aca="false">IF(ISBLANK(B218),"","G" &amp; TEXT(COUNTIF($B$2:B218,"&lt;&gt;"),"0000"))</f>
        <v/>
      </c>
      <c r="B218" s="50"/>
      <c r="C218" s="32"/>
    </row>
    <row r="219" customFormat="false" ht="19.35" hidden="false" customHeight="false" outlineLevel="0" collapsed="false">
      <c r="A219" s="57" t="str">
        <f aca="false">IF(ISBLANK(B219),"","G" &amp; TEXT(COUNTIF($B$2:B219,"&lt;&gt;"),"0000"))</f>
        <v/>
      </c>
      <c r="B219" s="58"/>
      <c r="C219" s="37"/>
    </row>
    <row r="220" customFormat="false" ht="19.35" hidden="false" customHeight="false" outlineLevel="0" collapsed="false">
      <c r="A220" s="65" t="str">
        <f aca="false">IF(ISBLANK(B220),"","G" &amp; TEXT(COUNTIF($B$2:B220,"&lt;&gt;"),"0000"))</f>
        <v/>
      </c>
      <c r="B220" s="50"/>
      <c r="C220" s="32"/>
    </row>
    <row r="221" customFormat="false" ht="19.35" hidden="false" customHeight="false" outlineLevel="0" collapsed="false">
      <c r="A221" s="57" t="str">
        <f aca="false">IF(ISBLANK(B221),"","G" &amp; TEXT(COUNTIF($B$2:B221,"&lt;&gt;"),"0000"))</f>
        <v/>
      </c>
      <c r="B221" s="58"/>
      <c r="C221" s="37"/>
    </row>
    <row r="222" customFormat="false" ht="19.35" hidden="false" customHeight="false" outlineLevel="0" collapsed="false">
      <c r="A222" s="65" t="str">
        <f aca="false">IF(ISBLANK(B222),"","G" &amp; TEXT(COUNTIF($B$2:B222,"&lt;&gt;"),"0000"))</f>
        <v/>
      </c>
      <c r="B222" s="50"/>
      <c r="C222" s="32"/>
    </row>
    <row r="223" customFormat="false" ht="19.35" hidden="false" customHeight="false" outlineLevel="0" collapsed="false">
      <c r="A223" s="57" t="str">
        <f aca="false">IF(ISBLANK(B223),"","G" &amp; TEXT(COUNTIF($B$2:B223,"&lt;&gt;"),"0000"))</f>
        <v/>
      </c>
      <c r="B223" s="58"/>
      <c r="C223" s="37"/>
    </row>
    <row r="224" customFormat="false" ht="19.35" hidden="false" customHeight="false" outlineLevel="0" collapsed="false">
      <c r="A224" s="65" t="str">
        <f aca="false">IF(ISBLANK(B224),"","G" &amp; TEXT(COUNTIF($B$2:B224,"&lt;&gt;"),"0000"))</f>
        <v/>
      </c>
      <c r="B224" s="50"/>
      <c r="C224" s="32"/>
    </row>
    <row r="225" customFormat="false" ht="19.35" hidden="false" customHeight="false" outlineLevel="0" collapsed="false">
      <c r="A225" s="57" t="str">
        <f aca="false">IF(ISBLANK(B225),"","G" &amp; TEXT(COUNTIF($B$2:B225,"&lt;&gt;"),"0000"))</f>
        <v/>
      </c>
      <c r="B225" s="58"/>
      <c r="C225" s="37"/>
    </row>
    <row r="226" customFormat="false" ht="19.35" hidden="false" customHeight="false" outlineLevel="0" collapsed="false">
      <c r="A226" s="65" t="str">
        <f aca="false">IF(ISBLANK(B226),"","G" &amp; TEXT(COUNTIF($B$2:B226,"&lt;&gt;"),"0000"))</f>
        <v/>
      </c>
      <c r="B226" s="50"/>
      <c r="C226" s="32"/>
    </row>
    <row r="227" customFormat="false" ht="19.35" hidden="false" customHeight="false" outlineLevel="0" collapsed="false">
      <c r="A227" s="57" t="str">
        <f aca="false">IF(ISBLANK(B227),"","G" &amp; TEXT(COUNTIF($B$2:B227,"&lt;&gt;"),"0000"))</f>
        <v/>
      </c>
      <c r="B227" s="58"/>
      <c r="C227" s="37"/>
    </row>
    <row r="228" customFormat="false" ht="19.35" hidden="false" customHeight="false" outlineLevel="0" collapsed="false">
      <c r="A228" s="65" t="str">
        <f aca="false">IF(ISBLANK(B228),"","G" &amp; TEXT(COUNTIF($B$2:B228,"&lt;&gt;"),"0000"))</f>
        <v/>
      </c>
      <c r="B228" s="50"/>
      <c r="C228" s="32"/>
    </row>
    <row r="229" customFormat="false" ht="19.35" hidden="false" customHeight="false" outlineLevel="0" collapsed="false">
      <c r="A229" s="57" t="str">
        <f aca="false">IF(ISBLANK(B229),"","G" &amp; TEXT(COUNTIF($B$2:B229,"&lt;&gt;"),"0000"))</f>
        <v/>
      </c>
      <c r="B229" s="58"/>
      <c r="C229" s="37"/>
    </row>
    <row r="230" customFormat="false" ht="19.35" hidden="false" customHeight="false" outlineLevel="0" collapsed="false">
      <c r="A230" s="65" t="str">
        <f aca="false">IF(ISBLANK(B230),"","G" &amp; TEXT(COUNTIF($B$2:B230,"&lt;&gt;"),"0000"))</f>
        <v/>
      </c>
      <c r="B230" s="50"/>
      <c r="C230" s="32"/>
    </row>
    <row r="231" customFormat="false" ht="19.35" hidden="false" customHeight="false" outlineLevel="0" collapsed="false">
      <c r="A231" s="57" t="str">
        <f aca="false">IF(ISBLANK(B231),"","G" &amp; TEXT(COUNTIF($B$2:B231,"&lt;&gt;"),"0000"))</f>
        <v/>
      </c>
      <c r="B231" s="58"/>
      <c r="C231" s="37"/>
    </row>
    <row r="232" customFormat="false" ht="19.35" hidden="false" customHeight="false" outlineLevel="0" collapsed="false">
      <c r="A232" s="65" t="str">
        <f aca="false">IF(ISBLANK(B232),"","G" &amp; TEXT(COUNTIF($B$2:B232,"&lt;&gt;"),"0000"))</f>
        <v/>
      </c>
      <c r="B232" s="50"/>
      <c r="C232" s="32"/>
    </row>
    <row r="233" customFormat="false" ht="19.35" hidden="false" customHeight="false" outlineLevel="0" collapsed="false">
      <c r="A233" s="57" t="str">
        <f aca="false">IF(ISBLANK(B233),"","G" &amp; TEXT(COUNTIF($B$2:B233,"&lt;&gt;"),"0000"))</f>
        <v/>
      </c>
      <c r="B233" s="58"/>
      <c r="C233" s="37"/>
    </row>
    <row r="234" customFormat="false" ht="19.35" hidden="false" customHeight="false" outlineLevel="0" collapsed="false">
      <c r="A234" s="65" t="str">
        <f aca="false">IF(ISBLANK(B234),"","G" &amp; TEXT(COUNTIF($B$2:B234,"&lt;&gt;"),"0000"))</f>
        <v/>
      </c>
      <c r="B234" s="50"/>
      <c r="C234" s="32"/>
    </row>
    <row r="235" customFormat="false" ht="19.35" hidden="false" customHeight="false" outlineLevel="0" collapsed="false">
      <c r="A235" s="57" t="str">
        <f aca="false">IF(ISBLANK(B235),"","G" &amp; TEXT(COUNTIF($B$2:B235,"&lt;&gt;"),"0000"))</f>
        <v/>
      </c>
      <c r="B235" s="58"/>
      <c r="C235" s="37"/>
    </row>
    <row r="236" customFormat="false" ht="19.35" hidden="false" customHeight="false" outlineLevel="0" collapsed="false">
      <c r="A236" s="65" t="str">
        <f aca="false">IF(ISBLANK(B236),"","G" &amp; TEXT(COUNTIF($B$2:B236,"&lt;&gt;"),"0000"))</f>
        <v/>
      </c>
      <c r="B236" s="50"/>
      <c r="C236" s="32"/>
    </row>
    <row r="237" customFormat="false" ht="19.35" hidden="false" customHeight="false" outlineLevel="0" collapsed="false">
      <c r="A237" s="57" t="str">
        <f aca="false">IF(ISBLANK(B237),"","G" &amp; TEXT(COUNTIF($B$2:B237,"&lt;&gt;"),"0000"))</f>
        <v/>
      </c>
      <c r="B237" s="58"/>
      <c r="C237" s="37"/>
    </row>
    <row r="238" customFormat="false" ht="19.35" hidden="false" customHeight="false" outlineLevel="0" collapsed="false">
      <c r="A238" s="65" t="str">
        <f aca="false">IF(ISBLANK(B238),"","G" &amp; TEXT(COUNTIF($B$2:B238,"&lt;&gt;"),"0000"))</f>
        <v/>
      </c>
      <c r="B238" s="50"/>
      <c r="C238" s="32"/>
    </row>
    <row r="239" customFormat="false" ht="19.35" hidden="false" customHeight="false" outlineLevel="0" collapsed="false">
      <c r="A239" s="57" t="str">
        <f aca="false">IF(ISBLANK(B239),"","G" &amp; TEXT(COUNTIF($B$2:B239,"&lt;&gt;"),"0000"))</f>
        <v/>
      </c>
      <c r="B239" s="58"/>
      <c r="C239" s="37"/>
    </row>
    <row r="240" customFormat="false" ht="19.35" hidden="false" customHeight="false" outlineLevel="0" collapsed="false">
      <c r="A240" s="65" t="str">
        <f aca="false">IF(ISBLANK(B240),"","G" &amp; TEXT(COUNTIF($B$2:B240,"&lt;&gt;"),"0000"))</f>
        <v/>
      </c>
      <c r="B240" s="50"/>
      <c r="C240" s="32"/>
    </row>
    <row r="241" customFormat="false" ht="19.35" hidden="false" customHeight="false" outlineLevel="0" collapsed="false">
      <c r="A241" s="57" t="str">
        <f aca="false">IF(ISBLANK(B241),"","G" &amp; TEXT(COUNTIF($B$2:B241,"&lt;&gt;"),"0000"))</f>
        <v/>
      </c>
      <c r="B241" s="58"/>
      <c r="C241" s="37"/>
    </row>
    <row r="242" customFormat="false" ht="19.35" hidden="false" customHeight="false" outlineLevel="0" collapsed="false">
      <c r="A242" s="65" t="str">
        <f aca="false">IF(ISBLANK(B242),"","G" &amp; TEXT(COUNTIF($B$2:B242,"&lt;&gt;"),"0000"))</f>
        <v/>
      </c>
      <c r="B242" s="50"/>
      <c r="C242" s="32"/>
    </row>
    <row r="243" customFormat="false" ht="19.35" hidden="false" customHeight="false" outlineLevel="0" collapsed="false">
      <c r="A243" s="57" t="str">
        <f aca="false">IF(ISBLANK(B243),"","G" &amp; TEXT(COUNTIF($B$2:B243,"&lt;&gt;"),"0000"))</f>
        <v/>
      </c>
      <c r="B243" s="58"/>
      <c r="C243" s="37"/>
    </row>
    <row r="244" customFormat="false" ht="19.35" hidden="false" customHeight="false" outlineLevel="0" collapsed="false">
      <c r="A244" s="65" t="str">
        <f aca="false">IF(ISBLANK(B244),"","G" &amp; TEXT(COUNTIF($B$2:B244,"&lt;&gt;"),"0000"))</f>
        <v/>
      </c>
      <c r="B244" s="50"/>
      <c r="C244" s="32"/>
    </row>
    <row r="245" customFormat="false" ht="19.35" hidden="false" customHeight="false" outlineLevel="0" collapsed="false">
      <c r="A245" s="57" t="str">
        <f aca="false">IF(ISBLANK(B245),"","G" &amp; TEXT(COUNTIF($B$2:B245,"&lt;&gt;"),"0000"))</f>
        <v/>
      </c>
      <c r="B245" s="58"/>
      <c r="C245" s="37"/>
    </row>
    <row r="246" customFormat="false" ht="19.35" hidden="false" customHeight="false" outlineLevel="0" collapsed="false">
      <c r="A246" s="65" t="str">
        <f aca="false">IF(ISBLANK(B246),"","G" &amp; TEXT(COUNTIF($B$2:B246,"&lt;&gt;"),"0000"))</f>
        <v/>
      </c>
      <c r="B246" s="50"/>
      <c r="C246" s="32"/>
    </row>
    <row r="247" customFormat="false" ht="19.35" hidden="false" customHeight="false" outlineLevel="0" collapsed="false">
      <c r="A247" s="57" t="str">
        <f aca="false">IF(ISBLANK(B247),"","G" &amp; TEXT(COUNTIF($B$2:B247,"&lt;&gt;"),"0000"))</f>
        <v/>
      </c>
      <c r="B247" s="58"/>
      <c r="C247" s="37"/>
    </row>
    <row r="248" customFormat="false" ht="19.35" hidden="false" customHeight="false" outlineLevel="0" collapsed="false">
      <c r="A248" s="65" t="str">
        <f aca="false">IF(ISBLANK(B248),"","G" &amp; TEXT(COUNTIF($B$2:B248,"&lt;&gt;"),"0000"))</f>
        <v/>
      </c>
      <c r="B248" s="50"/>
      <c r="C248" s="32"/>
    </row>
    <row r="249" customFormat="false" ht="19.35" hidden="false" customHeight="false" outlineLevel="0" collapsed="false">
      <c r="A249" s="57" t="str">
        <f aca="false">IF(ISBLANK(B249),"","G" &amp; TEXT(COUNTIF($B$2:B249,"&lt;&gt;"),"0000"))</f>
        <v/>
      </c>
      <c r="B249" s="58"/>
      <c r="C249" s="37"/>
    </row>
    <row r="250" customFormat="false" ht="19.35" hidden="false" customHeight="false" outlineLevel="0" collapsed="false">
      <c r="A250" s="65" t="str">
        <f aca="false">IF(ISBLANK(B250),"","G" &amp; TEXT(COUNTIF($B$2:B250,"&lt;&gt;"),"0000"))</f>
        <v/>
      </c>
      <c r="B250" s="50"/>
      <c r="C250" s="32"/>
    </row>
    <row r="251" customFormat="false" ht="19.35" hidden="false" customHeight="false" outlineLevel="0" collapsed="false">
      <c r="A251" s="57" t="str">
        <f aca="false">IF(ISBLANK(B251),"","G" &amp; TEXT(COUNTIF($B$2:B251,"&lt;&gt;"),"0000"))</f>
        <v/>
      </c>
      <c r="B251" s="58"/>
      <c r="C251" s="37"/>
    </row>
    <row r="252" customFormat="false" ht="19.35" hidden="false" customHeight="false" outlineLevel="0" collapsed="false">
      <c r="A252" s="65" t="str">
        <f aca="false">IF(ISBLANK(B252),"","G" &amp; TEXT(COUNTIF($B$2:B252,"&lt;&gt;"),"0000"))</f>
        <v/>
      </c>
      <c r="B252" s="50"/>
      <c r="C252" s="32"/>
    </row>
    <row r="253" customFormat="false" ht="19.35" hidden="false" customHeight="false" outlineLevel="0" collapsed="false">
      <c r="A253" s="57" t="str">
        <f aca="false">IF(ISBLANK(B253),"","G" &amp; TEXT(COUNTIF($B$2:B253,"&lt;&gt;"),"0000"))</f>
        <v/>
      </c>
      <c r="B253" s="58"/>
      <c r="C253" s="37"/>
    </row>
    <row r="254" customFormat="false" ht="19.35" hidden="false" customHeight="false" outlineLevel="0" collapsed="false">
      <c r="A254" s="65" t="str">
        <f aca="false">IF(ISBLANK(B254),"","G" &amp; TEXT(COUNTIF($B$2:B254,"&lt;&gt;"),"0000"))</f>
        <v/>
      </c>
      <c r="B254" s="50"/>
      <c r="C254" s="32"/>
    </row>
    <row r="255" customFormat="false" ht="19.35" hidden="false" customHeight="false" outlineLevel="0" collapsed="false">
      <c r="A255" s="57" t="str">
        <f aca="false">IF(ISBLANK(B255),"","G" &amp; TEXT(COUNTIF($B$2:B255,"&lt;&gt;"),"0000"))</f>
        <v/>
      </c>
      <c r="B255" s="58"/>
      <c r="C255" s="37"/>
    </row>
    <row r="256" customFormat="false" ht="19.35" hidden="false" customHeight="false" outlineLevel="0" collapsed="false">
      <c r="A256" s="65" t="str">
        <f aca="false">IF(ISBLANK(B256),"","G" &amp; TEXT(COUNTIF($B$2:B256,"&lt;&gt;"),"0000"))</f>
        <v/>
      </c>
      <c r="B256" s="50"/>
      <c r="C256" s="32"/>
    </row>
    <row r="257" customFormat="false" ht="19.35" hidden="false" customHeight="false" outlineLevel="0" collapsed="false">
      <c r="A257" s="57" t="str">
        <f aca="false">IF(ISBLANK(B257),"","G" &amp; TEXT(COUNTIF($B$2:B257,"&lt;&gt;"),"0000"))</f>
        <v/>
      </c>
      <c r="B257" s="58"/>
      <c r="C257" s="37"/>
    </row>
    <row r="258" customFormat="false" ht="19.35" hidden="false" customHeight="false" outlineLevel="0" collapsed="false">
      <c r="A258" s="65" t="str">
        <f aca="false">IF(ISBLANK(B258),"","G" &amp; TEXT(COUNTIF($B$2:B258,"&lt;&gt;"),"0000"))</f>
        <v/>
      </c>
      <c r="B258" s="50"/>
      <c r="C258" s="32"/>
    </row>
    <row r="259" customFormat="false" ht="19.35" hidden="false" customHeight="false" outlineLevel="0" collapsed="false">
      <c r="A259" s="57" t="str">
        <f aca="false">IF(ISBLANK(B259),"","G" &amp; TEXT(COUNTIF($B$2:B259,"&lt;&gt;"),"0000"))</f>
        <v/>
      </c>
      <c r="B259" s="58"/>
      <c r="C259" s="37"/>
    </row>
    <row r="260" customFormat="false" ht="19.35" hidden="false" customHeight="false" outlineLevel="0" collapsed="false">
      <c r="A260" s="65" t="str">
        <f aca="false">IF(ISBLANK(B260),"","G" &amp; TEXT(COUNTIF($B$2:B260,"&lt;&gt;"),"0000"))</f>
        <v/>
      </c>
      <c r="B260" s="50"/>
      <c r="C260" s="32"/>
    </row>
    <row r="261" customFormat="false" ht="19.35" hidden="false" customHeight="false" outlineLevel="0" collapsed="false">
      <c r="A261" s="57" t="str">
        <f aca="false">IF(ISBLANK(B261),"","G" &amp; TEXT(COUNTIF($B$2:B261,"&lt;&gt;"),"0000"))</f>
        <v/>
      </c>
      <c r="B261" s="58"/>
      <c r="C261" s="37"/>
    </row>
    <row r="262" customFormat="false" ht="19.35" hidden="false" customHeight="false" outlineLevel="0" collapsed="false">
      <c r="A262" s="65" t="str">
        <f aca="false">IF(ISBLANK(B262),"","G" &amp; TEXT(COUNTIF($B$2:B262,"&lt;&gt;"),"0000"))</f>
        <v/>
      </c>
      <c r="B262" s="50"/>
      <c r="C262" s="32"/>
    </row>
    <row r="263" customFormat="false" ht="19.35" hidden="false" customHeight="false" outlineLevel="0" collapsed="false">
      <c r="A263" s="57" t="str">
        <f aca="false">IF(ISBLANK(B263),"","G" &amp; TEXT(COUNTIF($B$2:B263,"&lt;&gt;"),"0000"))</f>
        <v/>
      </c>
      <c r="B263" s="58"/>
      <c r="C263" s="37"/>
    </row>
    <row r="264" customFormat="false" ht="19.35" hidden="false" customHeight="false" outlineLevel="0" collapsed="false">
      <c r="A264" s="65" t="str">
        <f aca="false">IF(ISBLANK(B264),"","G" &amp; TEXT(COUNTIF($B$2:B264,"&lt;&gt;"),"0000"))</f>
        <v/>
      </c>
      <c r="B264" s="50"/>
      <c r="C264" s="32"/>
    </row>
    <row r="265" customFormat="false" ht="19.35" hidden="false" customHeight="false" outlineLevel="0" collapsed="false">
      <c r="A265" s="57" t="str">
        <f aca="false">IF(ISBLANK(B265),"","G" &amp; TEXT(COUNTIF($B$2:B265,"&lt;&gt;"),"0000"))</f>
        <v/>
      </c>
      <c r="B265" s="58"/>
      <c r="C265" s="37"/>
    </row>
    <row r="266" customFormat="false" ht="19.35" hidden="false" customHeight="false" outlineLevel="0" collapsed="false">
      <c r="A266" s="65" t="str">
        <f aca="false">IF(ISBLANK(B266),"","G" &amp; TEXT(COUNTIF($B$2:B266,"&lt;&gt;"),"0000"))</f>
        <v/>
      </c>
      <c r="B266" s="50"/>
      <c r="C266" s="32"/>
    </row>
    <row r="267" customFormat="false" ht="19.35" hidden="false" customHeight="false" outlineLevel="0" collapsed="false">
      <c r="A267" s="57" t="str">
        <f aca="false">IF(ISBLANK(B267),"","G" &amp; TEXT(COUNTIF($B$2:B267,"&lt;&gt;"),"0000"))</f>
        <v/>
      </c>
      <c r="B267" s="58"/>
      <c r="C267" s="37"/>
    </row>
    <row r="268" customFormat="false" ht="19.35" hidden="false" customHeight="false" outlineLevel="0" collapsed="false">
      <c r="A268" s="65" t="str">
        <f aca="false">IF(ISBLANK(B268),"","G" &amp; TEXT(COUNTIF($B$2:B268,"&lt;&gt;"),"0000"))</f>
        <v/>
      </c>
      <c r="B268" s="50"/>
      <c r="C268" s="32"/>
    </row>
    <row r="269" customFormat="false" ht="19.35" hidden="false" customHeight="false" outlineLevel="0" collapsed="false">
      <c r="A269" s="57" t="str">
        <f aca="false">IF(ISBLANK(B269),"","G" &amp; TEXT(COUNTIF($B$2:B269,"&lt;&gt;"),"0000"))</f>
        <v/>
      </c>
      <c r="B269" s="58"/>
      <c r="C269" s="37"/>
    </row>
    <row r="270" customFormat="false" ht="19.35" hidden="false" customHeight="false" outlineLevel="0" collapsed="false">
      <c r="A270" s="65" t="str">
        <f aca="false">IF(ISBLANK(B270),"","G" &amp; TEXT(COUNTIF($B$2:B270,"&lt;&gt;"),"0000"))</f>
        <v/>
      </c>
      <c r="B270" s="50"/>
      <c r="C270" s="32"/>
    </row>
    <row r="271" customFormat="false" ht="19.35" hidden="false" customHeight="false" outlineLevel="0" collapsed="false">
      <c r="A271" s="57" t="str">
        <f aca="false">IF(ISBLANK(B271),"","G" &amp; TEXT(COUNTIF($B$2:B271,"&lt;&gt;"),"0000"))</f>
        <v/>
      </c>
      <c r="B271" s="58"/>
      <c r="C271" s="37"/>
    </row>
    <row r="272" customFormat="false" ht="19.35" hidden="false" customHeight="false" outlineLevel="0" collapsed="false">
      <c r="A272" s="65" t="str">
        <f aca="false">IF(ISBLANK(B272),"","G" &amp; TEXT(COUNTIF($B$2:B272,"&lt;&gt;"),"0000"))</f>
        <v/>
      </c>
      <c r="B272" s="50"/>
      <c r="C272" s="32"/>
    </row>
    <row r="273" customFormat="false" ht="19.35" hidden="false" customHeight="false" outlineLevel="0" collapsed="false">
      <c r="A273" s="57" t="str">
        <f aca="false">IF(ISBLANK(B273),"","G" &amp; TEXT(COUNTIF($B$2:B273,"&lt;&gt;"),"0000"))</f>
        <v/>
      </c>
      <c r="B273" s="58"/>
      <c r="C273" s="37"/>
    </row>
    <row r="274" customFormat="false" ht="19.35" hidden="false" customHeight="false" outlineLevel="0" collapsed="false">
      <c r="A274" s="65" t="str">
        <f aca="false">IF(ISBLANK(B274),"","G" &amp; TEXT(COUNTIF($B$2:B274,"&lt;&gt;"),"0000"))</f>
        <v/>
      </c>
      <c r="B274" s="50"/>
      <c r="C274" s="32"/>
    </row>
    <row r="275" customFormat="false" ht="19.35" hidden="false" customHeight="false" outlineLevel="0" collapsed="false">
      <c r="A275" s="57" t="str">
        <f aca="false">IF(ISBLANK(B275),"","G" &amp; TEXT(COUNTIF($B$2:B275,"&lt;&gt;"),"0000"))</f>
        <v/>
      </c>
      <c r="B275" s="58"/>
      <c r="C275" s="37"/>
    </row>
    <row r="276" customFormat="false" ht="19.35" hidden="false" customHeight="false" outlineLevel="0" collapsed="false">
      <c r="A276" s="65" t="str">
        <f aca="false">IF(ISBLANK(B276),"","G" &amp; TEXT(COUNTIF($B$2:B276,"&lt;&gt;"),"0000"))</f>
        <v/>
      </c>
      <c r="B276" s="50"/>
      <c r="C276" s="32"/>
    </row>
    <row r="277" customFormat="false" ht="19.35" hidden="false" customHeight="false" outlineLevel="0" collapsed="false">
      <c r="A277" s="57" t="str">
        <f aca="false">IF(ISBLANK(B277),"","G" &amp; TEXT(COUNTIF($B$2:B277,"&lt;&gt;"),"0000"))</f>
        <v/>
      </c>
      <c r="B277" s="58"/>
      <c r="C277" s="37"/>
    </row>
    <row r="278" customFormat="false" ht="19.35" hidden="false" customHeight="false" outlineLevel="0" collapsed="false">
      <c r="A278" s="65" t="str">
        <f aca="false">IF(ISBLANK(B278),"","G" &amp; TEXT(COUNTIF($B$2:B278,"&lt;&gt;"),"0000"))</f>
        <v/>
      </c>
      <c r="B278" s="50"/>
      <c r="C278" s="32"/>
    </row>
    <row r="279" customFormat="false" ht="19.35" hidden="false" customHeight="false" outlineLevel="0" collapsed="false">
      <c r="A279" s="57" t="str">
        <f aca="false">IF(ISBLANK(B279),"","G" &amp; TEXT(COUNTIF($B$2:B279,"&lt;&gt;"),"0000"))</f>
        <v/>
      </c>
      <c r="B279" s="58"/>
      <c r="C279" s="37"/>
    </row>
    <row r="280" customFormat="false" ht="19.35" hidden="false" customHeight="false" outlineLevel="0" collapsed="false">
      <c r="A280" s="65" t="str">
        <f aca="false">IF(ISBLANK(B280),"","G" &amp; TEXT(COUNTIF($B$2:B280,"&lt;&gt;"),"0000"))</f>
        <v/>
      </c>
      <c r="B280" s="50"/>
      <c r="C280" s="32"/>
    </row>
    <row r="281" customFormat="false" ht="19.35" hidden="false" customHeight="false" outlineLevel="0" collapsed="false">
      <c r="A281" s="57" t="str">
        <f aca="false">IF(ISBLANK(B281),"","G" &amp; TEXT(COUNTIF($B$2:B281,"&lt;&gt;"),"0000"))</f>
        <v/>
      </c>
      <c r="B281" s="58"/>
      <c r="C281" s="37"/>
    </row>
    <row r="282" customFormat="false" ht="19.35" hidden="false" customHeight="false" outlineLevel="0" collapsed="false">
      <c r="A282" s="65" t="str">
        <f aca="false">IF(ISBLANK(B282),"","G" &amp; TEXT(COUNTIF($B$2:B282,"&lt;&gt;"),"0000"))</f>
        <v/>
      </c>
      <c r="B282" s="50"/>
      <c r="C282" s="32"/>
    </row>
    <row r="283" customFormat="false" ht="19.35" hidden="false" customHeight="false" outlineLevel="0" collapsed="false">
      <c r="A283" s="57" t="str">
        <f aca="false">IF(ISBLANK(B283),"","G" &amp; TEXT(COUNTIF($B$2:B283,"&lt;&gt;"),"0000"))</f>
        <v/>
      </c>
      <c r="B283" s="58"/>
      <c r="C283" s="37"/>
    </row>
    <row r="284" customFormat="false" ht="19.35" hidden="false" customHeight="false" outlineLevel="0" collapsed="false">
      <c r="A284" s="65" t="str">
        <f aca="false">IF(ISBLANK(B284),"","G" &amp; TEXT(COUNTIF($B$2:B284,"&lt;&gt;"),"0000"))</f>
        <v/>
      </c>
      <c r="B284" s="50"/>
      <c r="C284" s="32"/>
    </row>
    <row r="285" customFormat="false" ht="19.35" hidden="false" customHeight="false" outlineLevel="0" collapsed="false">
      <c r="A285" s="57" t="str">
        <f aca="false">IF(ISBLANK(B285),"","G" &amp; TEXT(COUNTIF($B$2:B285,"&lt;&gt;"),"0000"))</f>
        <v/>
      </c>
      <c r="B285" s="58"/>
      <c r="C285" s="37"/>
    </row>
    <row r="286" customFormat="false" ht="19.35" hidden="false" customHeight="false" outlineLevel="0" collapsed="false">
      <c r="A286" s="65" t="str">
        <f aca="false">IF(ISBLANK(B286),"","G" &amp; TEXT(COUNTIF($B$2:B286,"&lt;&gt;"),"0000"))</f>
        <v/>
      </c>
      <c r="B286" s="50"/>
      <c r="C286" s="32"/>
    </row>
    <row r="287" customFormat="false" ht="19.35" hidden="false" customHeight="false" outlineLevel="0" collapsed="false">
      <c r="A287" s="57" t="str">
        <f aca="false">IF(ISBLANK(B287),"","G" &amp; TEXT(COUNTIF($B$2:B287,"&lt;&gt;"),"0000"))</f>
        <v/>
      </c>
      <c r="B287" s="58"/>
      <c r="C287" s="37"/>
    </row>
    <row r="288" customFormat="false" ht="19.35" hidden="false" customHeight="false" outlineLevel="0" collapsed="false">
      <c r="A288" s="65" t="str">
        <f aca="false">IF(ISBLANK(B288),"","G" &amp; TEXT(COUNTIF($B$2:B288,"&lt;&gt;"),"0000"))</f>
        <v/>
      </c>
      <c r="B288" s="50"/>
      <c r="C288" s="32"/>
    </row>
    <row r="289" customFormat="false" ht="19.35" hidden="false" customHeight="false" outlineLevel="0" collapsed="false">
      <c r="A289" s="57" t="str">
        <f aca="false">IF(ISBLANK(B289),"","G" &amp; TEXT(COUNTIF($B$2:B289,"&lt;&gt;"),"0000"))</f>
        <v/>
      </c>
      <c r="B289" s="58"/>
      <c r="C289" s="37"/>
    </row>
    <row r="290" customFormat="false" ht="19.35" hidden="false" customHeight="false" outlineLevel="0" collapsed="false">
      <c r="A290" s="65" t="str">
        <f aca="false">IF(ISBLANK(B290),"","G" &amp; TEXT(COUNTIF($B$2:B290,"&lt;&gt;"),"0000"))</f>
        <v/>
      </c>
      <c r="B290" s="50"/>
      <c r="C290" s="32"/>
    </row>
    <row r="291" customFormat="false" ht="19.35" hidden="false" customHeight="false" outlineLevel="0" collapsed="false">
      <c r="A291" s="57" t="str">
        <f aca="false">IF(ISBLANK(B291),"","G" &amp; TEXT(COUNTIF($B$2:B291,"&lt;&gt;"),"0000"))</f>
        <v/>
      </c>
      <c r="B291" s="58"/>
      <c r="C291" s="37"/>
    </row>
    <row r="292" customFormat="false" ht="19.35" hidden="false" customHeight="false" outlineLevel="0" collapsed="false">
      <c r="A292" s="65" t="str">
        <f aca="false">IF(ISBLANK(B292),"","G" &amp; TEXT(COUNTIF($B$2:B292,"&lt;&gt;"),"0000"))</f>
        <v/>
      </c>
      <c r="B292" s="50"/>
      <c r="C292" s="32"/>
    </row>
    <row r="293" customFormat="false" ht="19.35" hidden="false" customHeight="false" outlineLevel="0" collapsed="false">
      <c r="A293" s="57" t="str">
        <f aca="false">IF(ISBLANK(B293),"","G" &amp; TEXT(COUNTIF($B$2:B293,"&lt;&gt;"),"0000"))</f>
        <v/>
      </c>
      <c r="B293" s="58"/>
      <c r="C293" s="37"/>
    </row>
    <row r="294" customFormat="false" ht="19.35" hidden="false" customHeight="false" outlineLevel="0" collapsed="false">
      <c r="A294" s="65" t="str">
        <f aca="false">IF(ISBLANK(B294),"","G" &amp; TEXT(COUNTIF($B$2:B294,"&lt;&gt;"),"0000"))</f>
        <v/>
      </c>
      <c r="B294" s="50"/>
      <c r="C294" s="32"/>
    </row>
    <row r="295" customFormat="false" ht="19.35" hidden="false" customHeight="false" outlineLevel="0" collapsed="false">
      <c r="A295" s="57" t="str">
        <f aca="false">IF(ISBLANK(B295),"","G" &amp; TEXT(COUNTIF($B$2:B295,"&lt;&gt;"),"0000"))</f>
        <v/>
      </c>
      <c r="B295" s="58"/>
      <c r="C295" s="37"/>
    </row>
    <row r="296" customFormat="false" ht="19.35" hidden="false" customHeight="false" outlineLevel="0" collapsed="false">
      <c r="A296" s="65" t="str">
        <f aca="false">IF(ISBLANK(B296),"","G" &amp; TEXT(COUNTIF($B$2:B296,"&lt;&gt;"),"0000"))</f>
        <v/>
      </c>
      <c r="B296" s="50"/>
      <c r="C296" s="32"/>
    </row>
    <row r="297" customFormat="false" ht="19.35" hidden="false" customHeight="false" outlineLevel="0" collapsed="false">
      <c r="A297" s="57" t="str">
        <f aca="false">IF(ISBLANK(B297),"","G" &amp; TEXT(COUNTIF($B$2:B297,"&lt;&gt;"),"0000"))</f>
        <v/>
      </c>
      <c r="B297" s="58"/>
      <c r="C297" s="37"/>
    </row>
    <row r="298" customFormat="false" ht="19.35" hidden="false" customHeight="false" outlineLevel="0" collapsed="false">
      <c r="A298" s="65" t="str">
        <f aca="false">IF(ISBLANK(B298),"","G" &amp; TEXT(COUNTIF($B$2:B298,"&lt;&gt;"),"0000"))</f>
        <v/>
      </c>
      <c r="B298" s="50"/>
      <c r="C298" s="32"/>
    </row>
    <row r="299" customFormat="false" ht="19.35" hidden="false" customHeight="false" outlineLevel="0" collapsed="false">
      <c r="A299" s="57" t="str">
        <f aca="false">IF(ISBLANK(B299),"","G" &amp; TEXT(COUNTIF($B$2:B299,"&lt;&gt;"),"0000"))</f>
        <v/>
      </c>
      <c r="B299" s="58"/>
      <c r="C299" s="37"/>
    </row>
    <row r="300" customFormat="false" ht="19.35" hidden="false" customHeight="false" outlineLevel="0" collapsed="false">
      <c r="A300" s="65" t="str">
        <f aca="false">IF(ISBLANK(B300),"","G" &amp; TEXT(COUNTIF($B$2:B300,"&lt;&gt;"),"0000"))</f>
        <v/>
      </c>
      <c r="B300" s="50"/>
      <c r="C300" s="32"/>
    </row>
    <row r="301" customFormat="false" ht="19.35" hidden="false" customHeight="false" outlineLevel="0" collapsed="false">
      <c r="A301" s="57" t="str">
        <f aca="false">IF(ISBLANK(B301),"","G" &amp; TEXT(COUNTIF($B$2:B301,"&lt;&gt;"),"0000"))</f>
        <v/>
      </c>
      <c r="B301" s="58"/>
      <c r="C301" s="37"/>
    </row>
    <row r="302" customFormat="false" ht="19.35" hidden="false" customHeight="false" outlineLevel="0" collapsed="false">
      <c r="A302" s="65" t="str">
        <f aca="false">IF(ISBLANK(B302),"","G" &amp; TEXT(COUNTIF($B$2:B302,"&lt;&gt;"),"0000"))</f>
        <v/>
      </c>
      <c r="B302" s="50"/>
      <c r="C302" s="32"/>
    </row>
    <row r="303" customFormat="false" ht="19.35" hidden="false" customHeight="false" outlineLevel="0" collapsed="false">
      <c r="A303" s="57" t="str">
        <f aca="false">IF(ISBLANK(B303),"","G" &amp; TEXT(COUNTIF($B$2:B303,"&lt;&gt;"),"0000"))</f>
        <v/>
      </c>
      <c r="B303" s="58"/>
      <c r="C303" s="37"/>
    </row>
    <row r="304" customFormat="false" ht="19.35" hidden="false" customHeight="false" outlineLevel="0" collapsed="false">
      <c r="A304" s="65" t="str">
        <f aca="false">IF(ISBLANK(B304),"","G" &amp; TEXT(COUNTIF($B$2:B304,"&lt;&gt;"),"0000"))</f>
        <v/>
      </c>
      <c r="B304" s="50"/>
      <c r="C304" s="32"/>
    </row>
    <row r="305" customFormat="false" ht="19.35" hidden="false" customHeight="false" outlineLevel="0" collapsed="false">
      <c r="A305" s="57" t="str">
        <f aca="false">IF(ISBLANK(B305),"","G" &amp; TEXT(COUNTIF($B$2:B305,"&lt;&gt;"),"0000"))</f>
        <v/>
      </c>
      <c r="B305" s="58"/>
      <c r="C305" s="37"/>
    </row>
    <row r="306" customFormat="false" ht="19.35" hidden="false" customHeight="false" outlineLevel="0" collapsed="false">
      <c r="A306" s="65" t="str">
        <f aca="false">IF(ISBLANK(B306),"","G" &amp; TEXT(COUNTIF($B$2:B306,"&lt;&gt;"),"0000"))</f>
        <v/>
      </c>
      <c r="B306" s="50"/>
      <c r="C306" s="32"/>
    </row>
    <row r="307" customFormat="false" ht="19.35" hidden="false" customHeight="false" outlineLevel="0" collapsed="false">
      <c r="A307" s="57" t="str">
        <f aca="false">IF(ISBLANK(B307),"","G" &amp; TEXT(COUNTIF($B$2:B307,"&lt;&gt;"),"0000"))</f>
        <v/>
      </c>
      <c r="B307" s="58"/>
      <c r="C307" s="37"/>
    </row>
    <row r="308" customFormat="false" ht="19.35" hidden="false" customHeight="false" outlineLevel="0" collapsed="false">
      <c r="A308" s="65" t="str">
        <f aca="false">IF(ISBLANK(B308),"","G" &amp; TEXT(COUNTIF($B$2:B308,"&lt;&gt;"),"0000"))</f>
        <v/>
      </c>
      <c r="B308" s="50"/>
      <c r="C308" s="32"/>
    </row>
    <row r="309" customFormat="false" ht="19.35" hidden="false" customHeight="false" outlineLevel="0" collapsed="false">
      <c r="A309" s="57" t="str">
        <f aca="false">IF(ISBLANK(B309),"","G" &amp; TEXT(COUNTIF($B$2:B309,"&lt;&gt;"),"0000"))</f>
        <v/>
      </c>
      <c r="B309" s="58"/>
      <c r="C309" s="37"/>
    </row>
    <row r="310" customFormat="false" ht="19.35" hidden="false" customHeight="false" outlineLevel="0" collapsed="false">
      <c r="A310" s="65" t="str">
        <f aca="false">IF(ISBLANK(B310),"","G" &amp; TEXT(COUNTIF($B$2:B310,"&lt;&gt;"),"0000"))</f>
        <v/>
      </c>
      <c r="B310" s="50"/>
      <c r="C310" s="32"/>
    </row>
    <row r="311" customFormat="false" ht="19.35" hidden="false" customHeight="false" outlineLevel="0" collapsed="false">
      <c r="A311" s="57" t="str">
        <f aca="false">IF(ISBLANK(B311),"","G" &amp; TEXT(COUNTIF($B$2:B311,"&lt;&gt;"),"0000"))</f>
        <v/>
      </c>
      <c r="B311" s="58"/>
      <c r="C311" s="37"/>
    </row>
    <row r="312" customFormat="false" ht="19.35" hidden="false" customHeight="false" outlineLevel="0" collapsed="false">
      <c r="A312" s="65" t="str">
        <f aca="false">IF(ISBLANK(B312),"","G" &amp; TEXT(COUNTIF($B$2:B312,"&lt;&gt;"),"0000"))</f>
        <v/>
      </c>
      <c r="B312" s="50"/>
      <c r="C312" s="32"/>
    </row>
    <row r="313" customFormat="false" ht="19.35" hidden="false" customHeight="false" outlineLevel="0" collapsed="false">
      <c r="A313" s="57" t="str">
        <f aca="false">IF(ISBLANK(B313),"","G" &amp; TEXT(COUNTIF($B$2:B313,"&lt;&gt;"),"0000"))</f>
        <v/>
      </c>
      <c r="B313" s="58"/>
      <c r="C313" s="37"/>
    </row>
    <row r="314" customFormat="false" ht="19.35" hidden="false" customHeight="false" outlineLevel="0" collapsed="false">
      <c r="A314" s="65" t="str">
        <f aca="false">IF(ISBLANK(B314),"","G" &amp; TEXT(COUNTIF($B$2:B314,"&lt;&gt;"),"0000"))</f>
        <v/>
      </c>
      <c r="B314" s="50"/>
      <c r="C314" s="32"/>
    </row>
    <row r="315" customFormat="false" ht="19.35" hidden="false" customHeight="false" outlineLevel="0" collapsed="false">
      <c r="A315" s="57" t="str">
        <f aca="false">IF(ISBLANK(B315),"","G" &amp; TEXT(COUNTIF($B$2:B315,"&lt;&gt;"),"0000"))</f>
        <v/>
      </c>
      <c r="B315" s="58"/>
      <c r="C315" s="37"/>
    </row>
    <row r="316" customFormat="false" ht="19.35" hidden="false" customHeight="false" outlineLevel="0" collapsed="false">
      <c r="A316" s="65" t="str">
        <f aca="false">IF(ISBLANK(B316),"","G" &amp; TEXT(COUNTIF($B$2:B316,"&lt;&gt;"),"0000"))</f>
        <v/>
      </c>
      <c r="B316" s="50"/>
      <c r="C316" s="32"/>
    </row>
    <row r="317" customFormat="false" ht="19.35" hidden="false" customHeight="false" outlineLevel="0" collapsed="false">
      <c r="A317" s="57" t="str">
        <f aca="false">IF(ISBLANK(B317),"","G" &amp; TEXT(COUNTIF($B$2:B317,"&lt;&gt;"),"0000"))</f>
        <v/>
      </c>
      <c r="B317" s="58"/>
      <c r="C317" s="37"/>
    </row>
    <row r="318" customFormat="false" ht="19.35" hidden="false" customHeight="false" outlineLevel="0" collapsed="false">
      <c r="A318" s="65" t="str">
        <f aca="false">IF(ISBLANK(B318),"","G" &amp; TEXT(COUNTIF($B$2:B318,"&lt;&gt;"),"0000"))</f>
        <v/>
      </c>
      <c r="B318" s="50"/>
      <c r="C318" s="32"/>
    </row>
    <row r="319" customFormat="false" ht="19.35" hidden="false" customHeight="false" outlineLevel="0" collapsed="false">
      <c r="A319" s="57" t="str">
        <f aca="false">IF(ISBLANK(B319),"","G" &amp; TEXT(COUNTIF($B$2:B319,"&lt;&gt;"),"0000"))</f>
        <v/>
      </c>
      <c r="B319" s="58"/>
      <c r="C319" s="37"/>
    </row>
    <row r="320" customFormat="false" ht="19.35" hidden="false" customHeight="false" outlineLevel="0" collapsed="false">
      <c r="A320" s="65" t="str">
        <f aca="false">IF(ISBLANK(B320),"","G" &amp; TEXT(COUNTIF($B$2:B320,"&lt;&gt;"),"0000"))</f>
        <v/>
      </c>
      <c r="B320" s="50"/>
      <c r="C320" s="32"/>
    </row>
    <row r="321" customFormat="false" ht="19.35" hidden="false" customHeight="false" outlineLevel="0" collapsed="false">
      <c r="A321" s="57" t="str">
        <f aca="false">IF(ISBLANK(B321),"","G" &amp; TEXT(COUNTIF($B$2:B321,"&lt;&gt;"),"0000"))</f>
        <v/>
      </c>
      <c r="B321" s="58"/>
      <c r="C321" s="37"/>
    </row>
    <row r="322" customFormat="false" ht="19.35" hidden="false" customHeight="false" outlineLevel="0" collapsed="false">
      <c r="A322" s="65" t="str">
        <f aca="false">IF(ISBLANK(B322),"","G" &amp; TEXT(COUNTIF($B$2:B322,"&lt;&gt;"),"0000"))</f>
        <v/>
      </c>
      <c r="B322" s="50"/>
      <c r="C322" s="32"/>
    </row>
    <row r="323" customFormat="false" ht="19.35" hidden="false" customHeight="false" outlineLevel="0" collapsed="false">
      <c r="A323" s="57" t="str">
        <f aca="false">IF(ISBLANK(B323),"","G" &amp; TEXT(COUNTIF($B$2:B323,"&lt;&gt;"),"0000"))</f>
        <v/>
      </c>
      <c r="B323" s="58"/>
      <c r="C323" s="37"/>
    </row>
    <row r="324" customFormat="false" ht="19.35" hidden="false" customHeight="false" outlineLevel="0" collapsed="false">
      <c r="A324" s="65" t="str">
        <f aca="false">IF(ISBLANK(B324),"","G" &amp; TEXT(COUNTIF($B$2:B324,"&lt;&gt;"),"0000"))</f>
        <v/>
      </c>
      <c r="B324" s="50"/>
      <c r="C324" s="32"/>
    </row>
    <row r="325" customFormat="false" ht="19.35" hidden="false" customHeight="false" outlineLevel="0" collapsed="false">
      <c r="A325" s="57" t="str">
        <f aca="false">IF(ISBLANK(B325),"","G" &amp; TEXT(COUNTIF($B$2:B325,"&lt;&gt;"),"0000"))</f>
        <v/>
      </c>
      <c r="B325" s="58"/>
      <c r="C325" s="37"/>
    </row>
    <row r="326" customFormat="false" ht="19.35" hidden="false" customHeight="false" outlineLevel="0" collapsed="false">
      <c r="A326" s="65" t="str">
        <f aca="false">IF(ISBLANK(B326),"","G" &amp; TEXT(COUNTIF($B$2:B326,"&lt;&gt;"),"0000"))</f>
        <v/>
      </c>
      <c r="B326" s="50"/>
      <c r="C326" s="32"/>
    </row>
    <row r="327" customFormat="false" ht="19.35" hidden="false" customHeight="false" outlineLevel="0" collapsed="false">
      <c r="A327" s="57" t="str">
        <f aca="false">IF(ISBLANK(B327),"","G" &amp; TEXT(COUNTIF($B$2:B327,"&lt;&gt;"),"0000"))</f>
        <v/>
      </c>
      <c r="B327" s="58"/>
      <c r="C327" s="37"/>
    </row>
    <row r="328" customFormat="false" ht="19.35" hidden="false" customHeight="false" outlineLevel="0" collapsed="false">
      <c r="A328" s="65" t="str">
        <f aca="false">IF(ISBLANK(B328),"","G" &amp; TEXT(COUNTIF($B$2:B328,"&lt;&gt;"),"0000"))</f>
        <v/>
      </c>
      <c r="B328" s="50"/>
      <c r="C328" s="32"/>
    </row>
    <row r="329" customFormat="false" ht="19.35" hidden="false" customHeight="false" outlineLevel="0" collapsed="false">
      <c r="A329" s="57" t="str">
        <f aca="false">IF(ISBLANK(B329),"","G" &amp; TEXT(COUNTIF($B$2:B329,"&lt;&gt;"),"0000"))</f>
        <v/>
      </c>
      <c r="B329" s="58"/>
      <c r="C329" s="37"/>
    </row>
    <row r="330" customFormat="false" ht="19.35" hidden="false" customHeight="false" outlineLevel="0" collapsed="false">
      <c r="A330" s="65" t="str">
        <f aca="false">IF(ISBLANK(B330),"","G" &amp; TEXT(COUNTIF($B$2:B330,"&lt;&gt;"),"0000"))</f>
        <v/>
      </c>
      <c r="B330" s="50"/>
      <c r="C330" s="32"/>
    </row>
    <row r="331" customFormat="false" ht="19.35" hidden="false" customHeight="false" outlineLevel="0" collapsed="false">
      <c r="A331" s="57" t="str">
        <f aca="false">IF(ISBLANK(B331),"","G" &amp; TEXT(COUNTIF($B$2:B331,"&lt;&gt;"),"0000"))</f>
        <v/>
      </c>
      <c r="B331" s="58"/>
      <c r="C331" s="37"/>
    </row>
    <row r="332" customFormat="false" ht="19.35" hidden="false" customHeight="false" outlineLevel="0" collapsed="false">
      <c r="A332" s="65" t="str">
        <f aca="false">IF(ISBLANK(B332),"","G" &amp; TEXT(COUNTIF($B$2:B332,"&lt;&gt;"),"0000"))</f>
        <v/>
      </c>
      <c r="B332" s="50"/>
      <c r="C332" s="32"/>
    </row>
    <row r="333" customFormat="false" ht="19.35" hidden="false" customHeight="false" outlineLevel="0" collapsed="false">
      <c r="A333" s="57" t="str">
        <f aca="false">IF(ISBLANK(B333),"","G" &amp; TEXT(COUNTIF($B$2:B333,"&lt;&gt;"),"0000"))</f>
        <v/>
      </c>
      <c r="B333" s="58"/>
      <c r="C333" s="37"/>
    </row>
    <row r="334" customFormat="false" ht="19.35" hidden="false" customHeight="false" outlineLevel="0" collapsed="false">
      <c r="A334" s="65" t="str">
        <f aca="false">IF(ISBLANK(B334),"","G" &amp; TEXT(COUNTIF($B$2:B334,"&lt;&gt;"),"0000"))</f>
        <v/>
      </c>
      <c r="B334" s="50"/>
      <c r="C334" s="32"/>
    </row>
    <row r="335" customFormat="false" ht="19.35" hidden="false" customHeight="false" outlineLevel="0" collapsed="false">
      <c r="A335" s="57" t="str">
        <f aca="false">IF(ISBLANK(B335),"","G" &amp; TEXT(COUNTIF($B$2:B335,"&lt;&gt;"),"0000"))</f>
        <v/>
      </c>
      <c r="B335" s="58"/>
      <c r="C335" s="37"/>
    </row>
    <row r="336" customFormat="false" ht="19.35" hidden="false" customHeight="false" outlineLevel="0" collapsed="false">
      <c r="A336" s="65" t="str">
        <f aca="false">IF(ISBLANK(B336),"","G" &amp; TEXT(COUNTIF($B$2:B336,"&lt;&gt;"),"0000"))</f>
        <v/>
      </c>
      <c r="B336" s="50"/>
      <c r="C336" s="32"/>
    </row>
    <row r="337" customFormat="false" ht="19.35" hidden="false" customHeight="false" outlineLevel="0" collapsed="false">
      <c r="A337" s="57" t="str">
        <f aca="false">IF(ISBLANK(B337),"","G" &amp; TEXT(COUNTIF($B$2:B337,"&lt;&gt;"),"0000"))</f>
        <v/>
      </c>
      <c r="B337" s="58"/>
      <c r="C337" s="37"/>
    </row>
    <row r="338" customFormat="false" ht="19.35" hidden="false" customHeight="false" outlineLevel="0" collapsed="false">
      <c r="A338" s="65" t="str">
        <f aca="false">IF(ISBLANK(B338),"","G" &amp; TEXT(COUNTIF($B$2:B338,"&lt;&gt;"),"0000"))</f>
        <v/>
      </c>
      <c r="B338" s="50"/>
      <c r="C338" s="32"/>
    </row>
    <row r="339" customFormat="false" ht="19.35" hidden="false" customHeight="false" outlineLevel="0" collapsed="false">
      <c r="A339" s="57" t="str">
        <f aca="false">IF(ISBLANK(B339),"","G" &amp; TEXT(COUNTIF($B$2:B339,"&lt;&gt;"),"0000"))</f>
        <v/>
      </c>
      <c r="B339" s="58"/>
      <c r="C339" s="37"/>
    </row>
    <row r="340" customFormat="false" ht="19.35" hidden="false" customHeight="false" outlineLevel="0" collapsed="false">
      <c r="A340" s="65" t="str">
        <f aca="false">IF(ISBLANK(B340),"","G" &amp; TEXT(COUNTIF($B$2:B340,"&lt;&gt;"),"0000"))</f>
        <v/>
      </c>
      <c r="B340" s="50"/>
      <c r="C340" s="32"/>
    </row>
    <row r="341" customFormat="false" ht="19.35" hidden="false" customHeight="false" outlineLevel="0" collapsed="false">
      <c r="A341" s="57" t="str">
        <f aca="false">IF(ISBLANK(B341),"","G" &amp; TEXT(COUNTIF($B$2:B341,"&lt;&gt;"),"0000"))</f>
        <v/>
      </c>
      <c r="B341" s="58"/>
      <c r="C341" s="37"/>
    </row>
    <row r="342" customFormat="false" ht="19.35" hidden="false" customHeight="false" outlineLevel="0" collapsed="false">
      <c r="A342" s="65" t="str">
        <f aca="false">IF(ISBLANK(B342),"","G" &amp; TEXT(COUNTIF($B$2:B342,"&lt;&gt;"),"0000"))</f>
        <v/>
      </c>
      <c r="B342" s="50"/>
      <c r="C342" s="32"/>
    </row>
    <row r="343" customFormat="false" ht="19.35" hidden="false" customHeight="false" outlineLevel="0" collapsed="false">
      <c r="A343" s="57" t="str">
        <f aca="false">IF(ISBLANK(B343),"","G" &amp; TEXT(COUNTIF($B$2:B343,"&lt;&gt;"),"0000"))</f>
        <v/>
      </c>
      <c r="B343" s="58"/>
      <c r="C343" s="37"/>
    </row>
    <row r="344" customFormat="false" ht="19.35" hidden="false" customHeight="false" outlineLevel="0" collapsed="false">
      <c r="A344" s="65" t="str">
        <f aca="false">IF(ISBLANK(B344),"","G" &amp; TEXT(COUNTIF($B$2:B344,"&lt;&gt;"),"0000"))</f>
        <v/>
      </c>
      <c r="B344" s="50"/>
      <c r="C344" s="32"/>
    </row>
    <row r="345" customFormat="false" ht="19.35" hidden="false" customHeight="false" outlineLevel="0" collapsed="false">
      <c r="A345" s="57" t="str">
        <f aca="false">IF(ISBLANK(B345),"","G" &amp; TEXT(COUNTIF($B$2:B345,"&lt;&gt;"),"0000"))</f>
        <v/>
      </c>
      <c r="B345" s="58"/>
      <c r="C345" s="37"/>
    </row>
    <row r="346" customFormat="false" ht="19.35" hidden="false" customHeight="false" outlineLevel="0" collapsed="false">
      <c r="A346" s="65" t="str">
        <f aca="false">IF(ISBLANK(B346),"","G" &amp; TEXT(COUNTIF($B$2:B346,"&lt;&gt;"),"0000"))</f>
        <v/>
      </c>
      <c r="B346" s="50"/>
      <c r="C346" s="32"/>
    </row>
    <row r="347" customFormat="false" ht="19.35" hidden="false" customHeight="false" outlineLevel="0" collapsed="false">
      <c r="A347" s="57" t="str">
        <f aca="false">IF(ISBLANK(B347),"","G" &amp; TEXT(COUNTIF($B$2:B347,"&lt;&gt;"),"0000"))</f>
        <v/>
      </c>
      <c r="B347" s="58"/>
      <c r="C347" s="37"/>
    </row>
    <row r="348" customFormat="false" ht="19.35" hidden="false" customHeight="false" outlineLevel="0" collapsed="false">
      <c r="A348" s="65" t="str">
        <f aca="false">IF(ISBLANK(B348),"","G" &amp; TEXT(COUNTIF($B$2:B348,"&lt;&gt;"),"0000"))</f>
        <v/>
      </c>
      <c r="B348" s="50"/>
      <c r="C348" s="32"/>
    </row>
    <row r="349" customFormat="false" ht="19.35" hidden="false" customHeight="false" outlineLevel="0" collapsed="false">
      <c r="A349" s="57" t="str">
        <f aca="false">IF(ISBLANK(B349),"","G" &amp; TEXT(COUNTIF($B$2:B349,"&lt;&gt;"),"0000"))</f>
        <v/>
      </c>
      <c r="B349" s="58"/>
      <c r="C349" s="37"/>
    </row>
    <row r="350" customFormat="false" ht="19.35" hidden="false" customHeight="false" outlineLevel="0" collapsed="false">
      <c r="A350" s="65" t="str">
        <f aca="false">IF(ISBLANK(B350),"","G" &amp; TEXT(COUNTIF($B$2:B350,"&lt;&gt;"),"0000"))</f>
        <v/>
      </c>
      <c r="B350" s="50"/>
      <c r="C350" s="32"/>
    </row>
    <row r="351" customFormat="false" ht="19.35" hidden="false" customHeight="false" outlineLevel="0" collapsed="false">
      <c r="A351" s="57" t="str">
        <f aca="false">IF(ISBLANK(B351),"","G" &amp; TEXT(COUNTIF($B$2:B351,"&lt;&gt;"),"0000"))</f>
        <v/>
      </c>
      <c r="B351" s="58"/>
      <c r="C351" s="37"/>
    </row>
    <row r="352" customFormat="false" ht="19.35" hidden="false" customHeight="false" outlineLevel="0" collapsed="false">
      <c r="A352" s="65" t="str">
        <f aca="false">IF(ISBLANK(B352),"","G" &amp; TEXT(COUNTIF($B$2:B352,"&lt;&gt;"),"0000"))</f>
        <v/>
      </c>
      <c r="B352" s="50"/>
      <c r="C352" s="32"/>
    </row>
    <row r="353" customFormat="false" ht="19.35" hidden="false" customHeight="false" outlineLevel="0" collapsed="false">
      <c r="A353" s="57" t="str">
        <f aca="false">IF(ISBLANK(B353),"","G" &amp; TEXT(COUNTIF($B$2:B353,"&lt;&gt;"),"0000"))</f>
        <v/>
      </c>
      <c r="B353" s="58"/>
      <c r="C353" s="37"/>
    </row>
    <row r="354" customFormat="false" ht="19.35" hidden="false" customHeight="false" outlineLevel="0" collapsed="false">
      <c r="A354" s="65" t="str">
        <f aca="false">IF(ISBLANK(B354),"","G" &amp; TEXT(COUNTIF($B$2:B354,"&lt;&gt;"),"0000"))</f>
        <v/>
      </c>
      <c r="B354" s="50"/>
      <c r="C354" s="32"/>
    </row>
    <row r="355" customFormat="false" ht="19.35" hidden="false" customHeight="false" outlineLevel="0" collapsed="false">
      <c r="A355" s="57" t="str">
        <f aca="false">IF(ISBLANK(B355),"","G" &amp; TEXT(COUNTIF($B$2:B355,"&lt;&gt;"),"0000"))</f>
        <v/>
      </c>
      <c r="B355" s="58"/>
      <c r="C355" s="37"/>
    </row>
    <row r="356" customFormat="false" ht="19.35" hidden="false" customHeight="false" outlineLevel="0" collapsed="false">
      <c r="A356" s="65" t="str">
        <f aca="false">IF(ISBLANK(B356),"","G" &amp; TEXT(COUNTIF($B$2:B356,"&lt;&gt;"),"0000"))</f>
        <v/>
      </c>
      <c r="B356" s="50"/>
      <c r="C356" s="32"/>
    </row>
    <row r="357" customFormat="false" ht="19.35" hidden="false" customHeight="false" outlineLevel="0" collapsed="false">
      <c r="A357" s="57" t="str">
        <f aca="false">IF(ISBLANK(B357),"","G" &amp; TEXT(COUNTIF($B$2:B357,"&lt;&gt;"),"0000"))</f>
        <v/>
      </c>
      <c r="B357" s="58"/>
      <c r="C357" s="37"/>
    </row>
    <row r="358" customFormat="false" ht="19.35" hidden="false" customHeight="false" outlineLevel="0" collapsed="false">
      <c r="A358" s="65" t="str">
        <f aca="false">IF(ISBLANK(B358),"","G" &amp; TEXT(COUNTIF($B$2:B358,"&lt;&gt;"),"0000"))</f>
        <v/>
      </c>
      <c r="B358" s="50"/>
      <c r="C358" s="32"/>
    </row>
    <row r="359" customFormat="false" ht="19.35" hidden="false" customHeight="false" outlineLevel="0" collapsed="false">
      <c r="A359" s="57" t="str">
        <f aca="false">IF(ISBLANK(B359),"","G" &amp; TEXT(COUNTIF($B$2:B359,"&lt;&gt;"),"0000"))</f>
        <v/>
      </c>
      <c r="B359" s="58"/>
      <c r="C359" s="37"/>
    </row>
    <row r="360" customFormat="false" ht="19.35" hidden="false" customHeight="false" outlineLevel="0" collapsed="false">
      <c r="A360" s="65" t="str">
        <f aca="false">IF(ISBLANK(B360),"","G" &amp; TEXT(COUNTIF($B$2:B360,"&lt;&gt;"),"0000"))</f>
        <v/>
      </c>
      <c r="B360" s="50"/>
      <c r="C360" s="32"/>
    </row>
    <row r="361" customFormat="false" ht="19.35" hidden="false" customHeight="false" outlineLevel="0" collapsed="false">
      <c r="A361" s="57" t="str">
        <f aca="false">IF(ISBLANK(B361),"","G" &amp; TEXT(COUNTIF($B$2:B361,"&lt;&gt;"),"0000"))</f>
        <v/>
      </c>
      <c r="B361" s="58"/>
      <c r="C361" s="37"/>
    </row>
    <row r="362" customFormat="false" ht="19.35" hidden="false" customHeight="false" outlineLevel="0" collapsed="false">
      <c r="A362" s="65" t="str">
        <f aca="false">IF(ISBLANK(B362),"","G" &amp; TEXT(COUNTIF($B$2:B362,"&lt;&gt;"),"0000"))</f>
        <v/>
      </c>
      <c r="B362" s="50"/>
      <c r="C362" s="32"/>
    </row>
    <row r="363" customFormat="false" ht="19.35" hidden="false" customHeight="false" outlineLevel="0" collapsed="false">
      <c r="A363" s="57" t="str">
        <f aca="false">IF(ISBLANK(B363),"","G" &amp; TEXT(COUNTIF($B$2:B363,"&lt;&gt;"),"0000"))</f>
        <v/>
      </c>
      <c r="B363" s="58"/>
      <c r="C363" s="37"/>
    </row>
    <row r="364" customFormat="false" ht="19.35" hidden="false" customHeight="false" outlineLevel="0" collapsed="false">
      <c r="A364" s="65" t="str">
        <f aca="false">IF(ISBLANK(B364),"","G" &amp; TEXT(COUNTIF($B$2:B364,"&lt;&gt;"),"0000"))</f>
        <v/>
      </c>
      <c r="B364" s="50"/>
      <c r="C364" s="32"/>
    </row>
    <row r="365" customFormat="false" ht="19.35" hidden="false" customHeight="false" outlineLevel="0" collapsed="false">
      <c r="A365" s="57" t="str">
        <f aca="false">IF(ISBLANK(B365),"","G" &amp; TEXT(COUNTIF($B$2:B365,"&lt;&gt;"),"0000"))</f>
        <v/>
      </c>
      <c r="B365" s="58"/>
      <c r="C365" s="37"/>
    </row>
    <row r="366" customFormat="false" ht="19.35" hidden="false" customHeight="false" outlineLevel="0" collapsed="false">
      <c r="A366" s="65" t="str">
        <f aca="false">IF(ISBLANK(B366),"","G" &amp; TEXT(COUNTIF($B$2:B366,"&lt;&gt;"),"0000"))</f>
        <v/>
      </c>
      <c r="B366" s="50"/>
      <c r="C366" s="32"/>
    </row>
    <row r="367" customFormat="false" ht="19.35" hidden="false" customHeight="false" outlineLevel="0" collapsed="false">
      <c r="A367" s="57" t="str">
        <f aca="false">IF(ISBLANK(B367),"","G" &amp; TEXT(COUNTIF($B$2:B367,"&lt;&gt;"),"0000"))</f>
        <v/>
      </c>
      <c r="B367" s="58"/>
      <c r="C367" s="37"/>
    </row>
    <row r="368" customFormat="false" ht="19.35" hidden="false" customHeight="false" outlineLevel="0" collapsed="false">
      <c r="A368" s="65" t="str">
        <f aca="false">IF(ISBLANK(B368),"","G" &amp; TEXT(COUNTIF($B$2:B368,"&lt;&gt;"),"0000"))</f>
        <v/>
      </c>
      <c r="B368" s="50"/>
      <c r="C368" s="32"/>
    </row>
    <row r="369" customFormat="false" ht="19.35" hidden="false" customHeight="false" outlineLevel="0" collapsed="false">
      <c r="A369" s="57" t="str">
        <f aca="false">IF(ISBLANK(B369),"","G" &amp; TEXT(COUNTIF($B$2:B369,"&lt;&gt;"),"0000"))</f>
        <v/>
      </c>
      <c r="B369" s="58"/>
      <c r="C369" s="37"/>
    </row>
    <row r="370" customFormat="false" ht="19.35" hidden="false" customHeight="false" outlineLevel="0" collapsed="false">
      <c r="A370" s="65" t="str">
        <f aca="false">IF(ISBLANK(B370),"","G" &amp; TEXT(COUNTIF($B$2:B370,"&lt;&gt;"),"0000"))</f>
        <v/>
      </c>
      <c r="B370" s="50"/>
      <c r="C370" s="32"/>
    </row>
    <row r="371" customFormat="false" ht="19.35" hidden="false" customHeight="false" outlineLevel="0" collapsed="false">
      <c r="A371" s="57" t="str">
        <f aca="false">IF(ISBLANK(B371),"","G" &amp; TEXT(COUNTIF($B$2:B371,"&lt;&gt;"),"0000"))</f>
        <v/>
      </c>
      <c r="B371" s="58"/>
      <c r="C371" s="37"/>
    </row>
    <row r="372" customFormat="false" ht="19.35" hidden="false" customHeight="false" outlineLevel="0" collapsed="false">
      <c r="A372" s="65" t="str">
        <f aca="false">IF(ISBLANK(B372),"","G" &amp; TEXT(COUNTIF($B$2:B372,"&lt;&gt;"),"0000"))</f>
        <v/>
      </c>
      <c r="B372" s="50"/>
      <c r="C372" s="32"/>
    </row>
    <row r="373" customFormat="false" ht="19.35" hidden="false" customHeight="false" outlineLevel="0" collapsed="false">
      <c r="A373" s="57" t="str">
        <f aca="false">IF(ISBLANK(B373),"","G" &amp; TEXT(COUNTIF($B$2:B373,"&lt;&gt;"),"0000"))</f>
        <v/>
      </c>
      <c r="B373" s="58"/>
      <c r="C373" s="37"/>
    </row>
    <row r="374" customFormat="false" ht="19.35" hidden="false" customHeight="false" outlineLevel="0" collapsed="false">
      <c r="A374" s="65" t="str">
        <f aca="false">IF(ISBLANK(B374),"","G" &amp; TEXT(COUNTIF($B$2:B374,"&lt;&gt;"),"0000"))</f>
        <v/>
      </c>
      <c r="B374" s="50"/>
      <c r="C374" s="32"/>
    </row>
    <row r="375" customFormat="false" ht="19.35" hidden="false" customHeight="false" outlineLevel="0" collapsed="false">
      <c r="A375" s="57" t="str">
        <f aca="false">IF(ISBLANK(B375),"","G" &amp; TEXT(COUNTIF($B$2:B375,"&lt;&gt;"),"0000"))</f>
        <v/>
      </c>
      <c r="B375" s="58"/>
      <c r="C375" s="37"/>
    </row>
    <row r="376" customFormat="false" ht="19.35" hidden="false" customHeight="false" outlineLevel="0" collapsed="false">
      <c r="A376" s="65" t="str">
        <f aca="false">IF(ISBLANK(B376),"","G" &amp; TEXT(COUNTIF($B$2:B376,"&lt;&gt;"),"0000"))</f>
        <v/>
      </c>
      <c r="B376" s="50"/>
      <c r="C376" s="32"/>
    </row>
    <row r="377" customFormat="false" ht="19.35" hidden="false" customHeight="false" outlineLevel="0" collapsed="false">
      <c r="A377" s="57" t="str">
        <f aca="false">IF(ISBLANK(B377),"","G" &amp; TEXT(COUNTIF($B$2:B377,"&lt;&gt;"),"0000"))</f>
        <v/>
      </c>
      <c r="B377" s="58"/>
      <c r="C377" s="37"/>
    </row>
    <row r="378" customFormat="false" ht="19.35" hidden="false" customHeight="false" outlineLevel="0" collapsed="false">
      <c r="A378" s="65" t="str">
        <f aca="false">IF(ISBLANK(B378),"","G" &amp; TEXT(COUNTIF($B$2:B378,"&lt;&gt;"),"0000"))</f>
        <v/>
      </c>
      <c r="B378" s="50"/>
      <c r="C378" s="32"/>
    </row>
    <row r="379" customFormat="false" ht="19.35" hidden="false" customHeight="false" outlineLevel="0" collapsed="false">
      <c r="A379" s="57" t="str">
        <f aca="false">IF(ISBLANK(B379),"","G" &amp; TEXT(COUNTIF($B$2:B379,"&lt;&gt;"),"0000"))</f>
        <v/>
      </c>
      <c r="B379" s="58"/>
      <c r="C379" s="37"/>
    </row>
    <row r="380" customFormat="false" ht="19.35" hidden="false" customHeight="false" outlineLevel="0" collapsed="false">
      <c r="A380" s="65" t="str">
        <f aca="false">IF(ISBLANK(B380),"","G" &amp; TEXT(COUNTIF($B$2:B380,"&lt;&gt;"),"0000"))</f>
        <v/>
      </c>
      <c r="B380" s="50"/>
      <c r="C380" s="32"/>
    </row>
    <row r="381" customFormat="false" ht="19.35" hidden="false" customHeight="false" outlineLevel="0" collapsed="false">
      <c r="A381" s="57" t="str">
        <f aca="false">IF(ISBLANK(B381),"","G" &amp; TEXT(COUNTIF($B$2:B381,"&lt;&gt;"),"0000"))</f>
        <v/>
      </c>
      <c r="B381" s="58"/>
      <c r="C381" s="37"/>
    </row>
    <row r="382" customFormat="false" ht="19.35" hidden="false" customHeight="false" outlineLevel="0" collapsed="false">
      <c r="A382" s="65" t="str">
        <f aca="false">IF(ISBLANK(B382),"","G" &amp; TEXT(COUNTIF($B$2:B382,"&lt;&gt;"),"0000"))</f>
        <v/>
      </c>
      <c r="B382" s="50"/>
      <c r="C382" s="32"/>
    </row>
    <row r="383" customFormat="false" ht="19.35" hidden="false" customHeight="false" outlineLevel="0" collapsed="false">
      <c r="A383" s="57" t="str">
        <f aca="false">IF(ISBLANK(B383),"","G" &amp; TEXT(COUNTIF($B$2:B383,"&lt;&gt;"),"0000"))</f>
        <v/>
      </c>
      <c r="B383" s="58"/>
      <c r="C383" s="37"/>
    </row>
    <row r="384" customFormat="false" ht="19.35" hidden="false" customHeight="false" outlineLevel="0" collapsed="false">
      <c r="A384" s="65" t="str">
        <f aca="false">IF(ISBLANK(B384),"","G" &amp; TEXT(COUNTIF($B$2:B384,"&lt;&gt;"),"0000"))</f>
        <v/>
      </c>
      <c r="B384" s="50"/>
      <c r="C384" s="32"/>
    </row>
    <row r="385" customFormat="false" ht="19.35" hidden="false" customHeight="false" outlineLevel="0" collapsed="false">
      <c r="A385" s="57" t="str">
        <f aca="false">IF(ISBLANK(B385),"","G" &amp; TEXT(COUNTIF($B$2:B385,"&lt;&gt;"),"0000"))</f>
        <v/>
      </c>
      <c r="B385" s="58"/>
      <c r="C385" s="37"/>
    </row>
    <row r="386" customFormat="false" ht="19.35" hidden="false" customHeight="false" outlineLevel="0" collapsed="false">
      <c r="A386" s="65" t="str">
        <f aca="false">IF(ISBLANK(B386),"","G" &amp; TEXT(COUNTIF($B$2:B386,"&lt;&gt;"),"0000"))</f>
        <v/>
      </c>
      <c r="B386" s="50"/>
      <c r="C386" s="32"/>
    </row>
    <row r="387" customFormat="false" ht="19.35" hidden="false" customHeight="false" outlineLevel="0" collapsed="false">
      <c r="A387" s="57" t="str">
        <f aca="false">IF(ISBLANK(B387),"","G" &amp; TEXT(COUNTIF($B$2:B387,"&lt;&gt;"),"0000"))</f>
        <v/>
      </c>
      <c r="B387" s="58"/>
      <c r="C387" s="37"/>
    </row>
    <row r="388" customFormat="false" ht="19.35" hidden="false" customHeight="false" outlineLevel="0" collapsed="false">
      <c r="A388" s="65" t="str">
        <f aca="false">IF(ISBLANK(B388),"","G" &amp; TEXT(COUNTIF($B$2:B388,"&lt;&gt;"),"0000"))</f>
        <v/>
      </c>
      <c r="B388" s="50"/>
      <c r="C388" s="32"/>
    </row>
    <row r="389" customFormat="false" ht="19.35" hidden="false" customHeight="false" outlineLevel="0" collapsed="false">
      <c r="A389" s="57" t="str">
        <f aca="false">IF(ISBLANK(B389),"","G" &amp; TEXT(COUNTIF($B$2:B389,"&lt;&gt;"),"0000"))</f>
        <v/>
      </c>
      <c r="B389" s="58"/>
      <c r="C389" s="37"/>
    </row>
    <row r="390" customFormat="false" ht="19.35" hidden="false" customHeight="false" outlineLevel="0" collapsed="false">
      <c r="A390" s="65" t="str">
        <f aca="false">IF(ISBLANK(B390),"","G" &amp; TEXT(COUNTIF($B$2:B390,"&lt;&gt;"),"0000"))</f>
        <v/>
      </c>
      <c r="B390" s="50"/>
      <c r="C390" s="32"/>
    </row>
    <row r="391" customFormat="false" ht="19.35" hidden="false" customHeight="false" outlineLevel="0" collapsed="false">
      <c r="A391" s="57" t="str">
        <f aca="false">IF(ISBLANK(B391),"","G" &amp; TEXT(COUNTIF($B$2:B391,"&lt;&gt;"),"0000"))</f>
        <v/>
      </c>
      <c r="B391" s="58"/>
      <c r="C391" s="37"/>
    </row>
    <row r="392" customFormat="false" ht="19.35" hidden="false" customHeight="false" outlineLevel="0" collapsed="false">
      <c r="A392" s="65" t="str">
        <f aca="false">IF(ISBLANK(B392),"","G" &amp; TEXT(COUNTIF($B$2:B392,"&lt;&gt;"),"0000"))</f>
        <v/>
      </c>
      <c r="B392" s="50"/>
      <c r="C392" s="32"/>
    </row>
    <row r="393" customFormat="false" ht="19.35" hidden="false" customHeight="false" outlineLevel="0" collapsed="false">
      <c r="A393" s="57" t="str">
        <f aca="false">IF(ISBLANK(B393),"","G" &amp; TEXT(COUNTIF($B$2:B393,"&lt;&gt;"),"0000"))</f>
        <v/>
      </c>
      <c r="B393" s="58"/>
      <c r="C393" s="37"/>
    </row>
    <row r="394" customFormat="false" ht="19.35" hidden="false" customHeight="false" outlineLevel="0" collapsed="false">
      <c r="A394" s="65" t="str">
        <f aca="false">IF(ISBLANK(B394),"","G" &amp; TEXT(COUNTIF($B$2:B394,"&lt;&gt;"),"0000"))</f>
        <v/>
      </c>
      <c r="B394" s="50"/>
      <c r="C394" s="32"/>
    </row>
    <row r="395" customFormat="false" ht="19.35" hidden="false" customHeight="false" outlineLevel="0" collapsed="false">
      <c r="A395" s="57" t="str">
        <f aca="false">IF(ISBLANK(B395),"","G" &amp; TEXT(COUNTIF($B$2:B395,"&lt;&gt;"),"0000"))</f>
        <v/>
      </c>
      <c r="B395" s="58"/>
      <c r="C395" s="37"/>
    </row>
    <row r="396" customFormat="false" ht="19.35" hidden="false" customHeight="false" outlineLevel="0" collapsed="false">
      <c r="A396" s="65" t="str">
        <f aca="false">IF(ISBLANK(B396),"","G" &amp; TEXT(COUNTIF($B$2:B396,"&lt;&gt;"),"0000"))</f>
        <v/>
      </c>
      <c r="B396" s="50"/>
      <c r="C396" s="32"/>
    </row>
    <row r="397" customFormat="false" ht="19.35" hidden="false" customHeight="false" outlineLevel="0" collapsed="false">
      <c r="A397" s="57" t="str">
        <f aca="false">IF(ISBLANK(B397),"","G" &amp; TEXT(COUNTIF($B$2:B397,"&lt;&gt;"),"0000"))</f>
        <v/>
      </c>
      <c r="B397" s="58"/>
      <c r="C397" s="37"/>
    </row>
    <row r="398" customFormat="false" ht="19.35" hidden="false" customHeight="false" outlineLevel="0" collapsed="false">
      <c r="A398" s="65" t="str">
        <f aca="false">IF(ISBLANK(B398),"","G" &amp; TEXT(COUNTIF($B$2:B398,"&lt;&gt;"),"0000"))</f>
        <v/>
      </c>
      <c r="B398" s="50"/>
      <c r="C398" s="32"/>
    </row>
    <row r="399" customFormat="false" ht="19.35" hidden="false" customHeight="false" outlineLevel="0" collapsed="false">
      <c r="A399" s="57" t="str">
        <f aca="false">IF(ISBLANK(B399),"","G" &amp; TEXT(COUNTIF($B$2:B399,"&lt;&gt;"),"0000"))</f>
        <v/>
      </c>
      <c r="B399" s="58"/>
      <c r="C399" s="37"/>
    </row>
    <row r="400" customFormat="false" ht="19.35" hidden="false" customHeight="false" outlineLevel="0" collapsed="false">
      <c r="A400" s="65" t="str">
        <f aca="false">IF(ISBLANK(B400),"","G" &amp; TEXT(COUNTIF($B$2:B400,"&lt;&gt;"),"0000"))</f>
        <v/>
      </c>
      <c r="B400" s="50"/>
      <c r="C400" s="32"/>
    </row>
    <row r="401" customFormat="false" ht="19.35" hidden="false" customHeight="false" outlineLevel="0" collapsed="false">
      <c r="A401" s="57" t="str">
        <f aca="false">IF(ISBLANK(B401),"","G" &amp; TEXT(COUNTIF($B$2:B401,"&lt;&gt;"),"0000"))</f>
        <v/>
      </c>
      <c r="B401" s="58"/>
      <c r="C401" s="37"/>
    </row>
    <row r="402" customFormat="false" ht="19.35" hidden="false" customHeight="false" outlineLevel="0" collapsed="false">
      <c r="A402" s="65" t="str">
        <f aca="false">IF(ISBLANK(B402),"","G" &amp; TEXT(COUNTIF($B$2:B402,"&lt;&gt;"),"0000"))</f>
        <v/>
      </c>
      <c r="B402" s="50"/>
      <c r="C402" s="32"/>
    </row>
    <row r="403" customFormat="false" ht="19.35" hidden="false" customHeight="false" outlineLevel="0" collapsed="false">
      <c r="A403" s="57" t="str">
        <f aca="false">IF(ISBLANK(B403),"","G" &amp; TEXT(COUNTIF($B$2:B403,"&lt;&gt;"),"0000"))</f>
        <v/>
      </c>
      <c r="B403" s="58"/>
      <c r="C403" s="37"/>
    </row>
    <row r="404" customFormat="false" ht="19.35" hidden="false" customHeight="false" outlineLevel="0" collapsed="false">
      <c r="A404" s="65" t="str">
        <f aca="false">IF(ISBLANK(B404),"","G" &amp; TEXT(COUNTIF($B$2:B404,"&lt;&gt;"),"0000"))</f>
        <v/>
      </c>
      <c r="B404" s="50"/>
      <c r="C404" s="32"/>
    </row>
    <row r="405" customFormat="false" ht="19.35" hidden="false" customHeight="false" outlineLevel="0" collapsed="false">
      <c r="A405" s="57" t="str">
        <f aca="false">IF(ISBLANK(B405),"","G" &amp; TEXT(COUNTIF($B$2:B405,"&lt;&gt;"),"0000"))</f>
        <v/>
      </c>
      <c r="B405" s="58"/>
      <c r="C405" s="37"/>
    </row>
    <row r="406" customFormat="false" ht="19.35" hidden="false" customHeight="false" outlineLevel="0" collapsed="false">
      <c r="A406" s="65" t="str">
        <f aca="false">IF(ISBLANK(B406),"","G" &amp; TEXT(COUNTIF($B$2:B406,"&lt;&gt;"),"0000"))</f>
        <v/>
      </c>
      <c r="B406" s="50"/>
      <c r="C406" s="32"/>
    </row>
    <row r="407" customFormat="false" ht="19.35" hidden="false" customHeight="false" outlineLevel="0" collapsed="false">
      <c r="A407" s="57" t="str">
        <f aca="false">IF(ISBLANK(B407),"","G" &amp; TEXT(COUNTIF($B$2:B407,"&lt;&gt;"),"0000"))</f>
        <v/>
      </c>
      <c r="B407" s="58"/>
      <c r="C407" s="37"/>
    </row>
    <row r="408" customFormat="false" ht="19.35" hidden="false" customHeight="false" outlineLevel="0" collapsed="false">
      <c r="A408" s="65" t="str">
        <f aca="false">IF(ISBLANK(B408),"","G" &amp; TEXT(COUNTIF($B$2:B408,"&lt;&gt;"),"0000"))</f>
        <v/>
      </c>
      <c r="B408" s="50"/>
      <c r="C408" s="32"/>
    </row>
    <row r="409" customFormat="false" ht="19.35" hidden="false" customHeight="false" outlineLevel="0" collapsed="false">
      <c r="A409" s="57" t="str">
        <f aca="false">IF(ISBLANK(B409),"","G" &amp; TEXT(COUNTIF($B$2:B409,"&lt;&gt;"),"0000"))</f>
        <v/>
      </c>
      <c r="B409" s="58"/>
      <c r="C409" s="37"/>
    </row>
    <row r="410" customFormat="false" ht="19.35" hidden="false" customHeight="false" outlineLevel="0" collapsed="false">
      <c r="A410" s="65" t="str">
        <f aca="false">IF(ISBLANK(B410),"","G" &amp; TEXT(COUNTIF($B$2:B410,"&lt;&gt;"),"0000"))</f>
        <v/>
      </c>
      <c r="B410" s="50"/>
      <c r="C410" s="32"/>
    </row>
    <row r="411" customFormat="false" ht="19.35" hidden="false" customHeight="false" outlineLevel="0" collapsed="false">
      <c r="A411" s="57" t="str">
        <f aca="false">IF(ISBLANK(B411),"","G" &amp; TEXT(COUNTIF($B$2:B411,"&lt;&gt;"),"0000"))</f>
        <v/>
      </c>
      <c r="B411" s="58"/>
      <c r="C411" s="37"/>
    </row>
    <row r="412" customFormat="false" ht="19.35" hidden="false" customHeight="false" outlineLevel="0" collapsed="false">
      <c r="A412" s="65" t="str">
        <f aca="false">IF(ISBLANK(B412),"","G" &amp; TEXT(COUNTIF($B$2:B412,"&lt;&gt;"),"0000"))</f>
        <v/>
      </c>
      <c r="B412" s="50"/>
      <c r="C412" s="32"/>
    </row>
    <row r="413" customFormat="false" ht="19.35" hidden="false" customHeight="false" outlineLevel="0" collapsed="false">
      <c r="A413" s="57" t="str">
        <f aca="false">IF(ISBLANK(B413),"","G" &amp; TEXT(COUNTIF($B$2:B413,"&lt;&gt;"),"0000"))</f>
        <v/>
      </c>
      <c r="B413" s="58"/>
      <c r="C413" s="37"/>
    </row>
    <row r="414" customFormat="false" ht="19.35" hidden="false" customHeight="false" outlineLevel="0" collapsed="false">
      <c r="A414" s="65" t="str">
        <f aca="false">IF(ISBLANK(B414),"","G" &amp; TEXT(COUNTIF($B$2:B414,"&lt;&gt;"),"0000"))</f>
        <v/>
      </c>
      <c r="B414" s="50"/>
      <c r="C414" s="32"/>
    </row>
    <row r="415" customFormat="false" ht="19.35" hidden="false" customHeight="false" outlineLevel="0" collapsed="false">
      <c r="A415" s="57" t="str">
        <f aca="false">IF(ISBLANK(B415),"","G" &amp; TEXT(COUNTIF($B$2:B415,"&lt;&gt;"),"0000"))</f>
        <v/>
      </c>
      <c r="B415" s="58"/>
      <c r="C415" s="37"/>
    </row>
    <row r="416" customFormat="false" ht="19.35" hidden="false" customHeight="false" outlineLevel="0" collapsed="false">
      <c r="A416" s="65" t="str">
        <f aca="false">IF(ISBLANK(B416),"","G" &amp; TEXT(COUNTIF($B$2:B416,"&lt;&gt;"),"0000"))</f>
        <v/>
      </c>
      <c r="B416" s="50"/>
      <c r="C416" s="32"/>
    </row>
    <row r="417" customFormat="false" ht="19.35" hidden="false" customHeight="false" outlineLevel="0" collapsed="false">
      <c r="A417" s="57" t="str">
        <f aca="false">IF(ISBLANK(B417),"","G" &amp; TEXT(COUNTIF($B$2:B417,"&lt;&gt;"),"0000"))</f>
        <v/>
      </c>
      <c r="B417" s="58"/>
      <c r="C417" s="37"/>
    </row>
    <row r="418" customFormat="false" ht="19.35" hidden="false" customHeight="false" outlineLevel="0" collapsed="false">
      <c r="A418" s="65" t="str">
        <f aca="false">IF(ISBLANK(B418),"","G" &amp; TEXT(COUNTIF($B$2:B418,"&lt;&gt;"),"0000"))</f>
        <v/>
      </c>
      <c r="B418" s="50"/>
      <c r="C418" s="32"/>
    </row>
    <row r="419" customFormat="false" ht="19.35" hidden="false" customHeight="false" outlineLevel="0" collapsed="false">
      <c r="A419" s="57" t="str">
        <f aca="false">IF(ISBLANK(B419),"","G" &amp; TEXT(COUNTIF($B$2:B419,"&lt;&gt;"),"0000"))</f>
        <v/>
      </c>
      <c r="B419" s="58"/>
      <c r="C419" s="37"/>
    </row>
    <row r="420" customFormat="false" ht="19.35" hidden="false" customHeight="false" outlineLevel="0" collapsed="false">
      <c r="A420" s="65" t="str">
        <f aca="false">IF(ISBLANK(B420),"","G" &amp; TEXT(COUNTIF($B$2:B420,"&lt;&gt;"),"0000"))</f>
        <v/>
      </c>
      <c r="B420" s="50"/>
      <c r="C420" s="32"/>
    </row>
    <row r="421" customFormat="false" ht="19.35" hidden="false" customHeight="false" outlineLevel="0" collapsed="false">
      <c r="A421" s="57" t="str">
        <f aca="false">IF(ISBLANK(B421),"","G" &amp; TEXT(COUNTIF($B$2:B421,"&lt;&gt;"),"0000"))</f>
        <v/>
      </c>
      <c r="B421" s="58"/>
      <c r="C421" s="37"/>
    </row>
    <row r="422" customFormat="false" ht="19.35" hidden="false" customHeight="false" outlineLevel="0" collapsed="false">
      <c r="A422" s="65" t="str">
        <f aca="false">IF(ISBLANK(B422),"","G" &amp; TEXT(COUNTIF($B$2:B422,"&lt;&gt;"),"0000"))</f>
        <v/>
      </c>
      <c r="B422" s="50"/>
      <c r="C422" s="32"/>
    </row>
    <row r="423" customFormat="false" ht="19.35" hidden="false" customHeight="false" outlineLevel="0" collapsed="false">
      <c r="A423" s="57" t="str">
        <f aca="false">IF(ISBLANK(B423),"","G" &amp; TEXT(COUNTIF($B$2:B423,"&lt;&gt;"),"0000"))</f>
        <v/>
      </c>
      <c r="B423" s="58"/>
      <c r="C423" s="37"/>
    </row>
    <row r="424" customFormat="false" ht="19.35" hidden="false" customHeight="false" outlineLevel="0" collapsed="false">
      <c r="A424" s="65" t="str">
        <f aca="false">IF(ISBLANK(B424),"","G" &amp; TEXT(COUNTIF($B$2:B424,"&lt;&gt;"),"0000"))</f>
        <v/>
      </c>
      <c r="B424" s="50"/>
      <c r="C424" s="32"/>
    </row>
    <row r="425" customFormat="false" ht="19.35" hidden="false" customHeight="false" outlineLevel="0" collapsed="false">
      <c r="A425" s="57" t="str">
        <f aca="false">IF(ISBLANK(B425),"","G" &amp; TEXT(COUNTIF($B$2:B425,"&lt;&gt;"),"0000"))</f>
        <v/>
      </c>
      <c r="B425" s="58"/>
      <c r="C425" s="37"/>
    </row>
    <row r="426" customFormat="false" ht="19.35" hidden="false" customHeight="false" outlineLevel="0" collapsed="false">
      <c r="A426" s="65" t="str">
        <f aca="false">IF(ISBLANK(B426),"","G" &amp; TEXT(COUNTIF($B$2:B426,"&lt;&gt;"),"0000"))</f>
        <v/>
      </c>
      <c r="B426" s="50"/>
      <c r="C426" s="32"/>
    </row>
    <row r="427" customFormat="false" ht="19.35" hidden="false" customHeight="false" outlineLevel="0" collapsed="false">
      <c r="A427" s="57" t="str">
        <f aca="false">IF(ISBLANK(B427),"","G" &amp; TEXT(COUNTIF($B$2:B427,"&lt;&gt;"),"0000"))</f>
        <v/>
      </c>
      <c r="B427" s="58"/>
      <c r="C427" s="37"/>
    </row>
    <row r="428" customFormat="false" ht="19.35" hidden="false" customHeight="false" outlineLevel="0" collapsed="false">
      <c r="A428" s="65" t="str">
        <f aca="false">IF(ISBLANK(B428),"","G" &amp; TEXT(COUNTIF($B$2:B428,"&lt;&gt;"),"0000"))</f>
        <v/>
      </c>
      <c r="B428" s="50"/>
      <c r="C428" s="32"/>
    </row>
    <row r="429" customFormat="false" ht="19.35" hidden="false" customHeight="false" outlineLevel="0" collapsed="false">
      <c r="A429" s="57" t="str">
        <f aca="false">IF(ISBLANK(B429),"","G" &amp; TEXT(COUNTIF($B$2:B429,"&lt;&gt;"),"0000"))</f>
        <v/>
      </c>
      <c r="B429" s="58"/>
      <c r="C429" s="37"/>
    </row>
    <row r="430" customFormat="false" ht="19.35" hidden="false" customHeight="false" outlineLevel="0" collapsed="false">
      <c r="A430" s="65" t="str">
        <f aca="false">IF(ISBLANK(B430),"","G" &amp; TEXT(COUNTIF($B$2:B430,"&lt;&gt;"),"0000"))</f>
        <v/>
      </c>
      <c r="B430" s="50"/>
      <c r="C430" s="32"/>
    </row>
    <row r="431" customFormat="false" ht="19.35" hidden="false" customHeight="false" outlineLevel="0" collapsed="false">
      <c r="A431" s="57" t="str">
        <f aca="false">IF(ISBLANK(B431),"","G" &amp; TEXT(COUNTIF($B$2:B431,"&lt;&gt;"),"0000"))</f>
        <v/>
      </c>
      <c r="B431" s="58"/>
      <c r="C431" s="37"/>
    </row>
    <row r="432" customFormat="false" ht="19.35" hidden="false" customHeight="false" outlineLevel="0" collapsed="false">
      <c r="A432" s="65" t="str">
        <f aca="false">IF(ISBLANK(B432),"","G" &amp; TEXT(COUNTIF($B$2:B432,"&lt;&gt;"),"0000"))</f>
        <v/>
      </c>
      <c r="B432" s="50"/>
      <c r="C432" s="32"/>
    </row>
    <row r="433" customFormat="false" ht="19.35" hidden="false" customHeight="false" outlineLevel="0" collapsed="false">
      <c r="A433" s="57" t="str">
        <f aca="false">IF(ISBLANK(B433),"","G" &amp; TEXT(COUNTIF($B$2:B433,"&lt;&gt;"),"0000"))</f>
        <v/>
      </c>
      <c r="B433" s="58"/>
      <c r="C433" s="37"/>
    </row>
    <row r="434" customFormat="false" ht="19.35" hidden="false" customHeight="false" outlineLevel="0" collapsed="false">
      <c r="A434" s="65" t="str">
        <f aca="false">IF(ISBLANK(B434),"","G" &amp; TEXT(COUNTIF($B$2:B434,"&lt;&gt;"),"0000"))</f>
        <v/>
      </c>
      <c r="B434" s="50"/>
      <c r="C434" s="32"/>
    </row>
    <row r="435" customFormat="false" ht="19.35" hidden="false" customHeight="false" outlineLevel="0" collapsed="false">
      <c r="A435" s="57" t="str">
        <f aca="false">IF(ISBLANK(B435),"","G" &amp; TEXT(COUNTIF($B$2:B435,"&lt;&gt;"),"0000"))</f>
        <v/>
      </c>
      <c r="B435" s="58"/>
      <c r="C435" s="37"/>
    </row>
    <row r="436" customFormat="false" ht="19.35" hidden="false" customHeight="false" outlineLevel="0" collapsed="false">
      <c r="A436" s="65" t="str">
        <f aca="false">IF(ISBLANK(B436),"","G" &amp; TEXT(COUNTIF($B$2:B436,"&lt;&gt;"),"0000"))</f>
        <v/>
      </c>
      <c r="B436" s="50"/>
      <c r="C436" s="32"/>
    </row>
    <row r="437" customFormat="false" ht="19.35" hidden="false" customHeight="false" outlineLevel="0" collapsed="false">
      <c r="A437" s="57" t="str">
        <f aca="false">IF(ISBLANK(B437),"","G" &amp; TEXT(COUNTIF($B$2:B437,"&lt;&gt;"),"0000"))</f>
        <v/>
      </c>
      <c r="B437" s="58"/>
      <c r="C437" s="37"/>
    </row>
    <row r="438" customFormat="false" ht="19.35" hidden="false" customHeight="false" outlineLevel="0" collapsed="false">
      <c r="A438" s="65" t="str">
        <f aca="false">IF(ISBLANK(B438),"","G" &amp; TEXT(COUNTIF($B$2:B438,"&lt;&gt;"),"0000"))</f>
        <v/>
      </c>
      <c r="B438" s="50"/>
      <c r="C438" s="32"/>
    </row>
    <row r="439" customFormat="false" ht="19.35" hidden="false" customHeight="false" outlineLevel="0" collapsed="false">
      <c r="A439" s="57" t="str">
        <f aca="false">IF(ISBLANK(B439),"","G" &amp; TEXT(COUNTIF($B$2:B439,"&lt;&gt;"),"0000"))</f>
        <v/>
      </c>
      <c r="B439" s="58"/>
      <c r="C439" s="37"/>
    </row>
    <row r="440" customFormat="false" ht="19.35" hidden="false" customHeight="false" outlineLevel="0" collapsed="false">
      <c r="A440" s="65" t="str">
        <f aca="false">IF(ISBLANK(B440),"","G" &amp; TEXT(COUNTIF($B$2:B440,"&lt;&gt;"),"0000"))</f>
        <v/>
      </c>
      <c r="B440" s="50"/>
      <c r="C440" s="32"/>
    </row>
    <row r="441" customFormat="false" ht="19.35" hidden="false" customHeight="false" outlineLevel="0" collapsed="false">
      <c r="A441" s="57" t="str">
        <f aca="false">IF(ISBLANK(B441),"","G" &amp; TEXT(COUNTIF($B$2:B441,"&lt;&gt;"),"0000"))</f>
        <v/>
      </c>
      <c r="B441" s="58"/>
      <c r="C441" s="37"/>
    </row>
    <row r="442" customFormat="false" ht="19.35" hidden="false" customHeight="false" outlineLevel="0" collapsed="false">
      <c r="A442" s="65" t="str">
        <f aca="false">IF(ISBLANK(B442),"","G" &amp; TEXT(COUNTIF($B$2:B442,"&lt;&gt;"),"0000"))</f>
        <v/>
      </c>
      <c r="B442" s="50"/>
      <c r="C442" s="32"/>
    </row>
    <row r="443" customFormat="false" ht="19.35" hidden="false" customHeight="false" outlineLevel="0" collapsed="false">
      <c r="A443" s="57" t="str">
        <f aca="false">IF(ISBLANK(B443),"","G" &amp; TEXT(COUNTIF($B$2:B443,"&lt;&gt;"),"0000"))</f>
        <v/>
      </c>
      <c r="B443" s="58"/>
      <c r="C443" s="37"/>
    </row>
    <row r="444" customFormat="false" ht="19.35" hidden="false" customHeight="false" outlineLevel="0" collapsed="false">
      <c r="A444" s="65" t="str">
        <f aca="false">IF(ISBLANK(B444),"","G" &amp; TEXT(COUNTIF($B$2:B444,"&lt;&gt;"),"0000"))</f>
        <v/>
      </c>
      <c r="B444" s="50"/>
      <c r="C444" s="32"/>
    </row>
    <row r="445" customFormat="false" ht="19.35" hidden="false" customHeight="false" outlineLevel="0" collapsed="false">
      <c r="A445" s="57" t="str">
        <f aca="false">IF(ISBLANK(B445),"","G" &amp; TEXT(COUNTIF($B$2:B445,"&lt;&gt;"),"0000"))</f>
        <v/>
      </c>
      <c r="B445" s="58"/>
      <c r="C445" s="37"/>
    </row>
    <row r="446" customFormat="false" ht="19.35" hidden="false" customHeight="false" outlineLevel="0" collapsed="false">
      <c r="A446" s="65" t="str">
        <f aca="false">IF(ISBLANK(B446),"","G" &amp; TEXT(COUNTIF($B$2:B446,"&lt;&gt;"),"0000"))</f>
        <v/>
      </c>
      <c r="B446" s="50"/>
      <c r="C446" s="32"/>
    </row>
    <row r="447" customFormat="false" ht="19.35" hidden="false" customHeight="false" outlineLevel="0" collapsed="false">
      <c r="A447" s="57" t="str">
        <f aca="false">IF(ISBLANK(B447),"","G" &amp; TEXT(COUNTIF($B$2:B447,"&lt;&gt;"),"0000"))</f>
        <v/>
      </c>
      <c r="B447" s="58"/>
      <c r="C447" s="37"/>
    </row>
    <row r="448" customFormat="false" ht="19.35" hidden="false" customHeight="false" outlineLevel="0" collapsed="false">
      <c r="A448" s="65" t="str">
        <f aca="false">IF(ISBLANK(B448),"","G" &amp; TEXT(COUNTIF($B$2:B448,"&lt;&gt;"),"0000"))</f>
        <v/>
      </c>
      <c r="B448" s="50"/>
      <c r="C448" s="32"/>
    </row>
    <row r="449" customFormat="false" ht="19.35" hidden="false" customHeight="false" outlineLevel="0" collapsed="false">
      <c r="A449" s="57" t="str">
        <f aca="false">IF(ISBLANK(B449),"","G" &amp; TEXT(COUNTIF($B$2:B449,"&lt;&gt;"),"0000"))</f>
        <v/>
      </c>
      <c r="B449" s="58"/>
      <c r="C449" s="37"/>
    </row>
    <row r="450" customFormat="false" ht="19.35" hidden="false" customHeight="false" outlineLevel="0" collapsed="false">
      <c r="A450" s="65" t="str">
        <f aca="false">IF(ISBLANK(B450),"","G" &amp; TEXT(COUNTIF($B$2:B450,"&lt;&gt;"),"0000"))</f>
        <v/>
      </c>
      <c r="B450" s="50"/>
      <c r="C450" s="32"/>
    </row>
    <row r="451" customFormat="false" ht="19.35" hidden="false" customHeight="false" outlineLevel="0" collapsed="false">
      <c r="A451" s="57" t="str">
        <f aca="false">IF(ISBLANK(B451),"","G" &amp; TEXT(COUNTIF($B$2:B451,"&lt;&gt;"),"0000"))</f>
        <v/>
      </c>
      <c r="B451" s="58"/>
      <c r="C451" s="37"/>
    </row>
    <row r="452" customFormat="false" ht="19.35" hidden="false" customHeight="false" outlineLevel="0" collapsed="false">
      <c r="A452" s="65" t="str">
        <f aca="false">IF(ISBLANK(B452),"","G" &amp; TEXT(COUNTIF($B$2:B452,"&lt;&gt;"),"0000"))</f>
        <v/>
      </c>
      <c r="B452" s="50"/>
      <c r="C452" s="32"/>
    </row>
    <row r="453" customFormat="false" ht="19.35" hidden="false" customHeight="false" outlineLevel="0" collapsed="false">
      <c r="A453" s="57" t="str">
        <f aca="false">IF(ISBLANK(B453),"","G" &amp; TEXT(COUNTIF($B$2:B453,"&lt;&gt;"),"0000"))</f>
        <v/>
      </c>
      <c r="B453" s="58"/>
      <c r="C453" s="37"/>
    </row>
    <row r="454" customFormat="false" ht="19.35" hidden="false" customHeight="false" outlineLevel="0" collapsed="false">
      <c r="A454" s="65" t="str">
        <f aca="false">IF(ISBLANK(B454),"","G" &amp; TEXT(COUNTIF($B$2:B454,"&lt;&gt;"),"0000"))</f>
        <v/>
      </c>
      <c r="B454" s="50"/>
      <c r="C454" s="32"/>
    </row>
    <row r="455" customFormat="false" ht="19.35" hidden="false" customHeight="false" outlineLevel="0" collapsed="false">
      <c r="A455" s="57" t="str">
        <f aca="false">IF(ISBLANK(B455),"","G" &amp; TEXT(COUNTIF($B$2:B455,"&lt;&gt;"),"0000"))</f>
        <v/>
      </c>
      <c r="B455" s="58"/>
      <c r="C455" s="37"/>
    </row>
    <row r="456" customFormat="false" ht="19.35" hidden="false" customHeight="false" outlineLevel="0" collapsed="false">
      <c r="A456" s="65" t="str">
        <f aca="false">IF(ISBLANK(B456),"","G" &amp; TEXT(COUNTIF($B$2:B456,"&lt;&gt;"),"0000"))</f>
        <v/>
      </c>
      <c r="B456" s="50"/>
      <c r="C456" s="32"/>
    </row>
    <row r="457" customFormat="false" ht="19.35" hidden="false" customHeight="false" outlineLevel="0" collapsed="false">
      <c r="A457" s="57" t="str">
        <f aca="false">IF(ISBLANK(B457),"","G" &amp; TEXT(COUNTIF($B$2:B457,"&lt;&gt;"),"0000"))</f>
        <v/>
      </c>
      <c r="B457" s="58"/>
      <c r="C457" s="37"/>
    </row>
    <row r="458" customFormat="false" ht="19.35" hidden="false" customHeight="false" outlineLevel="0" collapsed="false">
      <c r="A458" s="65" t="str">
        <f aca="false">IF(ISBLANK(B458),"","G" &amp; TEXT(COUNTIF($B$2:B458,"&lt;&gt;"),"0000"))</f>
        <v/>
      </c>
      <c r="B458" s="50"/>
      <c r="C458" s="32"/>
    </row>
    <row r="459" customFormat="false" ht="19.35" hidden="false" customHeight="false" outlineLevel="0" collapsed="false">
      <c r="A459" s="57" t="str">
        <f aca="false">IF(ISBLANK(B459),"","G" &amp; TEXT(COUNTIF($B$2:B459,"&lt;&gt;"),"0000"))</f>
        <v/>
      </c>
      <c r="B459" s="58"/>
      <c r="C459" s="37"/>
    </row>
    <row r="460" customFormat="false" ht="19.35" hidden="false" customHeight="false" outlineLevel="0" collapsed="false">
      <c r="A460" s="65" t="str">
        <f aca="false">IF(ISBLANK(B460),"","G" &amp; TEXT(COUNTIF($B$2:B460,"&lt;&gt;"),"0000"))</f>
        <v/>
      </c>
      <c r="B460" s="50"/>
      <c r="C460" s="32"/>
    </row>
    <row r="461" customFormat="false" ht="19.35" hidden="false" customHeight="false" outlineLevel="0" collapsed="false">
      <c r="A461" s="57" t="str">
        <f aca="false">IF(ISBLANK(B461),"","G" &amp; TEXT(COUNTIF($B$2:B461,"&lt;&gt;"),"0000"))</f>
        <v/>
      </c>
      <c r="B461" s="58"/>
      <c r="C461" s="37"/>
    </row>
    <row r="462" customFormat="false" ht="19.35" hidden="false" customHeight="false" outlineLevel="0" collapsed="false">
      <c r="A462" s="65" t="str">
        <f aca="false">IF(ISBLANK(B462),"","G" &amp; TEXT(COUNTIF($B$2:B462,"&lt;&gt;"),"0000"))</f>
        <v/>
      </c>
      <c r="B462" s="50"/>
      <c r="C462" s="32"/>
    </row>
    <row r="463" customFormat="false" ht="19.35" hidden="false" customHeight="false" outlineLevel="0" collapsed="false">
      <c r="A463" s="57" t="str">
        <f aca="false">IF(ISBLANK(B463),"","G" &amp; TEXT(COUNTIF($B$2:B463,"&lt;&gt;"),"0000"))</f>
        <v/>
      </c>
      <c r="B463" s="58"/>
      <c r="C463" s="37"/>
    </row>
    <row r="464" customFormat="false" ht="19.35" hidden="false" customHeight="false" outlineLevel="0" collapsed="false">
      <c r="A464" s="65" t="str">
        <f aca="false">IF(ISBLANK(B464),"","G" &amp; TEXT(COUNTIF($B$2:B464,"&lt;&gt;"),"0000"))</f>
        <v/>
      </c>
      <c r="B464" s="50"/>
      <c r="C464" s="32"/>
    </row>
    <row r="465" customFormat="false" ht="19.35" hidden="false" customHeight="false" outlineLevel="0" collapsed="false">
      <c r="A465" s="57" t="str">
        <f aca="false">IF(ISBLANK(B465),"","G" &amp; TEXT(COUNTIF($B$2:B465,"&lt;&gt;"),"0000"))</f>
        <v/>
      </c>
      <c r="B465" s="58"/>
      <c r="C465" s="37"/>
    </row>
    <row r="466" customFormat="false" ht="19.35" hidden="false" customHeight="false" outlineLevel="0" collapsed="false">
      <c r="A466" s="65" t="str">
        <f aca="false">IF(ISBLANK(B466),"","G" &amp; TEXT(COUNTIF($B$2:B466,"&lt;&gt;"),"0000"))</f>
        <v/>
      </c>
      <c r="B466" s="50"/>
      <c r="C466" s="32"/>
    </row>
    <row r="467" customFormat="false" ht="19.35" hidden="false" customHeight="false" outlineLevel="0" collapsed="false">
      <c r="A467" s="57" t="str">
        <f aca="false">IF(ISBLANK(B467),"","G" &amp; TEXT(COUNTIF($B$2:B467,"&lt;&gt;"),"0000"))</f>
        <v/>
      </c>
      <c r="B467" s="58"/>
      <c r="C467" s="37"/>
    </row>
    <row r="468" customFormat="false" ht="19.35" hidden="false" customHeight="false" outlineLevel="0" collapsed="false">
      <c r="A468" s="65" t="str">
        <f aca="false">IF(ISBLANK(B468),"","G" &amp; TEXT(COUNTIF($B$2:B468,"&lt;&gt;"),"0000"))</f>
        <v/>
      </c>
      <c r="B468" s="50"/>
      <c r="C468" s="32"/>
    </row>
    <row r="469" customFormat="false" ht="19.35" hidden="false" customHeight="false" outlineLevel="0" collapsed="false">
      <c r="A469" s="57" t="str">
        <f aca="false">IF(ISBLANK(B469),"","G" &amp; TEXT(COUNTIF($B$2:B469,"&lt;&gt;"),"0000"))</f>
        <v/>
      </c>
      <c r="B469" s="58"/>
      <c r="C469" s="37"/>
    </row>
    <row r="470" customFormat="false" ht="19.35" hidden="false" customHeight="false" outlineLevel="0" collapsed="false">
      <c r="A470" s="65" t="str">
        <f aca="false">IF(ISBLANK(B470),"","G" &amp; TEXT(COUNTIF($B$2:B470,"&lt;&gt;"),"0000"))</f>
        <v/>
      </c>
      <c r="B470" s="50"/>
      <c r="C470" s="32"/>
    </row>
    <row r="471" customFormat="false" ht="19.35" hidden="false" customHeight="false" outlineLevel="0" collapsed="false">
      <c r="A471" s="57" t="str">
        <f aca="false">IF(ISBLANK(B471),"","G" &amp; TEXT(COUNTIF($B$2:B471,"&lt;&gt;"),"0000"))</f>
        <v/>
      </c>
      <c r="B471" s="58"/>
      <c r="C471" s="37"/>
    </row>
    <row r="472" customFormat="false" ht="19.35" hidden="false" customHeight="false" outlineLevel="0" collapsed="false">
      <c r="A472" s="65" t="str">
        <f aca="false">IF(ISBLANK(B472),"","G" &amp; TEXT(COUNTIF($B$2:B472,"&lt;&gt;"),"0000"))</f>
        <v/>
      </c>
      <c r="B472" s="50"/>
      <c r="C472" s="32"/>
    </row>
    <row r="473" customFormat="false" ht="19.35" hidden="false" customHeight="false" outlineLevel="0" collapsed="false">
      <c r="A473" s="57" t="str">
        <f aca="false">IF(ISBLANK(B473),"","G" &amp; TEXT(COUNTIF($B$2:B473,"&lt;&gt;"),"0000"))</f>
        <v/>
      </c>
      <c r="B473" s="58"/>
      <c r="C473" s="37"/>
    </row>
    <row r="474" customFormat="false" ht="19.35" hidden="false" customHeight="false" outlineLevel="0" collapsed="false">
      <c r="A474" s="65" t="str">
        <f aca="false">IF(ISBLANK(B474),"","G" &amp; TEXT(COUNTIF($B$2:B474,"&lt;&gt;"),"0000"))</f>
        <v/>
      </c>
      <c r="B474" s="50"/>
      <c r="C474" s="32"/>
    </row>
    <row r="475" customFormat="false" ht="19.35" hidden="false" customHeight="false" outlineLevel="0" collapsed="false">
      <c r="A475" s="57" t="str">
        <f aca="false">IF(ISBLANK(B475),"","G" &amp; TEXT(COUNTIF($B$2:B475,"&lt;&gt;"),"0000"))</f>
        <v/>
      </c>
      <c r="B475" s="58"/>
      <c r="C475" s="37"/>
    </row>
    <row r="476" customFormat="false" ht="19.35" hidden="false" customHeight="false" outlineLevel="0" collapsed="false">
      <c r="A476" s="65" t="str">
        <f aca="false">IF(ISBLANK(B476),"","G" &amp; TEXT(COUNTIF($B$2:B476,"&lt;&gt;"),"0000"))</f>
        <v/>
      </c>
      <c r="B476" s="50"/>
      <c r="C476" s="32"/>
    </row>
    <row r="477" customFormat="false" ht="19.35" hidden="false" customHeight="false" outlineLevel="0" collapsed="false">
      <c r="A477" s="57" t="str">
        <f aca="false">IF(ISBLANK(B477),"","G" &amp; TEXT(COUNTIF($B$2:B477,"&lt;&gt;"),"0000"))</f>
        <v/>
      </c>
      <c r="B477" s="58"/>
      <c r="C477" s="37"/>
    </row>
    <row r="478" customFormat="false" ht="19.35" hidden="false" customHeight="false" outlineLevel="0" collapsed="false">
      <c r="A478" s="65" t="str">
        <f aca="false">IF(ISBLANK(B478),"","G" &amp; TEXT(COUNTIF($B$2:B478,"&lt;&gt;"),"0000"))</f>
        <v/>
      </c>
      <c r="B478" s="50"/>
      <c r="C478" s="32"/>
    </row>
    <row r="479" customFormat="false" ht="19.35" hidden="false" customHeight="false" outlineLevel="0" collapsed="false">
      <c r="A479" s="57" t="str">
        <f aca="false">IF(ISBLANK(B479),"","G" &amp; TEXT(COUNTIF($B$2:B479,"&lt;&gt;"),"0000"))</f>
        <v/>
      </c>
      <c r="B479" s="58"/>
      <c r="C479" s="37"/>
    </row>
    <row r="480" customFormat="false" ht="19.35" hidden="false" customHeight="false" outlineLevel="0" collapsed="false">
      <c r="A480" s="65" t="str">
        <f aca="false">IF(ISBLANK(B480),"","G" &amp; TEXT(COUNTIF($B$2:B480,"&lt;&gt;"),"0000"))</f>
        <v/>
      </c>
      <c r="B480" s="50"/>
      <c r="C480" s="32"/>
    </row>
    <row r="481" customFormat="false" ht="19.35" hidden="false" customHeight="false" outlineLevel="0" collapsed="false">
      <c r="A481" s="57" t="str">
        <f aca="false">IF(ISBLANK(B481),"","G" &amp; TEXT(COUNTIF($B$2:B481,"&lt;&gt;"),"0000"))</f>
        <v/>
      </c>
      <c r="B481" s="58"/>
      <c r="C481" s="37"/>
    </row>
    <row r="482" customFormat="false" ht="19.35" hidden="false" customHeight="false" outlineLevel="0" collapsed="false">
      <c r="A482" s="65" t="str">
        <f aca="false">IF(ISBLANK(B482),"","G" &amp; TEXT(COUNTIF($B$2:B482,"&lt;&gt;"),"0000"))</f>
        <v/>
      </c>
      <c r="B482" s="50"/>
      <c r="C482" s="32"/>
    </row>
    <row r="483" customFormat="false" ht="19.35" hidden="false" customHeight="false" outlineLevel="0" collapsed="false">
      <c r="A483" s="57" t="str">
        <f aca="false">IF(ISBLANK(B483),"","G" &amp; TEXT(COUNTIF($B$2:B483,"&lt;&gt;"),"0000"))</f>
        <v/>
      </c>
      <c r="B483" s="58"/>
      <c r="C483" s="37"/>
    </row>
    <row r="484" customFormat="false" ht="19.35" hidden="false" customHeight="false" outlineLevel="0" collapsed="false">
      <c r="A484" s="65" t="str">
        <f aca="false">IF(ISBLANK(B484),"","G" &amp; TEXT(COUNTIF($B$2:B484,"&lt;&gt;"),"0000"))</f>
        <v/>
      </c>
      <c r="B484" s="50"/>
      <c r="C484" s="32"/>
    </row>
    <row r="485" customFormat="false" ht="19.35" hidden="false" customHeight="false" outlineLevel="0" collapsed="false">
      <c r="A485" s="57" t="str">
        <f aca="false">IF(ISBLANK(B485),"","G" &amp; TEXT(COUNTIF($B$2:B485,"&lt;&gt;"),"0000"))</f>
        <v/>
      </c>
      <c r="B485" s="58"/>
      <c r="C485" s="37"/>
    </row>
    <row r="486" customFormat="false" ht="19.35" hidden="false" customHeight="false" outlineLevel="0" collapsed="false">
      <c r="A486" s="65" t="str">
        <f aca="false">IF(ISBLANK(B486),"","G" &amp; TEXT(COUNTIF($B$2:B486,"&lt;&gt;"),"0000"))</f>
        <v/>
      </c>
      <c r="B486" s="50"/>
      <c r="C486" s="32"/>
    </row>
    <row r="487" customFormat="false" ht="19.35" hidden="false" customHeight="false" outlineLevel="0" collapsed="false">
      <c r="A487" s="57" t="str">
        <f aca="false">IF(ISBLANK(B487),"","G" &amp; TEXT(COUNTIF($B$2:B487,"&lt;&gt;"),"0000"))</f>
        <v/>
      </c>
      <c r="B487" s="58"/>
      <c r="C487" s="37"/>
    </row>
    <row r="488" customFormat="false" ht="19.35" hidden="false" customHeight="false" outlineLevel="0" collapsed="false">
      <c r="A488" s="65" t="str">
        <f aca="false">IF(ISBLANK(B488),"","G" &amp; TEXT(COUNTIF($B$2:B488,"&lt;&gt;"),"0000"))</f>
        <v/>
      </c>
      <c r="B488" s="50"/>
      <c r="C488" s="32"/>
    </row>
    <row r="489" customFormat="false" ht="19.35" hidden="false" customHeight="false" outlineLevel="0" collapsed="false">
      <c r="A489" s="57" t="str">
        <f aca="false">IF(ISBLANK(B489),"","G" &amp; TEXT(COUNTIF($B$2:B489,"&lt;&gt;"),"0000"))</f>
        <v/>
      </c>
      <c r="B489" s="58"/>
      <c r="C489" s="37"/>
    </row>
    <row r="490" customFormat="false" ht="19.35" hidden="false" customHeight="false" outlineLevel="0" collapsed="false">
      <c r="A490" s="65" t="str">
        <f aca="false">IF(ISBLANK(B490),"","G" &amp; TEXT(COUNTIF($B$2:B490,"&lt;&gt;"),"0000"))</f>
        <v/>
      </c>
      <c r="B490" s="50"/>
      <c r="C490" s="32"/>
    </row>
    <row r="491" customFormat="false" ht="19.35" hidden="false" customHeight="false" outlineLevel="0" collapsed="false">
      <c r="A491" s="57" t="str">
        <f aca="false">IF(ISBLANK(B491),"","G" &amp; TEXT(COUNTIF($B$2:B491,"&lt;&gt;"),"0000"))</f>
        <v/>
      </c>
      <c r="B491" s="58"/>
      <c r="C491" s="37"/>
    </row>
    <row r="492" customFormat="false" ht="19.35" hidden="false" customHeight="false" outlineLevel="0" collapsed="false">
      <c r="A492" s="65" t="str">
        <f aca="false">IF(ISBLANK(B492),"","G" &amp; TEXT(COUNTIF($B$2:B492,"&lt;&gt;"),"0000"))</f>
        <v/>
      </c>
      <c r="B492" s="50"/>
      <c r="C492" s="32"/>
    </row>
    <row r="493" customFormat="false" ht="19.35" hidden="false" customHeight="false" outlineLevel="0" collapsed="false">
      <c r="A493" s="57" t="str">
        <f aca="false">IF(ISBLANK(B493),"","G" &amp; TEXT(COUNTIF($B$2:B493,"&lt;&gt;"),"0000"))</f>
        <v/>
      </c>
      <c r="B493" s="58"/>
      <c r="C493" s="37"/>
    </row>
    <row r="494" customFormat="false" ht="19.35" hidden="false" customHeight="false" outlineLevel="0" collapsed="false">
      <c r="A494" s="65" t="str">
        <f aca="false">IF(ISBLANK(B494),"","G" &amp; TEXT(COUNTIF($B$2:B494,"&lt;&gt;"),"0000"))</f>
        <v/>
      </c>
      <c r="B494" s="50"/>
      <c r="C494" s="32"/>
    </row>
    <row r="495" customFormat="false" ht="19.35" hidden="false" customHeight="false" outlineLevel="0" collapsed="false">
      <c r="A495" s="57" t="str">
        <f aca="false">IF(ISBLANK(B495),"","G" &amp; TEXT(COUNTIF($B$2:B495,"&lt;&gt;"),"0000"))</f>
        <v/>
      </c>
      <c r="B495" s="58"/>
      <c r="C495" s="37"/>
    </row>
    <row r="496" customFormat="false" ht="19.35" hidden="false" customHeight="false" outlineLevel="0" collapsed="false">
      <c r="A496" s="65" t="str">
        <f aca="false">IF(ISBLANK(B496),"","G" &amp; TEXT(COUNTIF($B$2:B496,"&lt;&gt;"),"0000"))</f>
        <v/>
      </c>
      <c r="B496" s="50"/>
      <c r="C496" s="32"/>
    </row>
    <row r="497" customFormat="false" ht="19.35" hidden="false" customHeight="false" outlineLevel="0" collapsed="false">
      <c r="A497" s="57" t="str">
        <f aca="false">IF(ISBLANK(B497),"","G" &amp; TEXT(COUNTIF($B$2:B497,"&lt;&gt;"),"0000"))</f>
        <v/>
      </c>
      <c r="B497" s="58"/>
      <c r="C497" s="37"/>
    </row>
    <row r="498" customFormat="false" ht="19.35" hidden="false" customHeight="false" outlineLevel="0" collapsed="false">
      <c r="A498" s="65" t="str">
        <f aca="false">IF(ISBLANK(B498),"","G" &amp; TEXT(COUNTIF($B$2:B498,"&lt;&gt;"),"0000"))</f>
        <v/>
      </c>
      <c r="B498" s="50"/>
      <c r="C498" s="32"/>
    </row>
    <row r="499" customFormat="false" ht="19.35" hidden="false" customHeight="false" outlineLevel="0" collapsed="false">
      <c r="A499" s="57" t="str">
        <f aca="false">IF(ISBLANK(B499),"","G" &amp; TEXT(COUNTIF($B$2:B499,"&lt;&gt;"),"0000"))</f>
        <v/>
      </c>
      <c r="B499" s="58"/>
      <c r="C499" s="37"/>
    </row>
    <row r="500" customFormat="false" ht="19.35" hidden="false" customHeight="false" outlineLevel="0" collapsed="false">
      <c r="A500" s="93" t="str">
        <f aca="false">IF(ISBLANK(B500),"","G" &amp; COUNTIF($B$2:B500,"&lt;&gt;"))</f>
        <v/>
      </c>
      <c r="B500" s="94"/>
      <c r="C500" s="95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5429"/>
    <pageSetUpPr fitToPage="false"/>
  </sheetPr>
  <dimension ref="A1:E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1.53515625" defaultRowHeight="14.65" customHeight="true" zeroHeight="false" outlineLevelRow="0" outlineLevelCol="0"/>
  <cols>
    <col collapsed="false" customWidth="true" hidden="false" outlineLevel="0" max="1" min="1" style="1" width="21.04"/>
    <col collapsed="false" customWidth="false" hidden="false" outlineLevel="0" max="16384" min="2" style="1" width="11.53"/>
  </cols>
  <sheetData>
    <row r="1" customFormat="false" ht="19.35" hidden="false" customHeight="false" outlineLevel="0" collapsed="false">
      <c r="A1" s="25" t="s">
        <v>74</v>
      </c>
      <c r="D1" s="96" t="s">
        <v>130</v>
      </c>
      <c r="E1" s="96" t="s">
        <v>131</v>
      </c>
    </row>
    <row r="2" customFormat="false" ht="14.65" hidden="false" customHeight="false" outlineLevel="0" collapsed="false">
      <c r="A2" s="97" t="str">
        <f aca="false">INDEX(_xlfn.UNIQUE(Transacciones!$D$2:$D$1000), ROW(A1))</f>
        <v/>
      </c>
      <c r="B2" s="98" t="n">
        <f aca="false">SUMIF(Transacciones!$D$2:$D$1000, A2, Transacciones!$E$2:$E$1000)</f>
        <v>0</v>
      </c>
      <c r="D2" s="99" t="n">
        <v>45658</v>
      </c>
      <c r="E2" s="98" t="n">
        <f aca="false">SUMIF(Transacciones!$B$2:$B$1000,TEXT(D2,"mmm/aa"),Transacciones!$E$2:$E$1000)</f>
        <v>0</v>
      </c>
    </row>
    <row r="3" customFormat="false" ht="14.65" hidden="false" customHeight="false" outlineLevel="0" collapsed="false">
      <c r="A3" s="97" t="e">
        <f aca="false">INDEX(_xlfn.UNIQUE(Transacciones!$D$2:$D$1000), ROW(A2))</f>
        <v>#REF!</v>
      </c>
      <c r="B3" s="98" t="e">
        <f aca="false">SUMIF(Transacciones!$D$2:$D$1000, A3, Transacciones!$E$2:$E$1000)</f>
        <v>#REF!</v>
      </c>
      <c r="D3" s="99" t="n">
        <v>45689</v>
      </c>
      <c r="E3" s="98" t="n">
        <f aca="false">SUMIF(Transacciones!$B$2:$B$1000,TEXT(D3,"mmm/aa"),Transacciones!$E$2:$E$1000)</f>
        <v>0</v>
      </c>
    </row>
    <row r="4" customFormat="false" ht="14.65" hidden="false" customHeight="false" outlineLevel="0" collapsed="false">
      <c r="A4" s="97" t="e">
        <f aca="false">INDEX(_xlfn.UNIQUE(Transacciones!$D$2:$D$1000), ROW(A3))</f>
        <v>#REF!</v>
      </c>
      <c r="B4" s="98" t="e">
        <f aca="false">SUMIF(Transacciones!$D$2:$D$1000, A4, Transacciones!$E$2:$E$1000)</f>
        <v>#REF!</v>
      </c>
      <c r="D4" s="99" t="n">
        <v>45717</v>
      </c>
      <c r="E4" s="98" t="n">
        <f aca="false">SUMIF(Transacciones!$B$2:$B$1000,TEXT(D4,"mmm/aa"),Transacciones!$E$2:$E$1000)</f>
        <v>0</v>
      </c>
    </row>
    <row r="5" customFormat="false" ht="14.65" hidden="false" customHeight="false" outlineLevel="0" collapsed="false">
      <c r="A5" s="97" t="e">
        <f aca="false">INDEX(_xlfn.UNIQUE(Transacciones!$D$2:$D$1000), ROW(A4))</f>
        <v>#REF!</v>
      </c>
      <c r="B5" s="98" t="e">
        <f aca="false">SUMIF(Transacciones!$D$2:$D$1000, A5, Transacciones!$E$2:$E$1000)</f>
        <v>#REF!</v>
      </c>
      <c r="D5" s="99" t="n">
        <v>45748</v>
      </c>
      <c r="E5" s="98" t="n">
        <f aca="false">SUMIF(Transacciones!$B$2:$B$1000,TEXT(D5,"mmm/aa"),Transacciones!$E$2:$E$1000)</f>
        <v>0</v>
      </c>
    </row>
    <row r="6" customFormat="false" ht="14.65" hidden="false" customHeight="false" outlineLevel="0" collapsed="false">
      <c r="A6" s="97" t="e">
        <f aca="false">INDEX(_xlfn.UNIQUE(Transacciones!$D$2:$D$1000), ROW(A5))</f>
        <v>#REF!</v>
      </c>
      <c r="B6" s="98" t="e">
        <f aca="false">SUMIF(Transacciones!$D$2:$D$1000, A6, Transacciones!$E$2:$E$1000)</f>
        <v>#REF!</v>
      </c>
      <c r="D6" s="99" t="n">
        <v>45778</v>
      </c>
      <c r="E6" s="98" t="n">
        <f aca="false">SUMIF(Transacciones!$B$2:$B$1000,TEXT(D6,"mmm/aa"),Transacciones!$E$2:$E$1000)</f>
        <v>0</v>
      </c>
    </row>
    <row r="7" customFormat="false" ht="14.65" hidden="false" customHeight="false" outlineLevel="0" collapsed="false">
      <c r="A7" s="97" t="e">
        <f aca="false">INDEX(_xlfn.UNIQUE(Transacciones!$D$2:$D$1000), ROW(A6))</f>
        <v>#REF!</v>
      </c>
      <c r="B7" s="98" t="e">
        <f aca="false">SUMIF(Transacciones!$D$2:$D$1000, A7, Transacciones!$E$2:$E$1000)</f>
        <v>#REF!</v>
      </c>
      <c r="D7" s="99" t="n">
        <v>45809</v>
      </c>
      <c r="E7" s="98" t="n">
        <f aca="false">SUMIF(Transacciones!$B$2:$B$1000,TEXT(D7,"mmm/aa"),Transacciones!$E$2:$E$1000)</f>
        <v>0</v>
      </c>
    </row>
    <row r="8" customFormat="false" ht="14.65" hidden="false" customHeight="false" outlineLevel="0" collapsed="false">
      <c r="A8" s="97" t="e">
        <f aca="false">INDEX(_xlfn.UNIQUE(Transacciones!$D$2:$D$1000), ROW(A7))</f>
        <v>#REF!</v>
      </c>
      <c r="B8" s="98" t="e">
        <f aca="false">SUMIF(Transacciones!$D$2:$D$1000, A8, Transacciones!$E$2:$E$1000)</f>
        <v>#REF!</v>
      </c>
      <c r="D8" s="99" t="n">
        <v>45839</v>
      </c>
      <c r="E8" s="98" t="n">
        <f aca="false">SUMIF(Transacciones!$B$2:$B$1000,TEXT(D8,"mmm/aa"),Transacciones!$E$2:$E$1000)</f>
        <v>0</v>
      </c>
    </row>
    <row r="9" customFormat="false" ht="14.65" hidden="false" customHeight="false" outlineLevel="0" collapsed="false">
      <c r="A9" s="97" t="e">
        <f aca="false">INDEX(_xlfn.UNIQUE(Transacciones!$D$2:$D$1000), ROW(A8))</f>
        <v>#REF!</v>
      </c>
      <c r="B9" s="98" t="e">
        <f aca="false">SUMIF(Transacciones!$D$2:$D$1000, A9, Transacciones!$E$2:$E$1000)</f>
        <v>#REF!</v>
      </c>
      <c r="D9" s="99" t="n">
        <v>45870</v>
      </c>
      <c r="E9" s="98" t="n">
        <f aca="false">SUMIF(Transacciones!$B$2:$B$1000,TEXT(D9,"mmm/aa"),Transacciones!$E$2:$E$1000)</f>
        <v>0</v>
      </c>
    </row>
    <row r="10" customFormat="false" ht="14.65" hidden="false" customHeight="false" outlineLevel="0" collapsed="false">
      <c r="A10" s="97" t="e">
        <f aca="false">INDEX(_xlfn.UNIQUE(Transacciones!$D$2:$D$1000), ROW(A9))</f>
        <v>#REF!</v>
      </c>
      <c r="B10" s="98" t="e">
        <f aca="false">SUMIF(Transacciones!$D$2:$D$1000, A10, Transacciones!$E$2:$E$1000)</f>
        <v>#REF!</v>
      </c>
      <c r="D10" s="99" t="n">
        <v>45901</v>
      </c>
      <c r="E10" s="98" t="n">
        <f aca="false">SUMIF(Transacciones!$B$2:$B$1000,TEXT(D10,"mmm/aa"),Transacciones!$E$2:$E$1000)</f>
        <v>0</v>
      </c>
    </row>
    <row r="11" customFormat="false" ht="14.65" hidden="false" customHeight="false" outlineLevel="0" collapsed="false">
      <c r="A11" s="97" t="e">
        <f aca="false">INDEX(_xlfn.UNIQUE(Transacciones!$D$2:$D$1000), ROW(A10))</f>
        <v>#REF!</v>
      </c>
      <c r="B11" s="98" t="e">
        <f aca="false">SUMIF(Transacciones!$D$2:$D$1000, A11, Transacciones!$E$2:$E$1000)</f>
        <v>#REF!</v>
      </c>
      <c r="D11" s="99" t="n">
        <v>45931</v>
      </c>
      <c r="E11" s="98" t="n">
        <f aca="false">SUMIF(Transacciones!$B$2:$B$1000,TEXT(D11,"mmm/aa"),Transacciones!$E$2:$E$1000)</f>
        <v>0</v>
      </c>
    </row>
    <row r="12" customFormat="false" ht="14.65" hidden="false" customHeight="false" outlineLevel="0" collapsed="false">
      <c r="A12" s="97" t="e">
        <f aca="false">INDEX(_xlfn.UNIQUE(Transacciones!$D$2:$D$1000), ROW(A11))</f>
        <v>#REF!</v>
      </c>
      <c r="B12" s="98" t="e">
        <f aca="false">SUMIF(Transacciones!$D$2:$D$1000, A12, Transacciones!$E$2:$E$1000)</f>
        <v>#REF!</v>
      </c>
      <c r="D12" s="99" t="n">
        <v>45962</v>
      </c>
      <c r="E12" s="98" t="n">
        <f aca="false">SUMIF(Transacciones!$B$2:$B$1000,TEXT(D12,"mmm/aa"),Transacciones!$E$2:$E$1000)</f>
        <v>0</v>
      </c>
    </row>
    <row r="13" customFormat="false" ht="14.65" hidden="false" customHeight="false" outlineLevel="0" collapsed="false">
      <c r="A13" s="97" t="e">
        <f aca="false">INDEX(_xlfn.UNIQUE(Transacciones!$D$2:$D$1000), ROW(A12))</f>
        <v>#REF!</v>
      </c>
      <c r="B13" s="98" t="e">
        <f aca="false">SUMIF(Transacciones!$D$2:$D$1000, A13, Transacciones!$E$2:$E$1000)</f>
        <v>#REF!</v>
      </c>
      <c r="D13" s="99" t="n">
        <v>45992</v>
      </c>
      <c r="E13" s="98" t="n">
        <f aca="false">SUMIF(Transacciones!$B$2:$B$1000,TEXT(D13,"mmm/aa"),Transacciones!$E$2:$E$1000)</f>
        <v>0</v>
      </c>
    </row>
    <row r="14" customFormat="false" ht="14.65" hidden="false" customHeight="false" outlineLevel="0" collapsed="false">
      <c r="A14" s="97" t="e">
        <f aca="false">INDEX(_xlfn.UNIQUE(Transacciones!$D$2:$D$1000), ROW(A13))</f>
        <v>#REF!</v>
      </c>
      <c r="B14" s="98" t="e">
        <f aca="false">SUMIF(Transacciones!$D$2:$D$1000, A14, Transacciones!$E$2:$E$1000)</f>
        <v>#REF!</v>
      </c>
    </row>
    <row r="15" customFormat="false" ht="14.65" hidden="false" customHeight="false" outlineLevel="0" collapsed="false">
      <c r="A15" s="97" t="e">
        <f aca="false">INDEX(_xlfn.UNIQUE(Transacciones!$D$2:$D$1000), ROW(A14))</f>
        <v>#REF!</v>
      </c>
      <c r="B15" s="98" t="e">
        <f aca="false">SUMIF(Transacciones!$D$2:$D$1000, A15, Transacciones!$E$2:$E$1000)</f>
        <v>#REF!</v>
      </c>
    </row>
    <row r="16" customFormat="false" ht="14.65" hidden="false" customHeight="false" outlineLevel="0" collapsed="false">
      <c r="A16" s="97" t="e">
        <f aca="false">INDEX(_xlfn.UNIQUE(Transacciones!$D$2:$D$1000), ROW(A15))</f>
        <v>#REF!</v>
      </c>
      <c r="B16" s="98" t="e">
        <f aca="false">SUMIF(Transacciones!$D$2:$D$1000, A16, Transacciones!$E$2:$E$1000)</f>
        <v>#REF!</v>
      </c>
    </row>
    <row r="17" customFormat="false" ht="14.65" hidden="false" customHeight="false" outlineLevel="0" collapsed="false">
      <c r="A17" s="97" t="e">
        <f aca="false">INDEX(_xlfn.UNIQUE(Transacciones!$D$2:$D$1000), ROW(A16))</f>
        <v>#REF!</v>
      </c>
      <c r="B17" s="98" t="e">
        <f aca="false">SUMIF(Transacciones!$D$2:$D$1000, A17, Transacciones!$E$2:$E$1000)</f>
        <v>#REF!</v>
      </c>
    </row>
    <row r="18" customFormat="false" ht="14.65" hidden="false" customHeight="false" outlineLevel="0" collapsed="false">
      <c r="A18" s="97"/>
    </row>
    <row r="19" customFormat="false" ht="14.65" hidden="false" customHeight="false" outlineLevel="0" collapsed="false">
      <c r="A19" s="97"/>
    </row>
    <row r="20" customFormat="false" ht="14.65" hidden="false" customHeight="false" outlineLevel="0" collapsed="false">
      <c r="A20" s="97"/>
    </row>
    <row r="21" customFormat="false" ht="14.65" hidden="false" customHeight="false" outlineLevel="0" collapsed="false">
      <c r="A21" s="97"/>
    </row>
    <row r="22" customFormat="false" ht="14.65" hidden="false" customHeight="false" outlineLevel="0" collapsed="false">
      <c r="A22" s="97"/>
    </row>
    <row r="23" customFormat="false" ht="14.65" hidden="false" customHeight="false" outlineLevel="0" collapsed="false">
      <c r="A23" s="97"/>
    </row>
    <row r="24" customFormat="false" ht="14.65" hidden="false" customHeight="false" outlineLevel="0" collapsed="false">
      <c r="A24" s="97"/>
    </row>
    <row r="25" customFormat="false" ht="14.65" hidden="false" customHeight="false" outlineLevel="0" collapsed="false">
      <c r="A25" s="97"/>
    </row>
    <row r="26" customFormat="false" ht="14.65" hidden="false" customHeight="false" outlineLevel="0" collapsed="false">
      <c r="A26" s="97"/>
    </row>
    <row r="27" customFormat="false" ht="14.65" hidden="false" customHeight="false" outlineLevel="0" collapsed="false">
      <c r="A27" s="97"/>
    </row>
    <row r="28" customFormat="false" ht="14.65" hidden="false" customHeight="false" outlineLevel="0" collapsed="false">
      <c r="A28" s="97"/>
    </row>
    <row r="29" customFormat="false" ht="14.65" hidden="false" customHeight="false" outlineLevel="0" collapsed="false">
      <c r="A29" s="97"/>
    </row>
    <row r="30" customFormat="false" ht="14.65" hidden="false" customHeight="false" outlineLevel="0" collapsed="false">
      <c r="A30" s="97"/>
    </row>
    <row r="31" customFormat="false" ht="14.65" hidden="false" customHeight="false" outlineLevel="0" collapsed="false">
      <c r="A31" s="97"/>
    </row>
    <row r="32" customFormat="false" ht="14.65" hidden="false" customHeight="false" outlineLevel="0" collapsed="false">
      <c r="A32" s="97"/>
    </row>
    <row r="33" customFormat="false" ht="14.65" hidden="false" customHeight="false" outlineLevel="0" collapsed="false">
      <c r="A33" s="97"/>
    </row>
    <row r="34" customFormat="false" ht="14.65" hidden="false" customHeight="false" outlineLevel="0" collapsed="false">
      <c r="A34" s="97"/>
    </row>
    <row r="35" customFormat="false" ht="14.65" hidden="false" customHeight="false" outlineLevel="0" collapsed="false">
      <c r="A35" s="97"/>
    </row>
    <row r="36" customFormat="false" ht="14.65" hidden="false" customHeight="false" outlineLevel="0" collapsed="false">
      <c r="A36" s="97"/>
    </row>
    <row r="37" customFormat="false" ht="14.65" hidden="false" customHeight="false" outlineLevel="0" collapsed="false">
      <c r="A37" s="97"/>
    </row>
    <row r="38" customFormat="false" ht="14.65" hidden="false" customHeight="false" outlineLevel="0" collapsed="false">
      <c r="A38" s="97"/>
    </row>
    <row r="39" customFormat="false" ht="14.65" hidden="false" customHeight="false" outlineLevel="0" collapsed="false">
      <c r="A39" s="97"/>
    </row>
    <row r="40" customFormat="false" ht="14.65" hidden="false" customHeight="false" outlineLevel="0" collapsed="false">
      <c r="A40" s="97"/>
    </row>
    <row r="41" customFormat="false" ht="14.65" hidden="false" customHeight="false" outlineLevel="0" collapsed="false">
      <c r="A41" s="97"/>
    </row>
    <row r="42" customFormat="false" ht="14.65" hidden="false" customHeight="false" outlineLevel="0" collapsed="false">
      <c r="A42" s="97"/>
    </row>
    <row r="43" customFormat="false" ht="14.65" hidden="false" customHeight="false" outlineLevel="0" collapsed="false">
      <c r="A43" s="97"/>
    </row>
    <row r="44" customFormat="false" ht="14.65" hidden="false" customHeight="false" outlineLevel="0" collapsed="false">
      <c r="A44" s="97"/>
    </row>
    <row r="45" customFormat="false" ht="14.65" hidden="false" customHeight="false" outlineLevel="0" collapsed="false">
      <c r="A45" s="97"/>
    </row>
    <row r="46" customFormat="false" ht="14.65" hidden="false" customHeight="false" outlineLevel="0" collapsed="false">
      <c r="A46" s="97"/>
    </row>
    <row r="47" customFormat="false" ht="14.65" hidden="false" customHeight="false" outlineLevel="0" collapsed="false">
      <c r="A47" s="97"/>
    </row>
    <row r="48" customFormat="false" ht="14.65" hidden="false" customHeight="false" outlineLevel="0" collapsed="false">
      <c r="A48" s="97"/>
    </row>
    <row r="49" customFormat="false" ht="14.65" hidden="false" customHeight="false" outlineLevel="0" collapsed="false">
      <c r="A49" s="97"/>
    </row>
    <row r="50" customFormat="false" ht="14.65" hidden="false" customHeight="false" outlineLevel="0" collapsed="false">
      <c r="A50" s="97"/>
    </row>
    <row r="51" customFormat="false" ht="14.65" hidden="false" customHeight="false" outlineLevel="0" collapsed="false">
      <c r="A51" s="97"/>
    </row>
    <row r="52" customFormat="false" ht="14.65" hidden="false" customHeight="false" outlineLevel="0" collapsed="false">
      <c r="A52" s="97"/>
    </row>
    <row r="53" customFormat="false" ht="14.65" hidden="false" customHeight="false" outlineLevel="0" collapsed="false">
      <c r="A53" s="97"/>
    </row>
    <row r="54" customFormat="false" ht="14.65" hidden="false" customHeight="false" outlineLevel="0" collapsed="false">
      <c r="A54" s="97"/>
    </row>
    <row r="55" customFormat="false" ht="14.65" hidden="false" customHeight="false" outlineLevel="0" collapsed="false">
      <c r="A55" s="97"/>
    </row>
    <row r="56" customFormat="false" ht="14.65" hidden="false" customHeight="false" outlineLevel="0" collapsed="false">
      <c r="A56" s="97"/>
    </row>
    <row r="57" customFormat="false" ht="14.65" hidden="false" customHeight="false" outlineLevel="0" collapsed="false">
      <c r="A57" s="97"/>
    </row>
    <row r="58" customFormat="false" ht="14.65" hidden="false" customHeight="false" outlineLevel="0" collapsed="false">
      <c r="A58" s="97"/>
    </row>
    <row r="59" customFormat="false" ht="14.65" hidden="false" customHeight="false" outlineLevel="0" collapsed="false">
      <c r="A59" s="97"/>
    </row>
    <row r="60" customFormat="false" ht="14.65" hidden="false" customHeight="false" outlineLevel="0" collapsed="false">
      <c r="A60" s="97"/>
    </row>
    <row r="61" customFormat="false" ht="14.65" hidden="false" customHeight="false" outlineLevel="0" collapsed="false">
      <c r="A61" s="97"/>
    </row>
    <row r="62" customFormat="false" ht="14.65" hidden="false" customHeight="false" outlineLevel="0" collapsed="false">
      <c r="A62" s="97"/>
    </row>
    <row r="63" customFormat="false" ht="14.65" hidden="false" customHeight="false" outlineLevel="0" collapsed="false">
      <c r="A63" s="97"/>
    </row>
    <row r="64" customFormat="false" ht="14.65" hidden="false" customHeight="false" outlineLevel="0" collapsed="false">
      <c r="A64" s="97"/>
    </row>
    <row r="65" customFormat="false" ht="14.65" hidden="false" customHeight="false" outlineLevel="0" collapsed="false">
      <c r="A65" s="97"/>
    </row>
    <row r="66" customFormat="false" ht="14.65" hidden="false" customHeight="false" outlineLevel="0" collapsed="false">
      <c r="A66" s="97"/>
    </row>
    <row r="67" customFormat="false" ht="14.65" hidden="false" customHeight="false" outlineLevel="0" collapsed="false">
      <c r="A67" s="97"/>
    </row>
    <row r="68" customFormat="false" ht="14.65" hidden="false" customHeight="false" outlineLevel="0" collapsed="false">
      <c r="A68" s="97"/>
    </row>
    <row r="69" customFormat="false" ht="14.65" hidden="false" customHeight="false" outlineLevel="0" collapsed="false">
      <c r="A69" s="97"/>
    </row>
    <row r="70" customFormat="false" ht="14.65" hidden="false" customHeight="false" outlineLevel="0" collapsed="false">
      <c r="A70" s="97"/>
    </row>
    <row r="71" customFormat="false" ht="14.65" hidden="false" customHeight="false" outlineLevel="0" collapsed="false">
      <c r="A71" s="97"/>
    </row>
    <row r="72" customFormat="false" ht="14.65" hidden="false" customHeight="false" outlineLevel="0" collapsed="false">
      <c r="A72" s="97"/>
    </row>
    <row r="73" customFormat="false" ht="14.65" hidden="false" customHeight="false" outlineLevel="0" collapsed="false">
      <c r="A73" s="97"/>
    </row>
    <row r="74" customFormat="false" ht="14.65" hidden="false" customHeight="false" outlineLevel="0" collapsed="false">
      <c r="A74" s="97"/>
    </row>
    <row r="75" customFormat="false" ht="14.65" hidden="false" customHeight="false" outlineLevel="0" collapsed="false">
      <c r="A75" s="97"/>
    </row>
    <row r="76" customFormat="false" ht="14.65" hidden="false" customHeight="false" outlineLevel="0" collapsed="false">
      <c r="A76" s="97"/>
    </row>
    <row r="77" customFormat="false" ht="14.65" hidden="false" customHeight="false" outlineLevel="0" collapsed="false">
      <c r="A77" s="97"/>
    </row>
    <row r="78" customFormat="false" ht="14.65" hidden="false" customHeight="false" outlineLevel="0" collapsed="false">
      <c r="A78" s="97"/>
    </row>
    <row r="79" customFormat="false" ht="14.65" hidden="false" customHeight="false" outlineLevel="0" collapsed="false">
      <c r="A79" s="97"/>
    </row>
    <row r="80" customFormat="false" ht="14.65" hidden="false" customHeight="false" outlineLevel="0" collapsed="false">
      <c r="A80" s="97"/>
    </row>
    <row r="81" customFormat="false" ht="14.65" hidden="false" customHeight="false" outlineLevel="0" collapsed="false">
      <c r="A81" s="97"/>
    </row>
    <row r="82" customFormat="false" ht="14.65" hidden="false" customHeight="false" outlineLevel="0" collapsed="false">
      <c r="A82" s="97"/>
    </row>
    <row r="83" customFormat="false" ht="14.65" hidden="false" customHeight="false" outlineLevel="0" collapsed="false">
      <c r="A83" s="97"/>
    </row>
    <row r="84" customFormat="false" ht="14.65" hidden="false" customHeight="false" outlineLevel="0" collapsed="false">
      <c r="A84" s="97"/>
    </row>
    <row r="85" customFormat="false" ht="14.65" hidden="false" customHeight="false" outlineLevel="0" collapsed="false">
      <c r="A85" s="97"/>
    </row>
    <row r="86" customFormat="false" ht="14.65" hidden="false" customHeight="false" outlineLevel="0" collapsed="false">
      <c r="A86" s="97"/>
    </row>
    <row r="87" customFormat="false" ht="14.65" hidden="false" customHeight="false" outlineLevel="0" collapsed="false">
      <c r="A87" s="97"/>
    </row>
    <row r="88" customFormat="false" ht="14.65" hidden="false" customHeight="false" outlineLevel="0" collapsed="false">
      <c r="A88" s="97"/>
    </row>
    <row r="89" customFormat="false" ht="14.65" hidden="false" customHeight="false" outlineLevel="0" collapsed="false">
      <c r="A89" s="97"/>
    </row>
    <row r="90" customFormat="false" ht="14.65" hidden="false" customHeight="false" outlineLevel="0" collapsed="false">
      <c r="A90" s="97"/>
    </row>
    <row r="91" customFormat="false" ht="14.65" hidden="false" customHeight="false" outlineLevel="0" collapsed="false">
      <c r="A91" s="97"/>
    </row>
    <row r="92" customFormat="false" ht="14.65" hidden="false" customHeight="false" outlineLevel="0" collapsed="false">
      <c r="A92" s="97"/>
    </row>
    <row r="93" customFormat="false" ht="14.65" hidden="false" customHeight="false" outlineLevel="0" collapsed="false">
      <c r="A93" s="97"/>
    </row>
    <row r="94" customFormat="false" ht="14.65" hidden="false" customHeight="false" outlineLevel="0" collapsed="false">
      <c r="A94" s="97"/>
    </row>
    <row r="95" customFormat="false" ht="14.65" hidden="false" customHeight="false" outlineLevel="0" collapsed="false">
      <c r="A95" s="97"/>
    </row>
    <row r="96" customFormat="false" ht="14.65" hidden="false" customHeight="false" outlineLevel="0" collapsed="false">
      <c r="A96" s="97"/>
    </row>
    <row r="97" customFormat="false" ht="14.65" hidden="false" customHeight="false" outlineLevel="0" collapsed="false">
      <c r="A97" s="97"/>
    </row>
    <row r="98" customFormat="false" ht="14.65" hidden="false" customHeight="false" outlineLevel="0" collapsed="false">
      <c r="A98" s="97"/>
    </row>
    <row r="99" customFormat="false" ht="14.65" hidden="false" customHeight="false" outlineLevel="0" collapsed="false">
      <c r="A99" s="97"/>
    </row>
    <row r="100" customFormat="false" ht="14.65" hidden="false" customHeight="false" outlineLevel="0" collapsed="false">
      <c r="A100" s="9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LibreOffice/25.2.5.2$Linux_X86_64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es-HN</dc:language>
  <cp:lastModifiedBy/>
  <dcterms:modified xsi:type="dcterms:W3CDTF">2025-08-07T08:59:32Z</dcterms:modified>
  <cp:revision>37</cp:revision>
  <dc:subject/>
  <dc:title/>
</cp:coreProperties>
</file>