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udakento\git\portfolio2023\2020_docs\04_詳細設計\データベース設計\"/>
    </mc:Choice>
  </mc:AlternateContent>
  <xr:revisionPtr revIDLastSave="0" documentId="13_ncr:1_{4E5C3762-7AA7-4E82-8FEE-71AC352EA99A}" xr6:coauthVersionLast="47" xr6:coauthVersionMax="47" xr10:uidLastSave="{00000000-0000-0000-0000-000000000000}"/>
  <bookViews>
    <workbookView xWindow="2723" yWindow="2813" windowWidth="23130" windowHeight="13650" activeTab="3" xr2:uid="{00000000-000D-0000-FFFF-FFFF00000000}"/>
  </bookViews>
  <sheets>
    <sheet name="変更履歴" sheetId="1" r:id="rId1"/>
    <sheet name="データベース" sheetId="9" r:id="rId2"/>
    <sheet name="テーブル一覧" sheetId="11" r:id="rId3"/>
    <sheet name="テーブル定義" sheetId="3" r:id="rId4"/>
  </sheets>
  <definedNames>
    <definedName name="_xlnm._FilterDatabase" localSheetId="2" hidden="1">テーブル一覧!$G$4:$X$124</definedName>
    <definedName name="_xlnm._FilterDatabase" localSheetId="3" hidden="1">テーブル定義!$G$4:$X$194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94" i="3" l="1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31" i="3"/>
  <c r="AF30" i="3"/>
  <c r="AF29" i="3"/>
  <c r="AF28" i="3"/>
  <c r="AF27" i="3"/>
  <c r="AF26" i="3"/>
  <c r="AF25" i="3"/>
  <c r="AF24" i="3"/>
  <c r="AF23" i="3"/>
  <c r="AF22" i="3"/>
  <c r="AF21" i="3"/>
  <c r="AF20" i="3"/>
  <c r="AF19" i="3"/>
  <c r="AF18" i="3"/>
  <c r="AF17" i="3"/>
  <c r="AF16" i="3"/>
  <c r="AF15" i="3"/>
  <c r="AF14" i="3"/>
  <c r="AF13" i="3"/>
  <c r="AF12" i="3"/>
  <c r="AF11" i="3"/>
  <c r="AF10" i="3"/>
  <c r="AF9" i="3"/>
  <c r="AF8" i="3"/>
  <c r="AF7" i="3"/>
  <c r="AF6" i="3"/>
  <c r="AF5" i="3"/>
  <c r="Z194" i="3" l="1"/>
  <c r="Z193" i="3"/>
  <c r="Z192" i="3"/>
  <c r="Z191" i="3"/>
  <c r="Z190" i="3"/>
  <c r="Z189" i="3"/>
  <c r="Z188" i="3"/>
  <c r="Z187" i="3"/>
  <c r="Z186" i="3"/>
  <c r="Z185" i="3"/>
  <c r="Z184" i="3"/>
  <c r="Z183" i="3"/>
  <c r="Z182" i="3"/>
  <c r="Z181" i="3"/>
  <c r="Z180" i="3"/>
  <c r="Z179" i="3"/>
  <c r="Z178" i="3"/>
  <c r="Z177" i="3"/>
  <c r="Z176" i="3"/>
  <c r="Z175" i="3"/>
  <c r="Z174" i="3"/>
  <c r="Z173" i="3"/>
  <c r="Z172" i="3"/>
  <c r="Z171" i="3"/>
  <c r="Z170" i="3"/>
  <c r="Z169" i="3"/>
  <c r="Z168" i="3"/>
  <c r="Z167" i="3"/>
  <c r="Z166" i="3"/>
  <c r="Z165" i="3"/>
  <c r="Z164" i="3"/>
  <c r="Z163" i="3"/>
  <c r="Z162" i="3"/>
  <c r="Z161" i="3"/>
  <c r="Z160" i="3"/>
  <c r="Z159" i="3"/>
  <c r="Z158" i="3"/>
  <c r="Z157" i="3"/>
  <c r="Z156" i="3"/>
  <c r="Z155" i="3"/>
  <c r="Z154" i="3"/>
  <c r="Z153" i="3"/>
  <c r="Z152" i="3"/>
  <c r="Z151" i="3"/>
  <c r="Z150" i="3"/>
  <c r="Z149" i="3"/>
  <c r="Z148" i="3"/>
  <c r="Z147" i="3"/>
  <c r="Z146" i="3"/>
  <c r="Z145" i="3"/>
  <c r="Z144" i="3"/>
  <c r="Z143" i="3"/>
  <c r="Z142" i="3"/>
  <c r="Z141" i="3"/>
  <c r="Z140" i="3"/>
  <c r="Z139" i="3"/>
  <c r="Z138" i="3"/>
  <c r="Z137" i="3"/>
  <c r="Z136" i="3"/>
  <c r="Z135" i="3"/>
  <c r="Z134" i="3"/>
  <c r="Z133" i="3"/>
  <c r="Z132" i="3"/>
  <c r="Z131" i="3"/>
  <c r="Z130" i="3"/>
  <c r="Z129" i="3"/>
  <c r="Z128" i="3"/>
  <c r="Z127" i="3"/>
  <c r="Z126" i="3"/>
  <c r="Z125" i="3"/>
  <c r="Z124" i="3"/>
  <c r="Z123" i="3"/>
  <c r="Z122" i="3"/>
  <c r="Z121" i="3"/>
  <c r="Z120" i="3"/>
  <c r="Z119" i="3"/>
  <c r="Z118" i="3"/>
  <c r="Z117" i="3"/>
  <c r="Z116" i="3"/>
  <c r="Z115" i="3"/>
  <c r="Z114" i="3"/>
  <c r="Z113" i="3"/>
  <c r="Z112" i="3"/>
  <c r="Z111" i="3"/>
  <c r="Z110" i="3"/>
  <c r="Z109" i="3"/>
  <c r="Z108" i="3"/>
  <c r="Z107" i="3"/>
  <c r="Z106" i="3"/>
  <c r="Z105" i="3"/>
  <c r="Z104" i="3"/>
  <c r="Z103" i="3"/>
  <c r="Z102" i="3"/>
  <c r="Z101" i="3"/>
  <c r="Z100" i="3"/>
  <c r="Z99" i="3"/>
  <c r="Z98" i="3"/>
  <c r="Z97" i="3"/>
  <c r="Z96" i="3"/>
  <c r="Z95" i="3"/>
  <c r="Z94" i="3"/>
  <c r="Z93" i="3"/>
  <c r="Z92" i="3"/>
  <c r="Z91" i="3"/>
  <c r="Z90" i="3"/>
  <c r="Z89" i="3"/>
  <c r="Z88" i="3"/>
  <c r="Z87" i="3"/>
  <c r="Z86" i="3"/>
  <c r="Z85" i="3"/>
  <c r="Z84" i="3"/>
  <c r="Z83" i="3"/>
  <c r="Z82" i="3"/>
  <c r="Z81" i="3"/>
  <c r="Z80" i="3"/>
  <c r="Z79" i="3"/>
  <c r="Z78" i="3"/>
  <c r="Z77" i="3"/>
  <c r="Z76" i="3"/>
  <c r="Z75" i="3"/>
  <c r="Z74" i="3"/>
  <c r="Z73" i="3"/>
  <c r="Z72" i="3"/>
  <c r="Z71" i="3"/>
  <c r="Z70" i="3"/>
  <c r="Z69" i="3"/>
  <c r="Z68" i="3"/>
  <c r="Z67" i="3"/>
  <c r="Z66" i="3"/>
  <c r="Z65" i="3"/>
  <c r="Z64" i="3"/>
  <c r="Z63" i="3"/>
  <c r="Z62" i="3"/>
  <c r="Z61" i="3"/>
  <c r="Z60" i="3"/>
  <c r="Z59" i="3"/>
  <c r="Z58" i="3"/>
  <c r="Z57" i="3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AH194" i="3"/>
  <c r="AG194" i="3"/>
  <c r="AE194" i="3"/>
  <c r="AD194" i="3"/>
  <c r="AC194" i="3"/>
  <c r="AB194" i="3"/>
  <c r="AA194" i="3"/>
  <c r="AH193" i="3"/>
  <c r="AG193" i="3"/>
  <c r="AE193" i="3"/>
  <c r="AD193" i="3"/>
  <c r="AC193" i="3"/>
  <c r="AB193" i="3"/>
  <c r="AH192" i="3"/>
  <c r="AG192" i="3"/>
  <c r="AE192" i="3"/>
  <c r="AD192" i="3"/>
  <c r="AC192" i="3"/>
  <c r="AB192" i="3"/>
  <c r="AH191" i="3"/>
  <c r="AG191" i="3"/>
  <c r="AE191" i="3"/>
  <c r="AD191" i="3"/>
  <c r="AC191" i="3"/>
  <c r="AB191" i="3"/>
  <c r="AH190" i="3"/>
  <c r="AG190" i="3"/>
  <c r="AE190" i="3"/>
  <c r="AD190" i="3"/>
  <c r="AC190" i="3"/>
  <c r="AB190" i="3"/>
  <c r="AH189" i="3"/>
  <c r="AG189" i="3"/>
  <c r="AE189" i="3"/>
  <c r="AD189" i="3"/>
  <c r="AC189" i="3"/>
  <c r="AB189" i="3"/>
  <c r="AH188" i="3"/>
  <c r="AG188" i="3"/>
  <c r="AE188" i="3"/>
  <c r="AD188" i="3"/>
  <c r="AC188" i="3"/>
  <c r="AB188" i="3"/>
  <c r="AA188" i="3"/>
  <c r="AH187" i="3"/>
  <c r="AG187" i="3"/>
  <c r="AE187" i="3"/>
  <c r="AD187" i="3"/>
  <c r="AC187" i="3"/>
  <c r="AB187" i="3"/>
  <c r="AH186" i="3"/>
  <c r="AG186" i="3"/>
  <c r="AE186" i="3"/>
  <c r="AD186" i="3"/>
  <c r="AC186" i="3"/>
  <c r="AB186" i="3"/>
  <c r="AH185" i="3"/>
  <c r="AG185" i="3"/>
  <c r="AE185" i="3"/>
  <c r="AD185" i="3"/>
  <c r="AC185" i="3"/>
  <c r="AB185" i="3"/>
  <c r="AH184" i="3"/>
  <c r="AG184" i="3"/>
  <c r="AE184" i="3"/>
  <c r="AD184" i="3"/>
  <c r="AC184" i="3"/>
  <c r="AB184" i="3"/>
  <c r="AH183" i="3"/>
  <c r="AG183" i="3"/>
  <c r="AE183" i="3"/>
  <c r="AD183" i="3"/>
  <c r="AC183" i="3"/>
  <c r="AB183" i="3"/>
  <c r="AH182" i="3"/>
  <c r="AG182" i="3"/>
  <c r="AE182" i="3"/>
  <c r="AD182" i="3"/>
  <c r="AC182" i="3"/>
  <c r="AB182" i="3"/>
  <c r="AA182" i="3"/>
  <c r="AH181" i="3"/>
  <c r="AG181" i="3"/>
  <c r="AE181" i="3"/>
  <c r="AD181" i="3"/>
  <c r="AC181" i="3"/>
  <c r="AB181" i="3"/>
  <c r="AH180" i="3"/>
  <c r="AG180" i="3"/>
  <c r="AE180" i="3"/>
  <c r="AD180" i="3"/>
  <c r="AC180" i="3"/>
  <c r="AB180" i="3"/>
  <c r="AH179" i="3"/>
  <c r="AG179" i="3"/>
  <c r="AE179" i="3"/>
  <c r="AD179" i="3"/>
  <c r="AC179" i="3"/>
  <c r="AB179" i="3"/>
  <c r="AH178" i="3"/>
  <c r="AG178" i="3"/>
  <c r="AE178" i="3"/>
  <c r="AD178" i="3"/>
  <c r="AC178" i="3"/>
  <c r="AB178" i="3"/>
  <c r="AH177" i="3"/>
  <c r="AG177" i="3"/>
  <c r="AE177" i="3"/>
  <c r="AD177" i="3"/>
  <c r="AC177" i="3"/>
  <c r="AB177" i="3"/>
  <c r="AH176" i="3"/>
  <c r="AG176" i="3"/>
  <c r="AE176" i="3"/>
  <c r="AD176" i="3"/>
  <c r="AC176" i="3"/>
  <c r="AB176" i="3"/>
  <c r="AA176" i="3"/>
  <c r="AH175" i="3"/>
  <c r="AG175" i="3"/>
  <c r="AE175" i="3"/>
  <c r="AD175" i="3"/>
  <c r="AC175" i="3"/>
  <c r="AB175" i="3"/>
  <c r="AH174" i="3"/>
  <c r="AG174" i="3"/>
  <c r="AE174" i="3"/>
  <c r="AD174" i="3"/>
  <c r="AC174" i="3"/>
  <c r="AB174" i="3"/>
  <c r="AH173" i="3"/>
  <c r="AG173" i="3"/>
  <c r="AE173" i="3"/>
  <c r="AD173" i="3"/>
  <c r="AC173" i="3"/>
  <c r="AB173" i="3"/>
  <c r="AH172" i="3"/>
  <c r="AG172" i="3"/>
  <c r="AE172" i="3"/>
  <c r="AD172" i="3"/>
  <c r="AC172" i="3"/>
  <c r="AB172" i="3"/>
  <c r="AH171" i="3"/>
  <c r="AG171" i="3"/>
  <c r="AE171" i="3"/>
  <c r="AD171" i="3"/>
  <c r="AC171" i="3"/>
  <c r="AB171" i="3"/>
  <c r="AH170" i="3"/>
  <c r="AG170" i="3"/>
  <c r="AE170" i="3"/>
  <c r="AD170" i="3"/>
  <c r="AC170" i="3"/>
  <c r="AB170" i="3"/>
  <c r="AA170" i="3"/>
  <c r="AH169" i="3"/>
  <c r="AG169" i="3"/>
  <c r="AE169" i="3"/>
  <c r="AD169" i="3"/>
  <c r="AC169" i="3"/>
  <c r="AB169" i="3"/>
  <c r="AH168" i="3"/>
  <c r="AG168" i="3"/>
  <c r="AE168" i="3"/>
  <c r="AD168" i="3"/>
  <c r="AC168" i="3"/>
  <c r="AB168" i="3"/>
  <c r="AH167" i="3"/>
  <c r="AG167" i="3"/>
  <c r="AE167" i="3"/>
  <c r="AD167" i="3"/>
  <c r="AC167" i="3"/>
  <c r="AB167" i="3"/>
  <c r="AH166" i="3"/>
  <c r="AG166" i="3"/>
  <c r="AE166" i="3"/>
  <c r="AD166" i="3"/>
  <c r="AC166" i="3"/>
  <c r="AB166" i="3"/>
  <c r="AH165" i="3"/>
  <c r="AG165" i="3"/>
  <c r="AE165" i="3"/>
  <c r="AD165" i="3"/>
  <c r="AC165" i="3"/>
  <c r="AB165" i="3"/>
  <c r="AH164" i="3"/>
  <c r="AG164" i="3"/>
  <c r="AE164" i="3"/>
  <c r="AD164" i="3"/>
  <c r="AC164" i="3"/>
  <c r="AB164" i="3"/>
  <c r="AA164" i="3"/>
  <c r="AH163" i="3"/>
  <c r="AG163" i="3"/>
  <c r="AE163" i="3"/>
  <c r="AD163" i="3"/>
  <c r="AC163" i="3"/>
  <c r="AB163" i="3"/>
  <c r="AH162" i="3"/>
  <c r="AG162" i="3"/>
  <c r="AE162" i="3"/>
  <c r="AD162" i="3"/>
  <c r="AC162" i="3"/>
  <c r="AB162" i="3"/>
  <c r="AH161" i="3"/>
  <c r="AG161" i="3"/>
  <c r="AI161" i="3" s="1"/>
  <c r="AE161" i="3"/>
  <c r="AD161" i="3"/>
  <c r="AC161" i="3"/>
  <c r="AB161" i="3"/>
  <c r="AH160" i="3"/>
  <c r="AG160" i="3"/>
  <c r="AI160" i="3" s="1"/>
  <c r="AE160" i="3"/>
  <c r="AD160" i="3"/>
  <c r="AC160" i="3"/>
  <c r="AB160" i="3"/>
  <c r="AH159" i="3"/>
  <c r="AG159" i="3"/>
  <c r="AI159" i="3" s="1"/>
  <c r="AE159" i="3"/>
  <c r="AD159" i="3"/>
  <c r="AC159" i="3"/>
  <c r="AB159" i="3"/>
  <c r="AH158" i="3"/>
  <c r="AG158" i="3"/>
  <c r="AI158" i="3" s="1"/>
  <c r="AE158" i="3"/>
  <c r="AD158" i="3"/>
  <c r="AC158" i="3"/>
  <c r="AB158" i="3"/>
  <c r="AA158" i="3"/>
  <c r="AH157" i="3"/>
  <c r="AG157" i="3"/>
  <c r="AE157" i="3"/>
  <c r="AD157" i="3"/>
  <c r="AC157" i="3"/>
  <c r="AB157" i="3"/>
  <c r="AH156" i="3"/>
  <c r="AG156" i="3"/>
  <c r="AE156" i="3"/>
  <c r="AD156" i="3"/>
  <c r="AC156" i="3"/>
  <c r="AB156" i="3"/>
  <c r="AH155" i="3"/>
  <c r="AG155" i="3"/>
  <c r="AE155" i="3"/>
  <c r="AD155" i="3"/>
  <c r="AC155" i="3"/>
  <c r="AB155" i="3"/>
  <c r="AH154" i="3"/>
  <c r="AG154" i="3"/>
  <c r="AE154" i="3"/>
  <c r="AD154" i="3"/>
  <c r="AC154" i="3"/>
  <c r="AB154" i="3"/>
  <c r="AH153" i="3"/>
  <c r="AG153" i="3"/>
  <c r="AE153" i="3"/>
  <c r="AD153" i="3"/>
  <c r="AC153" i="3"/>
  <c r="AB153" i="3"/>
  <c r="AH152" i="3"/>
  <c r="AG152" i="3"/>
  <c r="AE152" i="3"/>
  <c r="AD152" i="3"/>
  <c r="AC152" i="3"/>
  <c r="AB152" i="3"/>
  <c r="AA152" i="3"/>
  <c r="AH151" i="3"/>
  <c r="AG151" i="3"/>
  <c r="AI151" i="3" s="1"/>
  <c r="AE151" i="3"/>
  <c r="AD151" i="3"/>
  <c r="AC151" i="3"/>
  <c r="AB151" i="3"/>
  <c r="AH150" i="3"/>
  <c r="AG150" i="3"/>
  <c r="AE150" i="3"/>
  <c r="AD150" i="3"/>
  <c r="AC150" i="3"/>
  <c r="AB150" i="3"/>
  <c r="AH149" i="3"/>
  <c r="AG149" i="3"/>
  <c r="AE149" i="3"/>
  <c r="AD149" i="3"/>
  <c r="AC149" i="3"/>
  <c r="AB149" i="3"/>
  <c r="AH148" i="3"/>
  <c r="AG148" i="3"/>
  <c r="AI148" i="3" s="1"/>
  <c r="AE148" i="3"/>
  <c r="AD148" i="3"/>
  <c r="AC148" i="3"/>
  <c r="AB148" i="3"/>
  <c r="AH147" i="3"/>
  <c r="AG147" i="3"/>
  <c r="AE147" i="3"/>
  <c r="AD147" i="3"/>
  <c r="AC147" i="3"/>
  <c r="AB147" i="3"/>
  <c r="AH146" i="3"/>
  <c r="AG146" i="3"/>
  <c r="AE146" i="3"/>
  <c r="AD146" i="3"/>
  <c r="AC146" i="3"/>
  <c r="AB146" i="3"/>
  <c r="AA146" i="3"/>
  <c r="AH145" i="3"/>
  <c r="AG145" i="3"/>
  <c r="AE145" i="3"/>
  <c r="AD145" i="3"/>
  <c r="AC145" i="3"/>
  <c r="AB145" i="3"/>
  <c r="AH144" i="3"/>
  <c r="AG144" i="3"/>
  <c r="AE144" i="3"/>
  <c r="AD144" i="3"/>
  <c r="AC144" i="3"/>
  <c r="AB144" i="3"/>
  <c r="AH143" i="3"/>
  <c r="AG143" i="3"/>
  <c r="AE143" i="3"/>
  <c r="AD143" i="3"/>
  <c r="AC143" i="3"/>
  <c r="AB143" i="3"/>
  <c r="AH142" i="3"/>
  <c r="AG142" i="3"/>
  <c r="AE142" i="3"/>
  <c r="AD142" i="3"/>
  <c r="AC142" i="3"/>
  <c r="AB142" i="3"/>
  <c r="AH141" i="3"/>
  <c r="AG141" i="3"/>
  <c r="AE141" i="3"/>
  <c r="AD141" i="3"/>
  <c r="AC141" i="3"/>
  <c r="AB141" i="3"/>
  <c r="AH140" i="3"/>
  <c r="AG140" i="3"/>
  <c r="AE140" i="3"/>
  <c r="AD140" i="3"/>
  <c r="AC140" i="3"/>
  <c r="AB140" i="3"/>
  <c r="AA140" i="3"/>
  <c r="AH139" i="3"/>
  <c r="AG139" i="3"/>
  <c r="AE139" i="3"/>
  <c r="AD139" i="3"/>
  <c r="AC139" i="3"/>
  <c r="AB139" i="3"/>
  <c r="AH138" i="3"/>
  <c r="AG138" i="3"/>
  <c r="AE138" i="3"/>
  <c r="AD138" i="3"/>
  <c r="AC138" i="3"/>
  <c r="AB138" i="3"/>
  <c r="AH137" i="3"/>
  <c r="AG137" i="3"/>
  <c r="AI137" i="3" s="1"/>
  <c r="AE137" i="3"/>
  <c r="AD137" i="3"/>
  <c r="AC137" i="3"/>
  <c r="AB137" i="3"/>
  <c r="AH136" i="3"/>
  <c r="AG136" i="3"/>
  <c r="AE136" i="3"/>
  <c r="AD136" i="3"/>
  <c r="AC136" i="3"/>
  <c r="AB136" i="3"/>
  <c r="AH135" i="3"/>
  <c r="AG135" i="3"/>
  <c r="AE135" i="3"/>
  <c r="AD135" i="3"/>
  <c r="AC135" i="3"/>
  <c r="AB135" i="3"/>
  <c r="AH134" i="3"/>
  <c r="AG134" i="3"/>
  <c r="AE134" i="3"/>
  <c r="AD134" i="3"/>
  <c r="AC134" i="3"/>
  <c r="AB134" i="3"/>
  <c r="AA134" i="3"/>
  <c r="AH133" i="3"/>
  <c r="AG133" i="3"/>
  <c r="AE133" i="3"/>
  <c r="AD133" i="3"/>
  <c r="AC133" i="3"/>
  <c r="AB133" i="3"/>
  <c r="AH132" i="3"/>
  <c r="AG132" i="3"/>
  <c r="AE132" i="3"/>
  <c r="AD132" i="3"/>
  <c r="AC132" i="3"/>
  <c r="AB132" i="3"/>
  <c r="AH131" i="3"/>
  <c r="AG131" i="3"/>
  <c r="AE131" i="3"/>
  <c r="AD131" i="3"/>
  <c r="AC131" i="3"/>
  <c r="AB131" i="3"/>
  <c r="AH130" i="3"/>
  <c r="AG130" i="3"/>
  <c r="AE130" i="3"/>
  <c r="AD130" i="3"/>
  <c r="AC130" i="3"/>
  <c r="AB130" i="3"/>
  <c r="AH129" i="3"/>
  <c r="AG129" i="3"/>
  <c r="AE129" i="3"/>
  <c r="AD129" i="3"/>
  <c r="AC129" i="3"/>
  <c r="AB129" i="3"/>
  <c r="AH128" i="3"/>
  <c r="AG128" i="3"/>
  <c r="AE128" i="3"/>
  <c r="AD128" i="3"/>
  <c r="AC128" i="3"/>
  <c r="AB128" i="3"/>
  <c r="AA128" i="3"/>
  <c r="AH127" i="3"/>
  <c r="AG127" i="3"/>
  <c r="AE127" i="3"/>
  <c r="AD127" i="3"/>
  <c r="AC127" i="3"/>
  <c r="AB127" i="3"/>
  <c r="AH126" i="3"/>
  <c r="AG126" i="3"/>
  <c r="AE126" i="3"/>
  <c r="AD126" i="3"/>
  <c r="AC126" i="3"/>
  <c r="AB126" i="3"/>
  <c r="AH125" i="3"/>
  <c r="AG125" i="3"/>
  <c r="AE125" i="3"/>
  <c r="AD125" i="3"/>
  <c r="AC125" i="3"/>
  <c r="AB125" i="3"/>
  <c r="AH124" i="3"/>
  <c r="AG124" i="3"/>
  <c r="AI124" i="3" s="1"/>
  <c r="AE124" i="3"/>
  <c r="AD124" i="3"/>
  <c r="AC124" i="3"/>
  <c r="AB124" i="3"/>
  <c r="AH123" i="3"/>
  <c r="AG123" i="3"/>
  <c r="AI123" i="3" s="1"/>
  <c r="AE123" i="3"/>
  <c r="AD123" i="3"/>
  <c r="AC123" i="3"/>
  <c r="AB123" i="3"/>
  <c r="AH122" i="3"/>
  <c r="AG122" i="3"/>
  <c r="AE122" i="3"/>
  <c r="AD122" i="3"/>
  <c r="AC122" i="3"/>
  <c r="AB122" i="3"/>
  <c r="AA122" i="3"/>
  <c r="AH121" i="3"/>
  <c r="AG121" i="3"/>
  <c r="AE121" i="3"/>
  <c r="AD121" i="3"/>
  <c r="AC121" i="3"/>
  <c r="AB121" i="3"/>
  <c r="AH120" i="3"/>
  <c r="AG120" i="3"/>
  <c r="AI120" i="3" s="1"/>
  <c r="AE120" i="3"/>
  <c r="AD120" i="3"/>
  <c r="AC120" i="3"/>
  <c r="AB120" i="3"/>
  <c r="AH119" i="3"/>
  <c r="AG119" i="3"/>
  <c r="AE119" i="3"/>
  <c r="AD119" i="3"/>
  <c r="AC119" i="3"/>
  <c r="AB119" i="3"/>
  <c r="AH118" i="3"/>
  <c r="AG118" i="3"/>
  <c r="AE118" i="3"/>
  <c r="AD118" i="3"/>
  <c r="AC118" i="3"/>
  <c r="AB118" i="3"/>
  <c r="AH117" i="3"/>
  <c r="AG117" i="3"/>
  <c r="AE117" i="3"/>
  <c r="AD117" i="3"/>
  <c r="AC117" i="3"/>
  <c r="AB117" i="3"/>
  <c r="AH116" i="3"/>
  <c r="AG116" i="3"/>
  <c r="AE116" i="3"/>
  <c r="AD116" i="3"/>
  <c r="AC116" i="3"/>
  <c r="AB116" i="3"/>
  <c r="AA116" i="3"/>
  <c r="AH115" i="3"/>
  <c r="AG115" i="3"/>
  <c r="AE115" i="3"/>
  <c r="AD115" i="3"/>
  <c r="AC115" i="3"/>
  <c r="AB115" i="3"/>
  <c r="AH114" i="3"/>
  <c r="AG114" i="3"/>
  <c r="AE114" i="3"/>
  <c r="AD114" i="3"/>
  <c r="AC114" i="3"/>
  <c r="AB114" i="3"/>
  <c r="AH113" i="3"/>
  <c r="AG113" i="3"/>
  <c r="AE113" i="3"/>
  <c r="AD113" i="3"/>
  <c r="AC113" i="3"/>
  <c r="AB113" i="3"/>
  <c r="AH112" i="3"/>
  <c r="AG112" i="3"/>
  <c r="AE112" i="3"/>
  <c r="AD112" i="3"/>
  <c r="AC112" i="3"/>
  <c r="AB112" i="3"/>
  <c r="AH111" i="3"/>
  <c r="AG111" i="3"/>
  <c r="AE111" i="3"/>
  <c r="AD111" i="3"/>
  <c r="AC111" i="3"/>
  <c r="AB111" i="3"/>
  <c r="AH110" i="3"/>
  <c r="AG110" i="3"/>
  <c r="AE110" i="3"/>
  <c r="AD110" i="3"/>
  <c r="AC110" i="3"/>
  <c r="AB110" i="3"/>
  <c r="AA110" i="3"/>
  <c r="AH109" i="3"/>
  <c r="AG109" i="3"/>
  <c r="AE109" i="3"/>
  <c r="AD109" i="3"/>
  <c r="AC109" i="3"/>
  <c r="AB109" i="3"/>
  <c r="AH108" i="3"/>
  <c r="AG108" i="3"/>
  <c r="AE108" i="3"/>
  <c r="AD108" i="3"/>
  <c r="AC108" i="3"/>
  <c r="AB108" i="3"/>
  <c r="AH107" i="3"/>
  <c r="AG107" i="3"/>
  <c r="AE107" i="3"/>
  <c r="AD107" i="3"/>
  <c r="AC107" i="3"/>
  <c r="AB107" i="3"/>
  <c r="AH106" i="3"/>
  <c r="AG106" i="3"/>
  <c r="AE106" i="3"/>
  <c r="AD106" i="3"/>
  <c r="AC106" i="3"/>
  <c r="AB106" i="3"/>
  <c r="AH105" i="3"/>
  <c r="AG105" i="3"/>
  <c r="AE105" i="3"/>
  <c r="AD105" i="3"/>
  <c r="AC105" i="3"/>
  <c r="AB105" i="3"/>
  <c r="AH104" i="3"/>
  <c r="AG104" i="3"/>
  <c r="AE104" i="3"/>
  <c r="AD104" i="3"/>
  <c r="AC104" i="3"/>
  <c r="AB104" i="3"/>
  <c r="AA104" i="3"/>
  <c r="AH103" i="3"/>
  <c r="AG103" i="3"/>
  <c r="AE103" i="3"/>
  <c r="AD103" i="3"/>
  <c r="AC103" i="3"/>
  <c r="AB103" i="3"/>
  <c r="AH102" i="3"/>
  <c r="AG102" i="3"/>
  <c r="AI102" i="3" s="1"/>
  <c r="AE102" i="3"/>
  <c r="AD102" i="3"/>
  <c r="AC102" i="3"/>
  <c r="AB102" i="3"/>
  <c r="AH101" i="3"/>
  <c r="AG101" i="3"/>
  <c r="AE101" i="3"/>
  <c r="AD101" i="3"/>
  <c r="AC101" i="3"/>
  <c r="AB101" i="3"/>
  <c r="AH100" i="3"/>
  <c r="AG100" i="3"/>
  <c r="AE100" i="3"/>
  <c r="AD100" i="3"/>
  <c r="AC100" i="3"/>
  <c r="AB100" i="3"/>
  <c r="AH99" i="3"/>
  <c r="AG99" i="3"/>
  <c r="AE99" i="3"/>
  <c r="AD99" i="3"/>
  <c r="AC99" i="3"/>
  <c r="AB99" i="3"/>
  <c r="AH98" i="3"/>
  <c r="AG98" i="3"/>
  <c r="AE98" i="3"/>
  <c r="AD98" i="3"/>
  <c r="AC98" i="3"/>
  <c r="AB98" i="3"/>
  <c r="AA98" i="3"/>
  <c r="AH97" i="3"/>
  <c r="AG97" i="3"/>
  <c r="AI97" i="3" s="1"/>
  <c r="AE97" i="3"/>
  <c r="AD97" i="3"/>
  <c r="AC97" i="3"/>
  <c r="AB97" i="3"/>
  <c r="AH96" i="3"/>
  <c r="AG96" i="3"/>
  <c r="AI96" i="3" s="1"/>
  <c r="AE96" i="3"/>
  <c r="AD96" i="3"/>
  <c r="AC96" i="3"/>
  <c r="AB96" i="3"/>
  <c r="AH95" i="3"/>
  <c r="AG95" i="3"/>
  <c r="AI95" i="3" s="1"/>
  <c r="AE95" i="3"/>
  <c r="AD95" i="3"/>
  <c r="AC95" i="3"/>
  <c r="AB95" i="3"/>
  <c r="AH94" i="3"/>
  <c r="AG94" i="3"/>
  <c r="AE94" i="3"/>
  <c r="AD94" i="3"/>
  <c r="AC94" i="3"/>
  <c r="AB94" i="3"/>
  <c r="AH93" i="3"/>
  <c r="AG93" i="3"/>
  <c r="AE93" i="3"/>
  <c r="AD93" i="3"/>
  <c r="AC93" i="3"/>
  <c r="AB93" i="3"/>
  <c r="AH92" i="3"/>
  <c r="AG92" i="3"/>
  <c r="AE92" i="3"/>
  <c r="AD92" i="3"/>
  <c r="AC92" i="3"/>
  <c r="AB92" i="3"/>
  <c r="AA92" i="3"/>
  <c r="AH91" i="3"/>
  <c r="AG91" i="3"/>
  <c r="AE91" i="3"/>
  <c r="AD91" i="3"/>
  <c r="AC91" i="3"/>
  <c r="AB91" i="3"/>
  <c r="AH90" i="3"/>
  <c r="AG90" i="3"/>
  <c r="AE90" i="3"/>
  <c r="AD90" i="3"/>
  <c r="AC90" i="3"/>
  <c r="AB90" i="3"/>
  <c r="AH89" i="3"/>
  <c r="AG89" i="3"/>
  <c r="AE89" i="3"/>
  <c r="AD89" i="3"/>
  <c r="AC89" i="3"/>
  <c r="AB89" i="3"/>
  <c r="AH88" i="3"/>
  <c r="AG88" i="3"/>
  <c r="AE88" i="3"/>
  <c r="AD88" i="3"/>
  <c r="AC88" i="3"/>
  <c r="AB88" i="3"/>
  <c r="AH87" i="3"/>
  <c r="AG87" i="3"/>
  <c r="AI87" i="3" s="1"/>
  <c r="AE87" i="3"/>
  <c r="AD87" i="3"/>
  <c r="AC87" i="3"/>
  <c r="AB87" i="3"/>
  <c r="AH86" i="3"/>
  <c r="AG86" i="3"/>
  <c r="AE86" i="3"/>
  <c r="AD86" i="3"/>
  <c r="AC86" i="3"/>
  <c r="AB86" i="3"/>
  <c r="AA86" i="3"/>
  <c r="AH85" i="3"/>
  <c r="AG85" i="3"/>
  <c r="AE85" i="3"/>
  <c r="AD85" i="3"/>
  <c r="AC85" i="3"/>
  <c r="AB85" i="3"/>
  <c r="AH84" i="3"/>
  <c r="AG84" i="3"/>
  <c r="AE84" i="3"/>
  <c r="AD84" i="3"/>
  <c r="AC84" i="3"/>
  <c r="AB84" i="3"/>
  <c r="AH83" i="3"/>
  <c r="AG83" i="3"/>
  <c r="AE83" i="3"/>
  <c r="AD83" i="3"/>
  <c r="AC83" i="3"/>
  <c r="AB83" i="3"/>
  <c r="AH82" i="3"/>
  <c r="AG82" i="3"/>
  <c r="AE82" i="3"/>
  <c r="AD82" i="3"/>
  <c r="AC82" i="3"/>
  <c r="AB82" i="3"/>
  <c r="AH81" i="3"/>
  <c r="AG81" i="3"/>
  <c r="AI81" i="3" s="1"/>
  <c r="AE81" i="3"/>
  <c r="AD81" i="3"/>
  <c r="AC81" i="3"/>
  <c r="AB81" i="3"/>
  <c r="AH80" i="3"/>
  <c r="AG80" i="3"/>
  <c r="AI80" i="3" s="1"/>
  <c r="AE80" i="3"/>
  <c r="AD80" i="3"/>
  <c r="AC80" i="3"/>
  <c r="AB80" i="3"/>
  <c r="AA80" i="3"/>
  <c r="AH79" i="3"/>
  <c r="AG79" i="3"/>
  <c r="AI79" i="3" s="1"/>
  <c r="AE79" i="3"/>
  <c r="AD79" i="3"/>
  <c r="AC79" i="3"/>
  <c r="AB79" i="3"/>
  <c r="AH78" i="3"/>
  <c r="AG78" i="3"/>
  <c r="AI78" i="3" s="1"/>
  <c r="AE78" i="3"/>
  <c r="AD78" i="3"/>
  <c r="AC78" i="3"/>
  <c r="AB78" i="3"/>
  <c r="AH77" i="3"/>
  <c r="AG77" i="3"/>
  <c r="AI77" i="3" s="1"/>
  <c r="AE77" i="3"/>
  <c r="AD77" i="3"/>
  <c r="AC77" i="3"/>
  <c r="AB77" i="3"/>
  <c r="AH76" i="3"/>
  <c r="AG76" i="3"/>
  <c r="AE76" i="3"/>
  <c r="AD76" i="3"/>
  <c r="AC76" i="3"/>
  <c r="AB76" i="3"/>
  <c r="AH75" i="3"/>
  <c r="AG75" i="3"/>
  <c r="AE75" i="3"/>
  <c r="AD75" i="3"/>
  <c r="AC75" i="3"/>
  <c r="AB75" i="3"/>
  <c r="AH74" i="3"/>
  <c r="AG74" i="3"/>
  <c r="AE74" i="3"/>
  <c r="AD74" i="3"/>
  <c r="AC74" i="3"/>
  <c r="AB74" i="3"/>
  <c r="AA74" i="3"/>
  <c r="AH73" i="3"/>
  <c r="AG73" i="3"/>
  <c r="AE73" i="3"/>
  <c r="AD73" i="3"/>
  <c r="AC73" i="3"/>
  <c r="AB73" i="3"/>
  <c r="AH72" i="3"/>
  <c r="AG72" i="3"/>
  <c r="AI72" i="3" s="1"/>
  <c r="AE72" i="3"/>
  <c r="AD72" i="3"/>
  <c r="AC72" i="3"/>
  <c r="AB72" i="3"/>
  <c r="AH71" i="3"/>
  <c r="AG71" i="3"/>
  <c r="AI71" i="3" s="1"/>
  <c r="AE71" i="3"/>
  <c r="AD71" i="3"/>
  <c r="AC71" i="3"/>
  <c r="AB71" i="3"/>
  <c r="AH70" i="3"/>
  <c r="AG70" i="3"/>
  <c r="AE70" i="3"/>
  <c r="AD70" i="3"/>
  <c r="AC70" i="3"/>
  <c r="AB70" i="3"/>
  <c r="AH69" i="3"/>
  <c r="AG69" i="3"/>
  <c r="AE69" i="3"/>
  <c r="AD69" i="3"/>
  <c r="AC69" i="3"/>
  <c r="AB69" i="3"/>
  <c r="AH68" i="3"/>
  <c r="AG68" i="3"/>
  <c r="AE68" i="3"/>
  <c r="AD68" i="3"/>
  <c r="AC68" i="3"/>
  <c r="AB68" i="3"/>
  <c r="AA68" i="3"/>
  <c r="AH67" i="3"/>
  <c r="AG67" i="3"/>
  <c r="AE67" i="3"/>
  <c r="AD67" i="3"/>
  <c r="AC67" i="3"/>
  <c r="AB67" i="3"/>
  <c r="AH66" i="3"/>
  <c r="AG66" i="3"/>
  <c r="AI66" i="3" s="1"/>
  <c r="AE66" i="3"/>
  <c r="AD66" i="3"/>
  <c r="AC66" i="3"/>
  <c r="AB66" i="3"/>
  <c r="AH65" i="3"/>
  <c r="AG65" i="3"/>
  <c r="AI65" i="3" s="1"/>
  <c r="AE65" i="3"/>
  <c r="AD65" i="3"/>
  <c r="AC65" i="3"/>
  <c r="AB65" i="3"/>
  <c r="AH64" i="3"/>
  <c r="AG64" i="3"/>
  <c r="AE64" i="3"/>
  <c r="AD64" i="3"/>
  <c r="AC64" i="3"/>
  <c r="AB64" i="3"/>
  <c r="AH63" i="3"/>
  <c r="AG63" i="3"/>
  <c r="AE63" i="3"/>
  <c r="AD63" i="3"/>
  <c r="AC63" i="3"/>
  <c r="AB63" i="3"/>
  <c r="AH62" i="3"/>
  <c r="AG62" i="3"/>
  <c r="AE62" i="3"/>
  <c r="AD62" i="3"/>
  <c r="AC62" i="3"/>
  <c r="AB62" i="3"/>
  <c r="AA62" i="3"/>
  <c r="AH61" i="3"/>
  <c r="AG61" i="3"/>
  <c r="AE61" i="3"/>
  <c r="AD61" i="3"/>
  <c r="AC61" i="3"/>
  <c r="AB61" i="3"/>
  <c r="AH60" i="3"/>
  <c r="AG60" i="3"/>
  <c r="AI60" i="3" s="1"/>
  <c r="AE60" i="3"/>
  <c r="AD60" i="3"/>
  <c r="AC60" i="3"/>
  <c r="AB60" i="3"/>
  <c r="AH59" i="3"/>
  <c r="AG59" i="3"/>
  <c r="AI59" i="3" s="1"/>
  <c r="AE59" i="3"/>
  <c r="AD59" i="3"/>
  <c r="AC59" i="3"/>
  <c r="AB59" i="3"/>
  <c r="AH58" i="3"/>
  <c r="AG58" i="3"/>
  <c r="AE58" i="3"/>
  <c r="AD58" i="3"/>
  <c r="AC58" i="3"/>
  <c r="AB58" i="3"/>
  <c r="AH57" i="3"/>
  <c r="AG57" i="3"/>
  <c r="AI57" i="3" s="1"/>
  <c r="AE57" i="3"/>
  <c r="AD57" i="3"/>
  <c r="AC57" i="3"/>
  <c r="AB57" i="3"/>
  <c r="AH56" i="3"/>
  <c r="AG56" i="3"/>
  <c r="AE56" i="3"/>
  <c r="AD56" i="3"/>
  <c r="AC56" i="3"/>
  <c r="AB56" i="3"/>
  <c r="AA56" i="3"/>
  <c r="AH55" i="3"/>
  <c r="AG55" i="3"/>
  <c r="AE55" i="3"/>
  <c r="AD55" i="3"/>
  <c r="AC55" i="3"/>
  <c r="AB55" i="3"/>
  <c r="AH54" i="3"/>
  <c r="AG54" i="3"/>
  <c r="AE54" i="3"/>
  <c r="AD54" i="3"/>
  <c r="AC54" i="3"/>
  <c r="AB54" i="3"/>
  <c r="AH53" i="3"/>
  <c r="AG53" i="3"/>
  <c r="AE53" i="3"/>
  <c r="AD53" i="3"/>
  <c r="AC53" i="3"/>
  <c r="AB53" i="3"/>
  <c r="AH52" i="3"/>
  <c r="AG52" i="3"/>
  <c r="AI52" i="3" s="1"/>
  <c r="AE52" i="3"/>
  <c r="AD52" i="3"/>
  <c r="AC52" i="3"/>
  <c r="AB52" i="3"/>
  <c r="AH51" i="3"/>
  <c r="AG51" i="3"/>
  <c r="AI51" i="3" s="1"/>
  <c r="AE51" i="3"/>
  <c r="AD51" i="3"/>
  <c r="AC51" i="3"/>
  <c r="AB51" i="3"/>
  <c r="AH50" i="3"/>
  <c r="AG50" i="3"/>
  <c r="AE50" i="3"/>
  <c r="AD50" i="3"/>
  <c r="AC50" i="3"/>
  <c r="AB50" i="3"/>
  <c r="AA50" i="3"/>
  <c r="AH49" i="3"/>
  <c r="AG49" i="3"/>
  <c r="AI49" i="3" s="1"/>
  <c r="AE49" i="3"/>
  <c r="AD49" i="3"/>
  <c r="AC49" i="3"/>
  <c r="AB49" i="3"/>
  <c r="AH48" i="3"/>
  <c r="AG48" i="3"/>
  <c r="AE48" i="3"/>
  <c r="AD48" i="3"/>
  <c r="AC48" i="3"/>
  <c r="AB48" i="3"/>
  <c r="AH47" i="3"/>
  <c r="AG47" i="3"/>
  <c r="AE47" i="3"/>
  <c r="AD47" i="3"/>
  <c r="AC47" i="3"/>
  <c r="AB47" i="3"/>
  <c r="AH46" i="3"/>
  <c r="AG46" i="3"/>
  <c r="AE46" i="3"/>
  <c r="AD46" i="3"/>
  <c r="AC46" i="3"/>
  <c r="AB46" i="3"/>
  <c r="AH45" i="3"/>
  <c r="AG45" i="3"/>
  <c r="AE45" i="3"/>
  <c r="AD45" i="3"/>
  <c r="AC45" i="3"/>
  <c r="AB45" i="3"/>
  <c r="AH44" i="3"/>
  <c r="AG44" i="3"/>
  <c r="AI44" i="3" s="1"/>
  <c r="AE44" i="3"/>
  <c r="AD44" i="3"/>
  <c r="AC44" i="3"/>
  <c r="AB44" i="3"/>
  <c r="AA44" i="3"/>
  <c r="AH43" i="3"/>
  <c r="AG43" i="3"/>
  <c r="AI43" i="3" s="1"/>
  <c r="AE43" i="3"/>
  <c r="AD43" i="3"/>
  <c r="AC43" i="3"/>
  <c r="AB43" i="3"/>
  <c r="AH42" i="3"/>
  <c r="AG42" i="3"/>
  <c r="AE42" i="3"/>
  <c r="AD42" i="3"/>
  <c r="AC42" i="3"/>
  <c r="AB42" i="3"/>
  <c r="AH41" i="3"/>
  <c r="AG41" i="3"/>
  <c r="AI41" i="3" s="1"/>
  <c r="AE41" i="3"/>
  <c r="AD41" i="3"/>
  <c r="AC41" i="3"/>
  <c r="AB41" i="3"/>
  <c r="AH40" i="3"/>
  <c r="AG40" i="3"/>
  <c r="AI40" i="3" s="1"/>
  <c r="AE40" i="3"/>
  <c r="AD40" i="3"/>
  <c r="AC40" i="3"/>
  <c r="AB40" i="3"/>
  <c r="AH39" i="3"/>
  <c r="AG39" i="3"/>
  <c r="AI39" i="3" s="1"/>
  <c r="AE39" i="3"/>
  <c r="AD39" i="3"/>
  <c r="AC39" i="3"/>
  <c r="AB39" i="3"/>
  <c r="AH38" i="3"/>
  <c r="AG38" i="3"/>
  <c r="AE38" i="3"/>
  <c r="AD38" i="3"/>
  <c r="AC38" i="3"/>
  <c r="AB38" i="3"/>
  <c r="AA38" i="3"/>
  <c r="AH37" i="3"/>
  <c r="AG37" i="3"/>
  <c r="AE37" i="3"/>
  <c r="AD37" i="3"/>
  <c r="AC37" i="3"/>
  <c r="AB37" i="3"/>
  <c r="AH36" i="3"/>
  <c r="AG36" i="3"/>
  <c r="AE36" i="3"/>
  <c r="AD36" i="3"/>
  <c r="AC36" i="3"/>
  <c r="AB36" i="3"/>
  <c r="AH35" i="3"/>
  <c r="AG35" i="3"/>
  <c r="AE35" i="3"/>
  <c r="AD35" i="3"/>
  <c r="AC35" i="3"/>
  <c r="AB35" i="3"/>
  <c r="AH34" i="3"/>
  <c r="AG34" i="3"/>
  <c r="AI34" i="3" s="1"/>
  <c r="AE34" i="3"/>
  <c r="AD34" i="3"/>
  <c r="AC34" i="3"/>
  <c r="AB34" i="3"/>
  <c r="AH33" i="3"/>
  <c r="AG33" i="3"/>
  <c r="AI33" i="3" s="1"/>
  <c r="AE33" i="3"/>
  <c r="AD33" i="3"/>
  <c r="AC33" i="3"/>
  <c r="AB33" i="3"/>
  <c r="AH32" i="3"/>
  <c r="AG32" i="3"/>
  <c r="AE32" i="3"/>
  <c r="AD32" i="3"/>
  <c r="AC32" i="3"/>
  <c r="AB32" i="3"/>
  <c r="AA32" i="3"/>
  <c r="AH31" i="3"/>
  <c r="AG31" i="3"/>
  <c r="AI31" i="3" s="1"/>
  <c r="AE31" i="3"/>
  <c r="AD31" i="3"/>
  <c r="AC31" i="3"/>
  <c r="AB31" i="3"/>
  <c r="AH30" i="3"/>
  <c r="AG30" i="3"/>
  <c r="AE30" i="3"/>
  <c r="AD30" i="3"/>
  <c r="AC30" i="3"/>
  <c r="AB30" i="3"/>
  <c r="AH29" i="3"/>
  <c r="AG29" i="3"/>
  <c r="AE29" i="3"/>
  <c r="AD29" i="3"/>
  <c r="AC29" i="3"/>
  <c r="AB29" i="3"/>
  <c r="AH28" i="3"/>
  <c r="AG28" i="3"/>
  <c r="AE28" i="3"/>
  <c r="AD28" i="3"/>
  <c r="AC28" i="3"/>
  <c r="AB28" i="3"/>
  <c r="AH27" i="3"/>
  <c r="AG27" i="3"/>
  <c r="AE27" i="3"/>
  <c r="AD27" i="3"/>
  <c r="AC27" i="3"/>
  <c r="AB27" i="3"/>
  <c r="AH26" i="3"/>
  <c r="AG26" i="3"/>
  <c r="AI26" i="3" s="1"/>
  <c r="AE26" i="3"/>
  <c r="AD26" i="3"/>
  <c r="AC26" i="3"/>
  <c r="AB26" i="3"/>
  <c r="AA26" i="3"/>
  <c r="AH25" i="3"/>
  <c r="AG25" i="3"/>
  <c r="AI25" i="3" s="1"/>
  <c r="AE25" i="3"/>
  <c r="AD25" i="3"/>
  <c r="AC25" i="3"/>
  <c r="AB25" i="3"/>
  <c r="AH24" i="3"/>
  <c r="AG24" i="3"/>
  <c r="AE24" i="3"/>
  <c r="AD24" i="3"/>
  <c r="AC24" i="3"/>
  <c r="AB24" i="3"/>
  <c r="AH23" i="3"/>
  <c r="AG23" i="3"/>
  <c r="AI23" i="3" s="1"/>
  <c r="AE23" i="3"/>
  <c r="AD23" i="3"/>
  <c r="AC23" i="3"/>
  <c r="AB23" i="3"/>
  <c r="AH22" i="3"/>
  <c r="AG22" i="3"/>
  <c r="AI22" i="3" s="1"/>
  <c r="AE22" i="3"/>
  <c r="AD22" i="3"/>
  <c r="AC22" i="3"/>
  <c r="AB22" i="3"/>
  <c r="AH21" i="3"/>
  <c r="AG21" i="3"/>
  <c r="AI21" i="3" s="1"/>
  <c r="AE21" i="3"/>
  <c r="AD21" i="3"/>
  <c r="AC21" i="3"/>
  <c r="AB21" i="3"/>
  <c r="AH20" i="3"/>
  <c r="AG20" i="3"/>
  <c r="AE20" i="3"/>
  <c r="AD20" i="3"/>
  <c r="AC20" i="3"/>
  <c r="AB20" i="3"/>
  <c r="AA20" i="3"/>
  <c r="AH19" i="3"/>
  <c r="AG19" i="3"/>
  <c r="AE19" i="3"/>
  <c r="AD19" i="3"/>
  <c r="AC19" i="3"/>
  <c r="AB19" i="3"/>
  <c r="AH18" i="3"/>
  <c r="AG18" i="3"/>
  <c r="AE18" i="3"/>
  <c r="AD18" i="3"/>
  <c r="AC18" i="3"/>
  <c r="AB18" i="3"/>
  <c r="AH17" i="3"/>
  <c r="AG17" i="3"/>
  <c r="AE17" i="3"/>
  <c r="AD17" i="3"/>
  <c r="AC17" i="3"/>
  <c r="AB17" i="3"/>
  <c r="AH16" i="3"/>
  <c r="AG16" i="3"/>
  <c r="AI16" i="3" s="1"/>
  <c r="AE16" i="3"/>
  <c r="AD16" i="3"/>
  <c r="AC16" i="3"/>
  <c r="AB16" i="3"/>
  <c r="AA3" i="3"/>
  <c r="AA14" i="3" s="1"/>
  <c r="AK5" i="3"/>
  <c r="AJ5" i="3"/>
  <c r="Y5" i="3"/>
  <c r="AH15" i="3"/>
  <c r="AG15" i="3"/>
  <c r="AI15" i="3" s="1"/>
  <c r="AE15" i="3"/>
  <c r="AD15" i="3"/>
  <c r="AC15" i="3"/>
  <c r="AB15" i="3"/>
  <c r="AH14" i="3"/>
  <c r="AG14" i="3"/>
  <c r="AI14" i="3" s="1"/>
  <c r="AE14" i="3"/>
  <c r="AD14" i="3"/>
  <c r="AC14" i="3"/>
  <c r="AB14" i="3"/>
  <c r="AH13" i="3"/>
  <c r="AG13" i="3"/>
  <c r="AI13" i="3" s="1"/>
  <c r="AE13" i="3"/>
  <c r="AD13" i="3"/>
  <c r="AC13" i="3"/>
  <c r="AB13" i="3"/>
  <c r="AH12" i="3"/>
  <c r="AG12" i="3"/>
  <c r="AE12" i="3"/>
  <c r="AD12" i="3"/>
  <c r="AC12" i="3"/>
  <c r="AB12" i="3"/>
  <c r="AH11" i="3"/>
  <c r="AG11" i="3"/>
  <c r="AE11" i="3"/>
  <c r="AD11" i="3"/>
  <c r="AC11" i="3"/>
  <c r="AB11" i="3"/>
  <c r="AH10" i="3"/>
  <c r="AG10" i="3"/>
  <c r="AE10" i="3"/>
  <c r="AD10" i="3"/>
  <c r="AC10" i="3"/>
  <c r="AB10" i="3"/>
  <c r="AH9" i="3"/>
  <c r="AG9" i="3"/>
  <c r="AE9" i="3"/>
  <c r="AD9" i="3"/>
  <c r="AC9" i="3"/>
  <c r="AB9" i="3"/>
  <c r="AH8" i="3"/>
  <c r="AG8" i="3"/>
  <c r="AI8" i="3" s="1"/>
  <c r="AE8" i="3"/>
  <c r="AD8" i="3"/>
  <c r="AC8" i="3"/>
  <c r="AB8" i="3"/>
  <c r="AH7" i="3"/>
  <c r="AG7" i="3"/>
  <c r="AI7" i="3" s="1"/>
  <c r="AE7" i="3"/>
  <c r="AD7" i="3"/>
  <c r="AC7" i="3"/>
  <c r="AB7" i="3"/>
  <c r="AH6" i="3"/>
  <c r="AG6" i="3"/>
  <c r="AE6" i="3"/>
  <c r="AD6" i="3"/>
  <c r="AC6" i="3"/>
  <c r="AB6" i="3"/>
  <c r="AA5" i="3"/>
  <c r="AG5" i="3"/>
  <c r="AI5" i="3" s="1"/>
  <c r="AD5" i="3"/>
  <c r="AE5" i="3"/>
  <c r="AC5" i="3"/>
  <c r="AB5" i="3"/>
  <c r="AA21" i="3" l="1"/>
  <c r="AA33" i="3"/>
  <c r="AA51" i="3"/>
  <c r="AA69" i="3"/>
  <c r="AA153" i="3"/>
  <c r="AA183" i="3"/>
  <c r="AA19" i="3"/>
  <c r="AA25" i="3"/>
  <c r="AA31" i="3"/>
  <c r="AA37" i="3"/>
  <c r="AA43" i="3"/>
  <c r="AA49" i="3"/>
  <c r="AA55" i="3"/>
  <c r="AA61" i="3"/>
  <c r="AA67" i="3"/>
  <c r="AA73" i="3"/>
  <c r="AA79" i="3"/>
  <c r="AA85" i="3"/>
  <c r="AA91" i="3"/>
  <c r="AA97" i="3"/>
  <c r="AA103" i="3"/>
  <c r="AA109" i="3"/>
  <c r="AA115" i="3"/>
  <c r="AA121" i="3"/>
  <c r="AA127" i="3"/>
  <c r="AA133" i="3"/>
  <c r="AA139" i="3"/>
  <c r="AA145" i="3"/>
  <c r="AA151" i="3"/>
  <c r="AA157" i="3"/>
  <c r="AA163" i="3"/>
  <c r="AA169" i="3"/>
  <c r="AA175" i="3"/>
  <c r="AA181" i="3"/>
  <c r="AA187" i="3"/>
  <c r="AA193" i="3"/>
  <c r="AA27" i="3"/>
  <c r="AA63" i="3"/>
  <c r="AA99" i="3"/>
  <c r="AA111" i="3"/>
  <c r="AA123" i="3"/>
  <c r="AA165" i="3"/>
  <c r="AA177" i="3"/>
  <c r="AA6" i="3"/>
  <c r="AA16" i="3"/>
  <c r="AA22" i="3"/>
  <c r="AA28" i="3"/>
  <c r="AA34" i="3"/>
  <c r="AA40" i="3"/>
  <c r="AA46" i="3"/>
  <c r="AA52" i="3"/>
  <c r="AA58" i="3"/>
  <c r="AA64" i="3"/>
  <c r="AA70" i="3"/>
  <c r="AA76" i="3"/>
  <c r="AA82" i="3"/>
  <c r="AA88" i="3"/>
  <c r="AA94" i="3"/>
  <c r="AA100" i="3"/>
  <c r="AA106" i="3"/>
  <c r="AA112" i="3"/>
  <c r="AA118" i="3"/>
  <c r="AA124" i="3"/>
  <c r="AA130" i="3"/>
  <c r="AA136" i="3"/>
  <c r="AA142" i="3"/>
  <c r="AA148" i="3"/>
  <c r="AA154" i="3"/>
  <c r="AA160" i="3"/>
  <c r="AA166" i="3"/>
  <c r="AA172" i="3"/>
  <c r="AA178" i="3"/>
  <c r="AA184" i="3"/>
  <c r="AA190" i="3"/>
  <c r="AA45" i="3"/>
  <c r="AA57" i="3"/>
  <c r="AA81" i="3"/>
  <c r="AA93" i="3"/>
  <c r="AA117" i="3"/>
  <c r="AA129" i="3"/>
  <c r="AA141" i="3"/>
  <c r="AA171" i="3"/>
  <c r="AA7" i="3"/>
  <c r="AA17" i="3"/>
  <c r="AA23" i="3"/>
  <c r="AA29" i="3"/>
  <c r="AA35" i="3"/>
  <c r="AA41" i="3"/>
  <c r="AA47" i="3"/>
  <c r="AA53" i="3"/>
  <c r="AA59" i="3"/>
  <c r="AA65" i="3"/>
  <c r="AA71" i="3"/>
  <c r="AA77" i="3"/>
  <c r="AA83" i="3"/>
  <c r="AA89" i="3"/>
  <c r="AA95" i="3"/>
  <c r="AA101" i="3"/>
  <c r="AA107" i="3"/>
  <c r="AA113" i="3"/>
  <c r="AA119" i="3"/>
  <c r="AA125" i="3"/>
  <c r="AA131" i="3"/>
  <c r="AA137" i="3"/>
  <c r="AA143" i="3"/>
  <c r="AA149" i="3"/>
  <c r="AA155" i="3"/>
  <c r="AA161" i="3"/>
  <c r="AA167" i="3"/>
  <c r="AA173" i="3"/>
  <c r="AA179" i="3"/>
  <c r="AA185" i="3"/>
  <c r="AA191" i="3"/>
  <c r="AA39" i="3"/>
  <c r="AA75" i="3"/>
  <c r="AA87" i="3"/>
  <c r="AA105" i="3"/>
  <c r="AA135" i="3"/>
  <c r="AA147" i="3"/>
  <c r="AA159" i="3"/>
  <c r="AA189" i="3"/>
  <c r="AA18" i="3"/>
  <c r="AA24" i="3"/>
  <c r="AA30" i="3"/>
  <c r="AA36" i="3"/>
  <c r="AA42" i="3"/>
  <c r="AA48" i="3"/>
  <c r="AA54" i="3"/>
  <c r="AA60" i="3"/>
  <c r="AA66" i="3"/>
  <c r="AA72" i="3"/>
  <c r="AA78" i="3"/>
  <c r="AA84" i="3"/>
  <c r="AA90" i="3"/>
  <c r="AA96" i="3"/>
  <c r="AA102" i="3"/>
  <c r="AA108" i="3"/>
  <c r="AA114" i="3"/>
  <c r="AA120" i="3"/>
  <c r="AA126" i="3"/>
  <c r="AA132" i="3"/>
  <c r="AA138" i="3"/>
  <c r="AA144" i="3"/>
  <c r="AA150" i="3"/>
  <c r="AA156" i="3"/>
  <c r="AA162" i="3"/>
  <c r="AA168" i="3"/>
  <c r="AA174" i="3"/>
  <c r="AA180" i="3"/>
  <c r="AA186" i="3"/>
  <c r="AA192" i="3"/>
  <c r="AI29" i="3"/>
  <c r="AI139" i="3"/>
  <c r="AI101" i="3"/>
  <c r="AI91" i="3"/>
  <c r="AI155" i="3"/>
  <c r="AI183" i="3"/>
  <c r="AI107" i="3"/>
  <c r="AI10" i="3"/>
  <c r="AI75" i="3"/>
  <c r="AI117" i="3"/>
  <c r="AI175" i="3"/>
  <c r="AI145" i="3"/>
  <c r="AI153" i="3"/>
  <c r="AI191" i="3"/>
  <c r="AI12" i="3"/>
  <c r="AI9" i="3"/>
  <c r="AI11" i="3"/>
  <c r="AI6" i="3"/>
  <c r="AI17" i="3"/>
  <c r="AI19" i="3"/>
  <c r="AI32" i="3"/>
  <c r="AI37" i="3"/>
  <c r="AI46" i="3"/>
  <c r="AI163" i="3"/>
  <c r="AI167" i="3"/>
  <c r="AI176" i="3"/>
  <c r="AI180" i="3"/>
  <c r="AI30" i="3"/>
  <c r="AI35" i="3"/>
  <c r="AI48" i="3"/>
  <c r="AI92" i="3"/>
  <c r="AI94" i="3"/>
  <c r="AI98" i="3"/>
  <c r="AI100" i="3"/>
  <c r="AI115" i="3"/>
  <c r="AI18" i="3"/>
  <c r="AI20" i="3"/>
  <c r="AI24" i="3"/>
  <c r="AI28" i="3"/>
  <c r="AI50" i="3"/>
  <c r="AI110" i="3"/>
  <c r="AI165" i="3"/>
  <c r="AI178" i="3"/>
  <c r="AI182" i="3"/>
  <c r="AI83" i="3"/>
  <c r="AI85" i="3"/>
  <c r="AI27" i="3"/>
  <c r="AI62" i="3"/>
  <c r="AI64" i="3"/>
  <c r="AI89" i="3"/>
  <c r="AI104" i="3"/>
  <c r="AI106" i="3"/>
  <c r="AI108" i="3"/>
  <c r="AI113" i="3"/>
  <c r="AI116" i="3"/>
  <c r="AI147" i="3"/>
  <c r="AI45" i="3"/>
  <c r="AI47" i="3"/>
  <c r="AI53" i="3"/>
  <c r="AI55" i="3"/>
  <c r="AI76" i="3"/>
  <c r="AI82" i="3"/>
  <c r="AI84" i="3"/>
  <c r="AI93" i="3"/>
  <c r="AI99" i="3"/>
  <c r="AI111" i="3"/>
  <c r="AI114" i="3"/>
  <c r="AI119" i="3"/>
  <c r="AI121" i="3"/>
  <c r="AI154" i="3"/>
  <c r="AI61" i="3"/>
  <c r="AI63" i="3"/>
  <c r="AI67" i="3"/>
  <c r="AI69" i="3"/>
  <c r="AI73" i="3"/>
  <c r="AI86" i="3"/>
  <c r="AI88" i="3"/>
  <c r="AI90" i="3"/>
  <c r="AI103" i="3"/>
  <c r="AI105" i="3"/>
  <c r="AI109" i="3"/>
  <c r="AI112" i="3"/>
  <c r="AI138" i="3"/>
  <c r="AI126" i="3"/>
  <c r="AI128" i="3"/>
  <c r="AI130" i="3"/>
  <c r="AI132" i="3"/>
  <c r="AI134" i="3"/>
  <c r="AI136" i="3"/>
  <c r="AI141" i="3"/>
  <c r="AI143" i="3"/>
  <c r="AI150" i="3"/>
  <c r="AI152" i="3"/>
  <c r="AI157" i="3"/>
  <c r="AI168" i="3"/>
  <c r="AI170" i="3"/>
  <c r="AI172" i="3"/>
  <c r="AI174" i="3"/>
  <c r="AI185" i="3"/>
  <c r="AI187" i="3"/>
  <c r="AI189" i="3"/>
  <c r="AI194" i="3"/>
  <c r="AI193" i="3"/>
  <c r="AI125" i="3"/>
  <c r="AI127" i="3"/>
  <c r="AI129" i="3"/>
  <c r="AI131" i="3"/>
  <c r="AI133" i="3"/>
  <c r="AI135" i="3"/>
  <c r="AI140" i="3"/>
  <c r="AI142" i="3"/>
  <c r="AI144" i="3"/>
  <c r="AI149" i="3"/>
  <c r="AI156" i="3"/>
  <c r="AI169" i="3"/>
  <c r="AI171" i="3"/>
  <c r="AI173" i="3"/>
  <c r="AI184" i="3"/>
  <c r="AI186" i="3"/>
  <c r="AI188" i="3"/>
  <c r="AI190" i="3"/>
  <c r="AI118" i="3"/>
  <c r="AI122" i="3"/>
  <c r="AI146" i="3"/>
  <c r="AI162" i="3"/>
  <c r="AI164" i="3"/>
  <c r="AI166" i="3"/>
  <c r="AI177" i="3"/>
  <c r="AI179" i="3"/>
  <c r="AI181" i="3"/>
  <c r="AI192" i="3"/>
  <c r="AI42" i="3"/>
  <c r="AI58" i="3"/>
  <c r="AI74" i="3"/>
  <c r="AI56" i="3"/>
  <c r="AI38" i="3"/>
  <c r="AI54" i="3"/>
  <c r="AI70" i="3"/>
  <c r="AI36" i="3"/>
  <c r="AI68" i="3"/>
  <c r="AA8" i="3"/>
  <c r="AA13" i="3"/>
  <c r="AA10" i="3"/>
  <c r="AA12" i="3"/>
  <c r="AA15" i="3"/>
  <c r="AA9" i="3"/>
  <c r="AA11" i="3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U194" i="3" l="1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124" i="3" l="1"/>
  <c r="G123" i="3"/>
  <c r="G16" i="3"/>
  <c r="G15" i="3"/>
  <c r="G60" i="3"/>
  <c r="G59" i="3"/>
  <c r="G52" i="3"/>
  <c r="G51" i="3"/>
  <c r="G8" i="3"/>
  <c r="G7" i="3"/>
  <c r="G81" i="3"/>
  <c r="G80" i="3"/>
  <c r="G79" i="3"/>
  <c r="G89" i="3" l="1"/>
  <c r="G194" i="3" l="1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U5" i="3" l="1"/>
  <c r="AH5" i="3"/>
  <c r="V191" i="3" l="1"/>
  <c r="V190" i="3"/>
  <c r="V186" i="3"/>
  <c r="V182" i="3"/>
  <c r="V178" i="3"/>
  <c r="V174" i="3"/>
  <c r="V170" i="3"/>
  <c r="V166" i="3"/>
  <c r="V162" i="3"/>
  <c r="V158" i="3"/>
  <c r="V154" i="3"/>
  <c r="V150" i="3"/>
  <c r="V146" i="3"/>
  <c r="V142" i="3"/>
  <c r="V138" i="3"/>
  <c r="V134" i="3"/>
  <c r="V130" i="3"/>
  <c r="V126" i="3"/>
  <c r="V122" i="3"/>
  <c r="V118" i="3"/>
  <c r="V114" i="3"/>
  <c r="V110" i="3"/>
  <c r="V106" i="3"/>
  <c r="V102" i="3"/>
  <c r="V98" i="3"/>
  <c r="V94" i="3"/>
  <c r="V90" i="3"/>
  <c r="V86" i="3"/>
  <c r="V82" i="3"/>
  <c r="V193" i="3"/>
  <c r="V192" i="3"/>
  <c r="V188" i="3"/>
  <c r="V184" i="3"/>
  <c r="V180" i="3"/>
  <c r="V176" i="3"/>
  <c r="V172" i="3"/>
  <c r="V168" i="3"/>
  <c r="V164" i="3"/>
  <c r="V160" i="3"/>
  <c r="V156" i="3"/>
  <c r="V152" i="3"/>
  <c r="V148" i="3"/>
  <c r="V144" i="3"/>
  <c r="V140" i="3"/>
  <c r="V136" i="3"/>
  <c r="V132" i="3"/>
  <c r="V128" i="3"/>
  <c r="V124" i="3"/>
  <c r="V120" i="3"/>
  <c r="V116" i="3"/>
  <c r="V112" i="3"/>
  <c r="V108" i="3"/>
  <c r="V104" i="3"/>
  <c r="V100" i="3"/>
  <c r="V96" i="3"/>
  <c r="V92" i="3"/>
  <c r="V88" i="3"/>
  <c r="V84" i="3"/>
  <c r="V80" i="3"/>
  <c r="V76" i="3"/>
  <c r="V187" i="3"/>
  <c r="V179" i="3"/>
  <c r="V171" i="3"/>
  <c r="V163" i="3"/>
  <c r="V155" i="3"/>
  <c r="V147" i="3"/>
  <c r="V139" i="3"/>
  <c r="V131" i="3"/>
  <c r="V123" i="3"/>
  <c r="V115" i="3"/>
  <c r="V107" i="3"/>
  <c r="V99" i="3"/>
  <c r="V91" i="3"/>
  <c r="V83" i="3"/>
  <c r="V77" i="3"/>
  <c r="V72" i="3"/>
  <c r="V68" i="3"/>
  <c r="V64" i="3"/>
  <c r="V60" i="3"/>
  <c r="V56" i="3"/>
  <c r="V52" i="3"/>
  <c r="V48" i="3"/>
  <c r="V44" i="3"/>
  <c r="V40" i="3"/>
  <c r="V36" i="3"/>
  <c r="V32" i="3"/>
  <c r="V28" i="3"/>
  <c r="V24" i="3"/>
  <c r="V20" i="3"/>
  <c r="V16" i="3"/>
  <c r="V12" i="3"/>
  <c r="V8" i="3"/>
  <c r="V157" i="3"/>
  <c r="V125" i="3"/>
  <c r="V101" i="3"/>
  <c r="V78" i="3"/>
  <c r="V69" i="3"/>
  <c r="V57" i="3"/>
  <c r="V45" i="3"/>
  <c r="V33" i="3"/>
  <c r="V25" i="3"/>
  <c r="V13" i="3"/>
  <c r="V185" i="3"/>
  <c r="V177" i="3"/>
  <c r="V169" i="3"/>
  <c r="V161" i="3"/>
  <c r="V153" i="3"/>
  <c r="V145" i="3"/>
  <c r="V137" i="3"/>
  <c r="V129" i="3"/>
  <c r="V121" i="3"/>
  <c r="V113" i="3"/>
  <c r="V105" i="3"/>
  <c r="V97" i="3"/>
  <c r="V89" i="3"/>
  <c r="V81" i="3"/>
  <c r="V75" i="3"/>
  <c r="V71" i="3"/>
  <c r="V67" i="3"/>
  <c r="V63" i="3"/>
  <c r="V59" i="3"/>
  <c r="V55" i="3"/>
  <c r="V51" i="3"/>
  <c r="V47" i="3"/>
  <c r="V43" i="3"/>
  <c r="V39" i="3"/>
  <c r="V35" i="3"/>
  <c r="V31" i="3"/>
  <c r="V27" i="3"/>
  <c r="V23" i="3"/>
  <c r="V19" i="3"/>
  <c r="V15" i="3"/>
  <c r="V11" i="3"/>
  <c r="V7" i="3"/>
  <c r="V189" i="3"/>
  <c r="V117" i="3"/>
  <c r="V85" i="3"/>
  <c r="V65" i="3"/>
  <c r="V53" i="3"/>
  <c r="V41" i="3"/>
  <c r="V29" i="3"/>
  <c r="V17" i="3"/>
  <c r="V5" i="3"/>
  <c r="V183" i="3"/>
  <c r="V175" i="3"/>
  <c r="V167" i="3"/>
  <c r="V159" i="3"/>
  <c r="V151" i="3"/>
  <c r="V143" i="3"/>
  <c r="V135" i="3"/>
  <c r="V127" i="3"/>
  <c r="V119" i="3"/>
  <c r="V111" i="3"/>
  <c r="V103" i="3"/>
  <c r="V95" i="3"/>
  <c r="V87" i="3"/>
  <c r="V79" i="3"/>
  <c r="V74" i="3"/>
  <c r="V70" i="3"/>
  <c r="V66" i="3"/>
  <c r="V62" i="3"/>
  <c r="V58" i="3"/>
  <c r="V54" i="3"/>
  <c r="V50" i="3"/>
  <c r="V46" i="3"/>
  <c r="V42" i="3"/>
  <c r="V38" i="3"/>
  <c r="V34" i="3"/>
  <c r="V30" i="3"/>
  <c r="V26" i="3"/>
  <c r="V22" i="3"/>
  <c r="V18" i="3"/>
  <c r="V14" i="3"/>
  <c r="V10" i="3"/>
  <c r="V6" i="3"/>
  <c r="V181" i="3"/>
  <c r="V173" i="3"/>
  <c r="V165" i="3"/>
  <c r="V149" i="3"/>
  <c r="V141" i="3"/>
  <c r="V133" i="3"/>
  <c r="V109" i="3"/>
  <c r="V93" i="3"/>
  <c r="V73" i="3"/>
  <c r="V61" i="3"/>
  <c r="V49" i="3"/>
  <c r="V37" i="3"/>
  <c r="V21" i="3"/>
  <c r="V9" i="3"/>
  <c r="V194" i="3"/>
  <c r="Q6" i="9"/>
  <c r="R6" i="9" s="1"/>
  <c r="Q5" i="9"/>
  <c r="R5" i="9" s="1"/>
  <c r="Q4" i="9"/>
  <c r="R4" i="9" s="1"/>
  <c r="J124" i="11" l="1"/>
  <c r="I123" i="11"/>
  <c r="H122" i="11"/>
  <c r="J120" i="11"/>
  <c r="I119" i="11"/>
  <c r="H118" i="11"/>
  <c r="J116" i="11"/>
  <c r="I115" i="11"/>
  <c r="H114" i="11"/>
  <c r="J112" i="11"/>
  <c r="I111" i="11"/>
  <c r="H110" i="11"/>
  <c r="J108" i="11"/>
  <c r="I107" i="11"/>
  <c r="H106" i="11"/>
  <c r="J104" i="11"/>
  <c r="I103" i="11"/>
  <c r="H102" i="11"/>
  <c r="J100" i="11"/>
  <c r="I99" i="11"/>
  <c r="H98" i="11"/>
  <c r="J96" i="11"/>
  <c r="I95" i="11"/>
  <c r="H94" i="11"/>
  <c r="J92" i="11"/>
  <c r="I91" i="11"/>
  <c r="H90" i="11"/>
  <c r="J88" i="11"/>
  <c r="I87" i="11"/>
  <c r="H86" i="11"/>
  <c r="J84" i="11"/>
  <c r="I83" i="11"/>
  <c r="H82" i="11"/>
  <c r="J80" i="11"/>
  <c r="I79" i="11"/>
  <c r="H78" i="11"/>
  <c r="J76" i="11"/>
  <c r="I75" i="11"/>
  <c r="H74" i="11"/>
  <c r="J72" i="11"/>
  <c r="I71" i="11"/>
  <c r="H70" i="11"/>
  <c r="J68" i="11"/>
  <c r="I67" i="11"/>
  <c r="H66" i="11"/>
  <c r="J64" i="11"/>
  <c r="I63" i="11"/>
  <c r="H62" i="11"/>
  <c r="J60" i="11"/>
  <c r="I59" i="11"/>
  <c r="H58" i="11"/>
  <c r="J56" i="11"/>
  <c r="I55" i="11"/>
  <c r="H54" i="11"/>
  <c r="J52" i="11"/>
  <c r="I51" i="11"/>
  <c r="H50" i="11"/>
  <c r="J48" i="11"/>
  <c r="I47" i="11"/>
  <c r="H46" i="11"/>
  <c r="J44" i="11"/>
  <c r="I43" i="11"/>
  <c r="H42" i="11"/>
  <c r="J40" i="11"/>
  <c r="I39" i="11"/>
  <c r="H38" i="11"/>
  <c r="J36" i="11"/>
  <c r="I35" i="11"/>
  <c r="H34" i="11"/>
  <c r="J32" i="11"/>
  <c r="I31" i="11"/>
  <c r="H30" i="11"/>
  <c r="J28" i="11"/>
  <c r="I27" i="11"/>
  <c r="H26" i="11"/>
  <c r="J24" i="11"/>
  <c r="I23" i="11"/>
  <c r="H22" i="11"/>
  <c r="J20" i="11"/>
  <c r="I19" i="11"/>
  <c r="H18" i="11"/>
  <c r="J16" i="11"/>
  <c r="I15" i="11"/>
  <c r="H14" i="11"/>
  <c r="J12" i="11"/>
  <c r="I124" i="11"/>
  <c r="H123" i="11"/>
  <c r="J121" i="11"/>
  <c r="I120" i="11"/>
  <c r="H119" i="11"/>
  <c r="J117" i="11"/>
  <c r="I116" i="11"/>
  <c r="H115" i="11"/>
  <c r="J113" i="11"/>
  <c r="I112" i="11"/>
  <c r="H111" i="11"/>
  <c r="J109" i="11"/>
  <c r="I108" i="11"/>
  <c r="H107" i="11"/>
  <c r="J105" i="11"/>
  <c r="I104" i="11"/>
  <c r="H103" i="11"/>
  <c r="J101" i="11"/>
  <c r="I100" i="11"/>
  <c r="H99" i="11"/>
  <c r="J97" i="11"/>
  <c r="I96" i="11"/>
  <c r="H95" i="11"/>
  <c r="J93" i="11"/>
  <c r="I92" i="11"/>
  <c r="H91" i="11"/>
  <c r="J89" i="11"/>
  <c r="I88" i="11"/>
  <c r="H87" i="11"/>
  <c r="J85" i="11"/>
  <c r="I84" i="11"/>
  <c r="H83" i="11"/>
  <c r="J81" i="11"/>
  <c r="I80" i="11"/>
  <c r="H79" i="11"/>
  <c r="J77" i="11"/>
  <c r="I76" i="11"/>
  <c r="H75" i="11"/>
  <c r="J73" i="11"/>
  <c r="I72" i="11"/>
  <c r="H124" i="11"/>
  <c r="J122" i="11"/>
  <c r="I121" i="11"/>
  <c r="H120" i="11"/>
  <c r="J118" i="11"/>
  <c r="I117" i="11"/>
  <c r="H116" i="11"/>
  <c r="J114" i="11"/>
  <c r="I113" i="11"/>
  <c r="H112" i="11"/>
  <c r="J110" i="11"/>
  <c r="I109" i="11"/>
  <c r="H108" i="11"/>
  <c r="J106" i="11"/>
  <c r="I105" i="11"/>
  <c r="H104" i="11"/>
  <c r="J102" i="11"/>
  <c r="I101" i="11"/>
  <c r="H100" i="11"/>
  <c r="J98" i="11"/>
  <c r="I97" i="11"/>
  <c r="H96" i="11"/>
  <c r="J94" i="11"/>
  <c r="I93" i="11"/>
  <c r="H92" i="11"/>
  <c r="J90" i="11"/>
  <c r="I89" i="11"/>
  <c r="H88" i="11"/>
  <c r="J86" i="11"/>
  <c r="I85" i="11"/>
  <c r="H84" i="11"/>
  <c r="J82" i="11"/>
  <c r="I81" i="11"/>
  <c r="H80" i="11"/>
  <c r="J78" i="11"/>
  <c r="I77" i="11"/>
  <c r="H76" i="11"/>
  <c r="J74" i="11"/>
  <c r="I73" i="11"/>
  <c r="H72" i="11"/>
  <c r="J70" i="11"/>
  <c r="I69" i="11"/>
  <c r="H68" i="11"/>
  <c r="J66" i="11"/>
  <c r="I65" i="11"/>
  <c r="H64" i="11"/>
  <c r="J62" i="11"/>
  <c r="I61" i="11"/>
  <c r="H60" i="11"/>
  <c r="J58" i="11"/>
  <c r="I57" i="11"/>
  <c r="H56" i="11"/>
  <c r="J54" i="11"/>
  <c r="I53" i="11"/>
  <c r="H52" i="11"/>
  <c r="J50" i="11"/>
  <c r="I49" i="11"/>
  <c r="H48" i="11"/>
  <c r="J46" i="11"/>
  <c r="I45" i="11"/>
  <c r="J123" i="11"/>
  <c r="I122" i="11"/>
  <c r="H121" i="11"/>
  <c r="J119" i="11"/>
  <c r="I118" i="11"/>
  <c r="H117" i="11"/>
  <c r="J115" i="11"/>
  <c r="I114" i="11"/>
  <c r="H113" i="11"/>
  <c r="J111" i="11"/>
  <c r="I110" i="11"/>
  <c r="H109" i="11"/>
  <c r="J107" i="11"/>
  <c r="I106" i="11"/>
  <c r="H105" i="11"/>
  <c r="J103" i="11"/>
  <c r="I102" i="11"/>
  <c r="H101" i="11"/>
  <c r="J99" i="11"/>
  <c r="I98" i="11"/>
  <c r="H97" i="11"/>
  <c r="J95" i="11"/>
  <c r="I94" i="11"/>
  <c r="H93" i="11"/>
  <c r="J91" i="11"/>
  <c r="I90" i="11"/>
  <c r="H89" i="11"/>
  <c r="J87" i="11"/>
  <c r="I86" i="11"/>
  <c r="H85" i="11"/>
  <c r="J83" i="11"/>
  <c r="I82" i="11"/>
  <c r="H81" i="11"/>
  <c r="J79" i="11"/>
  <c r="I78" i="11"/>
  <c r="H77" i="11"/>
  <c r="J75" i="11"/>
  <c r="I74" i="11"/>
  <c r="H73" i="11"/>
  <c r="J71" i="11"/>
  <c r="I70" i="11"/>
  <c r="H69" i="11"/>
  <c r="J67" i="11"/>
  <c r="I66" i="11"/>
  <c r="H65" i="11"/>
  <c r="J63" i="11"/>
  <c r="I62" i="11"/>
  <c r="H61" i="11"/>
  <c r="J59" i="11"/>
  <c r="I58" i="11"/>
  <c r="H57" i="11"/>
  <c r="J55" i="11"/>
  <c r="I54" i="11"/>
  <c r="H53" i="11"/>
  <c r="J51" i="11"/>
  <c r="I50" i="11"/>
  <c r="H49" i="11"/>
  <c r="J47" i="11"/>
  <c r="I46" i="11"/>
  <c r="H45" i="11"/>
  <c r="J43" i="11"/>
  <c r="I42" i="11"/>
  <c r="H41" i="11"/>
  <c r="J39" i="11"/>
  <c r="I38" i="11"/>
  <c r="H37" i="11"/>
  <c r="J35" i="11"/>
  <c r="I34" i="11"/>
  <c r="H33" i="11"/>
  <c r="J31" i="11"/>
  <c r="I30" i="11"/>
  <c r="H71" i="11"/>
  <c r="J65" i="11"/>
  <c r="I60" i="11"/>
  <c r="H55" i="11"/>
  <c r="J49" i="11"/>
  <c r="I44" i="11"/>
  <c r="J41" i="11"/>
  <c r="H39" i="11"/>
  <c r="I36" i="11"/>
  <c r="J33" i="11"/>
  <c r="H31" i="11"/>
  <c r="H29" i="11"/>
  <c r="H27" i="11"/>
  <c r="I25" i="11"/>
  <c r="J23" i="11"/>
  <c r="J21" i="11"/>
  <c r="H20" i="11"/>
  <c r="I18" i="11"/>
  <c r="I16" i="11"/>
  <c r="J14" i="11"/>
  <c r="H13" i="11"/>
  <c r="I11" i="11"/>
  <c r="H10" i="11"/>
  <c r="J8" i="11"/>
  <c r="I7" i="11"/>
  <c r="H6" i="11"/>
  <c r="J69" i="11"/>
  <c r="I64" i="11"/>
  <c r="H59" i="11"/>
  <c r="J53" i="11"/>
  <c r="I48" i="11"/>
  <c r="H44" i="11"/>
  <c r="I41" i="11"/>
  <c r="J38" i="11"/>
  <c r="H36" i="11"/>
  <c r="I33" i="11"/>
  <c r="J30" i="11"/>
  <c r="I28" i="11"/>
  <c r="J26" i="11"/>
  <c r="H25" i="11"/>
  <c r="H23" i="11"/>
  <c r="I21" i="11"/>
  <c r="J19" i="11"/>
  <c r="J17" i="11"/>
  <c r="H16" i="11"/>
  <c r="I14" i="11"/>
  <c r="I12" i="11"/>
  <c r="H11" i="11"/>
  <c r="I8" i="11"/>
  <c r="H7" i="11"/>
  <c r="J5" i="11"/>
  <c r="I68" i="11"/>
  <c r="J57" i="11"/>
  <c r="I52" i="11"/>
  <c r="I40" i="11"/>
  <c r="H35" i="11"/>
  <c r="J29" i="11"/>
  <c r="H28" i="11"/>
  <c r="I24" i="11"/>
  <c r="H21" i="11"/>
  <c r="J15" i="11"/>
  <c r="H12" i="11"/>
  <c r="H8" i="11"/>
  <c r="J9" i="11"/>
  <c r="I17" i="11"/>
  <c r="I9" i="11"/>
  <c r="I5" i="11"/>
  <c r="H67" i="11"/>
  <c r="J61" i="11"/>
  <c r="I56" i="11"/>
  <c r="H51" i="11"/>
  <c r="J45" i="11"/>
  <c r="J42" i="11"/>
  <c r="H40" i="11"/>
  <c r="I37" i="11"/>
  <c r="J34" i="11"/>
  <c r="H32" i="11"/>
  <c r="I29" i="11"/>
  <c r="J27" i="11"/>
  <c r="J25" i="11"/>
  <c r="H24" i="11"/>
  <c r="I22" i="11"/>
  <c r="I20" i="11"/>
  <c r="J18" i="11"/>
  <c r="H17" i="11"/>
  <c r="H15" i="11"/>
  <c r="I13" i="11"/>
  <c r="J11" i="11"/>
  <c r="I10" i="11"/>
  <c r="H9" i="11"/>
  <c r="J7" i="11"/>
  <c r="I6" i="11"/>
  <c r="H5" i="11"/>
  <c r="H63" i="11"/>
  <c r="H47" i="11"/>
  <c r="H43" i="11"/>
  <c r="J37" i="11"/>
  <c r="I32" i="11"/>
  <c r="I26" i="11"/>
  <c r="J22" i="11"/>
  <c r="H19" i="11"/>
  <c r="J13" i="11"/>
  <c r="J10" i="11"/>
  <c r="J6" i="11"/>
  <c r="Y74" i="3"/>
  <c r="AK73" i="3"/>
  <c r="AJ73" i="3"/>
  <c r="AK141" i="3"/>
  <c r="AJ141" i="3"/>
  <c r="Y142" i="3"/>
  <c r="Y35" i="3"/>
  <c r="AK34" i="3"/>
  <c r="AJ34" i="3"/>
  <c r="AJ66" i="3"/>
  <c r="Y67" i="3"/>
  <c r="AK66" i="3"/>
  <c r="AJ119" i="3"/>
  <c r="AK119" i="3"/>
  <c r="Y120" i="3"/>
  <c r="AK183" i="3"/>
  <c r="AJ183" i="3"/>
  <c r="Y184" i="3"/>
  <c r="AK41" i="3"/>
  <c r="Y42" i="3"/>
  <c r="AJ41" i="3"/>
  <c r="AK31" i="3"/>
  <c r="Y32" i="3"/>
  <c r="AJ31" i="3"/>
  <c r="Y64" i="3"/>
  <c r="AK63" i="3"/>
  <c r="AJ63" i="3"/>
  <c r="AK81" i="3"/>
  <c r="AJ81" i="3"/>
  <c r="Y82" i="3"/>
  <c r="AJ145" i="3"/>
  <c r="AK145" i="3"/>
  <c r="Y146" i="3"/>
  <c r="Y79" i="3"/>
  <c r="AK78" i="3"/>
  <c r="AJ78" i="3"/>
  <c r="AK8" i="3"/>
  <c r="Y9" i="3"/>
  <c r="AJ8" i="3"/>
  <c r="AK40" i="3"/>
  <c r="AJ40" i="3"/>
  <c r="Y41" i="3"/>
  <c r="Y100" i="3"/>
  <c r="AK99" i="3"/>
  <c r="AJ99" i="3"/>
  <c r="AJ163" i="3"/>
  <c r="AK163" i="3"/>
  <c r="Y164" i="3"/>
  <c r="AK92" i="3"/>
  <c r="AJ92" i="3"/>
  <c r="Y93" i="3"/>
  <c r="AK124" i="3"/>
  <c r="AJ124" i="3"/>
  <c r="Y125" i="3"/>
  <c r="Y157" i="3"/>
  <c r="AJ156" i="3"/>
  <c r="AK156" i="3"/>
  <c r="Y189" i="3"/>
  <c r="AJ188" i="3"/>
  <c r="AK188" i="3"/>
  <c r="Y119" i="3"/>
  <c r="AK118" i="3"/>
  <c r="AJ118" i="3"/>
  <c r="AK150" i="3"/>
  <c r="AJ150" i="3"/>
  <c r="Y151" i="3"/>
  <c r="Y167" i="3"/>
  <c r="AK166" i="3"/>
  <c r="AJ166" i="3"/>
  <c r="AK37" i="3"/>
  <c r="Y38" i="3"/>
  <c r="AJ37" i="3"/>
  <c r="Y94" i="3"/>
  <c r="AK93" i="3"/>
  <c r="AJ93" i="3"/>
  <c r="Y7" i="3"/>
  <c r="AJ6" i="3"/>
  <c r="AK6" i="3"/>
  <c r="AJ22" i="3"/>
  <c r="Y23" i="3"/>
  <c r="AK22" i="3"/>
  <c r="AJ70" i="3"/>
  <c r="Y71" i="3"/>
  <c r="AK70" i="3"/>
  <c r="Y96" i="3"/>
  <c r="AK95" i="3"/>
  <c r="AJ95" i="3"/>
  <c r="Y128" i="3"/>
  <c r="AJ127" i="3"/>
  <c r="AK127" i="3"/>
  <c r="AK189" i="3"/>
  <c r="AJ189" i="3"/>
  <c r="Y190" i="3"/>
  <c r="AK19" i="3"/>
  <c r="AJ19" i="3"/>
  <c r="Y20" i="3"/>
  <c r="Y52" i="3"/>
  <c r="AK51" i="3"/>
  <c r="AJ51" i="3"/>
  <c r="AJ89" i="3"/>
  <c r="Y90" i="3"/>
  <c r="AK89" i="3"/>
  <c r="AJ121" i="3"/>
  <c r="AK121" i="3"/>
  <c r="Y122" i="3"/>
  <c r="AK185" i="3"/>
  <c r="AJ185" i="3"/>
  <c r="Y186" i="3"/>
  <c r="Y46" i="3"/>
  <c r="AK45" i="3"/>
  <c r="AJ45" i="3"/>
  <c r="AK12" i="3"/>
  <c r="Y13" i="3"/>
  <c r="AJ12" i="3"/>
  <c r="AJ28" i="3"/>
  <c r="Y29" i="3"/>
  <c r="AK28" i="3"/>
  <c r="AJ60" i="3"/>
  <c r="Y61" i="3"/>
  <c r="AK60" i="3"/>
  <c r="AK107" i="3"/>
  <c r="Y108" i="3"/>
  <c r="AJ107" i="3"/>
  <c r="Y172" i="3"/>
  <c r="AJ171" i="3"/>
  <c r="AK171" i="3"/>
  <c r="Y81" i="3"/>
  <c r="AK80" i="3"/>
  <c r="AJ80" i="3"/>
  <c r="AK128" i="3"/>
  <c r="AJ128" i="3"/>
  <c r="Y129" i="3"/>
  <c r="Y145" i="3"/>
  <c r="AJ144" i="3"/>
  <c r="AK144" i="3"/>
  <c r="Y193" i="3"/>
  <c r="AK192" i="3"/>
  <c r="AJ192" i="3"/>
  <c r="AJ106" i="3"/>
  <c r="Y107" i="3"/>
  <c r="AK106" i="3"/>
  <c r="AJ138" i="3"/>
  <c r="AK138" i="3"/>
  <c r="Y139" i="3"/>
  <c r="Y187" i="3"/>
  <c r="AJ186" i="3"/>
  <c r="AK186" i="3"/>
  <c r="AK109" i="3"/>
  <c r="Y110" i="3"/>
  <c r="AJ109" i="3"/>
  <c r="AJ165" i="3"/>
  <c r="AK165" i="3"/>
  <c r="Y166" i="3"/>
  <c r="Y11" i="3"/>
  <c r="AJ10" i="3"/>
  <c r="AK10" i="3"/>
  <c r="AJ26" i="3"/>
  <c r="Y27" i="3"/>
  <c r="AK26" i="3"/>
  <c r="Y43" i="3"/>
  <c r="AK42" i="3"/>
  <c r="AJ42" i="3"/>
  <c r="AK58" i="3"/>
  <c r="AJ58" i="3"/>
  <c r="Y59" i="3"/>
  <c r="AJ74" i="3"/>
  <c r="Y75" i="3"/>
  <c r="AK74" i="3"/>
  <c r="Y104" i="3"/>
  <c r="AK103" i="3"/>
  <c r="AJ103" i="3"/>
  <c r="Y136" i="3"/>
  <c r="AJ135" i="3"/>
  <c r="AK135" i="3"/>
  <c r="Y168" i="3"/>
  <c r="AJ167" i="3"/>
  <c r="AK167" i="3"/>
  <c r="AK17" i="3"/>
  <c r="AJ17" i="3"/>
  <c r="Y18" i="3"/>
  <c r="Y66" i="3"/>
  <c r="AK65" i="3"/>
  <c r="AJ65" i="3"/>
  <c r="AJ7" i="3"/>
  <c r="AK7" i="3"/>
  <c r="Y8" i="3"/>
  <c r="Y24" i="3"/>
  <c r="AJ23" i="3"/>
  <c r="AK23" i="3"/>
  <c r="AK39" i="3"/>
  <c r="Y40" i="3"/>
  <c r="AJ39" i="3"/>
  <c r="Y56" i="3"/>
  <c r="AK55" i="3"/>
  <c r="AJ55" i="3"/>
  <c r="Y72" i="3"/>
  <c r="AK71" i="3"/>
  <c r="AJ71" i="3"/>
  <c r="Y98" i="3"/>
  <c r="AK97" i="3"/>
  <c r="AJ97" i="3"/>
  <c r="Y130" i="3"/>
  <c r="AJ129" i="3"/>
  <c r="AK129" i="3"/>
  <c r="AJ161" i="3"/>
  <c r="AK161" i="3"/>
  <c r="Y162" i="3"/>
  <c r="AK13" i="3"/>
  <c r="Y14" i="3"/>
  <c r="AJ13" i="3"/>
  <c r="Y58" i="3"/>
  <c r="AK57" i="3"/>
  <c r="AJ57" i="3"/>
  <c r="Y126" i="3"/>
  <c r="AJ125" i="3"/>
  <c r="AK125" i="3"/>
  <c r="Y17" i="3"/>
  <c r="AK16" i="3"/>
  <c r="AJ16" i="3"/>
  <c r="AK32" i="3"/>
  <c r="AJ32" i="3"/>
  <c r="Y33" i="3"/>
  <c r="AJ48" i="3"/>
  <c r="AK48" i="3"/>
  <c r="Y49" i="3"/>
  <c r="AJ64" i="3"/>
  <c r="Y65" i="3"/>
  <c r="AK64" i="3"/>
  <c r="AK83" i="3"/>
  <c r="AJ83" i="3"/>
  <c r="Y84" i="3"/>
  <c r="AK115" i="3"/>
  <c r="Y116" i="3"/>
  <c r="AJ115" i="3"/>
  <c r="Y148" i="3"/>
  <c r="AJ147" i="3"/>
  <c r="AK147" i="3"/>
  <c r="Y180" i="3"/>
  <c r="AK179" i="3"/>
  <c r="AJ179" i="3"/>
  <c r="Y85" i="3"/>
  <c r="AK84" i="3"/>
  <c r="AJ84" i="3"/>
  <c r="AK100" i="3"/>
  <c r="AJ100" i="3"/>
  <c r="Y101" i="3"/>
  <c r="Y117" i="3"/>
  <c r="AJ116" i="3"/>
  <c r="AK116" i="3"/>
  <c r="AK132" i="3"/>
  <c r="AJ132" i="3"/>
  <c r="Y133" i="3"/>
  <c r="AK148" i="3"/>
  <c r="AJ148" i="3"/>
  <c r="Y149" i="3"/>
  <c r="Y165" i="3"/>
  <c r="AK164" i="3"/>
  <c r="AJ164" i="3"/>
  <c r="AJ180" i="3"/>
  <c r="AK180" i="3"/>
  <c r="Y181" i="3"/>
  <c r="AK193" i="3"/>
  <c r="Y194" i="3"/>
  <c r="AJ193" i="3"/>
  <c r="AK94" i="3"/>
  <c r="AJ94" i="3"/>
  <c r="Y95" i="3"/>
  <c r="AK110" i="3"/>
  <c r="AJ110" i="3"/>
  <c r="Y111" i="3"/>
  <c r="AK126" i="3"/>
  <c r="AJ126" i="3"/>
  <c r="Y127" i="3"/>
  <c r="Y143" i="3"/>
  <c r="AJ142" i="3"/>
  <c r="AK142" i="3"/>
  <c r="Y159" i="3"/>
  <c r="AJ158" i="3"/>
  <c r="AK158" i="3"/>
  <c r="AK174" i="3"/>
  <c r="AJ174" i="3"/>
  <c r="Y175" i="3"/>
  <c r="Y191" i="3"/>
  <c r="AJ190" i="3"/>
  <c r="AK190" i="3"/>
  <c r="Y22" i="3"/>
  <c r="AK21" i="3"/>
  <c r="AJ21" i="3"/>
  <c r="Y182" i="3"/>
  <c r="AK181" i="3"/>
  <c r="AJ181" i="3"/>
  <c r="Y19" i="3"/>
  <c r="AK18" i="3"/>
  <c r="AJ18" i="3"/>
  <c r="AK50" i="3"/>
  <c r="AJ50" i="3"/>
  <c r="Y51" i="3"/>
  <c r="AJ87" i="3"/>
  <c r="Y88" i="3"/>
  <c r="AK87" i="3"/>
  <c r="Y152" i="3"/>
  <c r="AJ151" i="3"/>
  <c r="AK151" i="3"/>
  <c r="AJ117" i="3"/>
  <c r="AK117" i="3"/>
  <c r="Y118" i="3"/>
  <c r="AJ15" i="3"/>
  <c r="AK15" i="3"/>
  <c r="Y16" i="3"/>
  <c r="Y48" i="3"/>
  <c r="AK47" i="3"/>
  <c r="AJ47" i="3"/>
  <c r="AK113" i="3"/>
  <c r="AJ113" i="3"/>
  <c r="Y114" i="3"/>
  <c r="Y178" i="3"/>
  <c r="AK177" i="3"/>
  <c r="AJ177" i="3"/>
  <c r="AK33" i="3"/>
  <c r="Y34" i="3"/>
  <c r="AJ33" i="3"/>
  <c r="AJ24" i="3"/>
  <c r="Y25" i="3"/>
  <c r="AK24" i="3"/>
  <c r="AK56" i="3"/>
  <c r="AJ56" i="3"/>
  <c r="Y57" i="3"/>
  <c r="AJ72" i="3"/>
  <c r="Y73" i="3"/>
  <c r="AK72" i="3"/>
  <c r="Y132" i="3"/>
  <c r="AJ131" i="3"/>
  <c r="AK131" i="3"/>
  <c r="Y77" i="3"/>
  <c r="AK76" i="3"/>
  <c r="AJ76" i="3"/>
  <c r="AJ108" i="3"/>
  <c r="Y109" i="3"/>
  <c r="AK108" i="3"/>
  <c r="Y141" i="3"/>
  <c r="AJ140" i="3"/>
  <c r="AK140" i="3"/>
  <c r="AK172" i="3"/>
  <c r="AJ172" i="3"/>
  <c r="Y173" i="3"/>
  <c r="Y87" i="3"/>
  <c r="AK86" i="3"/>
  <c r="AJ86" i="3"/>
  <c r="AJ102" i="3"/>
  <c r="Y103" i="3"/>
  <c r="AK102" i="3"/>
  <c r="AK134" i="3"/>
  <c r="AJ134" i="3"/>
  <c r="Y135" i="3"/>
  <c r="AJ182" i="3"/>
  <c r="AK182" i="3"/>
  <c r="Y183" i="3"/>
  <c r="Y150" i="3"/>
  <c r="AJ149" i="3"/>
  <c r="AK149" i="3"/>
  <c r="AJ38" i="3"/>
  <c r="Y39" i="3"/>
  <c r="AK38" i="3"/>
  <c r="AK54" i="3"/>
  <c r="AJ54" i="3"/>
  <c r="Y55" i="3"/>
  <c r="AK159" i="3"/>
  <c r="AJ159" i="3"/>
  <c r="Y160" i="3"/>
  <c r="Y6" i="3"/>
  <c r="Y54" i="3"/>
  <c r="AK53" i="3"/>
  <c r="AJ53" i="3"/>
  <c r="AK35" i="3"/>
  <c r="AJ35" i="3"/>
  <c r="Y36" i="3"/>
  <c r="Y68" i="3"/>
  <c r="AK67" i="3"/>
  <c r="AJ67" i="3"/>
  <c r="Y154" i="3"/>
  <c r="AK153" i="3"/>
  <c r="AJ153" i="3"/>
  <c r="Y102" i="3"/>
  <c r="AK101" i="3"/>
  <c r="AJ101" i="3"/>
  <c r="Y45" i="3"/>
  <c r="AK44" i="3"/>
  <c r="AJ44" i="3"/>
  <c r="AK77" i="3"/>
  <c r="AJ77" i="3"/>
  <c r="Y78" i="3"/>
  <c r="AK139" i="3"/>
  <c r="AJ139" i="3"/>
  <c r="Y140" i="3"/>
  <c r="AK96" i="3"/>
  <c r="AJ96" i="3"/>
  <c r="Y97" i="3"/>
  <c r="Y113" i="3"/>
  <c r="AK112" i="3"/>
  <c r="AJ112" i="3"/>
  <c r="Y161" i="3"/>
  <c r="AJ160" i="3"/>
  <c r="AK160" i="3"/>
  <c r="AJ176" i="3"/>
  <c r="AK176" i="3"/>
  <c r="Y177" i="3"/>
  <c r="Y91" i="3"/>
  <c r="AK90" i="3"/>
  <c r="AJ90" i="3"/>
  <c r="Y123" i="3"/>
  <c r="AK122" i="3"/>
  <c r="AJ122" i="3"/>
  <c r="AJ154" i="3"/>
  <c r="AK154" i="3"/>
  <c r="Y155" i="3"/>
  <c r="AK170" i="3"/>
  <c r="AJ170" i="3"/>
  <c r="Y171" i="3"/>
  <c r="AK194" i="3"/>
  <c r="AJ194" i="3"/>
  <c r="Y50" i="3"/>
  <c r="AK49" i="3"/>
  <c r="AJ49" i="3"/>
  <c r="AK9" i="3"/>
  <c r="Y10" i="3"/>
  <c r="AJ9" i="3"/>
  <c r="Y62" i="3"/>
  <c r="AK61" i="3"/>
  <c r="AJ61" i="3"/>
  <c r="Y134" i="3"/>
  <c r="AJ133" i="3"/>
  <c r="AK133" i="3"/>
  <c r="Y174" i="3"/>
  <c r="AJ173" i="3"/>
  <c r="AK173" i="3"/>
  <c r="Y15" i="3"/>
  <c r="AJ14" i="3"/>
  <c r="AK14" i="3"/>
  <c r="AJ30" i="3"/>
  <c r="Y31" i="3"/>
  <c r="AK30" i="3"/>
  <c r="AJ46" i="3"/>
  <c r="Y47" i="3"/>
  <c r="AK46" i="3"/>
  <c r="AJ62" i="3"/>
  <c r="Y63" i="3"/>
  <c r="AK62" i="3"/>
  <c r="AK79" i="3"/>
  <c r="AJ79" i="3"/>
  <c r="Y80" i="3"/>
  <c r="AK111" i="3"/>
  <c r="Y112" i="3"/>
  <c r="AJ111" i="3"/>
  <c r="AK143" i="3"/>
  <c r="AJ143" i="3"/>
  <c r="Y144" i="3"/>
  <c r="Y176" i="3"/>
  <c r="AK175" i="3"/>
  <c r="AJ175" i="3"/>
  <c r="AK29" i="3"/>
  <c r="Y30" i="3"/>
  <c r="AJ29" i="3"/>
  <c r="AJ85" i="3"/>
  <c r="Y86" i="3"/>
  <c r="AK85" i="3"/>
  <c r="AJ11" i="3"/>
  <c r="AK11" i="3"/>
  <c r="Y12" i="3"/>
  <c r="Y28" i="3"/>
  <c r="AJ27" i="3"/>
  <c r="AK27" i="3"/>
  <c r="AK43" i="3"/>
  <c r="AJ43" i="3"/>
  <c r="Y44" i="3"/>
  <c r="Y60" i="3"/>
  <c r="AK59" i="3"/>
  <c r="AJ59" i="3"/>
  <c r="AK75" i="3"/>
  <c r="AJ75" i="3"/>
  <c r="Y76" i="3"/>
  <c r="Y106" i="3"/>
  <c r="AK105" i="3"/>
  <c r="AJ105" i="3"/>
  <c r="Y138" i="3"/>
  <c r="AK137" i="3"/>
  <c r="AJ137" i="3"/>
  <c r="Y170" i="3"/>
  <c r="AJ169" i="3"/>
  <c r="AK169" i="3"/>
  <c r="Y26" i="3"/>
  <c r="AK25" i="3"/>
  <c r="AJ25" i="3"/>
  <c r="Y70" i="3"/>
  <c r="AK69" i="3"/>
  <c r="AJ69" i="3"/>
  <c r="AK157" i="3"/>
  <c r="AJ157" i="3"/>
  <c r="Y158" i="3"/>
  <c r="AJ20" i="3"/>
  <c r="Y21" i="3"/>
  <c r="AK20" i="3"/>
  <c r="Y37" i="3"/>
  <c r="AK36" i="3"/>
  <c r="AJ36" i="3"/>
  <c r="AK52" i="3"/>
  <c r="AJ52" i="3"/>
  <c r="Y53" i="3"/>
  <c r="AJ68" i="3"/>
  <c r="Y69" i="3"/>
  <c r="AK68" i="3"/>
  <c r="Y92" i="3"/>
  <c r="AK91" i="3"/>
  <c r="AJ91" i="3"/>
  <c r="Y124" i="3"/>
  <c r="AJ123" i="3"/>
  <c r="AK123" i="3"/>
  <c r="AK155" i="3"/>
  <c r="AJ155" i="3"/>
  <c r="Y156" i="3"/>
  <c r="AK187" i="3"/>
  <c r="AJ187" i="3"/>
  <c r="Y188" i="3"/>
  <c r="Y89" i="3"/>
  <c r="AK88" i="3"/>
  <c r="AJ88" i="3"/>
  <c r="AJ104" i="3"/>
  <c r="Y105" i="3"/>
  <c r="AK104" i="3"/>
  <c r="Y121" i="3"/>
  <c r="AK120" i="3"/>
  <c r="AJ120" i="3"/>
  <c r="AK136" i="3"/>
  <c r="AJ136" i="3"/>
  <c r="Y137" i="3"/>
  <c r="AK152" i="3"/>
  <c r="AJ152" i="3"/>
  <c r="Y153" i="3"/>
  <c r="AK168" i="3"/>
  <c r="AJ168" i="3"/>
  <c r="Y169" i="3"/>
  <c r="Y185" i="3"/>
  <c r="AJ184" i="3"/>
  <c r="AK184" i="3"/>
  <c r="Y83" i="3"/>
  <c r="AK82" i="3"/>
  <c r="AJ82" i="3"/>
  <c r="AK98" i="3"/>
  <c r="AJ98" i="3"/>
  <c r="Y99" i="3"/>
  <c r="Y115" i="3"/>
  <c r="AK114" i="3"/>
  <c r="AJ114" i="3"/>
  <c r="AK130" i="3"/>
  <c r="AJ130" i="3"/>
  <c r="Y131" i="3"/>
  <c r="Y147" i="3"/>
  <c r="AK146" i="3"/>
  <c r="AJ146" i="3"/>
  <c r="Y163" i="3"/>
  <c r="AK162" i="3"/>
  <c r="AJ162" i="3"/>
  <c r="AJ178" i="3"/>
  <c r="AK178" i="3"/>
  <c r="Y179" i="3"/>
  <c r="AJ191" i="3"/>
  <c r="AK191" i="3"/>
  <c r="Y192" i="3"/>
  <c r="G6" i="9" l="1"/>
  <c r="G5" i="9"/>
  <c r="G4" i="9"/>
  <c r="G165" i="3" l="1"/>
  <c r="G164" i="3"/>
  <c r="G163" i="3" l="1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8" i="3"/>
  <c r="G87" i="3"/>
  <c r="G86" i="3"/>
  <c r="G85" i="3"/>
  <c r="G84" i="3"/>
  <c r="G83" i="3"/>
  <c r="G82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58" i="3"/>
  <c r="G57" i="3"/>
  <c r="G56" i="3"/>
  <c r="G55" i="3"/>
  <c r="G54" i="3"/>
  <c r="G53" i="3"/>
  <c r="G50" i="3"/>
  <c r="G49" i="3"/>
  <c r="G20" i="3"/>
  <c r="G19" i="3"/>
  <c r="G18" i="3"/>
  <c r="G17" i="3"/>
  <c r="G14" i="3"/>
  <c r="G13" i="3"/>
  <c r="G12" i="3"/>
  <c r="G11" i="3"/>
  <c r="G10" i="3"/>
  <c r="G9" i="3"/>
  <c r="G6" i="3"/>
  <c r="G5" i="3"/>
</calcChain>
</file>

<file path=xl/sharedStrings.xml><?xml version="1.0" encoding="utf-8"?>
<sst xmlns="http://schemas.openxmlformats.org/spreadsheetml/2006/main" count="2339" uniqueCount="399">
  <si>
    <t>変更履歴</t>
    <phoneticPr fontId="1"/>
  </si>
  <si>
    <t>No</t>
    <phoneticPr fontId="1"/>
  </si>
  <si>
    <t>案件番号</t>
    <rPh sb="0" eb="2">
      <t>アンケn</t>
    </rPh>
    <phoneticPr fontId="1"/>
  </si>
  <si>
    <t>シート名</t>
    <phoneticPr fontId="1"/>
  </si>
  <si>
    <t>更新内容</t>
    <rPh sb="0" eb="2">
      <t>コウシn</t>
    </rPh>
    <phoneticPr fontId="1"/>
  </si>
  <si>
    <t>更新者</t>
    <phoneticPr fontId="1"/>
  </si>
  <si>
    <t>更新日</t>
    <phoneticPr fontId="1"/>
  </si>
  <si>
    <t>確認者</t>
    <phoneticPr fontId="1"/>
  </si>
  <si>
    <t>確認日</t>
    <phoneticPr fontId="1"/>
  </si>
  <si>
    <t>Y2020M11#001</t>
    <phoneticPr fontId="1"/>
  </si>
  <si>
    <t>全般</t>
    <rPh sb="0" eb="2">
      <t>ゼンパn</t>
    </rPh>
    <phoneticPr fontId="1"/>
  </si>
  <si>
    <t>新規作成</t>
    <phoneticPr fontId="1"/>
  </si>
  <si>
    <t>-</t>
    <phoneticPr fontId="1"/>
  </si>
  <si>
    <t>Y2020M11#001</t>
  </si>
  <si>
    <t>新規</t>
  </si>
  <si>
    <t>メモ</t>
    <phoneticPr fontId="1"/>
  </si>
  <si>
    <t>支払方法</t>
    <rPh sb="0" eb="2">
      <t>シハライ</t>
    </rPh>
    <rPh sb="2" eb="4">
      <t>ホウホウ</t>
    </rPh>
    <phoneticPr fontId="1"/>
  </si>
  <si>
    <t>費目</t>
    <rPh sb="0" eb="2">
      <t>ヒモク</t>
    </rPh>
    <phoneticPr fontId="1"/>
  </si>
  <si>
    <t>費目詳細</t>
    <rPh sb="0" eb="2">
      <t>ヒモク</t>
    </rPh>
    <rPh sb="2" eb="4">
      <t>ショウサイ</t>
    </rPh>
    <phoneticPr fontId="1"/>
  </si>
  <si>
    <t>No</t>
  </si>
  <si>
    <t>メモ</t>
  </si>
  <si>
    <t>メッセージ文言</t>
    <rPh sb="5" eb="7">
      <t>モンゴン</t>
    </rPh>
    <phoneticPr fontId="1"/>
  </si>
  <si>
    <t>登録日</t>
    <rPh sb="0" eb="3">
      <t>トウロクビ</t>
    </rPh>
    <phoneticPr fontId="1"/>
  </si>
  <si>
    <t>更新日</t>
    <rPh sb="0" eb="3">
      <t>コウシンビ</t>
    </rPh>
    <phoneticPr fontId="1"/>
  </si>
  <si>
    <t>支払方法ID</t>
    <rPh sb="0" eb="2">
      <t>シハライ</t>
    </rPh>
    <rPh sb="2" eb="4">
      <t>ホウホウ</t>
    </rPh>
    <phoneticPr fontId="1"/>
  </si>
  <si>
    <t>費目ID</t>
    <rPh sb="0" eb="2">
      <t>ヒモク</t>
    </rPh>
    <phoneticPr fontId="1"/>
  </si>
  <si>
    <t>費目詳細ID</t>
    <rPh sb="0" eb="2">
      <t>ヒモク</t>
    </rPh>
    <rPh sb="2" eb="4">
      <t>ショウサイ</t>
    </rPh>
    <phoneticPr fontId="1"/>
  </si>
  <si>
    <t>入力日</t>
    <rPh sb="0" eb="2">
      <t>ニュウリョク</t>
    </rPh>
    <rPh sb="2" eb="3">
      <t>ビ</t>
    </rPh>
    <phoneticPr fontId="1"/>
  </si>
  <si>
    <t>出金</t>
    <rPh sb="0" eb="2">
      <t>シュッキン</t>
    </rPh>
    <phoneticPr fontId="1"/>
  </si>
  <si>
    <t>入金</t>
    <rPh sb="0" eb="2">
      <t>ニュウキン</t>
    </rPh>
    <phoneticPr fontId="1"/>
  </si>
  <si>
    <t>用途</t>
    <rPh sb="0" eb="2">
      <t>ヨウト</t>
    </rPh>
    <phoneticPr fontId="1"/>
  </si>
  <si>
    <t>購入店ID</t>
    <rPh sb="0" eb="2">
      <t>コウニュウ</t>
    </rPh>
    <rPh sb="2" eb="3">
      <t>テン</t>
    </rPh>
    <phoneticPr fontId="1"/>
  </si>
  <si>
    <t>購入店</t>
    <rPh sb="0" eb="2">
      <t>コウニュウ</t>
    </rPh>
    <rPh sb="2" eb="3">
      <t>テン</t>
    </rPh>
    <phoneticPr fontId="1"/>
  </si>
  <si>
    <t>購入場所</t>
    <rPh sb="0" eb="2">
      <t>コウニュウ</t>
    </rPh>
    <rPh sb="2" eb="4">
      <t>バショ</t>
    </rPh>
    <phoneticPr fontId="1"/>
  </si>
  <si>
    <t>計上日</t>
    <rPh sb="0" eb="2">
      <t>ケイジョウ</t>
    </rPh>
    <rPh sb="2" eb="3">
      <t>ビ</t>
    </rPh>
    <phoneticPr fontId="1"/>
  </si>
  <si>
    <t>区分</t>
    <rPh sb="0" eb="2">
      <t>クブン</t>
    </rPh>
    <phoneticPr fontId="1"/>
  </si>
  <si>
    <t>テーブル名（論理名）</t>
    <rPh sb="4" eb="5">
      <t>メイ</t>
    </rPh>
    <rPh sb="6" eb="8">
      <t>ロンリ</t>
    </rPh>
    <rPh sb="8" eb="9">
      <t>メイ</t>
    </rPh>
    <phoneticPr fontId="1"/>
  </si>
  <si>
    <t>テーブル名（物理名）</t>
    <rPh sb="4" eb="5">
      <t>メイ</t>
    </rPh>
    <rPh sb="6" eb="8">
      <t>ブツリ</t>
    </rPh>
    <rPh sb="8" eb="9">
      <t>メイ</t>
    </rPh>
    <phoneticPr fontId="1"/>
  </si>
  <si>
    <t>カラム名（論理名）</t>
    <rPh sb="3" eb="4">
      <t>メイ</t>
    </rPh>
    <rPh sb="5" eb="7">
      <t>ロンリ</t>
    </rPh>
    <rPh sb="7" eb="8">
      <t>メイ</t>
    </rPh>
    <phoneticPr fontId="1"/>
  </si>
  <si>
    <t>カラム名（物理名）</t>
    <rPh sb="3" eb="4">
      <t>メイ</t>
    </rPh>
    <rPh sb="5" eb="7">
      <t>ブツリ</t>
    </rPh>
    <rPh sb="7" eb="8">
      <t>メイ</t>
    </rPh>
    <phoneticPr fontId="1"/>
  </si>
  <si>
    <t>コード値</t>
    <rPh sb="3" eb="4">
      <t>チ</t>
    </rPh>
    <phoneticPr fontId="1"/>
  </si>
  <si>
    <t>ユーザーID</t>
  </si>
  <si>
    <t>種別</t>
    <rPh sb="0" eb="2">
      <t>シュベt</t>
    </rPh>
    <phoneticPr fontId="1"/>
  </si>
  <si>
    <t>選択可能なID</t>
  </si>
  <si>
    <t>メッセージID</t>
  </si>
  <si>
    <t>パスワード</t>
  </si>
  <si>
    <t>カテゴリ</t>
  </si>
  <si>
    <t>コードID</t>
  </si>
  <si>
    <t>マスタ</t>
  </si>
  <si>
    <t>テーブル</t>
  </si>
  <si>
    <t>JANコード</t>
  </si>
  <si>
    <t>ログインユーザー</t>
  </si>
  <si>
    <t>登録ユーザーID</t>
    <rPh sb="0" eb="2">
      <t>トウロク</t>
    </rPh>
    <phoneticPr fontId="1"/>
  </si>
  <si>
    <t>更新ユーザーID</t>
    <rPh sb="0" eb="2">
      <t>コウシン</t>
    </rPh>
    <phoneticPr fontId="1"/>
  </si>
  <si>
    <t>メッセージマスタ</t>
  </si>
  <si>
    <t>支払方法マスタ</t>
  </si>
  <si>
    <t>費目マスタ</t>
  </si>
  <si>
    <t>費目詳細マスタ</t>
  </si>
  <si>
    <t>費目関係マスタ</t>
  </si>
  <si>
    <t>費目詳細関係マスタ</t>
  </si>
  <si>
    <t>ユーザー管理マスタ</t>
  </si>
  <si>
    <t>コード定義マスタ</t>
  </si>
  <si>
    <t>権限定義マスタ</t>
  </si>
  <si>
    <t>家計簿テーブル</t>
    <rPh sb="0" eb="1">
      <t>カケ</t>
    </rPh>
    <phoneticPr fontId="1"/>
  </si>
  <si>
    <t>購入店履歴テーブル</t>
    <rPh sb="0" eb="2">
      <t>リレk</t>
    </rPh>
    <phoneticPr fontId="1"/>
  </si>
  <si>
    <t>型</t>
    <rPh sb="0" eb="1">
      <t>カタ</t>
    </rPh>
    <phoneticPr fontId="1"/>
  </si>
  <si>
    <t>桁数</t>
    <rPh sb="0" eb="2">
      <t>ケタス</t>
    </rPh>
    <phoneticPr fontId="1"/>
  </si>
  <si>
    <t>初期値</t>
    <phoneticPr fontId="1"/>
  </si>
  <si>
    <t>m_message</t>
  </si>
  <si>
    <t>m_payment_methods</t>
  </si>
  <si>
    <t>m_expense_items</t>
  </si>
  <si>
    <t>m_expense_items_details</t>
  </si>
  <si>
    <t>m_expense_items_relationship</t>
  </si>
  <si>
    <t>m_expense_items_details_relationship</t>
  </si>
  <si>
    <t>m_user_management</t>
  </si>
  <si>
    <t>m_code_definition</t>
  </si>
  <si>
    <t>m_authority_management</t>
  </si>
  <si>
    <t>t_account_book</t>
  </si>
  <si>
    <t>t_purchase_history_for_shops</t>
  </si>
  <si>
    <t>message_id</t>
  </si>
  <si>
    <t>message</t>
  </si>
  <si>
    <t>registration_date</t>
  </si>
  <si>
    <t>registered_user_id</t>
  </si>
  <si>
    <t>update_user_id</t>
  </si>
  <si>
    <t>payment_methods_id</t>
  </si>
  <si>
    <t>payment_methods</t>
  </si>
  <si>
    <t>expense_items_id</t>
  </si>
  <si>
    <t>expense_items</t>
  </si>
  <si>
    <t>expense_items_details_id</t>
  </si>
  <si>
    <t>expense_items_details</t>
  </si>
  <si>
    <t>user_id</t>
  </si>
  <si>
    <t>password</t>
  </si>
  <si>
    <t>category</t>
  </si>
  <si>
    <t>code_id</t>
  </si>
  <si>
    <t>code_value</t>
  </si>
  <si>
    <t>type</t>
  </si>
  <si>
    <t>selectable_id</t>
  </si>
  <si>
    <t>input_date</t>
  </si>
  <si>
    <t>jan_code</t>
  </si>
  <si>
    <t>withdrawals</t>
  </si>
  <si>
    <t>deposits</t>
  </si>
  <si>
    <t>use</t>
  </si>
  <si>
    <t>shop_id</t>
  </si>
  <si>
    <t>shop</t>
  </si>
  <si>
    <t>where_to_buy</t>
  </si>
  <si>
    <t>memo</t>
  </si>
  <si>
    <t>accounting_date</t>
  </si>
  <si>
    <t>login_user</t>
  </si>
  <si>
    <t>データベース名</t>
    <phoneticPr fontId="1"/>
  </si>
  <si>
    <t>やること</t>
    <phoneticPr fontId="1"/>
  </si>
  <si>
    <t>データベースの作成</t>
    <rPh sb="0" eb="2">
      <t>サクセ</t>
    </rPh>
    <phoneticPr fontId="1"/>
  </si>
  <si>
    <t>ユーザーの作成</t>
    <phoneticPr fontId="1"/>
  </si>
  <si>
    <t>テーブルの作成</t>
    <rPh sb="0" eb="2">
      <t>サクセ</t>
    </rPh>
    <phoneticPr fontId="1"/>
  </si>
  <si>
    <t>サンプルレコードのINSERT</t>
    <rPh sb="0" eb="2">
      <t>ツイk</t>
    </rPh>
    <phoneticPr fontId="1"/>
  </si>
  <si>
    <t>(</t>
    <phoneticPr fontId="1"/>
  </si>
  <si>
    <t>varchar</t>
    <phoneticPr fontId="1"/>
  </si>
  <si>
    <t>timestamp</t>
    <phoneticPr fontId="1"/>
  </si>
  <si>
    <t>yyyymmdd</t>
    <phoneticPr fontId="1"/>
  </si>
  <si>
    <t>integer</t>
    <phoneticPr fontId="1"/>
  </si>
  <si>
    <t>varchar</t>
    <phoneticPr fontId="1"/>
  </si>
  <si>
    <t>データベース</t>
    <phoneticPr fontId="1"/>
  </si>
  <si>
    <t>データベース名</t>
    <rPh sb="6" eb="7">
      <t>メイ</t>
    </rPh>
    <phoneticPr fontId="1"/>
  </si>
  <si>
    <t>RDBMS</t>
    <phoneticPr fontId="1"/>
  </si>
  <si>
    <t>PostgreSQL</t>
    <phoneticPr fontId="1"/>
  </si>
  <si>
    <t>Encoding</t>
    <phoneticPr fontId="1"/>
  </si>
  <si>
    <t>Collate</t>
    <phoneticPr fontId="1"/>
  </si>
  <si>
    <t>Ctype</t>
    <phoneticPr fontId="1"/>
  </si>
  <si>
    <t>UTF8</t>
  </si>
  <si>
    <t>ja_JP.utf8</t>
  </si>
  <si>
    <t>ユーザー</t>
    <phoneticPr fontId="1"/>
  </si>
  <si>
    <t>パスワード</t>
    <phoneticPr fontId="1"/>
  </si>
  <si>
    <t>※暫定値</t>
    <rPh sb="1" eb="4">
      <t>ザンテイチ</t>
    </rPh>
    <phoneticPr fontId="1"/>
  </si>
  <si>
    <t>※未決</t>
    <rPh sb="1" eb="3">
      <t>ミケツ</t>
    </rPh>
    <phoneticPr fontId="1"/>
  </si>
  <si>
    <t>　⇒ロケール設定はCREATE DATABASE実行時に指定する</t>
    <rPh sb="2" eb="4">
      <t>セッテ</t>
    </rPh>
    <phoneticPr fontId="1"/>
  </si>
  <si>
    <t>覚え書き</t>
    <rPh sb="0" eb="1">
      <t>オボ</t>
    </rPh>
    <rPh sb="2" eb="3">
      <t>ガ</t>
    </rPh>
    <phoneticPr fontId="1"/>
  </si>
  <si>
    <t>製造</t>
    <rPh sb="0" eb="2">
      <t>セイゾウ</t>
    </rPh>
    <phoneticPr fontId="1"/>
  </si>
  <si>
    <t>DDL作成</t>
    <rPh sb="3" eb="5">
      <t>サクセイ</t>
    </rPh>
    <phoneticPr fontId="1"/>
  </si>
  <si>
    <t>SQL文</t>
    <rPh sb="3" eb="4">
      <t>ブン</t>
    </rPh>
    <phoneticPr fontId="1"/>
  </si>
  <si>
    <t>SQL生成列１</t>
    <rPh sb="3" eb="5">
      <t>セイセイ</t>
    </rPh>
    <rPh sb="5" eb="6">
      <t>レツ</t>
    </rPh>
    <phoneticPr fontId="1"/>
  </si>
  <si>
    <t>SQL生成列２</t>
    <rPh sb="3" eb="5">
      <t>セイセイ</t>
    </rPh>
    <rPh sb="5" eb="6">
      <t>レツ</t>
    </rPh>
    <phoneticPr fontId="1"/>
  </si>
  <si>
    <t>SQL生成列３</t>
    <rPh sb="3" eb="5">
      <t>セイセイ</t>
    </rPh>
    <rPh sb="5" eb="6">
      <t>レツ</t>
    </rPh>
    <phoneticPr fontId="1"/>
  </si>
  <si>
    <t>SQL生成列４</t>
    <rPh sb="3" eb="5">
      <t>セイセイ</t>
    </rPh>
    <rPh sb="5" eb="6">
      <t>レツ</t>
    </rPh>
    <phoneticPr fontId="1"/>
  </si>
  <si>
    <t>SQL生成列５</t>
    <rPh sb="3" eb="5">
      <t>セイセイ</t>
    </rPh>
    <rPh sb="5" eb="6">
      <t>レツ</t>
    </rPh>
    <phoneticPr fontId="1"/>
  </si>
  <si>
    <t>SQL生成列６</t>
    <rPh sb="3" eb="5">
      <t>セイセイ</t>
    </rPh>
    <rPh sb="5" eb="6">
      <t>レツ</t>
    </rPh>
    <phoneticPr fontId="1"/>
  </si>
  <si>
    <t>SQL生成列７</t>
    <rPh sb="3" eb="5">
      <t>セイセイ</t>
    </rPh>
    <rPh sb="5" eb="6">
      <t>レツ</t>
    </rPh>
    <phoneticPr fontId="1"/>
  </si>
  <si>
    <t>SQL生成列８</t>
    <rPh sb="3" eb="5">
      <t>セイセイ</t>
    </rPh>
    <rPh sb="5" eb="6">
      <t>レツ</t>
    </rPh>
    <phoneticPr fontId="1"/>
  </si>
  <si>
    <t>SQL生成列９</t>
    <rPh sb="3" eb="5">
      <t>セイセイ</t>
    </rPh>
    <rPh sb="5" eb="6">
      <t>レツ</t>
    </rPh>
    <phoneticPr fontId="1"/>
  </si>
  <si>
    <t>SQL生成列１０</t>
    <rPh sb="3" eb="5">
      <t>セイセイ</t>
    </rPh>
    <rPh sb="5" eb="6">
      <t>レツ</t>
    </rPh>
    <phoneticPr fontId="1"/>
  </si>
  <si>
    <t>SQL生成列１１</t>
    <rPh sb="3" eb="5">
      <t>セイセイ</t>
    </rPh>
    <rPh sb="5" eb="6">
      <t>レツ</t>
    </rPh>
    <phoneticPr fontId="1"/>
  </si>
  <si>
    <t>SQL生成列１２</t>
    <rPh sb="3" eb="5">
      <t>セイセイ</t>
    </rPh>
    <rPh sb="5" eb="6">
      <t>レツ</t>
    </rPh>
    <phoneticPr fontId="1"/>
  </si>
  <si>
    <t>テーブル定義</t>
    <rPh sb="4" eb="6">
      <t>テイギ</t>
    </rPh>
    <phoneticPr fontId="1"/>
  </si>
  <si>
    <t>作成対象</t>
    <rPh sb="0" eb="4">
      <t>サクセイタイショウ</t>
    </rPh>
    <phoneticPr fontId="1"/>
  </si>
  <si>
    <t>種類</t>
    <rPh sb="0" eb="2">
      <t>シュルイ</t>
    </rPh>
    <phoneticPr fontId="1"/>
  </si>
  <si>
    <t>UPDATE</t>
    <phoneticPr fontId="1"/>
  </si>
  <si>
    <t>CREATE</t>
    <phoneticPr fontId="1"/>
  </si>
  <si>
    <t>SELECT</t>
    <phoneticPr fontId="1"/>
  </si>
  <si>
    <t>など</t>
    <phoneticPr fontId="1"/>
  </si>
  <si>
    <t>種類</t>
    <rPh sb="0" eb="2">
      <t>シュルイ</t>
    </rPh>
    <phoneticPr fontId="1"/>
  </si>
  <si>
    <t>カウント</t>
    <phoneticPr fontId="1"/>
  </si>
  <si>
    <t>抽出</t>
    <rPh sb="0" eb="2">
      <t>チュウシュツ</t>
    </rPh>
    <phoneticPr fontId="1"/>
  </si>
  <si>
    <t>テーブル名抽出</t>
    <rPh sb="5" eb="7">
      <t>チュウシュツ</t>
    </rPh>
    <phoneticPr fontId="1"/>
  </si>
  <si>
    <t>テーブル一覧</t>
    <rPh sb="4" eb="6">
      <t>イチラン</t>
    </rPh>
    <phoneticPr fontId="1"/>
  </si>
  <si>
    <t>主キー</t>
    <rPh sb="0" eb="1">
      <t>シュ</t>
    </rPh>
    <phoneticPr fontId="1"/>
  </si>
  <si>
    <t>text</t>
    <phoneticPr fontId="1"/>
  </si>
  <si>
    <t>ID桁数</t>
    <rPh sb="2" eb="4">
      <t>ケタスウ</t>
    </rPh>
    <phoneticPr fontId="1"/>
  </si>
  <si>
    <t>timestamp</t>
  </si>
  <si>
    <t>varchar</t>
  </si>
  <si>
    <t>ID定義マスタ</t>
    <rPh sb="2" eb="4">
      <t>テイギ</t>
    </rPh>
    <phoneticPr fontId="1"/>
  </si>
  <si>
    <t>ID構成要素番号</t>
    <rPh sb="2" eb="6">
      <t>コウセイヨウソ</t>
    </rPh>
    <rPh sb="6" eb="8">
      <t>バンゴウ</t>
    </rPh>
    <phoneticPr fontId="1"/>
  </si>
  <si>
    <t>ID構成要素名</t>
    <rPh sb="2" eb="7">
      <t>コウセイヨウソメイ</t>
    </rPh>
    <phoneticPr fontId="1"/>
  </si>
  <si>
    <t>integer</t>
  </si>
  <si>
    <t>ID構成要素桁数</t>
    <rPh sb="2" eb="6">
      <t>コウセイヨウソ</t>
    </rPh>
    <rPh sb="6" eb="8">
      <t>ケタスウ</t>
    </rPh>
    <phoneticPr fontId="1"/>
  </si>
  <si>
    <t>ユニーク</t>
    <phoneticPr fontId="1"/>
  </si>
  <si>
    <t>辞書マスタ</t>
    <rPh sb="0" eb="2">
      <t>ジショ</t>
    </rPh>
    <phoneticPr fontId="1"/>
  </si>
  <si>
    <t>単語（英名）</t>
    <rPh sb="0" eb="2">
      <t>タンゴ</t>
    </rPh>
    <rPh sb="3" eb="5">
      <t>エイメイ</t>
    </rPh>
    <phoneticPr fontId="1"/>
  </si>
  <si>
    <t>別名</t>
    <rPh sb="0" eb="2">
      <t>ベツメイ</t>
    </rPh>
    <phoneticPr fontId="1"/>
  </si>
  <si>
    <t>単語（和名）</t>
    <rPh sb="0" eb="2">
      <t>タンゴ</t>
    </rPh>
    <rPh sb="3" eb="5">
      <t>ワメイ</t>
    </rPh>
    <phoneticPr fontId="1"/>
  </si>
  <si>
    <t>ID名（英名）</t>
    <rPh sb="2" eb="3">
      <t>メイ</t>
    </rPh>
    <rPh sb="4" eb="6">
      <t>エイメイ</t>
    </rPh>
    <phoneticPr fontId="1"/>
  </si>
  <si>
    <t>ID名（和名）</t>
    <rPh sb="2" eb="3">
      <t>メイ</t>
    </rPh>
    <rPh sb="4" eb="6">
      <t>ワメイ</t>
    </rPh>
    <phoneticPr fontId="1"/>
  </si>
  <si>
    <t>update_date</t>
  </si>
  <si>
    <t>検索キーワード</t>
    <rPh sb="0" eb="2">
      <t>ケンサク</t>
    </rPh>
    <phoneticPr fontId="1"/>
  </si>
  <si>
    <t>ID構成要素マスタ</t>
    <rPh sb="2" eb="6">
      <t>コウセイヨウソ</t>
    </rPh>
    <phoneticPr fontId="1"/>
  </si>
  <si>
    <t>t_account_book</t>
    <phoneticPr fontId="1"/>
  </si>
  <si>
    <t>account_book_record_id</t>
    <phoneticPr fontId="1"/>
  </si>
  <si>
    <t>家計簿記録ID</t>
    <rPh sb="0" eb="3">
      <t>カケイボ</t>
    </rPh>
    <rPh sb="3" eb="5">
      <t>キロク</t>
    </rPh>
    <phoneticPr fontId="1"/>
  </si>
  <si>
    <t>ID構成要素桁数</t>
  </si>
  <si>
    <t>設定仕様</t>
  </si>
  <si>
    <t>m_id_definition</t>
  </si>
  <si>
    <t>id_english_name</t>
  </si>
  <si>
    <t>id_japanese_name</t>
  </si>
  <si>
    <t>id_digit</t>
  </si>
  <si>
    <t>id_component_number</t>
  </si>
  <si>
    <t>id_component_name</t>
  </si>
  <si>
    <t>id_component_digit</t>
  </si>
  <si>
    <t>setting_specifications</t>
  </si>
  <si>
    <t>〇</t>
  </si>
  <si>
    <t>text</t>
  </si>
  <si>
    <t>m_id_component</t>
  </si>
  <si>
    <t>ID構成要素名（英名）</t>
  </si>
  <si>
    <t>ID構成要素名（和名）</t>
  </si>
  <si>
    <t>選択肢</t>
  </si>
  <si>
    <t>説明（構成要素）</t>
  </si>
  <si>
    <t>使用ID</t>
  </si>
  <si>
    <t>choices</t>
  </si>
  <si>
    <t>discription_id_component</t>
  </si>
  <si>
    <t>use_id</t>
  </si>
  <si>
    <t>m_dictionary</t>
  </si>
  <si>
    <t>japanese_name</t>
  </si>
  <si>
    <t>english_name</t>
  </si>
  <si>
    <t>alias</t>
  </si>
  <si>
    <t>search_words</t>
  </si>
  <si>
    <t>機能ID</t>
  </si>
  <si>
    <t>区分</t>
  </si>
  <si>
    <t>別名_辞書マスタ</t>
  </si>
  <si>
    <t>機能名（和名）</t>
  </si>
  <si>
    <t>機能名（英名）</t>
  </si>
  <si>
    <t>機能ID定義マスタ</t>
    <rPh sb="0" eb="2">
      <t>キノウ</t>
    </rPh>
    <rPh sb="4" eb="6">
      <t>テイギ</t>
    </rPh>
    <phoneticPr fontId="1"/>
  </si>
  <si>
    <t>function_japanese_name</t>
  </si>
  <si>
    <t>function_english_name</t>
  </si>
  <si>
    <t>alias_m_dictionary</t>
  </si>
  <si>
    <t>function_id</t>
  </si>
  <si>
    <t>m_function_id_definition</t>
  </si>
  <si>
    <t>〇</t>
    <phoneticPr fontId="1"/>
  </si>
  <si>
    <t>〇</t>
    <phoneticPr fontId="1"/>
  </si>
  <si>
    <t>設定仕様</t>
    <rPh sb="0" eb="4">
      <t>セッテイシヨウ</t>
    </rPh>
    <phoneticPr fontId="1"/>
  </si>
  <si>
    <t>画面から入力された日付をyyyymmddで設定する。</t>
    <rPh sb="0" eb="2">
      <t>ガメン</t>
    </rPh>
    <rPh sb="4" eb="6">
      <t>ニュウリョク</t>
    </rPh>
    <rPh sb="9" eb="11">
      <t>ヒヅケ</t>
    </rPh>
    <rPh sb="21" eb="23">
      <t>セッテイ</t>
    </rPh>
    <phoneticPr fontId="1"/>
  </si>
  <si>
    <t>ユーザー管理マスタに定義されたユーザーIDを設定する。</t>
    <rPh sb="4" eb="6">
      <t>カンリ</t>
    </rPh>
    <rPh sb="10" eb="12">
      <t>テイギ</t>
    </rPh>
    <rPh sb="22" eb="24">
      <t>セッテイ</t>
    </rPh>
    <phoneticPr fontId="1"/>
  </si>
  <si>
    <t>999999999999</t>
    <phoneticPr fontId="1"/>
  </si>
  <si>
    <t>ID定義マスタで定義された構成のIDを設定する。</t>
    <rPh sb="2" eb="4">
      <t>テイギ</t>
    </rPh>
    <rPh sb="8" eb="10">
      <t>テイギ</t>
    </rPh>
    <rPh sb="13" eb="15">
      <t>コウセイ</t>
    </rPh>
    <rPh sb="19" eb="21">
      <t>セッテイ</t>
    </rPh>
    <phoneticPr fontId="1"/>
  </si>
  <si>
    <t>半角スペース</t>
    <rPh sb="0" eb="2">
      <t>ハンカク</t>
    </rPh>
    <phoneticPr fontId="1"/>
  </si>
  <si>
    <t>ID構成要素名に対してID構成要素マスタに定義されているID構成要素桁数を設定する。</t>
    <rPh sb="2" eb="7">
      <t>コウセイヨウソメイ</t>
    </rPh>
    <rPh sb="8" eb="9">
      <t>タイ</t>
    </rPh>
    <rPh sb="13" eb="17">
      <t>コウセイヨウソ</t>
    </rPh>
    <rPh sb="21" eb="23">
      <t>テイギ</t>
    </rPh>
    <rPh sb="30" eb="34">
      <t>コウセイヨウソ</t>
    </rPh>
    <rPh sb="34" eb="36">
      <t>ケタスウ</t>
    </rPh>
    <rPh sb="37" eb="39">
      <t>セッテイ</t>
    </rPh>
    <phoneticPr fontId="1"/>
  </si>
  <si>
    <t>購入した店の名前を入力する。</t>
    <rPh sb="0" eb="2">
      <t>コウニュウ</t>
    </rPh>
    <rPh sb="4" eb="5">
      <t>ミセ</t>
    </rPh>
    <rPh sb="6" eb="8">
      <t>ナマエ</t>
    </rPh>
    <rPh sb="9" eb="11">
      <t>ニュウリョク</t>
    </rPh>
    <phoneticPr fontId="1"/>
  </si>
  <si>
    <t>入出金した用途を記載する（商品名、振込などのアクション）。</t>
    <rPh sb="0" eb="3">
      <t>ニュウシュツキン</t>
    </rPh>
    <rPh sb="5" eb="7">
      <t>ヨウト</t>
    </rPh>
    <rPh sb="8" eb="10">
      <t>キサイ</t>
    </rPh>
    <rPh sb="13" eb="16">
      <t>ショウヒンメイ</t>
    </rPh>
    <rPh sb="17" eb="18">
      <t>フ</t>
    </rPh>
    <rPh sb="18" eb="19">
      <t>コ</t>
    </rPh>
    <phoneticPr fontId="1"/>
  </si>
  <si>
    <t>購入した場所が特定できる商業施設名または住所を入力する。</t>
    <rPh sb="0" eb="2">
      <t>コウニュウ</t>
    </rPh>
    <rPh sb="4" eb="6">
      <t>バショ</t>
    </rPh>
    <rPh sb="7" eb="9">
      <t>トクテイ</t>
    </rPh>
    <rPh sb="12" eb="17">
      <t>ショウギョウシセツメイ</t>
    </rPh>
    <rPh sb="20" eb="22">
      <t>ジュウショ</t>
    </rPh>
    <rPh sb="23" eb="25">
      <t>ニュウリョク</t>
    </rPh>
    <phoneticPr fontId="1"/>
  </si>
  <si>
    <t>なし（自由入力欄）</t>
    <rPh sb="3" eb="8">
      <t>ジユウニュウリョクラン</t>
    </rPh>
    <phoneticPr fontId="1"/>
  </si>
  <si>
    <t>家計簿テーブル.購入店で入力された店の名前を入力する。</t>
    <rPh sb="0" eb="3">
      <t>カケイボ</t>
    </rPh>
    <rPh sb="8" eb="11">
      <t>コウニュウテン</t>
    </rPh>
    <rPh sb="12" eb="14">
      <t>ニュウリョク</t>
    </rPh>
    <rPh sb="17" eb="18">
      <t>ミセ</t>
    </rPh>
    <rPh sb="19" eb="21">
      <t>ナマエ</t>
    </rPh>
    <rPh sb="22" eb="24">
      <t>ニュウリョク</t>
    </rPh>
    <phoneticPr fontId="1"/>
  </si>
  <si>
    <t>家計簿テーブル.購入場所で入力された店の名前を入力する。</t>
    <rPh sb="0" eb="3">
      <t>カケイボ</t>
    </rPh>
    <rPh sb="8" eb="10">
      <t>コウニュウ</t>
    </rPh>
    <rPh sb="10" eb="12">
      <t>バショ</t>
    </rPh>
    <rPh sb="13" eb="15">
      <t>ニュウリョク</t>
    </rPh>
    <rPh sb="18" eb="19">
      <t>ミセ</t>
    </rPh>
    <rPh sb="20" eb="22">
      <t>ナマエ</t>
    </rPh>
    <rPh sb="23" eb="25">
      <t>ニュウリョク</t>
    </rPh>
    <phoneticPr fontId="1"/>
  </si>
  <si>
    <t>購入店履歴テーブルに新規で追加された場合、ID定義マスタに定義されたIDを設定する。IDは購入店履歴テーブル.購入店と購入店履歴テーブル.購入場所の文字列結合が一意となる場合とする。</t>
    <rPh sb="0" eb="5">
      <t>コウニュウテンリレキ</t>
    </rPh>
    <rPh sb="10" eb="12">
      <t>シンキ</t>
    </rPh>
    <rPh sb="13" eb="15">
      <t>ツイカ</t>
    </rPh>
    <rPh sb="18" eb="20">
      <t>バアイ</t>
    </rPh>
    <rPh sb="23" eb="25">
      <t>テイギ</t>
    </rPh>
    <rPh sb="29" eb="31">
      <t>テイギ</t>
    </rPh>
    <rPh sb="37" eb="39">
      <t>セッテイ</t>
    </rPh>
    <rPh sb="45" eb="50">
      <t>コウニュウテンリレキ</t>
    </rPh>
    <rPh sb="55" eb="58">
      <t>コウニュウテン</t>
    </rPh>
    <rPh sb="59" eb="64">
      <t>コウニュウテンリレキ</t>
    </rPh>
    <rPh sb="69" eb="73">
      <t>コウニュウバショ</t>
    </rPh>
    <rPh sb="74" eb="79">
      <t>モジレツケツゴウ</t>
    </rPh>
    <rPh sb="80" eb="82">
      <t>イチイ</t>
    </rPh>
    <rPh sb="85" eb="87">
      <t>バアイ</t>
    </rPh>
    <phoneticPr fontId="1"/>
  </si>
  <si>
    <t>支払方法マスタに定義された支払方法IDを設定する。</t>
    <rPh sb="0" eb="4">
      <t>シハライホウホウ</t>
    </rPh>
    <rPh sb="8" eb="10">
      <t>テイギ</t>
    </rPh>
    <rPh sb="13" eb="17">
      <t>シハライホウホウ</t>
    </rPh>
    <rPh sb="20" eb="22">
      <t>セッテイ</t>
    </rPh>
    <phoneticPr fontId="1"/>
  </si>
  <si>
    <t>費目マスタに定義された費目IDを設定する。</t>
    <rPh sb="0" eb="2">
      <t>ヒモク</t>
    </rPh>
    <rPh sb="6" eb="8">
      <t>テイギ</t>
    </rPh>
    <rPh sb="11" eb="13">
      <t>ヒモク</t>
    </rPh>
    <rPh sb="16" eb="18">
      <t>セッテイ</t>
    </rPh>
    <phoneticPr fontId="1"/>
  </si>
  <si>
    <t>費目詳細マスタに定義された費目詳細IDを設定する。</t>
    <rPh sb="0" eb="2">
      <t>ヒモク</t>
    </rPh>
    <rPh sb="2" eb="4">
      <t>ショウサイ</t>
    </rPh>
    <rPh sb="8" eb="10">
      <t>テイギ</t>
    </rPh>
    <rPh sb="13" eb="15">
      <t>ヒモク</t>
    </rPh>
    <rPh sb="15" eb="17">
      <t>ショウサイ</t>
    </rPh>
    <rPh sb="20" eb="22">
      <t>セッテイ</t>
    </rPh>
    <phoneticPr fontId="1"/>
  </si>
  <si>
    <t>購入店履歴テーブルに定義された購入店IDを設定する。</t>
    <rPh sb="0" eb="5">
      <t>コウニュウテンリレキ</t>
    </rPh>
    <rPh sb="10" eb="12">
      <t>テイギ</t>
    </rPh>
    <rPh sb="15" eb="17">
      <t>コウニュウ</t>
    </rPh>
    <rPh sb="17" eb="18">
      <t>テン</t>
    </rPh>
    <rPh sb="21" eb="23">
      <t>セッテイ</t>
    </rPh>
    <phoneticPr fontId="1"/>
  </si>
  <si>
    <t>ID定義をするID名（英名）を設定する。</t>
    <rPh sb="2" eb="4">
      <t>テイギ</t>
    </rPh>
    <rPh sb="9" eb="10">
      <t>メイ</t>
    </rPh>
    <rPh sb="11" eb="13">
      <t>エイメイ</t>
    </rPh>
    <rPh sb="15" eb="17">
      <t>セッテイ</t>
    </rPh>
    <phoneticPr fontId="1"/>
  </si>
  <si>
    <t>ID定義をするID名（和名）を設定する。</t>
    <rPh sb="2" eb="4">
      <t>テイギ</t>
    </rPh>
    <rPh sb="9" eb="10">
      <t>メイ</t>
    </rPh>
    <rPh sb="11" eb="13">
      <t>ワメイ</t>
    </rPh>
    <rPh sb="15" eb="17">
      <t>セッテイ</t>
    </rPh>
    <phoneticPr fontId="1"/>
  </si>
  <si>
    <t>なし</t>
    <phoneticPr fontId="1"/>
  </si>
  <si>
    <t>ID名ごとに通し番号を設定する。この番号にてID構成の順序を定義する。
ID構成で設定する構成要素名の順序は1以上を設定する。</t>
    <rPh sb="2" eb="3">
      <t>メイ</t>
    </rPh>
    <rPh sb="6" eb="7">
      <t>トオ</t>
    </rPh>
    <rPh sb="8" eb="10">
      <t>バンゴウ</t>
    </rPh>
    <rPh sb="11" eb="13">
      <t>セッテイ</t>
    </rPh>
    <rPh sb="18" eb="20">
      <t>バンゴウ</t>
    </rPh>
    <rPh sb="24" eb="26">
      <t>コウセイ</t>
    </rPh>
    <rPh sb="27" eb="29">
      <t>ジュンジョ</t>
    </rPh>
    <rPh sb="30" eb="32">
      <t>テイギ</t>
    </rPh>
    <rPh sb="55" eb="57">
      <t>イジョウ</t>
    </rPh>
    <rPh sb="58" eb="60">
      <t>セッテイ</t>
    </rPh>
    <phoneticPr fontId="1"/>
  </si>
  <si>
    <t>IID構成要素番号が以下の場合、ID名ごとにID構成要素名を設定する。
・-1：「ID構成の説明」
・-2：「ID構成」</t>
    <rPh sb="3" eb="7">
      <t>コウセイヨウソ</t>
    </rPh>
    <rPh sb="7" eb="9">
      <t>バンゴウ</t>
    </rPh>
    <rPh sb="10" eb="12">
      <t>イカ</t>
    </rPh>
    <rPh sb="13" eb="15">
      <t>バアイ</t>
    </rPh>
    <rPh sb="18" eb="19">
      <t>メイ</t>
    </rPh>
    <rPh sb="24" eb="29">
      <t>コウセイヨウソメイ</t>
    </rPh>
    <rPh sb="30" eb="32">
      <t>セッテイ</t>
    </rPh>
    <phoneticPr fontId="1"/>
  </si>
  <si>
    <t>ID定義マスタで使用するID構成要素名（英名）を設定する。</t>
    <rPh sb="2" eb="4">
      <t>テイギ</t>
    </rPh>
    <rPh sb="8" eb="10">
      <t>シヨウ</t>
    </rPh>
    <rPh sb="14" eb="19">
      <t>コウセイヨウソメイ</t>
    </rPh>
    <rPh sb="20" eb="22">
      <t>エイメイ</t>
    </rPh>
    <rPh sb="24" eb="26">
      <t>セッテイ</t>
    </rPh>
    <phoneticPr fontId="1"/>
  </si>
  <si>
    <t>ID定義マスタで使用するID構成要素名（和名）を設定する。</t>
    <rPh sb="2" eb="4">
      <t>テイギ</t>
    </rPh>
    <rPh sb="8" eb="10">
      <t>シヨウ</t>
    </rPh>
    <rPh sb="14" eb="19">
      <t>コウセイヨウソメイ</t>
    </rPh>
    <rPh sb="20" eb="22">
      <t>ワメイ</t>
    </rPh>
    <rPh sb="24" eb="26">
      <t>セッテイ</t>
    </rPh>
    <phoneticPr fontId="1"/>
  </si>
  <si>
    <t>ID定義マスタで使用するID構成要素桁数を設定する。</t>
    <rPh sb="2" eb="4">
      <t>テイギ</t>
    </rPh>
    <rPh sb="8" eb="10">
      <t>シヨウ</t>
    </rPh>
    <rPh sb="14" eb="16">
      <t>コウセイ</t>
    </rPh>
    <rPh sb="16" eb="18">
      <t>ヨウソ</t>
    </rPh>
    <rPh sb="18" eb="20">
      <t>ケタスウ</t>
    </rPh>
    <rPh sb="21" eb="23">
      <t>セッテイ</t>
    </rPh>
    <phoneticPr fontId="1"/>
  </si>
  <si>
    <t>ID定義マスタで使用するID定義マスタ.ID名（英名）を設定する。複数個所で使用される場合、このとき半角スペース、全角スペースを入れずに半角カンマ（,)で区切る。
（例）aaa,bbb,ccc,…</t>
    <rPh sb="2" eb="4">
      <t>テイギ</t>
    </rPh>
    <rPh sb="8" eb="10">
      <t>シヨウ</t>
    </rPh>
    <rPh sb="14" eb="16">
      <t>テイギ</t>
    </rPh>
    <rPh sb="22" eb="23">
      <t>メイ</t>
    </rPh>
    <rPh sb="24" eb="26">
      <t>エイメイ</t>
    </rPh>
    <rPh sb="28" eb="30">
      <t>セッテイ</t>
    </rPh>
    <rPh sb="33" eb="35">
      <t>フクスウ</t>
    </rPh>
    <rPh sb="35" eb="37">
      <t>カショ</t>
    </rPh>
    <rPh sb="38" eb="40">
      <t>シヨウ</t>
    </rPh>
    <rPh sb="43" eb="45">
      <t>バアイ</t>
    </rPh>
    <rPh sb="68" eb="70">
      <t>ハンカク</t>
    </rPh>
    <rPh sb="77" eb="79">
      <t>クギ</t>
    </rPh>
    <rPh sb="83" eb="84">
      <t>レイ</t>
    </rPh>
    <phoneticPr fontId="1"/>
  </si>
  <si>
    <t>ID定義マスタで定義された構成のIDを設定する。</t>
    <rPh sb="2" eb="4">
      <t>テイギ</t>
    </rPh>
    <rPh sb="8" eb="10">
      <t>テイギ</t>
    </rPh>
    <rPh sb="13" eb="15">
      <t>コウセイ</t>
    </rPh>
    <rPh sb="19" eb="21">
      <t>セッテイ</t>
    </rPh>
    <phoneticPr fontId="1"/>
  </si>
  <si>
    <t>出力させるメッセージ文言を設定する。</t>
    <rPh sb="0" eb="2">
      <t>シュツリョク</t>
    </rPh>
    <rPh sb="10" eb="12">
      <t>モンゴン</t>
    </rPh>
    <rPh sb="13" eb="15">
      <t>セッテイ</t>
    </rPh>
    <phoneticPr fontId="1"/>
  </si>
  <si>
    <t>ユーザーIDに対して画面操作で選択できるIDを設定する。</t>
    <rPh sb="7" eb="8">
      <t>タイ</t>
    </rPh>
    <rPh sb="10" eb="12">
      <t>ガメン</t>
    </rPh>
    <rPh sb="12" eb="14">
      <t>ソウサ</t>
    </rPh>
    <rPh sb="15" eb="17">
      <t>センタク</t>
    </rPh>
    <rPh sb="23" eb="25">
      <t>セッテイ</t>
    </rPh>
    <phoneticPr fontId="1"/>
  </si>
  <si>
    <t>（未定）</t>
    <rPh sb="1" eb="3">
      <t>ミテイ</t>
    </rPh>
    <phoneticPr fontId="1"/>
  </si>
  <si>
    <t>〇</t>
    <phoneticPr fontId="1"/>
  </si>
  <si>
    <t>支払方法IDに対して画面操作で選択する名称を設定する。</t>
    <rPh sb="0" eb="4">
      <t>シハライホウホウ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</si>
  <si>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費目IDに対して画面操作で選択する名称を設定する。</t>
    <rPh sb="0" eb="2">
      <t>ヒモク</t>
    </rPh>
    <rPh sb="5" eb="6">
      <t>タイ</t>
    </rPh>
    <rPh sb="8" eb="12">
      <t>ガメンソウサ</t>
    </rPh>
    <rPh sb="13" eb="15">
      <t>センタク</t>
    </rPh>
    <rPh sb="17" eb="19">
      <t>メイショウ</t>
    </rPh>
    <rPh sb="20" eb="22">
      <t>セッテイ</t>
    </rPh>
    <phoneticPr fontId="1"/>
  </si>
  <si>
    <t>費目詳細IDに対して画面操作で選択する名称を設定する。</t>
    <rPh sb="0" eb="2">
      <t>ヒモク</t>
    </rPh>
    <rPh sb="2" eb="4">
      <t>ショウサイ</t>
    </rPh>
    <rPh sb="7" eb="8">
      <t>タイ</t>
    </rPh>
    <rPh sb="10" eb="14">
      <t>ガメンソウサ</t>
    </rPh>
    <rPh sb="15" eb="17">
      <t>センタク</t>
    </rPh>
    <rPh sb="19" eb="21">
      <t>メイショウ</t>
    </rPh>
    <rPh sb="22" eb="24">
      <t>セッテイ</t>
    </rPh>
    <phoneticPr fontId="1"/>
  </si>
  <si>
    <t>小数点が発生しない金額を入力する。</t>
    <rPh sb="0" eb="3">
      <t>ショウスウテン</t>
    </rPh>
    <rPh sb="4" eb="6">
      <t>ハッセイ</t>
    </rPh>
    <rPh sb="9" eb="11">
      <t>キンガク</t>
    </rPh>
    <rPh sb="12" eb="14">
      <t>ニュウリョク</t>
    </rPh>
    <phoneticPr fontId="1"/>
  </si>
  <si>
    <t>システムで使用する一般名称、システム特有の用語（和名）を設定する。</t>
    <rPh sb="5" eb="7">
      <t>シヨウ</t>
    </rPh>
    <rPh sb="9" eb="13">
      <t>イッパンメイショウ</t>
    </rPh>
    <rPh sb="18" eb="20">
      <t>トクユウ</t>
    </rPh>
    <rPh sb="21" eb="23">
      <t>ヨウゴ</t>
    </rPh>
    <rPh sb="24" eb="26">
      <t>ワメイ</t>
    </rPh>
    <rPh sb="28" eb="30">
      <t>セッテイ</t>
    </rPh>
    <phoneticPr fontId="1"/>
  </si>
  <si>
    <t>システムで使用する一般名称、システム特有の用語（英名）を設定する。</t>
    <rPh sb="5" eb="7">
      <t>シヨウ</t>
    </rPh>
    <rPh sb="9" eb="13">
      <t>イッパンメイショウ</t>
    </rPh>
    <rPh sb="18" eb="20">
      <t>トクユウ</t>
    </rPh>
    <rPh sb="21" eb="23">
      <t>ヨウゴ</t>
    </rPh>
    <rPh sb="24" eb="26">
      <t>エイメイ</t>
    </rPh>
    <rPh sb="28" eb="30">
      <t>セッテイ</t>
    </rPh>
    <phoneticPr fontId="1"/>
  </si>
  <si>
    <t>製造で使用する物理名（造語）を設定する。</t>
    <rPh sb="0" eb="2">
      <t>セイゾウ</t>
    </rPh>
    <rPh sb="3" eb="5">
      <t>シヨウ</t>
    </rPh>
    <rPh sb="7" eb="10">
      <t>ブツリメイ</t>
    </rPh>
    <rPh sb="11" eb="13">
      <t>ゾウゴ</t>
    </rPh>
    <rPh sb="15" eb="17">
      <t>セッテイ</t>
    </rPh>
    <phoneticPr fontId="1"/>
  </si>
  <si>
    <t>辞書検索で使用する任意のキーワードを設定する。複数キーワードを設定する場合、全角句点　(、)で区切る。
（例）aaa、bbb、ccc、…</t>
    <rPh sb="0" eb="4">
      <t>ジショケンサク</t>
    </rPh>
    <rPh sb="5" eb="7">
      <t>シヨウ</t>
    </rPh>
    <rPh sb="9" eb="11">
      <t>ニンイ</t>
    </rPh>
    <rPh sb="18" eb="20">
      <t>セッテイ</t>
    </rPh>
    <rPh sb="23" eb="25">
      <t>フクスウ</t>
    </rPh>
    <rPh sb="31" eb="33">
      <t>セッテイ</t>
    </rPh>
    <rPh sb="35" eb="37">
      <t>バアイ</t>
    </rPh>
    <rPh sb="38" eb="40">
      <t>ゼンカク</t>
    </rPh>
    <rPh sb="40" eb="42">
      <t>クテン</t>
    </rPh>
    <rPh sb="47" eb="49">
      <t>クギ</t>
    </rPh>
    <rPh sb="53" eb="54">
      <t>レイ</t>
    </rPh>
    <phoneticPr fontId="1"/>
  </si>
  <si>
    <t>半角スペース</t>
    <rPh sb="0" eb="2">
      <t>ハンカク</t>
    </rPh>
    <phoneticPr fontId="1"/>
  </si>
  <si>
    <t>フォーマット</t>
    <phoneticPr fontId="1"/>
  </si>
  <si>
    <t>yyyymmdd</t>
    <phoneticPr fontId="1"/>
  </si>
  <si>
    <t>ID定義マスタの定義</t>
    <rPh sb="2" eb="4">
      <t>テイギ</t>
    </rPh>
    <rPh sb="8" eb="10">
      <t>テイギ</t>
    </rPh>
    <phoneticPr fontId="1"/>
  </si>
  <si>
    <t>CURRENT_TIMESTAMP（現在のシステム日付）を設定する。</t>
    <rPh sb="18" eb="20">
      <t>ゲンザイ</t>
    </rPh>
    <rPh sb="25" eb="27">
      <t>ヒヅケ</t>
    </rPh>
    <rPh sb="29" eb="31">
      <t>セッテイ</t>
    </rPh>
    <phoneticPr fontId="1"/>
  </si>
  <si>
    <t>日付管理テーブルは必要？</t>
    <rPh sb="0" eb="4">
      <t>ヒヅケカンリ</t>
    </rPh>
    <rPh sb="9" eb="11">
      <t>ヒツヨウ</t>
    </rPh>
    <phoneticPr fontId="1"/>
  </si>
  <si>
    <t>機能名（和名）を設定する。</t>
    <rPh sb="0" eb="3">
      <t>キノウメイ</t>
    </rPh>
    <rPh sb="4" eb="6">
      <t>ワメイ</t>
    </rPh>
    <rPh sb="8" eb="10">
      <t>セッテイ</t>
    </rPh>
    <phoneticPr fontId="1"/>
  </si>
  <si>
    <t>機能名（英名）を設定する。</t>
    <rPh sb="0" eb="3">
      <t>キノウメイ</t>
    </rPh>
    <rPh sb="4" eb="6">
      <t>エイメイ</t>
    </rPh>
    <rPh sb="8" eb="10">
      <t>セッテイ</t>
    </rPh>
    <phoneticPr fontId="1"/>
  </si>
  <si>
    <t>ID構成要素マスタで定義された選択肢を設定する。</t>
    <rPh sb="10" eb="12">
      <t>テイギ</t>
    </rPh>
    <rPh sb="15" eb="18">
      <t>センタクシ</t>
    </rPh>
    <rPh sb="19" eb="21">
      <t>セッテイ</t>
    </rPh>
    <phoneticPr fontId="1"/>
  </si>
  <si>
    <t>辞書マスタ.別名を設定する。</t>
    <rPh sb="0" eb="2">
      <t>ジショ</t>
    </rPh>
    <rPh sb="6" eb="8">
      <t>ベツメイ</t>
    </rPh>
    <rPh sb="9" eb="11">
      <t>セッテイ</t>
    </rPh>
    <phoneticPr fontId="1"/>
  </si>
  <si>
    <t>連番_5桁（ID構成要素マスタの定義）を設定する。</t>
    <rPh sb="0" eb="2">
      <t>レンバン</t>
    </rPh>
    <rPh sb="4" eb="5">
      <t>ケタ</t>
    </rPh>
    <rPh sb="16" eb="18">
      <t>テイギ</t>
    </rPh>
    <rPh sb="20" eb="22">
      <t>セッテイ</t>
    </rPh>
    <phoneticPr fontId="1"/>
  </si>
  <si>
    <t>ID構成要素名に対して選択できる選択肢を設定する。</t>
    <rPh sb="2" eb="7">
      <t>コウセイヨウソメイ</t>
    </rPh>
    <rPh sb="8" eb="9">
      <t>タイ</t>
    </rPh>
    <rPh sb="11" eb="13">
      <t>センタク</t>
    </rPh>
    <rPh sb="16" eb="19">
      <t>センタクシ</t>
    </rPh>
    <rPh sb="20" eb="22">
      <t>セッテイ</t>
    </rPh>
    <phoneticPr fontId="1"/>
  </si>
  <si>
    <t>ID構成要素名についての説明を設定する。</t>
    <rPh sb="6" eb="7">
      <t>メイ</t>
    </rPh>
    <rPh sb="12" eb="14">
      <t>セツメイ</t>
    </rPh>
    <rPh sb="15" eb="17">
      <t>セッテイ</t>
    </rPh>
    <phoneticPr fontId="1"/>
  </si>
  <si>
    <t>ID構成要素名の選択肢についての説明を設定する。</t>
    <rPh sb="2" eb="6">
      <t>コウセイヨウソ</t>
    </rPh>
    <rPh sb="6" eb="7">
      <t>メイ</t>
    </rPh>
    <rPh sb="8" eb="11">
      <t>センタクシ</t>
    </rPh>
    <rPh sb="16" eb="18">
      <t>セツメイ</t>
    </rPh>
    <rPh sb="19" eb="21">
      <t>セッテイ</t>
    </rPh>
    <phoneticPr fontId="1"/>
  </si>
  <si>
    <t>〇</t>
    <phoneticPr fontId="1"/>
  </si>
  <si>
    <t>コードIDに対して値を設定する。</t>
    <rPh sb="6" eb="7">
      <t>タイ</t>
    </rPh>
    <rPh sb="9" eb="10">
      <t>アタイ</t>
    </rPh>
    <rPh sb="11" eb="13">
      <t>セッテイ</t>
    </rPh>
    <phoneticPr fontId="1"/>
  </si>
  <si>
    <t>コード名（英名）</t>
    <rPh sb="3" eb="4">
      <t>メイ</t>
    </rPh>
    <rPh sb="5" eb="7">
      <t>エイメイ</t>
    </rPh>
    <phoneticPr fontId="1"/>
  </si>
  <si>
    <t>コード名（和名）</t>
    <rPh sb="3" eb="4">
      <t>メイ</t>
    </rPh>
    <rPh sb="5" eb="7">
      <t>ワメイ</t>
    </rPh>
    <phoneticPr fontId="1"/>
  </si>
  <si>
    <t>english_code_name</t>
    <phoneticPr fontId="1"/>
  </si>
  <si>
    <t>japanese_code_name</t>
    <phoneticPr fontId="1"/>
  </si>
  <si>
    <t>コード名（英名）を設定する。</t>
    <rPh sb="3" eb="4">
      <t>メイ</t>
    </rPh>
    <rPh sb="5" eb="7">
      <t>エイメイ</t>
    </rPh>
    <rPh sb="9" eb="11">
      <t>セッテイ</t>
    </rPh>
    <phoneticPr fontId="1"/>
  </si>
  <si>
    <t>コード名（和名）を設定する。</t>
    <rPh sb="3" eb="4">
      <t>メイ</t>
    </rPh>
    <rPh sb="5" eb="7">
      <t>ワメイ</t>
    </rPh>
    <rPh sb="9" eb="11">
      <t>セッテイ</t>
    </rPh>
    <phoneticPr fontId="1"/>
  </si>
  <si>
    <t>なし</t>
    <phoneticPr fontId="1"/>
  </si>
  <si>
    <t>（仮）9999-12-31-00:00:00.000000</t>
    <rPh sb="1" eb="2">
      <t>カリ</t>
    </rPh>
    <phoneticPr fontId="1"/>
  </si>
  <si>
    <t>（仮）CURRENT_TIMESTAMPの初期値に合わせる</t>
    <rPh sb="1" eb="2">
      <t>カリ</t>
    </rPh>
    <rPh sb="21" eb="24">
      <t>ショキチ</t>
    </rPh>
    <rPh sb="25" eb="26">
      <t>ア</t>
    </rPh>
    <phoneticPr fontId="1"/>
  </si>
  <si>
    <t>なし</t>
    <phoneticPr fontId="1"/>
  </si>
  <si>
    <t>ユーザー管理マスタ.ユーザーID</t>
    <rPh sb="4" eb="6">
      <t>カンリ</t>
    </rPh>
    <phoneticPr fontId="1"/>
  </si>
  <si>
    <t>半角スペース</t>
    <rPh sb="0" eb="2">
      <t>ハンカク</t>
    </rPh>
    <phoneticPr fontId="1"/>
  </si>
  <si>
    <t>なし</t>
    <phoneticPr fontId="1"/>
  </si>
  <si>
    <t>###,###,###,###</t>
    <phoneticPr fontId="1"/>
  </si>
  <si>
    <t>支払方法マスタ.支払方法ID</t>
    <rPh sb="0" eb="4">
      <t>シハライホウホウ</t>
    </rPh>
    <rPh sb="8" eb="12">
      <t>シハライホウホウ</t>
    </rPh>
    <phoneticPr fontId="1"/>
  </si>
  <si>
    <t>費目マスタ.費目ID</t>
    <rPh sb="0" eb="2">
      <t>ヒモク</t>
    </rPh>
    <rPh sb="6" eb="8">
      <t>ヒモク</t>
    </rPh>
    <phoneticPr fontId="1"/>
  </si>
  <si>
    <t>費目詳細マスタ.費目詳細ID</t>
    <rPh sb="0" eb="2">
      <t>ヒモク</t>
    </rPh>
    <rPh sb="2" eb="4">
      <t>ショウサイ</t>
    </rPh>
    <rPh sb="8" eb="10">
      <t>ヒモク</t>
    </rPh>
    <rPh sb="10" eb="12">
      <t>ショウサイ</t>
    </rPh>
    <phoneticPr fontId="1"/>
  </si>
  <si>
    <t>購入店履歴テーブル.購入店ID</t>
    <rPh sb="0" eb="3">
      <t>コウニュウテン</t>
    </rPh>
    <rPh sb="3" eb="5">
      <t>リレキ</t>
    </rPh>
    <rPh sb="10" eb="13">
      <t>コウニュウテン</t>
    </rPh>
    <phoneticPr fontId="1"/>
  </si>
  <si>
    <t>############</t>
    <phoneticPr fontId="1"/>
  </si>
  <si>
    <t>ID構成要素マスタに定義された選択肢を設定する。</t>
    <rPh sb="2" eb="6">
      <t>コウセイヨウソ</t>
    </rPh>
    <rPh sb="10" eb="12">
      <t>テイギ</t>
    </rPh>
    <rPh sb="15" eb="18">
      <t>センタクシ</t>
    </rPh>
    <rPh sb="19" eb="21">
      <t>セッテイ</t>
    </rPh>
    <phoneticPr fontId="1"/>
  </si>
  <si>
    <t>★</t>
    <phoneticPr fontId="1"/>
  </si>
  <si>
    <t>ID構成要素マスタ.選択肢</t>
    <rPh sb="2" eb="6">
      <t>コウセイヨウソ</t>
    </rPh>
    <rPh sb="10" eb="13">
      <t>センタクシ</t>
    </rPh>
    <phoneticPr fontId="1"/>
  </si>
  <si>
    <t>authority</t>
  </si>
  <si>
    <t>権限</t>
  </si>
  <si>
    <t>種類</t>
    <rPh sb="0" eb="2">
      <t>シュルイ</t>
    </rPh>
    <phoneticPr fontId="1"/>
  </si>
  <si>
    <t>type</t>
    <phoneticPr fontId="1"/>
  </si>
  <si>
    <t>serial_number_4_digits</t>
  </si>
  <si>
    <t>連番_4桁</t>
  </si>
  <si>
    <t>区分</t>
    <phoneticPr fontId="1"/>
  </si>
  <si>
    <t>連番_4桁</t>
    <rPh sb="0" eb="2">
      <t>レンバン</t>
    </rPh>
    <rPh sb="4" eb="5">
      <t>ケタ</t>
    </rPh>
    <phoneticPr fontId="1"/>
  </si>
  <si>
    <t>なし</t>
  </si>
  <si>
    <t>固定値"00"</t>
    <rPh sb="0" eb="3">
      <t>コテイチ</t>
    </rPh>
    <phoneticPr fontId="1"/>
  </si>
  <si>
    <t>text</t>
    <phoneticPr fontId="1"/>
  </si>
  <si>
    <t>固定値"EI"</t>
    <rPh sb="0" eb="3">
      <t>コテイチ</t>
    </rPh>
    <phoneticPr fontId="1"/>
  </si>
  <si>
    <t>固定値"EID"</t>
    <rPh sb="0" eb="3">
      <t>コテイチ</t>
    </rPh>
    <phoneticPr fontId="1"/>
  </si>
  <si>
    <t>固定値"PM"</t>
    <rPh sb="0" eb="3">
      <t>コテイチ</t>
    </rPh>
    <phoneticPr fontId="1"/>
  </si>
  <si>
    <t>固定値"SI"</t>
    <rPh sb="0" eb="3">
      <t>コテイチ</t>
    </rPh>
    <phoneticPr fontId="1"/>
  </si>
  <si>
    <t>支払方法詳細ID</t>
  </si>
  <si>
    <t>支払方法詳細</t>
  </si>
  <si>
    <t>支払方法マスタ.支払方法</t>
    <rPh sb="0" eb="4">
      <t>シハライホウホウ</t>
    </rPh>
    <rPh sb="8" eb="12">
      <t>シハライホウホウ</t>
    </rPh>
    <phoneticPr fontId="1"/>
  </si>
  <si>
    <t>支払方法マスタに定義された支払方法を設定する。</t>
    <rPh sb="0" eb="4">
      <t>シハライホウホウ</t>
    </rPh>
    <rPh sb="8" eb="10">
      <t>テイギ</t>
    </rPh>
    <rPh sb="13" eb="17">
      <t>シハライホウホウ</t>
    </rPh>
    <rPh sb="18" eb="20">
      <t>セッテイ</t>
    </rPh>
    <phoneticPr fontId="1"/>
  </si>
  <si>
    <t>支払方法詳細マスタ</t>
    <phoneticPr fontId="1"/>
  </si>
  <si>
    <t>m_payment_methods_details</t>
    <phoneticPr fontId="1"/>
  </si>
  <si>
    <t>銀行口座利用ID</t>
  </si>
  <si>
    <t>銀行口座利用</t>
  </si>
  <si>
    <t>銀行口座利用詳細マスタ</t>
    <phoneticPr fontId="1"/>
  </si>
  <si>
    <t>m_bank_account_usage</t>
    <phoneticPr fontId="1"/>
  </si>
  <si>
    <t>銀行口座利用詳細ID</t>
  </si>
  <si>
    <t>銀行口座利用詳細</t>
  </si>
  <si>
    <t>銀行口座利用Dに対して画面操作で選択する名称を設定する。</t>
    <rPh sb="0" eb="4">
      <t>ギンコウコウザ</t>
    </rPh>
    <rPh sb="4" eb="6">
      <t>リヨウ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</si>
  <si>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銀行口座利用詳細Dに対して画面操作で選択する名称を設定する。</t>
    <rPh sb="0" eb="4">
      <t>ギンコウコウザ</t>
    </rPh>
    <rPh sb="4" eb="6">
      <t>リヨウ</t>
    </rPh>
    <rPh sb="6" eb="8">
      <t>ショウサイ</t>
    </rPh>
    <rPh sb="10" eb="11">
      <t>タイ</t>
    </rPh>
    <rPh sb="13" eb="17">
      <t>ガメンソウサ</t>
    </rPh>
    <rPh sb="18" eb="20">
      <t>センタク</t>
    </rPh>
    <rPh sb="22" eb="24">
      <t>メイショウ</t>
    </rPh>
    <rPh sb="25" eb="27">
      <t>セッテイ</t>
    </rPh>
    <phoneticPr fontId="1"/>
  </si>
  <si>
    <t>銀行口座利用マスタ.銀行口座利用ID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</si>
  <si>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銀行口座利用マスタ.銀行口座利用</t>
    <rPh sb="0" eb="4">
      <t>ギンコウコウザ</t>
    </rPh>
    <rPh sb="4" eb="6">
      <t>リヨウ</t>
    </rPh>
    <rPh sb="10" eb="14">
      <t>ギンコウコウザ</t>
    </rPh>
    <rPh sb="14" eb="16">
      <t>リヨウ</t>
    </rPh>
    <phoneticPr fontId="1"/>
  </si>
  <si>
    <t>銀行口座利用マスタ</t>
    <phoneticPr fontId="1"/>
  </si>
  <si>
    <t>m_bank_account_usage_details</t>
    <phoneticPr fontId="1"/>
  </si>
  <si>
    <t>支払方法詳細Dに対して画面操作で選択する名称を設定する。</t>
    <rPh sb="0" eb="2">
      <t>シハライ</t>
    </rPh>
    <rPh sb="2" eb="4">
      <t>ホウホウ</t>
    </rPh>
    <rPh sb="4" eb="6">
      <t>ショウサイ</t>
    </rPh>
    <rPh sb="8" eb="9">
      <t>タイ</t>
    </rPh>
    <rPh sb="11" eb="15">
      <t>ガメンソウサ</t>
    </rPh>
    <rPh sb="16" eb="18">
      <t>センタク</t>
    </rPh>
    <rPh sb="20" eb="22">
      <t>メイショウ</t>
    </rPh>
    <rPh sb="23" eb="25">
      <t>セッテイ</t>
    </rPh>
    <phoneticPr fontId="1"/>
  </si>
  <si>
    <t>m_bank_account_usage</t>
    <phoneticPr fontId="1"/>
  </si>
  <si>
    <t>bank_account_usage</t>
    <phoneticPr fontId="1"/>
  </si>
  <si>
    <t>payment_methods_details</t>
    <phoneticPr fontId="1"/>
  </si>
  <si>
    <t>payment_methods_details_id</t>
    <phoneticPr fontId="1"/>
  </si>
  <si>
    <t>bank_account_usage_id</t>
    <phoneticPr fontId="1"/>
  </si>
  <si>
    <t>bank_account_usage_details</t>
    <phoneticPr fontId="1"/>
  </si>
  <si>
    <t>bank_account_usage_details_id</t>
    <phoneticPr fontId="1"/>
  </si>
  <si>
    <t>銀行口座利用マスタに定義された銀行口座IDを設定する。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2" eb="24">
      <t>セッテイ</t>
    </rPh>
    <phoneticPr fontId="1"/>
  </si>
  <si>
    <t>銀行口座利用マスタに定義された銀行口座を設定する。</t>
    <rPh sb="0" eb="4">
      <t>ギンコウコウザ</t>
    </rPh>
    <rPh sb="4" eb="6">
      <t>リヨウ</t>
    </rPh>
    <rPh sb="10" eb="12">
      <t>テイギ</t>
    </rPh>
    <rPh sb="15" eb="19">
      <t>ギンコウコウザ</t>
    </rPh>
    <rPh sb="20" eb="22">
      <t>セッテイ</t>
    </rPh>
    <phoneticPr fontId="1"/>
  </si>
  <si>
    <t>固定値"PMD"</t>
    <rPh sb="0" eb="3">
      <t>コテイチ</t>
    </rPh>
    <phoneticPr fontId="1"/>
  </si>
  <si>
    <t>固定値"BAU"</t>
    <rPh sb="0" eb="3">
      <t>コテイチ</t>
    </rPh>
    <phoneticPr fontId="1"/>
  </si>
  <si>
    <t>固定値"BAUD"</t>
    <rPh sb="0" eb="3">
      <t>コテイチ</t>
    </rPh>
    <phoneticPr fontId="1"/>
  </si>
  <si>
    <t>更新履歴（今回）</t>
  </si>
  <si>
    <t>更新区分</t>
  </si>
  <si>
    <t>更新履歴（前回）</t>
  </si>
  <si>
    <t>serial_number_5_digits</t>
    <phoneticPr fontId="1"/>
  </si>
  <si>
    <t>連番_4桁（ID構成要素マスタの定義）を設定する。</t>
    <rPh sb="0" eb="2">
      <t>レンバン</t>
    </rPh>
    <rPh sb="4" eb="5">
      <t>ケタ</t>
    </rPh>
    <rPh sb="16" eb="18">
      <t>テイギ</t>
    </rPh>
    <rPh sb="20" eb="22">
      <t>セッテイ</t>
    </rPh>
    <phoneticPr fontId="1"/>
  </si>
  <si>
    <t>連番_5桁</t>
    <rPh sb="0" eb="2">
      <t>レンバン</t>
    </rPh>
    <rPh sb="4" eb="5">
      <t>ケタ</t>
    </rPh>
    <phoneticPr fontId="1"/>
  </si>
  <si>
    <t>postgres</t>
    <phoneticPr fontId="1"/>
  </si>
  <si>
    <t>コマンド：id postgres（ユーザー登録の確認OK）</t>
    <rPh sb="0" eb="2">
      <t>トウロク</t>
    </rPh>
    <phoneticPr fontId="1"/>
  </si>
  <si>
    <t>システム起動時の自動起動ON</t>
    <rPh sb="0" eb="3">
      <t>キドウジノ</t>
    </rPh>
    <phoneticPr fontId="1"/>
  </si>
  <si>
    <t>m_message</t>
    <phoneticPr fontId="1"/>
  </si>
  <si>
    <t xml:space="preserve"> </t>
    <phoneticPr fontId="1"/>
  </si>
  <si>
    <t>)</t>
    <phoneticPr fontId="1"/>
  </si>
  <si>
    <t>,</t>
    <phoneticPr fontId="1"/>
  </si>
  <si>
    <t>SQL生成列１３</t>
    <rPh sb="3" eb="5">
      <t>セイセイ</t>
    </rPh>
    <rPh sb="5" eb="6">
      <t>レツ</t>
    </rPh>
    <phoneticPr fontId="1"/>
  </si>
  <si>
    <t>DDL作成</t>
    <rPh sb="0" eb="2">
      <t>サクセイ</t>
    </rPh>
    <phoneticPr fontId="1"/>
  </si>
  <si>
    <t>カラム定義</t>
    <phoneticPr fontId="1"/>
  </si>
  <si>
    <t>SQL生成列１４</t>
    <rPh sb="3" eb="5">
      <t>セイセイ</t>
    </rPh>
    <rPh sb="5" eb="6">
      <t>レツ</t>
    </rPh>
    <phoneticPr fontId="1"/>
  </si>
  <si>
    <t>SQL生成列１５</t>
    <rPh sb="3" eb="5">
      <t>セイセイ</t>
    </rPh>
    <rPh sb="5" eb="6">
      <t>レツ</t>
    </rPh>
    <phoneticPr fontId="1"/>
  </si>
  <si>
    <t>SQL生成列１６</t>
    <rPh sb="3" eb="5">
      <t>セイセイ</t>
    </rPh>
    <rPh sb="5" eb="6">
      <t>レツ</t>
    </rPh>
    <phoneticPr fontId="1"/>
  </si>
  <si>
    <t>SQL生成列１７</t>
    <rPh sb="3" eb="5">
      <t>セイセイ</t>
    </rPh>
    <rPh sb="5" eb="6">
      <t>レツ</t>
    </rPh>
    <phoneticPr fontId="1"/>
  </si>
  <si>
    <t>SQL生成列１８</t>
    <rPh sb="3" eb="5">
      <t>セイセイ</t>
    </rPh>
    <rPh sb="5" eb="6">
      <t>レツ</t>
    </rPh>
    <phoneticPr fontId="1"/>
  </si>
  <si>
    <t>SQL生成列１９</t>
    <rPh sb="3" eb="5">
      <t>セイセイ</t>
    </rPh>
    <rPh sb="5" eb="6">
      <t>レツ</t>
    </rPh>
    <phoneticPr fontId="1"/>
  </si>
  <si>
    <t>SQL生成列２０</t>
    <rPh sb="3" eb="5">
      <t>セイセイ</t>
    </rPh>
    <rPh sb="5" eb="6">
      <t>レツ</t>
    </rPh>
    <phoneticPr fontId="1"/>
  </si>
  <si>
    <t>SQL生成列２１</t>
    <rPh sb="3" eb="5">
      <t>セイセイ</t>
    </rPh>
    <rPh sb="5" eb="6">
      <t>レツ</t>
    </rPh>
    <phoneticPr fontId="1"/>
  </si>
  <si>
    <t>SQL生成列２２</t>
    <rPh sb="3" eb="5">
      <t>セイセイ</t>
    </rPh>
    <rPh sb="5" eb="6">
      <t>レツ</t>
    </rPh>
    <phoneticPr fontId="1"/>
  </si>
  <si>
    <t>SQL生成列２３</t>
    <rPh sb="3" eb="5">
      <t>セイセイ</t>
    </rPh>
    <rPh sb="5" eb="6">
      <t>レツ</t>
    </rPh>
    <phoneticPr fontId="1"/>
  </si>
  <si>
    <t>SQL生成列２４</t>
    <rPh sb="3" eb="5">
      <t>セイセイ</t>
    </rPh>
    <rPh sb="5" eb="6">
      <t>レツ</t>
    </rPh>
    <phoneticPr fontId="1"/>
  </si>
  <si>
    <t>SQL生成列２５</t>
    <rPh sb="3" eb="5">
      <t>セイセイ</t>
    </rPh>
    <rPh sb="5" eb="6">
      <t>レツ</t>
    </rPh>
    <phoneticPr fontId="1"/>
  </si>
  <si>
    <t>SQL生成列２６</t>
    <rPh sb="3" eb="5">
      <t>セイセイ</t>
    </rPh>
    <rPh sb="5" eb="6">
      <t>レツ</t>
    </rPh>
    <phoneticPr fontId="1"/>
  </si>
  <si>
    <t>SQL生成列２７</t>
    <rPh sb="3" eb="5">
      <t>セイセイ</t>
    </rPh>
    <rPh sb="5" eb="6">
      <t>レツ</t>
    </rPh>
    <phoneticPr fontId="1"/>
  </si>
  <si>
    <t>SQL生成列２８</t>
    <rPh sb="3" eb="5">
      <t>セイセイ</t>
    </rPh>
    <rPh sb="5" eb="6">
      <t>レツ</t>
    </rPh>
    <phoneticPr fontId="1"/>
  </si>
  <si>
    <t>SQL生成列２９</t>
    <rPh sb="3" eb="5">
      <t>セイセイ</t>
    </rPh>
    <rPh sb="5" eb="6">
      <t>レツ</t>
    </rPh>
    <phoneticPr fontId="1"/>
  </si>
  <si>
    <t>SQL生成列３０</t>
    <rPh sb="3" eb="5">
      <t>セイセイ</t>
    </rPh>
    <rPh sb="5" eb="6">
      <t>レツ</t>
    </rPh>
    <phoneticPr fontId="1"/>
  </si>
  <si>
    <t>SQL生成列３１</t>
    <rPh sb="3" eb="5">
      <t>セイセイ</t>
    </rPh>
    <rPh sb="5" eb="6">
      <t>レツ</t>
    </rPh>
    <phoneticPr fontId="1"/>
  </si>
  <si>
    <t>SQL生成列３２</t>
    <rPh sb="3" eb="5">
      <t>セイセイ</t>
    </rPh>
    <rPh sb="5" eb="6">
      <t>レツ</t>
    </rPh>
    <phoneticPr fontId="1"/>
  </si>
  <si>
    <t>SQL生成列３３</t>
    <rPh sb="3" eb="5">
      <t>セイセイ</t>
    </rPh>
    <rPh sb="5" eb="6">
      <t>レツ</t>
    </rPh>
    <phoneticPr fontId="1"/>
  </si>
  <si>
    <t>SQL生成列３４</t>
    <rPh sb="3" eb="5">
      <t>セイセイ</t>
    </rPh>
    <rPh sb="5" eb="6">
      <t>レツ</t>
    </rPh>
    <phoneticPr fontId="1"/>
  </si>
  <si>
    <t>SQL生成列３５</t>
    <rPh sb="3" eb="5">
      <t>セイセイ</t>
    </rPh>
    <rPh sb="5" eb="6">
      <t>レツ</t>
    </rPh>
    <phoneticPr fontId="1"/>
  </si>
  <si>
    <t>SQL生成列３６</t>
    <rPh sb="3" eb="5">
      <t>セイセイ</t>
    </rPh>
    <rPh sb="5" eb="6">
      <t>レツ</t>
    </rPh>
    <phoneticPr fontId="1"/>
  </si>
  <si>
    <t>SQL生成列３７</t>
    <rPh sb="3" eb="5">
      <t>セイセイ</t>
    </rPh>
    <rPh sb="5" eb="6">
      <t>レツ</t>
    </rPh>
    <phoneticPr fontId="1"/>
  </si>
  <si>
    <t>SQL生成列３８</t>
    <rPh sb="3" eb="5">
      <t>セイセイ</t>
    </rPh>
    <rPh sb="5" eb="6">
      <t>レツ</t>
    </rPh>
    <phoneticPr fontId="1"/>
  </si>
  <si>
    <t>SQL生成列３９</t>
    <rPh sb="3" eb="5">
      <t>セイセイ</t>
    </rPh>
    <rPh sb="5" eb="6">
      <t>レツ</t>
    </rPh>
    <phoneticPr fontId="1"/>
  </si>
  <si>
    <t>SQL生成列４０</t>
    <rPh sb="3" eb="5">
      <t>セイセイ</t>
    </rPh>
    <rPh sb="5" eb="6">
      <t>レツ</t>
    </rPh>
    <phoneticPr fontId="1"/>
  </si>
  <si>
    <t>SQL生成列４１</t>
    <rPh sb="3" eb="5">
      <t>セイセイ</t>
    </rPh>
    <rPh sb="5" eb="6">
      <t>レツ</t>
    </rPh>
    <phoneticPr fontId="1"/>
  </si>
  <si>
    <t>PRIMARY KEYの定義必要</t>
    <rPh sb="0" eb="2">
      <t>テイギ</t>
    </rPh>
    <phoneticPr fontId="1"/>
  </si>
  <si>
    <t>SQL生成列４２</t>
    <rPh sb="3" eb="5">
      <t>セイセイ</t>
    </rPh>
    <rPh sb="5" eb="6">
      <t>レツ</t>
    </rPh>
    <phoneticPr fontId="1"/>
  </si>
  <si>
    <t xml:space="preserve"> UNIQUE</t>
    <phoneticPr fontId="1"/>
  </si>
  <si>
    <t xml:space="preserve"> NOT NULL</t>
    <phoneticPr fontId="1"/>
  </si>
  <si>
    <t xml:space="preserve"> DEFAULT </t>
    <phoneticPr fontId="1"/>
  </si>
  <si>
    <t>accountbook2020</t>
    <phoneticPr fontId="1"/>
  </si>
  <si>
    <t>※開発用簡易PASSWD</t>
    <rPh sb="1" eb="4">
      <t>カイハツヨウ</t>
    </rPh>
    <rPh sb="4" eb="6">
      <t>カンイ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</si>
</sst>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 tint="-0.34998626667073579"/>
      <name val="游ゴシック"/>
      <family val="2"/>
      <charset val="128"/>
      <scheme val="minor"/>
    </font>
    <font>
      <sz val="12"/>
      <color theme="0" tint="-0.34998626667073579"/>
      <name val="游ゴシック"/>
      <family val="3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name val="游ゴシック"/>
      <family val="3"/>
      <charset val="128"/>
      <scheme val="minor"/>
    </font>
    <font>
      <sz val="12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Border="1">
      <alignment vertical="center"/>
    </xf>
    <xf numFmtId="0" fontId="2" fillId="0" borderId="2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0" fillId="3" borderId="1" xfId="0" applyFill="1" applyBorder="1">
      <alignment vertical="center"/>
    </xf>
    <xf numFmtId="0" fontId="0" fillId="4" borderId="0" xfId="0" applyFill="1">
      <alignment vertical="center"/>
    </xf>
    <xf numFmtId="0" fontId="4" fillId="0" borderId="0" xfId="0" applyFont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5" borderId="1" xfId="0" applyFont="1" applyFill="1" applyBorder="1">
      <alignment vertical="center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6" xfId="0" applyFont="1" applyBorder="1">
      <alignment vertical="center"/>
    </xf>
    <xf numFmtId="0" fontId="6" fillId="0" borderId="1" xfId="0" quotePrefix="1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4" fillId="5" borderId="1" xfId="0" applyFont="1" applyFill="1" applyBorder="1">
      <alignment vertical="center"/>
    </xf>
    <xf numFmtId="0" fontId="0" fillId="0" borderId="1" xfId="0" quotePrefix="1" applyBorder="1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0" fillId="6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showGridLines="0" workbookViewId="0"/>
  </sheetViews>
  <sheetFormatPr defaultColWidth="10.71875" defaultRowHeight="19.899999999999999" x14ac:dyDescent="0.8"/>
  <cols>
    <col min="1" max="1" width="4.44140625" customWidth="1"/>
    <col min="2" max="2" width="14.5546875" bestFit="1" customWidth="1"/>
    <col min="3" max="3" width="14.27734375" customWidth="1"/>
    <col min="4" max="4" width="27" customWidth="1"/>
    <col min="5" max="5" width="6.83203125" bestFit="1" customWidth="1"/>
    <col min="6" max="6" width="11.44140625" bestFit="1" customWidth="1"/>
    <col min="7" max="8" width="6.83203125" bestFit="1" customWidth="1"/>
  </cols>
  <sheetData>
    <row r="1" spans="1:8" x14ac:dyDescent="0.8">
      <c r="A1" t="s">
        <v>0</v>
      </c>
    </row>
    <row r="2" spans="1:8" x14ac:dyDescent="0.8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8">
      <c r="A3" s="2">
        <v>1</v>
      </c>
      <c r="B3" s="2" t="s">
        <v>9</v>
      </c>
      <c r="C3" s="3" t="s">
        <v>10</v>
      </c>
      <c r="D3" s="3" t="s">
        <v>11</v>
      </c>
      <c r="E3" s="2" t="s">
        <v>12</v>
      </c>
      <c r="F3" s="4">
        <v>44152</v>
      </c>
      <c r="G3" s="2" t="s">
        <v>12</v>
      </c>
      <c r="H3" s="2" t="s">
        <v>12</v>
      </c>
    </row>
    <row r="4" spans="1:8" x14ac:dyDescent="0.8">
      <c r="A4" s="2"/>
      <c r="B4" s="2"/>
      <c r="C4" s="3"/>
      <c r="D4" s="3"/>
      <c r="E4" s="2"/>
      <c r="F4" s="2"/>
      <c r="G4" s="2"/>
      <c r="H4" s="2"/>
    </row>
    <row r="5" spans="1:8" x14ac:dyDescent="0.8">
      <c r="A5" s="2"/>
      <c r="B5" s="2"/>
      <c r="C5" s="3"/>
      <c r="D5" s="3"/>
      <c r="E5" s="2"/>
      <c r="F5" s="2"/>
      <c r="G5" s="2"/>
      <c r="H5" s="2"/>
    </row>
    <row r="6" spans="1:8" x14ac:dyDescent="0.8">
      <c r="A6" s="2"/>
      <c r="B6" s="2"/>
      <c r="C6" s="3"/>
      <c r="D6" s="3"/>
      <c r="E6" s="2"/>
      <c r="F6" s="2"/>
      <c r="G6" s="2"/>
      <c r="H6" s="2"/>
    </row>
    <row r="7" spans="1:8" x14ac:dyDescent="0.8">
      <c r="A7" s="2"/>
      <c r="B7" s="2"/>
      <c r="C7" s="3"/>
      <c r="D7" s="3"/>
      <c r="E7" s="2"/>
      <c r="F7" s="2"/>
      <c r="G7" s="2"/>
      <c r="H7" s="2"/>
    </row>
    <row r="8" spans="1:8" x14ac:dyDescent="0.8">
      <c r="A8" s="2"/>
      <c r="B8" s="2"/>
      <c r="C8" s="3"/>
      <c r="D8" s="3"/>
      <c r="E8" s="2"/>
      <c r="F8" s="2"/>
      <c r="G8" s="2"/>
      <c r="H8" s="2"/>
    </row>
    <row r="9" spans="1:8" x14ac:dyDescent="0.8">
      <c r="A9" s="2"/>
      <c r="B9" s="2"/>
      <c r="C9" s="3"/>
      <c r="D9" s="3"/>
      <c r="E9" s="2"/>
      <c r="F9" s="2"/>
      <c r="G9" s="2"/>
      <c r="H9" s="2"/>
    </row>
    <row r="10" spans="1:8" x14ac:dyDescent="0.8">
      <c r="A10" s="2"/>
      <c r="B10" s="2"/>
      <c r="C10" s="3"/>
      <c r="D10" s="3"/>
      <c r="E10" s="2"/>
      <c r="F10" s="2"/>
      <c r="G10" s="2"/>
      <c r="H10" s="2"/>
    </row>
    <row r="11" spans="1:8" x14ac:dyDescent="0.8">
      <c r="A11" s="2"/>
      <c r="B11" s="2"/>
      <c r="C11" s="3"/>
      <c r="D11" s="3"/>
      <c r="E11" s="2"/>
      <c r="F11" s="2"/>
      <c r="G11" s="2"/>
      <c r="H11" s="2"/>
    </row>
    <row r="12" spans="1:8" x14ac:dyDescent="0.8">
      <c r="A12" s="2"/>
      <c r="B12" s="2"/>
      <c r="C12" s="3"/>
      <c r="D12" s="3"/>
      <c r="E12" s="2"/>
      <c r="F12" s="2"/>
      <c r="G12" s="2"/>
      <c r="H12" s="2"/>
    </row>
    <row r="13" spans="1:8" x14ac:dyDescent="0.8">
      <c r="A13" s="2"/>
      <c r="B13" s="2"/>
      <c r="C13" s="3"/>
      <c r="D13" s="3"/>
      <c r="E13" s="2"/>
      <c r="F13" s="2"/>
      <c r="G13" s="2"/>
      <c r="H13" s="2"/>
    </row>
    <row r="14" spans="1:8" x14ac:dyDescent="0.8">
      <c r="A14" s="2"/>
      <c r="B14" s="2"/>
      <c r="C14" s="3"/>
      <c r="D14" s="3"/>
      <c r="E14" s="2"/>
      <c r="F14" s="2"/>
      <c r="G14" s="2"/>
      <c r="H14" s="2"/>
    </row>
    <row r="15" spans="1:8" x14ac:dyDescent="0.8">
      <c r="A15" s="2"/>
      <c r="B15" s="2"/>
      <c r="C15" s="3"/>
      <c r="D15" s="3"/>
      <c r="E15" s="2"/>
      <c r="F15" s="2"/>
      <c r="G15" s="2"/>
      <c r="H15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5"/>
  <sheetViews>
    <sheetView showGridLines="0" zoomScaleNormal="100" workbookViewId="0">
      <pane xSplit="7" ySplit="3" topLeftCell="H4" activePane="bottomRight" state="frozen"/>
      <selection pane="topRight" activeCell="E1" sqref="E1"/>
      <selection pane="bottomLeft" activeCell="A4" sqref="A4"/>
      <selection pane="bottomRight" activeCell="E1" sqref="E1"/>
    </sheetView>
  </sheetViews>
  <sheetFormatPr defaultColWidth="10.71875" defaultRowHeight="19.899999999999999" outlineLevelCol="1" x14ac:dyDescent="0.8"/>
  <cols>
    <col min="1" max="1" width="15.71875" hidden="1" customWidth="1" outlineLevel="1"/>
    <col min="2" max="2" width="8.27734375" hidden="1" customWidth="1" outlineLevel="1"/>
    <col min="3" max="3" width="15.71875" hidden="1" customWidth="1" outlineLevel="1"/>
    <col min="4" max="4" width="8.27734375" hidden="1" customWidth="1" outlineLevel="1"/>
    <col min="5" max="5" width="5.1640625" customWidth="1" collapsed="1"/>
    <col min="6" max="7" width="5.1640625" customWidth="1"/>
    <col min="8" max="8" width="11.83203125" customWidth="1"/>
    <col min="9" max="9" width="21.83203125" customWidth="1"/>
    <col min="10" max="10" width="15.5546875" bestFit="1" customWidth="1"/>
    <col min="11" max="12" width="9" bestFit="1" customWidth="1"/>
    <col min="13" max="13" width="8.1640625" bestFit="1" customWidth="1"/>
    <col min="14" max="14" width="9.83203125" bestFit="1" customWidth="1"/>
    <col min="15" max="15" width="26.5546875" customWidth="1"/>
    <col min="17" max="17" width="13.83203125" bestFit="1" customWidth="1"/>
    <col min="18" max="18" width="17.71875" bestFit="1" customWidth="1"/>
    <col min="19" max="19" width="14.27734375" customWidth="1"/>
    <col min="21" max="32" width="13.5546875" customWidth="1"/>
  </cols>
  <sheetData>
    <row r="1" spans="1:32" x14ac:dyDescent="0.8">
      <c r="A1" s="5" t="s">
        <v>348</v>
      </c>
      <c r="B1" s="6" t="s">
        <v>349</v>
      </c>
      <c r="C1" s="5" t="s">
        <v>350</v>
      </c>
      <c r="D1" s="6" t="s">
        <v>349</v>
      </c>
      <c r="E1" t="s">
        <v>120</v>
      </c>
      <c r="Q1" s="2" t="s">
        <v>135</v>
      </c>
    </row>
    <row r="2" spans="1:32" x14ac:dyDescent="0.8">
      <c r="A2" s="7" t="s">
        <v>13</v>
      </c>
      <c r="B2" s="7" t="s">
        <v>14</v>
      </c>
      <c r="C2" s="7" t="s">
        <v>13</v>
      </c>
      <c r="D2" s="7" t="s">
        <v>14</v>
      </c>
      <c r="M2" s="10" t="s">
        <v>131</v>
      </c>
      <c r="N2" s="10" t="s">
        <v>132</v>
      </c>
      <c r="Q2" s="2" t="s">
        <v>136</v>
      </c>
      <c r="U2" s="2" t="s">
        <v>138</v>
      </c>
      <c r="V2" s="2" t="s">
        <v>139</v>
      </c>
      <c r="W2" s="2" t="s">
        <v>140</v>
      </c>
      <c r="X2" s="2" t="s">
        <v>141</v>
      </c>
      <c r="Y2" s="2" t="s">
        <v>142</v>
      </c>
      <c r="Z2" s="2" t="s">
        <v>143</v>
      </c>
      <c r="AA2" s="2" t="s">
        <v>144</v>
      </c>
      <c r="AB2" s="2" t="s">
        <v>145</v>
      </c>
      <c r="AC2" s="2" t="s">
        <v>146</v>
      </c>
      <c r="AD2" s="2" t="s">
        <v>147</v>
      </c>
      <c r="AE2" s="2" t="s">
        <v>148</v>
      </c>
      <c r="AF2" s="2" t="s">
        <v>149</v>
      </c>
    </row>
    <row r="3" spans="1:32" x14ac:dyDescent="0.8">
      <c r="A3" s="7" t="s">
        <v>13</v>
      </c>
      <c r="B3" s="7" t="s">
        <v>14</v>
      </c>
      <c r="C3" s="7" t="s">
        <v>13</v>
      </c>
      <c r="D3" s="7" t="s">
        <v>14</v>
      </c>
      <c r="G3" s="8" t="s">
        <v>19</v>
      </c>
      <c r="H3" s="8" t="s">
        <v>122</v>
      </c>
      <c r="I3" s="8" t="s">
        <v>121</v>
      </c>
      <c r="J3" s="8" t="s">
        <v>124</v>
      </c>
      <c r="K3" s="8" t="s">
        <v>125</v>
      </c>
      <c r="L3" s="8" t="s">
        <v>126</v>
      </c>
      <c r="M3" s="8" t="s">
        <v>129</v>
      </c>
      <c r="N3" s="8" t="s">
        <v>130</v>
      </c>
      <c r="O3" s="8" t="s">
        <v>15</v>
      </c>
      <c r="Q3" s="2" t="s">
        <v>151</v>
      </c>
      <c r="R3" s="2" t="s">
        <v>108</v>
      </c>
      <c r="S3" s="2" t="s">
        <v>137</v>
      </c>
      <c r="T3" s="2" t="s">
        <v>152</v>
      </c>
      <c r="U3" s="11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x14ac:dyDescent="0.8">
      <c r="A4" s="7" t="s">
        <v>13</v>
      </c>
      <c r="B4" s="7" t="s">
        <v>14</v>
      </c>
      <c r="C4" s="7" t="s">
        <v>13</v>
      </c>
      <c r="D4" s="7" t="s">
        <v>14</v>
      </c>
      <c r="G4" s="2">
        <f>ROW()-3</f>
        <v>1</v>
      </c>
      <c r="H4" s="2" t="s">
        <v>123</v>
      </c>
      <c r="I4" s="2" t="s">
        <v>397</v>
      </c>
      <c r="J4" s="2" t="s">
        <v>127</v>
      </c>
      <c r="K4" s="2" t="s">
        <v>128</v>
      </c>
      <c r="L4" s="2" t="s">
        <v>128</v>
      </c>
      <c r="M4" s="28" t="s">
        <v>354</v>
      </c>
      <c r="N4" s="16" t="s">
        <v>398</v>
      </c>
      <c r="O4" s="2" t="s">
        <v>355</v>
      </c>
      <c r="Q4" s="2" t="str">
        <f>IF(COUNTIFS(I$4:I4,I4)=1,"対象","")</f>
        <v>対象</v>
      </c>
      <c r="R4" s="2" t="str">
        <f>IF(Q4="対象",I4,"")</f>
        <v>accountbook2020</v>
      </c>
      <c r="S4" s="2"/>
      <c r="T4" s="2"/>
      <c r="U4" s="11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x14ac:dyDescent="0.8">
      <c r="A5" s="7" t="s">
        <v>13</v>
      </c>
      <c r="B5" s="7" t="s">
        <v>14</v>
      </c>
      <c r="C5" s="7" t="s">
        <v>13</v>
      </c>
      <c r="D5" s="7" t="s">
        <v>14</v>
      </c>
      <c r="G5" s="2">
        <f t="shared" ref="G5:G6" si="0">ROW()-3</f>
        <v>2</v>
      </c>
      <c r="H5" s="2"/>
      <c r="I5" s="2"/>
      <c r="J5" s="2"/>
      <c r="K5" s="2"/>
      <c r="L5" s="2"/>
      <c r="M5" s="2"/>
      <c r="N5" s="2"/>
      <c r="O5" s="2" t="s">
        <v>356</v>
      </c>
      <c r="Q5" s="2" t="str">
        <f>IF(COUNTIFS(I$4:I5,I5)=1,"対象","")</f>
        <v/>
      </c>
      <c r="R5" s="2" t="str">
        <f>IF(Q5="対象",I5,"")</f>
        <v/>
      </c>
      <c r="S5" s="2"/>
      <c r="T5" s="2"/>
      <c r="U5" s="11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8">
      <c r="A6" s="7" t="s">
        <v>13</v>
      </c>
      <c r="B6" s="7" t="s">
        <v>14</v>
      </c>
      <c r="C6" s="7" t="s">
        <v>13</v>
      </c>
      <c r="D6" s="7" t="s">
        <v>14</v>
      </c>
      <c r="G6" s="2">
        <f t="shared" si="0"/>
        <v>3</v>
      </c>
      <c r="H6" s="2"/>
      <c r="I6" s="2"/>
      <c r="J6" s="2"/>
      <c r="K6" s="2"/>
      <c r="L6" s="2"/>
      <c r="M6" s="2"/>
      <c r="N6" s="2"/>
      <c r="O6" s="2"/>
      <c r="Q6" s="2" t="str">
        <f>IF(COUNTIFS(I$4:I6,I6)=1,"対象","")</f>
        <v/>
      </c>
      <c r="R6" s="2" t="str">
        <f>IF(Q6="対象",I6,"")</f>
        <v/>
      </c>
      <c r="S6" s="2"/>
      <c r="T6" s="2"/>
      <c r="U6" s="11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8" spans="1:32" x14ac:dyDescent="0.8">
      <c r="T8" t="s">
        <v>153</v>
      </c>
    </row>
    <row r="9" spans="1:32" x14ac:dyDescent="0.8">
      <c r="H9" t="s">
        <v>134</v>
      </c>
      <c r="T9" t="s">
        <v>154</v>
      </c>
    </row>
    <row r="10" spans="1:32" x14ac:dyDescent="0.8">
      <c r="H10" t="s">
        <v>109</v>
      </c>
      <c r="T10" t="s">
        <v>155</v>
      </c>
    </row>
    <row r="11" spans="1:32" x14ac:dyDescent="0.8">
      <c r="H11" t="s">
        <v>110</v>
      </c>
      <c r="T11" t="s">
        <v>156</v>
      </c>
    </row>
    <row r="12" spans="1:32" x14ac:dyDescent="0.8">
      <c r="H12" t="s">
        <v>133</v>
      </c>
    </row>
    <row r="13" spans="1:32" x14ac:dyDescent="0.8">
      <c r="H13" t="s">
        <v>111</v>
      </c>
    </row>
    <row r="14" spans="1:32" x14ac:dyDescent="0.8">
      <c r="H14" t="s">
        <v>112</v>
      </c>
    </row>
    <row r="15" spans="1:32" x14ac:dyDescent="0.8">
      <c r="H15" t="s">
        <v>113</v>
      </c>
    </row>
  </sheetData>
  <phoneticPr fontId="1"/>
  <dataValidations disablePrompts="1" count="1">
    <dataValidation type="list" allowBlank="1" showInputMessage="1" showErrorMessage="1" sqref="D2:D6 B2:B6" xr:uid="{00000000-0002-0000-0100-000000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124"/>
  <sheetViews>
    <sheetView showGridLines="0" zoomScale="55" zoomScaleNormal="55" workbookViewId="0">
      <pane xSplit="7" ySplit="4" topLeftCell="H5" activePane="bottomRight" state="frozen"/>
      <selection pane="topRight" activeCell="E1" sqref="E1"/>
      <selection pane="bottomLeft" activeCell="A5" sqref="A5"/>
      <selection pane="bottomRight" activeCell="E1" sqref="E1"/>
    </sheetView>
  </sheetViews>
  <sheetFormatPr defaultColWidth="10.71875" defaultRowHeight="19.899999999999999" outlineLevelCol="1" x14ac:dyDescent="0.8"/>
  <cols>
    <col min="1" max="1" width="16.44140625" hidden="1" customWidth="1" outlineLevel="1"/>
    <col min="2" max="2" width="8.71875" hidden="1" customWidth="1" outlineLevel="1"/>
    <col min="3" max="3" width="16.44140625" hidden="1" customWidth="1" outlineLevel="1"/>
    <col min="4" max="4" width="8.71875" hidden="1" customWidth="1" outlineLevel="1"/>
    <col min="5" max="5" width="5.1640625" customWidth="1" collapsed="1"/>
    <col min="6" max="7" width="5.1640625" customWidth="1"/>
    <col min="8" max="8" width="11.71875" customWidth="1"/>
    <col min="9" max="9" width="19.27734375" bestFit="1" customWidth="1"/>
    <col min="10" max="10" width="42.5546875" bestFit="1" customWidth="1"/>
    <col min="11" max="12" width="18.44140625" bestFit="1" customWidth="1"/>
    <col min="13" max="13" width="6.83203125" bestFit="1" customWidth="1"/>
    <col min="14" max="14" width="8.6640625" bestFit="1" customWidth="1"/>
    <col min="15" max="15" width="3.1640625" bestFit="1" customWidth="1"/>
    <col min="16" max="16" width="5" bestFit="1" customWidth="1"/>
    <col min="17" max="17" width="6.83203125" bestFit="1" customWidth="1"/>
    <col min="18" max="18" width="12.5" bestFit="1" customWidth="1"/>
    <col min="19" max="19" width="8.6640625" style="20" bestFit="1" customWidth="1"/>
    <col min="24" max="24" width="10.71875" customWidth="1"/>
    <col min="25" max="36" width="13.83203125" customWidth="1"/>
  </cols>
  <sheetData>
    <row r="1" spans="1:36" x14ac:dyDescent="0.8">
      <c r="A1" s="5" t="s">
        <v>348</v>
      </c>
      <c r="B1" s="6" t="s">
        <v>349</v>
      </c>
      <c r="C1" s="5" t="s">
        <v>350</v>
      </c>
      <c r="D1" s="6" t="s">
        <v>349</v>
      </c>
      <c r="E1" t="s">
        <v>161</v>
      </c>
      <c r="U1" s="12"/>
    </row>
    <row r="2" spans="1:36" x14ac:dyDescent="0.8">
      <c r="A2" s="7" t="s">
        <v>13</v>
      </c>
      <c r="B2" s="7" t="s">
        <v>14</v>
      </c>
      <c r="C2" s="7"/>
      <c r="D2" s="7"/>
      <c r="U2" s="13"/>
      <c r="V2" s="11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8">
      <c r="A3" s="7" t="s">
        <v>13</v>
      </c>
      <c r="B3" s="7" t="s">
        <v>14</v>
      </c>
      <c r="C3" s="7"/>
      <c r="D3" s="7"/>
      <c r="G3" s="8" t="s">
        <v>1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162</v>
      </c>
      <c r="N3" s="8" t="s">
        <v>172</v>
      </c>
      <c r="O3" s="8" t="s">
        <v>65</v>
      </c>
      <c r="P3" s="8" t="s">
        <v>66</v>
      </c>
      <c r="Q3" s="8" t="s">
        <v>67</v>
      </c>
      <c r="R3" s="8" t="s">
        <v>265</v>
      </c>
      <c r="S3" s="21" t="s">
        <v>224</v>
      </c>
      <c r="U3" s="2"/>
      <c r="V3" s="2"/>
      <c r="W3" s="2"/>
      <c r="X3" s="13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ht="9.75" customHeight="1" x14ac:dyDescent="0.8">
      <c r="A4" s="7" t="s">
        <v>13</v>
      </c>
      <c r="B4" s="7" t="s">
        <v>14</v>
      </c>
      <c r="C4" s="7"/>
      <c r="D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21"/>
      <c r="U4" s="2"/>
      <c r="V4" s="2"/>
      <c r="W4" s="2"/>
      <c r="X4" s="13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8">
      <c r="A5" s="7" t="s">
        <v>13</v>
      </c>
      <c r="B5" s="7" t="s">
        <v>14</v>
      </c>
      <c r="C5" s="7"/>
      <c r="D5" s="7"/>
      <c r="G5" s="2">
        <f>ROW()-4</f>
        <v>1</v>
      </c>
      <c r="H5" s="2" t="str">
        <f>IFERROR(INDEX(テーブル定義!$H$5:$V$167,MATCH(テーブル一覧!$G5,テーブル定義!$V$5:$V$194,0),COLUMN()-7),"")</f>
        <v>マスタ</v>
      </c>
      <c r="I5" s="2" t="str">
        <f>IFERROR(INDEX(テーブル定義!$H$5:$V$167,MATCH(テーブル一覧!$G5,テーブル定義!$V$5:$V$194,0),COLUMN()-7),"")</f>
        <v>メッセージマスタ</v>
      </c>
      <c r="J5" s="2" t="str">
        <f>IFERROR(INDEX(テーブル定義!$H$5:$V$167,MATCH(テーブル一覧!$G5,テーブル定義!$V$5:$V$194,0),COLUMN()-7),"")</f>
        <v>m_message</v>
      </c>
      <c r="K5" s="2"/>
      <c r="L5" s="2"/>
      <c r="M5" s="2"/>
      <c r="N5" s="2"/>
      <c r="O5" s="2"/>
      <c r="P5" s="2"/>
      <c r="Q5" s="2"/>
      <c r="R5" s="2"/>
      <c r="S5" s="3"/>
      <c r="U5" s="2"/>
      <c r="V5" s="2"/>
      <c r="W5" s="2"/>
      <c r="X5" s="13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8">
      <c r="A6" s="7" t="s">
        <v>13</v>
      </c>
      <c r="B6" s="7" t="s">
        <v>14</v>
      </c>
      <c r="C6" s="7"/>
      <c r="D6" s="7"/>
      <c r="G6" s="2">
        <f t="shared" ref="G6:G109" si="0">ROW()-4</f>
        <v>2</v>
      </c>
      <c r="H6" s="2" t="str">
        <f>IFERROR(INDEX(テーブル定義!$H$5:$V$167,MATCH(テーブル一覧!$G6,テーブル定義!$V$5:$V$194,0),COLUMN()-7),"")</f>
        <v>マスタ</v>
      </c>
      <c r="I6" s="2" t="str">
        <f>IFERROR(INDEX(テーブル定義!$H$5:$V$167,MATCH(テーブル一覧!$G6,テーブル定義!$V$5:$V$194,0),COLUMN()-7),"")</f>
        <v>支払方法マスタ</v>
      </c>
      <c r="J6" s="2" t="str">
        <f>IFERROR(INDEX(テーブル定義!$H$5:$V$167,MATCH(テーブル一覧!$G6,テーブル定義!$V$5:$V$194,0),COLUMN()-7),"")</f>
        <v>m_payment_methods</v>
      </c>
      <c r="K6" s="2"/>
      <c r="L6" s="2"/>
      <c r="M6" s="2"/>
      <c r="N6" s="2"/>
      <c r="O6" s="2"/>
      <c r="P6" s="2"/>
      <c r="Q6" s="16"/>
      <c r="R6" s="2"/>
      <c r="S6" s="3"/>
      <c r="U6" s="2"/>
      <c r="V6" s="2"/>
      <c r="W6" s="2"/>
      <c r="X6" s="13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8">
      <c r="A7" s="7" t="s">
        <v>13</v>
      </c>
      <c r="B7" s="7" t="s">
        <v>14</v>
      </c>
      <c r="C7" s="7"/>
      <c r="D7" s="7"/>
      <c r="G7" s="2">
        <f t="shared" si="0"/>
        <v>3</v>
      </c>
      <c r="H7" s="2" t="str">
        <f>IFERROR(INDEX(テーブル定義!$H$5:$V$167,MATCH(テーブル一覧!$G7,テーブル定義!$V$5:$V$194,0),COLUMN()-7),"")</f>
        <v>マスタ</v>
      </c>
      <c r="I7" s="2" t="str">
        <f>IFERROR(INDEX(テーブル定義!$H$5:$V$167,MATCH(テーブル一覧!$G7,テーブル定義!$V$5:$V$194,0),COLUMN()-7),"")</f>
        <v>支払方法詳細マスタ</v>
      </c>
      <c r="J7" s="2" t="str">
        <f>IFERROR(INDEX(テーブル定義!$H$5:$V$167,MATCH(テーブル一覧!$G7,テーブル定義!$V$5:$V$194,0),COLUMN()-7),"")</f>
        <v>m_payment_methods_details</v>
      </c>
      <c r="K7" s="2"/>
      <c r="L7" s="2"/>
      <c r="M7" s="2"/>
      <c r="N7" s="2"/>
      <c r="O7" s="2"/>
      <c r="P7" s="2"/>
      <c r="Q7" s="16"/>
      <c r="R7" s="2"/>
      <c r="S7" s="3"/>
      <c r="U7" s="2"/>
      <c r="V7" s="2"/>
      <c r="W7" s="2"/>
      <c r="X7" s="13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x14ac:dyDescent="0.8">
      <c r="A8" s="7" t="s">
        <v>13</v>
      </c>
      <c r="B8" s="7" t="s">
        <v>14</v>
      </c>
      <c r="C8" s="7"/>
      <c r="D8" s="7"/>
      <c r="G8" s="2">
        <f t="shared" si="0"/>
        <v>4</v>
      </c>
      <c r="H8" s="2" t="str">
        <f>IFERROR(INDEX(テーブル定義!$H$5:$V$167,MATCH(テーブル一覧!$G8,テーブル定義!$V$5:$V$194,0),COLUMN()-7),"")</f>
        <v>マスタ</v>
      </c>
      <c r="I8" s="2" t="str">
        <f>IFERROR(INDEX(テーブル定義!$H$5:$V$167,MATCH(テーブル一覧!$G8,テーブル定義!$V$5:$V$194,0),COLUMN()-7),"")</f>
        <v>銀行口座利用マスタ</v>
      </c>
      <c r="J8" s="2" t="str">
        <f>IFERROR(INDEX(テーブル定義!$H$5:$V$167,MATCH(テーブル一覧!$G8,テーブル定義!$V$5:$V$194,0),COLUMN()-7),"")</f>
        <v>m_bank_account_usage</v>
      </c>
      <c r="K8" s="2"/>
      <c r="L8" s="2"/>
      <c r="M8" s="2"/>
      <c r="N8" s="2"/>
      <c r="O8" s="2"/>
      <c r="P8" s="2"/>
      <c r="Q8" s="16"/>
      <c r="R8" s="2"/>
      <c r="S8" s="3"/>
      <c r="U8" s="2"/>
      <c r="V8" s="2"/>
      <c r="W8" s="2"/>
      <c r="X8" s="13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x14ac:dyDescent="0.8">
      <c r="A9" s="7" t="s">
        <v>13</v>
      </c>
      <c r="B9" s="7" t="s">
        <v>14</v>
      </c>
      <c r="C9" s="7"/>
      <c r="D9" s="7"/>
      <c r="G9" s="2">
        <f t="shared" si="0"/>
        <v>5</v>
      </c>
      <c r="H9" s="2" t="str">
        <f>IFERROR(INDEX(テーブル定義!$H$5:$V$167,MATCH(テーブル一覧!$G9,テーブル定義!$V$5:$V$194,0),COLUMN()-7),"")</f>
        <v>マスタ</v>
      </c>
      <c r="I9" s="2" t="str">
        <f>IFERROR(INDEX(テーブル定義!$H$5:$V$167,MATCH(テーブル一覧!$G9,テーブル定義!$V$5:$V$194,0),COLUMN()-7),"")</f>
        <v>銀行口座利用詳細マスタ</v>
      </c>
      <c r="J9" s="2" t="str">
        <f>IFERROR(INDEX(テーブル定義!$H$5:$V$167,MATCH(テーブル一覧!$G9,テーブル定義!$V$5:$V$194,0),COLUMN()-7),"")</f>
        <v>m_bank_account_usage_details</v>
      </c>
      <c r="K9" s="2"/>
      <c r="L9" s="2"/>
      <c r="M9" s="2"/>
      <c r="N9" s="2"/>
      <c r="O9" s="2"/>
      <c r="P9" s="2"/>
      <c r="Q9" s="26"/>
      <c r="R9" s="27"/>
      <c r="S9" s="3"/>
      <c r="U9" s="2"/>
      <c r="V9" s="2"/>
      <c r="W9" s="2"/>
      <c r="X9" s="13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x14ac:dyDescent="0.8">
      <c r="A10" s="7" t="s">
        <v>13</v>
      </c>
      <c r="B10" s="7" t="s">
        <v>14</v>
      </c>
      <c r="C10" s="7"/>
      <c r="D10" s="7"/>
      <c r="G10" s="2">
        <f t="shared" si="0"/>
        <v>6</v>
      </c>
      <c r="H10" s="2" t="str">
        <f>IFERROR(INDEX(テーブル定義!$H$5:$V$167,MATCH(テーブル一覧!$G10,テーブル定義!$V$5:$V$194,0),COLUMN()-7),"")</f>
        <v>マスタ</v>
      </c>
      <c r="I10" s="2" t="str">
        <f>IFERROR(INDEX(テーブル定義!$H$5:$V$167,MATCH(テーブル一覧!$G10,テーブル定義!$V$5:$V$194,0),COLUMN()-7),"")</f>
        <v>費目マスタ</v>
      </c>
      <c r="J10" s="2" t="str">
        <f>IFERROR(INDEX(テーブル定義!$H$5:$V$167,MATCH(テーブル一覧!$G10,テーブル定義!$V$5:$V$194,0),COLUMN()-7),"")</f>
        <v>m_expense_items</v>
      </c>
      <c r="K10" s="2"/>
      <c r="L10" s="2"/>
      <c r="M10" s="2"/>
      <c r="N10" s="2"/>
      <c r="O10" s="2"/>
      <c r="P10" s="2"/>
      <c r="Q10" s="26"/>
      <c r="R10" s="27"/>
      <c r="S10" s="3"/>
      <c r="U10" s="2"/>
      <c r="V10" s="2"/>
      <c r="W10" s="2"/>
      <c r="X10" s="13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x14ac:dyDescent="0.8">
      <c r="A11" s="7" t="s">
        <v>13</v>
      </c>
      <c r="B11" s="7" t="s">
        <v>14</v>
      </c>
      <c r="C11" s="7"/>
      <c r="D11" s="7"/>
      <c r="G11" s="2">
        <f t="shared" si="0"/>
        <v>7</v>
      </c>
      <c r="H11" s="2" t="str">
        <f>IFERROR(INDEX(テーブル定義!$H$5:$V$167,MATCH(テーブル一覧!$G11,テーブル定義!$V$5:$V$194,0),COLUMN()-7),"")</f>
        <v>マスタ</v>
      </c>
      <c r="I11" s="2" t="str">
        <f>IFERROR(INDEX(テーブル定義!$H$5:$V$167,MATCH(テーブル一覧!$G11,テーブル定義!$V$5:$V$194,0),COLUMN()-7),"")</f>
        <v>費目詳細マスタ</v>
      </c>
      <c r="J11" s="2" t="str">
        <f>IFERROR(INDEX(テーブル定義!$H$5:$V$167,MATCH(テーブル一覧!$G11,テーブル定義!$V$5:$V$194,0),COLUMN()-7),"")</f>
        <v>m_expense_items_details</v>
      </c>
      <c r="K11" s="2"/>
      <c r="L11" s="2"/>
      <c r="M11" s="2"/>
      <c r="N11" s="2"/>
      <c r="O11" s="2"/>
      <c r="P11" s="2"/>
      <c r="Q11" s="2"/>
      <c r="R11" s="2"/>
      <c r="S11" s="3"/>
      <c r="U11" s="2"/>
      <c r="V11" s="2"/>
      <c r="W11" s="2"/>
      <c r="X11" s="13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x14ac:dyDescent="0.8">
      <c r="A12" s="7" t="s">
        <v>13</v>
      </c>
      <c r="B12" s="7" t="s">
        <v>14</v>
      </c>
      <c r="C12" s="7"/>
      <c r="D12" s="7"/>
      <c r="G12" s="2">
        <f t="shared" si="0"/>
        <v>8</v>
      </c>
      <c r="H12" s="2" t="str">
        <f>IFERROR(INDEX(テーブル定義!$H$5:$V$167,MATCH(テーブル一覧!$G12,テーブル定義!$V$5:$V$194,0),COLUMN()-7),"")</f>
        <v>マスタ</v>
      </c>
      <c r="I12" s="2" t="str">
        <f>IFERROR(INDEX(テーブル定義!$H$5:$V$167,MATCH(テーブル一覧!$G12,テーブル定義!$V$5:$V$194,0),COLUMN()-7),"")</f>
        <v>費目関係マスタ</v>
      </c>
      <c r="J12" s="2" t="str">
        <f>IFERROR(INDEX(テーブル定義!$H$5:$V$167,MATCH(テーブル一覧!$G12,テーブル定義!$V$5:$V$194,0),COLUMN()-7),"")</f>
        <v>m_expense_items_relationship</v>
      </c>
      <c r="K12" s="2"/>
      <c r="L12" s="2"/>
      <c r="M12" s="2"/>
      <c r="N12" s="2"/>
      <c r="O12" s="2"/>
      <c r="P12" s="2"/>
      <c r="Q12" s="2"/>
      <c r="R12" s="2"/>
      <c r="S12" s="3"/>
      <c r="U12" s="2"/>
      <c r="V12" s="2"/>
      <c r="W12" s="2"/>
      <c r="X12" s="13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x14ac:dyDescent="0.8">
      <c r="A13" s="7" t="s">
        <v>13</v>
      </c>
      <c r="B13" s="7" t="s">
        <v>14</v>
      </c>
      <c r="C13" s="7"/>
      <c r="D13" s="7"/>
      <c r="G13" s="2">
        <f t="shared" si="0"/>
        <v>9</v>
      </c>
      <c r="H13" s="2" t="str">
        <f>IFERROR(INDEX(テーブル定義!$H$5:$V$167,MATCH(テーブル一覧!$G13,テーブル定義!$V$5:$V$194,0),COLUMN()-7),"")</f>
        <v>マスタ</v>
      </c>
      <c r="I13" s="2" t="str">
        <f>IFERROR(INDEX(テーブル定義!$H$5:$V$167,MATCH(テーブル一覧!$G13,テーブル定義!$V$5:$V$194,0),COLUMN()-7),"")</f>
        <v>費目詳細関係マスタ</v>
      </c>
      <c r="J13" s="2" t="str">
        <f>IFERROR(INDEX(テーブル定義!$H$5:$V$167,MATCH(テーブル一覧!$G13,テーブル定義!$V$5:$V$194,0),COLUMN()-7),"")</f>
        <v>m_expense_items_details_relationship</v>
      </c>
      <c r="K13" s="2"/>
      <c r="L13" s="2"/>
      <c r="M13" s="2"/>
      <c r="N13" s="2"/>
      <c r="O13" s="2"/>
      <c r="P13" s="2"/>
      <c r="Q13" s="2"/>
      <c r="R13" s="2"/>
      <c r="S13" s="3"/>
      <c r="U13" s="2"/>
      <c r="V13" s="2"/>
      <c r="W13" s="2"/>
      <c r="X13" s="13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x14ac:dyDescent="0.8">
      <c r="A14" s="7" t="s">
        <v>13</v>
      </c>
      <c r="B14" s="7" t="s">
        <v>14</v>
      </c>
      <c r="C14" s="7"/>
      <c r="D14" s="7"/>
      <c r="G14" s="2">
        <f t="shared" si="0"/>
        <v>10</v>
      </c>
      <c r="H14" s="2" t="str">
        <f>IFERROR(INDEX(テーブル定義!$H$5:$V$167,MATCH(テーブル一覧!$G14,テーブル定義!$V$5:$V$194,0),COLUMN()-7),"")</f>
        <v>マスタ</v>
      </c>
      <c r="I14" s="2" t="str">
        <f>IFERROR(INDEX(テーブル定義!$H$5:$V$167,MATCH(テーブル一覧!$G14,テーブル定義!$V$5:$V$194,0),COLUMN()-7),"")</f>
        <v>ユーザー管理マスタ</v>
      </c>
      <c r="J14" s="2" t="str">
        <f>IFERROR(INDEX(テーブル定義!$H$5:$V$167,MATCH(テーブル一覧!$G14,テーブル定義!$V$5:$V$194,0),COLUMN()-7),"")</f>
        <v>m_user_management</v>
      </c>
      <c r="K14" s="2"/>
      <c r="L14" s="2"/>
      <c r="M14" s="2"/>
      <c r="N14" s="2"/>
      <c r="O14" s="2"/>
      <c r="P14" s="2"/>
      <c r="Q14" s="2"/>
      <c r="R14" s="2"/>
      <c r="S14" s="3"/>
      <c r="U14" s="2"/>
      <c r="V14" s="2"/>
      <c r="W14" s="2"/>
      <c r="X14" s="13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x14ac:dyDescent="0.8">
      <c r="A15" s="7" t="s">
        <v>13</v>
      </c>
      <c r="B15" s="7" t="s">
        <v>14</v>
      </c>
      <c r="C15" s="7"/>
      <c r="D15" s="7"/>
      <c r="G15" s="2">
        <f t="shared" si="0"/>
        <v>11</v>
      </c>
      <c r="H15" s="2" t="str">
        <f>IFERROR(INDEX(テーブル定義!$H$5:$V$167,MATCH(テーブル一覧!$G15,テーブル定義!$V$5:$V$194,0),COLUMN()-7),"")</f>
        <v>マスタ</v>
      </c>
      <c r="I15" s="2" t="str">
        <f>IFERROR(INDEX(テーブル定義!$H$5:$V$167,MATCH(テーブル一覧!$G15,テーブル定義!$V$5:$V$194,0),COLUMN()-7),"")</f>
        <v>コード定義マスタ</v>
      </c>
      <c r="J15" s="2" t="str">
        <f>IFERROR(INDEX(テーブル定義!$H$5:$V$167,MATCH(テーブル一覧!$G15,テーブル定義!$V$5:$V$194,0),COLUMN()-7),"")</f>
        <v>m_code_definition</v>
      </c>
      <c r="K15" s="2"/>
      <c r="L15" s="2"/>
      <c r="M15" s="2"/>
      <c r="N15" s="2"/>
      <c r="O15" s="2"/>
      <c r="P15" s="2"/>
      <c r="Q15" s="2"/>
      <c r="R15" s="2"/>
      <c r="S15" s="3"/>
      <c r="U15" s="2"/>
      <c r="V15" s="2"/>
      <c r="W15" s="2"/>
      <c r="X15" s="13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x14ac:dyDescent="0.8">
      <c r="A16" s="7" t="s">
        <v>13</v>
      </c>
      <c r="B16" s="7" t="s">
        <v>14</v>
      </c>
      <c r="C16" s="7"/>
      <c r="D16" s="7"/>
      <c r="G16" s="2">
        <f t="shared" si="0"/>
        <v>12</v>
      </c>
      <c r="H16" s="2" t="str">
        <f>IFERROR(INDEX(テーブル定義!$H$5:$V$167,MATCH(テーブル一覧!$G16,テーブル定義!$V$5:$V$194,0),COLUMN()-7),"")</f>
        <v>マスタ</v>
      </c>
      <c r="I16" s="2" t="str">
        <f>IFERROR(INDEX(テーブル定義!$H$5:$V$167,MATCH(テーブル一覧!$G16,テーブル定義!$V$5:$V$194,0),COLUMN()-7),"")</f>
        <v>権限定義マスタ</v>
      </c>
      <c r="J16" s="2" t="str">
        <f>IFERROR(INDEX(テーブル定義!$H$5:$V$167,MATCH(テーブル一覧!$G16,テーブル定義!$V$5:$V$194,0),COLUMN()-7),"")</f>
        <v>m_authority_management</v>
      </c>
      <c r="K16" s="2"/>
      <c r="L16" s="2"/>
      <c r="M16" s="2"/>
      <c r="N16" s="2"/>
      <c r="O16" s="2"/>
      <c r="P16" s="2"/>
      <c r="Q16" s="2"/>
      <c r="R16" s="2"/>
      <c r="S16" s="3"/>
      <c r="U16" s="2"/>
      <c r="V16" s="2"/>
      <c r="W16" s="2"/>
      <c r="X16" s="13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x14ac:dyDescent="0.8">
      <c r="A17" s="7" t="s">
        <v>13</v>
      </c>
      <c r="B17" s="7" t="s">
        <v>14</v>
      </c>
      <c r="C17" s="7"/>
      <c r="D17" s="7"/>
      <c r="G17" s="2">
        <f t="shared" si="0"/>
        <v>13</v>
      </c>
      <c r="H17" s="2" t="str">
        <f>IFERROR(INDEX(テーブル定義!$H$5:$V$167,MATCH(テーブル一覧!$G17,テーブル定義!$V$5:$V$194,0),COLUMN()-7),"")</f>
        <v>テーブル</v>
      </c>
      <c r="I17" s="2" t="str">
        <f>IFERROR(INDEX(テーブル定義!$H$5:$V$167,MATCH(テーブル一覧!$G17,テーブル定義!$V$5:$V$194,0),COLUMN()-7),"")</f>
        <v>家計簿テーブル</v>
      </c>
      <c r="J17" s="2" t="str">
        <f>IFERROR(INDEX(テーブル定義!$H$5:$V$167,MATCH(テーブル一覧!$G17,テーブル定義!$V$5:$V$194,0),COLUMN()-7),"")</f>
        <v>t_account_book</v>
      </c>
      <c r="K17" s="2"/>
      <c r="L17" s="2"/>
      <c r="M17" s="2"/>
      <c r="N17" s="2"/>
      <c r="O17" s="2"/>
      <c r="P17" s="2"/>
      <c r="Q17" s="26"/>
      <c r="R17" s="27"/>
      <c r="S17" s="3"/>
      <c r="U17" s="2"/>
      <c r="V17" s="2"/>
      <c r="W17" s="2"/>
      <c r="X17" s="13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x14ac:dyDescent="0.8">
      <c r="A18" s="7" t="s">
        <v>13</v>
      </c>
      <c r="B18" s="7" t="s">
        <v>14</v>
      </c>
      <c r="C18" s="7"/>
      <c r="D18" s="7"/>
      <c r="G18" s="2">
        <f t="shared" si="0"/>
        <v>14</v>
      </c>
      <c r="H18" s="2" t="str">
        <f>IFERROR(INDEX(テーブル定義!$H$5:$V$167,MATCH(テーブル一覧!$G18,テーブル定義!$V$5:$V$194,0),COLUMN()-7),"")</f>
        <v>テーブル</v>
      </c>
      <c r="I18" s="2" t="str">
        <f>IFERROR(INDEX(テーブル定義!$H$5:$V$167,MATCH(テーブル一覧!$G18,テーブル定義!$V$5:$V$194,0),COLUMN()-7),"")</f>
        <v>購入店履歴テーブル</v>
      </c>
      <c r="J18" s="2" t="str">
        <f>IFERROR(INDEX(テーブル定義!$H$5:$V$167,MATCH(テーブル一覧!$G18,テーブル定義!$V$5:$V$194,0),COLUMN()-7),"")</f>
        <v>t_purchase_history_for_shops</v>
      </c>
      <c r="K18" s="2"/>
      <c r="L18" s="2"/>
      <c r="M18" s="2"/>
      <c r="N18" s="2"/>
      <c r="O18" s="2"/>
      <c r="P18" s="2"/>
      <c r="Q18" s="26"/>
      <c r="R18" s="27"/>
      <c r="S18" s="3"/>
      <c r="U18" s="2"/>
      <c r="V18" s="2"/>
      <c r="W18" s="2"/>
      <c r="X18" s="13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x14ac:dyDescent="0.8">
      <c r="A19" s="7" t="s">
        <v>13</v>
      </c>
      <c r="B19" s="7" t="s">
        <v>14</v>
      </c>
      <c r="C19" s="7"/>
      <c r="D19" s="7"/>
      <c r="G19" s="2">
        <f t="shared" si="0"/>
        <v>15</v>
      </c>
      <c r="H19" s="2" t="str">
        <f>IFERROR(INDEX(テーブル定義!$H$5:$V$167,MATCH(テーブル一覧!$G19,テーブル定義!$V$5:$V$194,0),COLUMN()-7),"")</f>
        <v>マスタ</v>
      </c>
      <c r="I19" s="2" t="str">
        <f>IFERROR(INDEX(テーブル定義!$H$5:$V$167,MATCH(テーブル一覧!$G19,テーブル定義!$V$5:$V$194,0),COLUMN()-7),"")</f>
        <v>辞書マスタ</v>
      </c>
      <c r="J19" s="2" t="str">
        <f>IFERROR(INDEX(テーブル定義!$H$5:$V$167,MATCH(テーブル一覧!$G19,テーブル定義!$V$5:$V$194,0),COLUMN()-7),"")</f>
        <v>m_dictionary</v>
      </c>
      <c r="K19" s="2"/>
      <c r="L19" s="2"/>
      <c r="M19" s="2"/>
      <c r="N19" s="2"/>
      <c r="O19" s="2"/>
      <c r="P19" s="2"/>
      <c r="Q19" s="2"/>
      <c r="R19" s="2"/>
      <c r="S19" s="3"/>
      <c r="U19" s="2"/>
      <c r="V19" s="2"/>
      <c r="W19" s="2"/>
      <c r="X19" s="13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x14ac:dyDescent="0.8">
      <c r="A20" s="7" t="s">
        <v>13</v>
      </c>
      <c r="B20" s="7" t="s">
        <v>14</v>
      </c>
      <c r="C20" s="7"/>
      <c r="D20" s="7"/>
      <c r="G20" s="2">
        <f t="shared" si="0"/>
        <v>16</v>
      </c>
      <c r="H20" s="2" t="str">
        <f>IFERROR(INDEX(テーブル定義!$H$5:$V$167,MATCH(テーブル一覧!$G20,テーブル定義!$V$5:$V$194,0),COLUMN()-7),"")</f>
        <v>マスタ</v>
      </c>
      <c r="I20" s="2" t="str">
        <f>IFERROR(INDEX(テーブル定義!$H$5:$V$167,MATCH(テーブル一覧!$G20,テーブル定義!$V$5:$V$194,0),COLUMN()-7),"")</f>
        <v>ID定義マスタ</v>
      </c>
      <c r="J20" s="2" t="str">
        <f>IFERROR(INDEX(テーブル定義!$H$5:$V$167,MATCH(テーブル一覧!$G20,テーブル定義!$V$5:$V$194,0),COLUMN()-7),"")</f>
        <v>m_id_definition</v>
      </c>
      <c r="K20" s="2"/>
      <c r="L20" s="2"/>
      <c r="M20" s="2"/>
      <c r="N20" s="2"/>
      <c r="O20" s="2"/>
      <c r="P20" s="2"/>
      <c r="Q20" s="2"/>
      <c r="R20" s="2"/>
      <c r="S20" s="3"/>
      <c r="U20" s="2"/>
      <c r="V20" s="2"/>
      <c r="W20" s="2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x14ac:dyDescent="0.8">
      <c r="A21" s="7" t="s">
        <v>13</v>
      </c>
      <c r="B21" s="7" t="s">
        <v>14</v>
      </c>
      <c r="C21" s="7"/>
      <c r="D21" s="7"/>
      <c r="G21" s="2">
        <f t="shared" si="0"/>
        <v>17</v>
      </c>
      <c r="H21" s="2" t="str">
        <f>IFERROR(INDEX(テーブル定義!$H$5:$V$167,MATCH(テーブル一覧!$G21,テーブル定義!$V$5:$V$194,0),COLUMN()-7),"")</f>
        <v>マスタ</v>
      </c>
      <c r="I21" s="2" t="str">
        <f>IFERROR(INDEX(テーブル定義!$H$5:$V$167,MATCH(テーブル一覧!$G21,テーブル定義!$V$5:$V$194,0),COLUMN()-7),"")</f>
        <v>ID構成要素マスタ</v>
      </c>
      <c r="J21" s="2" t="str">
        <f>IFERROR(INDEX(テーブル定義!$H$5:$V$167,MATCH(テーブル一覧!$G21,テーブル定義!$V$5:$V$194,0),COLUMN()-7),"")</f>
        <v>m_id_component</v>
      </c>
      <c r="K21" s="2"/>
      <c r="L21" s="2"/>
      <c r="M21" s="2"/>
      <c r="N21" s="2"/>
      <c r="O21" s="2"/>
      <c r="P21" s="2"/>
      <c r="Q21" s="2"/>
      <c r="R21" s="2"/>
      <c r="S21" s="3"/>
      <c r="U21" s="2"/>
      <c r="V21" s="2"/>
      <c r="W21" s="2"/>
      <c r="X21" s="13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x14ac:dyDescent="0.8">
      <c r="A22" s="7" t="s">
        <v>13</v>
      </c>
      <c r="B22" s="7" t="s">
        <v>14</v>
      </c>
      <c r="C22" s="7"/>
      <c r="D22" s="7"/>
      <c r="G22" s="2">
        <f t="shared" si="0"/>
        <v>18</v>
      </c>
      <c r="H22" s="2" t="str">
        <f>IFERROR(INDEX(テーブル定義!$H$5:$V$167,MATCH(テーブル一覧!$G22,テーブル定義!$V$5:$V$194,0),COLUMN()-7),"")</f>
        <v>マスタ</v>
      </c>
      <c r="I22" s="2" t="str">
        <f>IFERROR(INDEX(テーブル定義!$H$5:$V$167,MATCH(テーブル一覧!$G22,テーブル定義!$V$5:$V$194,0),COLUMN()-7),"")</f>
        <v>機能ID定義マスタ</v>
      </c>
      <c r="J22" s="2" t="str">
        <f>IFERROR(INDEX(テーブル定義!$H$5:$V$167,MATCH(テーブル一覧!$G22,テーブル定義!$V$5:$V$194,0),COLUMN()-7),"")</f>
        <v>m_function_id_definition</v>
      </c>
      <c r="K22" s="2"/>
      <c r="L22" s="2"/>
      <c r="M22" s="2"/>
      <c r="N22" s="2"/>
      <c r="O22" s="2"/>
      <c r="P22" s="2"/>
      <c r="Q22" s="2"/>
      <c r="R22" s="2"/>
      <c r="S22" s="3"/>
      <c r="U22" s="2"/>
      <c r="V22" s="2"/>
      <c r="W22" s="2"/>
      <c r="X22" s="13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x14ac:dyDescent="0.8">
      <c r="A23" s="7" t="s">
        <v>13</v>
      </c>
      <c r="B23" s="7" t="s">
        <v>14</v>
      </c>
      <c r="C23" s="7"/>
      <c r="D23" s="7"/>
      <c r="G23" s="2">
        <f t="shared" si="0"/>
        <v>19</v>
      </c>
      <c r="H23" s="2" t="str">
        <f>IFERROR(INDEX(テーブル定義!$H$5:$V$167,MATCH(テーブル一覧!$G23,テーブル定義!$V$5:$V$194,0),COLUMN()-7),"")</f>
        <v/>
      </c>
      <c r="I23" s="2" t="str">
        <f>IFERROR(INDEX(テーブル定義!$H$5:$V$167,MATCH(テーブル一覧!$G23,テーブル定義!$V$5:$V$194,0),COLUMN()-7),"")</f>
        <v/>
      </c>
      <c r="J23" s="2" t="str">
        <f>IFERROR(INDEX(テーブル定義!$H$5:$V$167,MATCH(テーブル一覧!$G23,テーブル定義!$V$5:$V$194,0),COLUMN()-7),"")</f>
        <v/>
      </c>
      <c r="K23" s="2"/>
      <c r="L23" s="2"/>
      <c r="M23" s="2"/>
      <c r="N23" s="2"/>
      <c r="O23" s="2"/>
      <c r="P23" s="2"/>
      <c r="Q23" s="2"/>
      <c r="R23" s="2"/>
      <c r="S23" s="3"/>
      <c r="U23" s="2"/>
      <c r="V23" s="2"/>
      <c r="W23" s="2"/>
      <c r="X23" s="13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x14ac:dyDescent="0.8">
      <c r="A24" s="7" t="s">
        <v>13</v>
      </c>
      <c r="B24" s="7" t="s">
        <v>14</v>
      </c>
      <c r="C24" s="7"/>
      <c r="D24" s="7"/>
      <c r="G24" s="2">
        <f t="shared" si="0"/>
        <v>20</v>
      </c>
      <c r="H24" s="2" t="str">
        <f>IFERROR(INDEX(テーブル定義!$H$5:$V$167,MATCH(テーブル一覧!$G24,テーブル定義!$V$5:$V$194,0),COLUMN()-7),"")</f>
        <v/>
      </c>
      <c r="I24" s="2" t="str">
        <f>IFERROR(INDEX(テーブル定義!$H$5:$V$167,MATCH(テーブル一覧!$G24,テーブル定義!$V$5:$V$194,0),COLUMN()-7),"")</f>
        <v/>
      </c>
      <c r="J24" s="2" t="str">
        <f>IFERROR(INDEX(テーブル定義!$H$5:$V$167,MATCH(テーブル一覧!$G24,テーブル定義!$V$5:$V$194,0),COLUMN()-7),"")</f>
        <v/>
      </c>
      <c r="K24" s="2"/>
      <c r="L24" s="2"/>
      <c r="M24" s="2"/>
      <c r="N24" s="2"/>
      <c r="O24" s="2"/>
      <c r="P24" s="2"/>
      <c r="Q24" s="2"/>
      <c r="R24" s="2"/>
      <c r="S24" s="3"/>
      <c r="U24" s="2"/>
      <c r="V24" s="2"/>
      <c r="W24" s="2"/>
      <c r="X24" s="13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x14ac:dyDescent="0.8">
      <c r="A25" s="7" t="s">
        <v>13</v>
      </c>
      <c r="B25" s="7" t="s">
        <v>14</v>
      </c>
      <c r="C25" s="7"/>
      <c r="D25" s="7"/>
      <c r="G25" s="2">
        <f t="shared" si="0"/>
        <v>21</v>
      </c>
      <c r="H25" s="2" t="str">
        <f>IFERROR(INDEX(テーブル定義!$H$5:$V$167,MATCH(テーブル一覧!$G25,テーブル定義!$V$5:$V$194,0),COLUMN()-7),"")</f>
        <v/>
      </c>
      <c r="I25" s="2" t="str">
        <f>IFERROR(INDEX(テーブル定義!$H$5:$V$167,MATCH(テーブル一覧!$G25,テーブル定義!$V$5:$V$194,0),COLUMN()-7),"")</f>
        <v/>
      </c>
      <c r="J25" s="2" t="str">
        <f>IFERROR(INDEX(テーブル定義!$H$5:$V$167,MATCH(テーブル一覧!$G25,テーブル定義!$V$5:$V$194,0),COLUMN()-7),"")</f>
        <v/>
      </c>
      <c r="K25" s="2"/>
      <c r="L25" s="2"/>
      <c r="M25" s="2"/>
      <c r="N25" s="2"/>
      <c r="O25" s="2"/>
      <c r="P25" s="2"/>
      <c r="Q25" s="2"/>
      <c r="R25" s="2"/>
      <c r="S25" s="3"/>
      <c r="U25" s="2"/>
      <c r="V25" s="2"/>
      <c r="W25" s="2"/>
      <c r="X25" s="13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x14ac:dyDescent="0.8">
      <c r="A26" s="7" t="s">
        <v>13</v>
      </c>
      <c r="B26" s="7" t="s">
        <v>14</v>
      </c>
      <c r="C26" s="7"/>
      <c r="D26" s="7"/>
      <c r="G26" s="2">
        <f t="shared" si="0"/>
        <v>22</v>
      </c>
      <c r="H26" s="2" t="str">
        <f>IFERROR(INDEX(テーブル定義!$H$5:$V$167,MATCH(テーブル一覧!$G26,テーブル定義!$V$5:$V$194,0),COLUMN()-7),"")</f>
        <v/>
      </c>
      <c r="I26" s="2" t="str">
        <f>IFERROR(INDEX(テーブル定義!$H$5:$V$167,MATCH(テーブル一覧!$G26,テーブル定義!$V$5:$V$194,0),COLUMN()-7),"")</f>
        <v/>
      </c>
      <c r="J26" s="2" t="str">
        <f>IFERROR(INDEX(テーブル定義!$H$5:$V$167,MATCH(テーブル一覧!$G26,テーブル定義!$V$5:$V$194,0),COLUMN()-7),"")</f>
        <v/>
      </c>
      <c r="K26" s="2"/>
      <c r="L26" s="2"/>
      <c r="M26" s="2"/>
      <c r="N26" s="2"/>
      <c r="O26" s="2"/>
      <c r="P26" s="2"/>
      <c r="Q26" s="2"/>
      <c r="R26" s="2"/>
      <c r="S26" s="3"/>
      <c r="U26" s="2"/>
      <c r="V26" s="2"/>
      <c r="W26" s="2"/>
      <c r="X26" s="13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x14ac:dyDescent="0.8">
      <c r="A27" s="7" t="s">
        <v>13</v>
      </c>
      <c r="B27" s="7" t="s">
        <v>14</v>
      </c>
      <c r="C27" s="7"/>
      <c r="D27" s="7"/>
      <c r="G27" s="2">
        <f t="shared" si="0"/>
        <v>23</v>
      </c>
      <c r="H27" s="2" t="str">
        <f>IFERROR(INDEX(テーブル定義!$H$5:$V$167,MATCH(テーブル一覧!$G27,テーブル定義!$V$5:$V$194,0),COLUMN()-7),"")</f>
        <v/>
      </c>
      <c r="I27" s="2" t="str">
        <f>IFERROR(INDEX(テーブル定義!$H$5:$V$167,MATCH(テーブル一覧!$G27,テーブル定義!$V$5:$V$194,0),COLUMN()-7),"")</f>
        <v/>
      </c>
      <c r="J27" s="2" t="str">
        <f>IFERROR(INDEX(テーブル定義!$H$5:$V$167,MATCH(テーブル一覧!$G27,テーブル定義!$V$5:$V$194,0),COLUMN()-7),"")</f>
        <v/>
      </c>
      <c r="K27" s="2"/>
      <c r="L27" s="2"/>
      <c r="M27" s="2"/>
      <c r="N27" s="2"/>
      <c r="O27" s="2"/>
      <c r="P27" s="2"/>
      <c r="Q27" s="26"/>
      <c r="R27" s="27"/>
      <c r="S27" s="3"/>
      <c r="U27" s="2"/>
      <c r="V27" s="2"/>
      <c r="W27" s="2"/>
      <c r="X27" s="13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</row>
    <row r="28" spans="1:36" x14ac:dyDescent="0.8">
      <c r="A28" s="7" t="s">
        <v>13</v>
      </c>
      <c r="B28" s="7" t="s">
        <v>14</v>
      </c>
      <c r="C28" s="7"/>
      <c r="D28" s="7"/>
      <c r="G28" s="2">
        <f t="shared" si="0"/>
        <v>24</v>
      </c>
      <c r="H28" s="2" t="str">
        <f>IFERROR(INDEX(テーブル定義!$H$5:$V$167,MATCH(テーブル一覧!$G28,テーブル定義!$V$5:$V$194,0),COLUMN()-7),"")</f>
        <v/>
      </c>
      <c r="I28" s="2" t="str">
        <f>IFERROR(INDEX(テーブル定義!$H$5:$V$167,MATCH(テーブル一覧!$G28,テーブル定義!$V$5:$V$194,0),COLUMN()-7),"")</f>
        <v/>
      </c>
      <c r="J28" s="2" t="str">
        <f>IFERROR(INDEX(テーブル定義!$H$5:$V$167,MATCH(テーブル一覧!$G28,テーブル定義!$V$5:$V$194,0),COLUMN()-7),"")</f>
        <v/>
      </c>
      <c r="K28" s="2"/>
      <c r="L28" s="2"/>
      <c r="M28" s="2"/>
      <c r="N28" s="2"/>
      <c r="O28" s="2"/>
      <c r="P28" s="2"/>
      <c r="Q28" s="26"/>
      <c r="R28" s="27"/>
      <c r="S28" s="3"/>
      <c r="U28" s="2"/>
      <c r="V28" s="2"/>
      <c r="W28" s="2"/>
      <c r="X28" s="13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x14ac:dyDescent="0.8">
      <c r="A29" s="7" t="s">
        <v>13</v>
      </c>
      <c r="B29" s="7" t="s">
        <v>14</v>
      </c>
      <c r="C29" s="7"/>
      <c r="D29" s="7"/>
      <c r="G29" s="2">
        <f t="shared" si="0"/>
        <v>25</v>
      </c>
      <c r="H29" s="2" t="str">
        <f>IFERROR(INDEX(テーブル定義!$H$5:$V$167,MATCH(テーブル一覧!$G29,テーブル定義!$V$5:$V$194,0),COLUMN()-7),"")</f>
        <v/>
      </c>
      <c r="I29" s="2" t="str">
        <f>IFERROR(INDEX(テーブル定義!$H$5:$V$167,MATCH(テーブル一覧!$G29,テーブル定義!$V$5:$V$194,0),COLUMN()-7),"")</f>
        <v/>
      </c>
      <c r="J29" s="2" t="str">
        <f>IFERROR(INDEX(テーブル定義!$H$5:$V$167,MATCH(テーブル一覧!$G29,テーブル定義!$V$5:$V$194,0),COLUMN()-7),"")</f>
        <v/>
      </c>
      <c r="K29" s="2"/>
      <c r="L29" s="2"/>
      <c r="M29" s="2"/>
      <c r="N29" s="2"/>
      <c r="O29" s="2"/>
      <c r="P29" s="2"/>
      <c r="Q29" s="2"/>
      <c r="R29" s="2"/>
      <c r="S29" s="3"/>
      <c r="U29" s="2"/>
      <c r="V29" s="2"/>
      <c r="W29" s="2"/>
      <c r="X29" s="13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</row>
    <row r="30" spans="1:36" x14ac:dyDescent="0.8">
      <c r="A30" s="7" t="s">
        <v>13</v>
      </c>
      <c r="B30" s="7" t="s">
        <v>14</v>
      </c>
      <c r="C30" s="7"/>
      <c r="D30" s="7"/>
      <c r="G30" s="2">
        <f t="shared" si="0"/>
        <v>26</v>
      </c>
      <c r="H30" s="2" t="str">
        <f>IFERROR(INDEX(テーブル定義!$H$5:$V$167,MATCH(テーブル一覧!$G30,テーブル定義!$V$5:$V$194,0),COLUMN()-7),"")</f>
        <v/>
      </c>
      <c r="I30" s="2" t="str">
        <f>IFERROR(INDEX(テーブル定義!$H$5:$V$167,MATCH(テーブル一覧!$G30,テーブル定義!$V$5:$V$194,0),COLUMN()-7),"")</f>
        <v/>
      </c>
      <c r="J30" s="2" t="str">
        <f>IFERROR(INDEX(テーブル定義!$H$5:$V$167,MATCH(テーブル一覧!$G30,テーブル定義!$V$5:$V$194,0),COLUMN()-7),"")</f>
        <v/>
      </c>
      <c r="K30" s="2"/>
      <c r="L30" s="2"/>
      <c r="M30" s="2"/>
      <c r="N30" s="2"/>
      <c r="O30" s="2"/>
      <c r="P30" s="2"/>
      <c r="Q30" s="2"/>
      <c r="R30" s="2"/>
      <c r="S30" s="3"/>
      <c r="U30" s="2"/>
      <c r="V30" s="2"/>
      <c r="W30" s="2"/>
      <c r="X30" s="13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</row>
    <row r="31" spans="1:36" x14ac:dyDescent="0.8">
      <c r="A31" s="7" t="s">
        <v>13</v>
      </c>
      <c r="B31" s="7" t="s">
        <v>14</v>
      </c>
      <c r="C31" s="7"/>
      <c r="D31" s="7"/>
      <c r="G31" s="2">
        <f t="shared" si="0"/>
        <v>27</v>
      </c>
      <c r="H31" s="2" t="str">
        <f>IFERROR(INDEX(テーブル定義!$H$5:$V$167,MATCH(テーブル一覧!$G31,テーブル定義!$V$5:$V$194,0),COLUMN()-7),"")</f>
        <v/>
      </c>
      <c r="I31" s="2" t="str">
        <f>IFERROR(INDEX(テーブル定義!$H$5:$V$167,MATCH(テーブル一覧!$G31,テーブル定義!$V$5:$V$194,0),COLUMN()-7),"")</f>
        <v/>
      </c>
      <c r="J31" s="2" t="str">
        <f>IFERROR(INDEX(テーブル定義!$H$5:$V$167,MATCH(テーブル一覧!$G31,テーブル定義!$V$5:$V$194,0),COLUMN()-7),"")</f>
        <v/>
      </c>
      <c r="K31" s="2"/>
      <c r="L31" s="2"/>
      <c r="M31" s="2"/>
      <c r="N31" s="2"/>
      <c r="O31" s="2"/>
      <c r="P31" s="2"/>
      <c r="Q31" s="2"/>
      <c r="R31" s="2"/>
      <c r="S31" s="3"/>
      <c r="U31" s="2"/>
      <c r="V31" s="2"/>
      <c r="W31" s="2"/>
      <c r="X31" s="13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x14ac:dyDescent="0.8">
      <c r="A32" s="7" t="s">
        <v>13</v>
      </c>
      <c r="B32" s="7" t="s">
        <v>14</v>
      </c>
      <c r="C32" s="7"/>
      <c r="D32" s="7"/>
      <c r="G32" s="2">
        <f t="shared" si="0"/>
        <v>28</v>
      </c>
      <c r="H32" s="2" t="str">
        <f>IFERROR(INDEX(テーブル定義!$H$5:$V$167,MATCH(テーブル一覧!$G32,テーブル定義!$V$5:$V$194,0),COLUMN()-7),"")</f>
        <v/>
      </c>
      <c r="I32" s="2" t="str">
        <f>IFERROR(INDEX(テーブル定義!$H$5:$V$167,MATCH(テーブル一覧!$G32,テーブル定義!$V$5:$V$194,0),COLUMN()-7),"")</f>
        <v/>
      </c>
      <c r="J32" s="2" t="str">
        <f>IFERROR(INDEX(テーブル定義!$H$5:$V$167,MATCH(テーブル一覧!$G32,テーブル定義!$V$5:$V$194,0),COLUMN()-7),"")</f>
        <v/>
      </c>
      <c r="K32" s="2"/>
      <c r="L32" s="2"/>
      <c r="M32" s="2"/>
      <c r="N32" s="2"/>
      <c r="O32" s="2"/>
      <c r="P32" s="2"/>
      <c r="Q32" s="2"/>
      <c r="R32" s="2"/>
      <c r="S32" s="3"/>
      <c r="U32" s="2"/>
      <c r="V32" s="2"/>
      <c r="W32" s="2"/>
      <c r="X32" s="13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 spans="1:36" x14ac:dyDescent="0.8">
      <c r="A33" s="7" t="s">
        <v>13</v>
      </c>
      <c r="B33" s="7" t="s">
        <v>14</v>
      </c>
      <c r="C33" s="7"/>
      <c r="D33" s="7"/>
      <c r="G33" s="2">
        <f t="shared" si="0"/>
        <v>29</v>
      </c>
      <c r="H33" s="2" t="str">
        <f>IFERROR(INDEX(テーブル定義!$H$5:$V$167,MATCH(テーブル一覧!$G33,テーブル定義!$V$5:$V$194,0),COLUMN()-7),"")</f>
        <v/>
      </c>
      <c r="I33" s="2" t="str">
        <f>IFERROR(INDEX(テーブル定義!$H$5:$V$167,MATCH(テーブル一覧!$G33,テーブル定義!$V$5:$V$194,0),COLUMN()-7),"")</f>
        <v/>
      </c>
      <c r="J33" s="2" t="str">
        <f>IFERROR(INDEX(テーブル定義!$H$5:$V$167,MATCH(テーブル一覧!$G33,テーブル定義!$V$5:$V$194,0),COLUMN()-7),"")</f>
        <v/>
      </c>
      <c r="K33" s="2"/>
      <c r="L33" s="2"/>
      <c r="M33" s="2"/>
      <c r="N33" s="2"/>
      <c r="O33" s="2"/>
      <c r="P33" s="2"/>
      <c r="Q33" s="2"/>
      <c r="R33" s="2"/>
      <c r="S33" s="3"/>
      <c r="U33" s="2"/>
      <c r="V33" s="2"/>
      <c r="W33" s="2"/>
      <c r="X33" s="13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</row>
    <row r="34" spans="1:36" x14ac:dyDescent="0.8">
      <c r="A34" s="7" t="s">
        <v>13</v>
      </c>
      <c r="B34" s="7" t="s">
        <v>14</v>
      </c>
      <c r="C34" s="7"/>
      <c r="D34" s="7"/>
      <c r="G34" s="2">
        <f t="shared" si="0"/>
        <v>30</v>
      </c>
      <c r="H34" s="2" t="str">
        <f>IFERROR(INDEX(テーブル定義!$H$5:$V$167,MATCH(テーブル一覧!$G34,テーブル定義!$V$5:$V$194,0),COLUMN()-7),"")</f>
        <v/>
      </c>
      <c r="I34" s="2" t="str">
        <f>IFERROR(INDEX(テーブル定義!$H$5:$V$167,MATCH(テーブル一覧!$G34,テーブル定義!$V$5:$V$194,0),COLUMN()-7),"")</f>
        <v/>
      </c>
      <c r="J34" s="2" t="str">
        <f>IFERROR(INDEX(テーブル定義!$H$5:$V$167,MATCH(テーブル一覧!$G34,テーブル定義!$V$5:$V$194,0),COLUMN()-7),"")</f>
        <v/>
      </c>
      <c r="K34" s="2"/>
      <c r="L34" s="2"/>
      <c r="M34" s="2"/>
      <c r="N34" s="2"/>
      <c r="O34" s="2"/>
      <c r="P34" s="2"/>
      <c r="Q34" s="2"/>
      <c r="R34" s="2"/>
      <c r="S34" s="3"/>
      <c r="U34" s="2"/>
      <c r="V34" s="2"/>
      <c r="W34" s="2"/>
      <c r="X34" s="13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</row>
    <row r="35" spans="1:36" x14ac:dyDescent="0.8">
      <c r="A35" s="7" t="s">
        <v>13</v>
      </c>
      <c r="B35" s="7" t="s">
        <v>14</v>
      </c>
      <c r="C35" s="7"/>
      <c r="D35" s="7"/>
      <c r="G35" s="2">
        <f t="shared" si="0"/>
        <v>31</v>
      </c>
      <c r="H35" s="2" t="str">
        <f>IFERROR(INDEX(テーブル定義!$H$5:$V$167,MATCH(テーブル一覧!$G35,テーブル定義!$V$5:$V$194,0),COLUMN()-7),"")</f>
        <v/>
      </c>
      <c r="I35" s="2" t="str">
        <f>IFERROR(INDEX(テーブル定義!$H$5:$V$167,MATCH(テーブル一覧!$G35,テーブル定義!$V$5:$V$194,0),COLUMN()-7),"")</f>
        <v/>
      </c>
      <c r="J35" s="2" t="str">
        <f>IFERROR(INDEX(テーブル定義!$H$5:$V$167,MATCH(テーブル一覧!$G35,テーブル定義!$V$5:$V$194,0),COLUMN()-7),"")</f>
        <v/>
      </c>
      <c r="K35" s="2"/>
      <c r="L35" s="2"/>
      <c r="M35" s="2"/>
      <c r="N35" s="2"/>
      <c r="O35" s="2"/>
      <c r="P35" s="2"/>
      <c r="Q35" s="26"/>
      <c r="R35" s="27"/>
      <c r="S35" s="3"/>
      <c r="U35" s="2"/>
      <c r="V35" s="2"/>
      <c r="W35" s="2"/>
      <c r="X35" s="13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</row>
    <row r="36" spans="1:36" x14ac:dyDescent="0.8">
      <c r="A36" s="7" t="s">
        <v>13</v>
      </c>
      <c r="B36" s="7" t="s">
        <v>14</v>
      </c>
      <c r="C36" s="7"/>
      <c r="D36" s="7"/>
      <c r="G36" s="2">
        <f t="shared" si="0"/>
        <v>32</v>
      </c>
      <c r="H36" s="2" t="str">
        <f>IFERROR(INDEX(テーブル定義!$H$5:$V$167,MATCH(テーブル一覧!$G36,テーブル定義!$V$5:$V$194,0),COLUMN()-7),"")</f>
        <v/>
      </c>
      <c r="I36" s="2" t="str">
        <f>IFERROR(INDEX(テーブル定義!$H$5:$V$167,MATCH(テーブル一覧!$G36,テーブル定義!$V$5:$V$194,0),COLUMN()-7),"")</f>
        <v/>
      </c>
      <c r="J36" s="2" t="str">
        <f>IFERROR(INDEX(テーブル定義!$H$5:$V$167,MATCH(テーブル一覧!$G36,テーブル定義!$V$5:$V$194,0),COLUMN()-7),"")</f>
        <v/>
      </c>
      <c r="K36" s="2"/>
      <c r="L36" s="2"/>
      <c r="M36" s="2"/>
      <c r="N36" s="2"/>
      <c r="O36" s="2"/>
      <c r="P36" s="2"/>
      <c r="Q36" s="26"/>
      <c r="R36" s="27"/>
      <c r="S36" s="3"/>
      <c r="U36" s="2"/>
      <c r="V36" s="2"/>
      <c r="W36" s="2"/>
      <c r="X36" s="13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</row>
    <row r="37" spans="1:36" x14ac:dyDescent="0.8">
      <c r="A37" s="7" t="s">
        <v>13</v>
      </c>
      <c r="B37" s="7" t="s">
        <v>14</v>
      </c>
      <c r="C37" s="7"/>
      <c r="D37" s="7"/>
      <c r="G37" s="2">
        <f t="shared" si="0"/>
        <v>33</v>
      </c>
      <c r="H37" s="2" t="str">
        <f>IFERROR(INDEX(テーブル定義!$H$5:$V$167,MATCH(テーブル一覧!$G37,テーブル定義!$V$5:$V$194,0),COLUMN()-7),"")</f>
        <v/>
      </c>
      <c r="I37" s="2" t="str">
        <f>IFERROR(INDEX(テーブル定義!$H$5:$V$167,MATCH(テーブル一覧!$G37,テーブル定義!$V$5:$V$194,0),COLUMN()-7),"")</f>
        <v/>
      </c>
      <c r="J37" s="2" t="str">
        <f>IFERROR(INDEX(テーブル定義!$H$5:$V$167,MATCH(テーブル一覧!$G37,テーブル定義!$V$5:$V$194,0),COLUMN()-7),"")</f>
        <v/>
      </c>
      <c r="K37" s="2"/>
      <c r="L37" s="2"/>
      <c r="M37" s="2"/>
      <c r="N37" s="2"/>
      <c r="O37" s="2"/>
      <c r="P37" s="2"/>
      <c r="Q37" s="2"/>
      <c r="R37" s="2"/>
      <c r="S37" s="3"/>
      <c r="U37" s="2"/>
      <c r="V37" s="2"/>
      <c r="W37" s="2"/>
      <c r="X37" s="13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</row>
    <row r="38" spans="1:36" x14ac:dyDescent="0.8">
      <c r="A38" s="7" t="s">
        <v>13</v>
      </c>
      <c r="B38" s="7" t="s">
        <v>14</v>
      </c>
      <c r="C38" s="7"/>
      <c r="D38" s="7"/>
      <c r="G38" s="2">
        <f t="shared" si="0"/>
        <v>34</v>
      </c>
      <c r="H38" s="2" t="str">
        <f>IFERROR(INDEX(テーブル定義!$H$5:$V$167,MATCH(テーブル一覧!$G38,テーブル定義!$V$5:$V$194,0),COLUMN()-7),"")</f>
        <v/>
      </c>
      <c r="I38" s="2" t="str">
        <f>IFERROR(INDEX(テーブル定義!$H$5:$V$167,MATCH(テーブル一覧!$G38,テーブル定義!$V$5:$V$194,0),COLUMN()-7),"")</f>
        <v/>
      </c>
      <c r="J38" s="2" t="str">
        <f>IFERROR(INDEX(テーブル定義!$H$5:$V$167,MATCH(テーブル一覧!$G38,テーブル定義!$V$5:$V$194,0),COLUMN()-7),"")</f>
        <v/>
      </c>
      <c r="K38" s="2"/>
      <c r="L38" s="2"/>
      <c r="M38" s="2"/>
      <c r="N38" s="2"/>
      <c r="O38" s="2"/>
      <c r="P38" s="2"/>
      <c r="Q38" s="2"/>
      <c r="R38" s="2"/>
      <c r="S38" s="3"/>
      <c r="U38" s="2"/>
      <c r="V38" s="2"/>
      <c r="W38" s="2"/>
      <c r="X38" s="13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  <row r="39" spans="1:36" x14ac:dyDescent="0.8">
      <c r="A39" s="7" t="s">
        <v>13</v>
      </c>
      <c r="B39" s="7" t="s">
        <v>14</v>
      </c>
      <c r="C39" s="7"/>
      <c r="D39" s="7"/>
      <c r="G39" s="2">
        <f t="shared" si="0"/>
        <v>35</v>
      </c>
      <c r="H39" s="2" t="str">
        <f>IFERROR(INDEX(テーブル定義!$H$5:$V$167,MATCH(テーブル一覧!$G39,テーブル定義!$V$5:$V$194,0),COLUMN()-7),"")</f>
        <v/>
      </c>
      <c r="I39" s="2" t="str">
        <f>IFERROR(INDEX(テーブル定義!$H$5:$V$167,MATCH(テーブル一覧!$G39,テーブル定義!$V$5:$V$194,0),COLUMN()-7),"")</f>
        <v/>
      </c>
      <c r="J39" s="2" t="str">
        <f>IFERROR(INDEX(テーブル定義!$H$5:$V$167,MATCH(テーブル一覧!$G39,テーブル定義!$V$5:$V$194,0),COLUMN()-7),"")</f>
        <v/>
      </c>
      <c r="K39" s="2"/>
      <c r="L39" s="2"/>
      <c r="M39" s="2"/>
      <c r="N39" s="2"/>
      <c r="O39" s="2"/>
      <c r="P39" s="2"/>
      <c r="Q39" s="2"/>
      <c r="R39" s="2"/>
      <c r="S39" s="3"/>
      <c r="U39" s="2"/>
      <c r="V39" s="2"/>
      <c r="W39" s="2"/>
      <c r="X39" s="13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</row>
    <row r="40" spans="1:36" x14ac:dyDescent="0.8">
      <c r="A40" s="7" t="s">
        <v>13</v>
      </c>
      <c r="B40" s="7" t="s">
        <v>14</v>
      </c>
      <c r="C40" s="7"/>
      <c r="D40" s="7"/>
      <c r="G40" s="2">
        <f t="shared" si="0"/>
        <v>36</v>
      </c>
      <c r="H40" s="2" t="str">
        <f>IFERROR(INDEX(テーブル定義!$H$5:$V$167,MATCH(テーブル一覧!$G40,テーブル定義!$V$5:$V$194,0),COLUMN()-7),"")</f>
        <v/>
      </c>
      <c r="I40" s="2" t="str">
        <f>IFERROR(INDEX(テーブル定義!$H$5:$V$167,MATCH(テーブル一覧!$G40,テーブル定義!$V$5:$V$194,0),COLUMN()-7),"")</f>
        <v/>
      </c>
      <c r="J40" s="2" t="str">
        <f>IFERROR(INDEX(テーブル定義!$H$5:$V$167,MATCH(テーブル一覧!$G40,テーブル定義!$V$5:$V$194,0),COLUMN()-7),"")</f>
        <v/>
      </c>
      <c r="K40" s="2"/>
      <c r="L40" s="2"/>
      <c r="M40" s="2"/>
      <c r="N40" s="2"/>
      <c r="O40" s="2"/>
      <c r="P40" s="2"/>
      <c r="Q40" s="2"/>
      <c r="R40" s="2"/>
      <c r="S40" s="3"/>
      <c r="U40" s="2"/>
      <c r="V40" s="2"/>
      <c r="W40" s="2"/>
      <c r="X40" s="13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</row>
    <row r="41" spans="1:36" x14ac:dyDescent="0.8">
      <c r="A41" s="7" t="s">
        <v>13</v>
      </c>
      <c r="B41" s="7" t="s">
        <v>14</v>
      </c>
      <c r="C41" s="7"/>
      <c r="D41" s="7"/>
      <c r="G41" s="2">
        <f t="shared" si="0"/>
        <v>37</v>
      </c>
      <c r="H41" s="2" t="str">
        <f>IFERROR(INDEX(テーブル定義!$H$5:$V$167,MATCH(テーブル一覧!$G41,テーブル定義!$V$5:$V$194,0),COLUMN()-7),"")</f>
        <v/>
      </c>
      <c r="I41" s="2" t="str">
        <f>IFERROR(INDEX(テーブル定義!$H$5:$V$167,MATCH(テーブル一覧!$G41,テーブル定義!$V$5:$V$194,0),COLUMN()-7),"")</f>
        <v/>
      </c>
      <c r="J41" s="2" t="str">
        <f>IFERROR(INDEX(テーブル定義!$H$5:$V$167,MATCH(テーブル一覧!$G41,テーブル定義!$V$5:$V$194,0),COLUMN()-7),"")</f>
        <v/>
      </c>
      <c r="K41" s="2"/>
      <c r="L41" s="2"/>
      <c r="M41" s="2"/>
      <c r="N41" s="2"/>
      <c r="O41" s="2"/>
      <c r="P41" s="2"/>
      <c r="Q41" s="2"/>
      <c r="R41" s="2"/>
      <c r="S41" s="3"/>
      <c r="U41" s="2"/>
      <c r="V41" s="2"/>
      <c r="W41" s="2"/>
      <c r="X41" s="13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</row>
    <row r="42" spans="1:36" x14ac:dyDescent="0.8">
      <c r="A42" s="7" t="s">
        <v>13</v>
      </c>
      <c r="B42" s="7" t="s">
        <v>14</v>
      </c>
      <c r="C42" s="7"/>
      <c r="D42" s="7"/>
      <c r="G42" s="2">
        <f t="shared" si="0"/>
        <v>38</v>
      </c>
      <c r="H42" s="2" t="str">
        <f>IFERROR(INDEX(テーブル定義!$H$5:$V$167,MATCH(テーブル一覧!$G42,テーブル定義!$V$5:$V$194,0),COLUMN()-7),"")</f>
        <v/>
      </c>
      <c r="I42" s="2" t="str">
        <f>IFERROR(INDEX(テーブル定義!$H$5:$V$167,MATCH(テーブル一覧!$G42,テーブル定義!$V$5:$V$194,0),COLUMN()-7),"")</f>
        <v/>
      </c>
      <c r="J42" s="2" t="str">
        <f>IFERROR(INDEX(テーブル定義!$H$5:$V$167,MATCH(テーブル一覧!$G42,テーブル定義!$V$5:$V$194,0),COLUMN()-7),"")</f>
        <v/>
      </c>
      <c r="K42" s="2"/>
      <c r="L42" s="2"/>
      <c r="M42" s="2"/>
      <c r="N42" s="2"/>
      <c r="O42" s="2"/>
      <c r="P42" s="2"/>
      <c r="Q42" s="2"/>
      <c r="R42" s="2"/>
      <c r="S42" s="3"/>
      <c r="U42" s="2"/>
      <c r="V42" s="2"/>
      <c r="W42" s="2"/>
      <c r="X42" s="13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</row>
    <row r="43" spans="1:36" x14ac:dyDescent="0.8">
      <c r="A43" s="7" t="s">
        <v>13</v>
      </c>
      <c r="B43" s="7" t="s">
        <v>14</v>
      </c>
      <c r="C43" s="7"/>
      <c r="D43" s="7"/>
      <c r="G43" s="2">
        <f t="shared" si="0"/>
        <v>39</v>
      </c>
      <c r="H43" s="2" t="str">
        <f>IFERROR(INDEX(テーブル定義!$H$5:$V$167,MATCH(テーブル一覧!$G43,テーブル定義!$V$5:$V$194,0),COLUMN()-7),"")</f>
        <v/>
      </c>
      <c r="I43" s="2" t="str">
        <f>IFERROR(INDEX(テーブル定義!$H$5:$V$167,MATCH(テーブル一覧!$G43,テーブル定義!$V$5:$V$194,0),COLUMN()-7),"")</f>
        <v/>
      </c>
      <c r="J43" s="2" t="str">
        <f>IFERROR(INDEX(テーブル定義!$H$5:$V$167,MATCH(テーブル一覧!$G43,テーブル定義!$V$5:$V$194,0),COLUMN()-7),"")</f>
        <v/>
      </c>
      <c r="K43" s="2"/>
      <c r="L43" s="2"/>
      <c r="M43" s="2"/>
      <c r="N43" s="2"/>
      <c r="O43" s="2"/>
      <c r="P43" s="2"/>
      <c r="Q43" s="2"/>
      <c r="R43" s="2"/>
      <c r="S43" s="3"/>
      <c r="U43" s="2"/>
      <c r="V43" s="2"/>
      <c r="W43" s="2"/>
      <c r="X43" s="13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</row>
    <row r="44" spans="1:36" x14ac:dyDescent="0.8">
      <c r="A44" s="7" t="s">
        <v>13</v>
      </c>
      <c r="B44" s="7" t="s">
        <v>14</v>
      </c>
      <c r="C44" s="7"/>
      <c r="D44" s="7"/>
      <c r="G44" s="2">
        <f t="shared" si="0"/>
        <v>40</v>
      </c>
      <c r="H44" s="2" t="str">
        <f>IFERROR(INDEX(テーブル定義!$H$5:$V$167,MATCH(テーブル一覧!$G44,テーブル定義!$V$5:$V$194,0),COLUMN()-7),"")</f>
        <v/>
      </c>
      <c r="I44" s="2" t="str">
        <f>IFERROR(INDEX(テーブル定義!$H$5:$V$167,MATCH(テーブル一覧!$G44,テーブル定義!$V$5:$V$194,0),COLUMN()-7),"")</f>
        <v/>
      </c>
      <c r="J44" s="2" t="str">
        <f>IFERROR(INDEX(テーブル定義!$H$5:$V$167,MATCH(テーブル一覧!$G44,テーブル定義!$V$5:$V$194,0),COLUMN()-7),"")</f>
        <v/>
      </c>
      <c r="K44" s="2"/>
      <c r="L44" s="2"/>
      <c r="M44" s="2"/>
      <c r="N44" s="2"/>
      <c r="O44" s="2"/>
      <c r="P44" s="2"/>
      <c r="Q44" s="2"/>
      <c r="R44" s="2"/>
      <c r="S44" s="3"/>
      <c r="U44" s="2"/>
      <c r="V44" s="2"/>
      <c r="W44" s="2"/>
      <c r="X44" s="13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</row>
    <row r="45" spans="1:36" x14ac:dyDescent="0.8">
      <c r="A45" s="7" t="s">
        <v>13</v>
      </c>
      <c r="B45" s="7" t="s">
        <v>14</v>
      </c>
      <c r="C45" s="7"/>
      <c r="D45" s="7"/>
      <c r="G45" s="2">
        <f t="shared" si="0"/>
        <v>41</v>
      </c>
      <c r="H45" s="2" t="str">
        <f>IFERROR(INDEX(テーブル定義!$H$5:$V$167,MATCH(テーブル一覧!$G45,テーブル定義!$V$5:$V$194,0),COLUMN()-7),"")</f>
        <v/>
      </c>
      <c r="I45" s="2" t="str">
        <f>IFERROR(INDEX(テーブル定義!$H$5:$V$167,MATCH(テーブル一覧!$G45,テーブル定義!$V$5:$V$194,0),COLUMN()-7),"")</f>
        <v/>
      </c>
      <c r="J45" s="2" t="str">
        <f>IFERROR(INDEX(テーブル定義!$H$5:$V$167,MATCH(テーブル一覧!$G45,テーブル定義!$V$5:$V$194,0),COLUMN()-7),"")</f>
        <v/>
      </c>
      <c r="K45" s="2"/>
      <c r="L45" s="2"/>
      <c r="M45" s="2"/>
      <c r="N45" s="2"/>
      <c r="O45" s="2"/>
      <c r="P45" s="2"/>
      <c r="Q45" s="26"/>
      <c r="R45" s="27"/>
      <c r="S45" s="3"/>
      <c r="U45" s="2"/>
      <c r="V45" s="2"/>
      <c r="W45" s="2"/>
      <c r="X45" s="13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</row>
    <row r="46" spans="1:36" x14ac:dyDescent="0.8">
      <c r="A46" s="7" t="s">
        <v>13</v>
      </c>
      <c r="B46" s="7" t="s">
        <v>14</v>
      </c>
      <c r="C46" s="7"/>
      <c r="D46" s="7"/>
      <c r="G46" s="2">
        <f t="shared" si="0"/>
        <v>42</v>
      </c>
      <c r="H46" s="2" t="str">
        <f>IFERROR(INDEX(テーブル定義!$H$5:$V$167,MATCH(テーブル一覧!$G46,テーブル定義!$V$5:$V$194,0),COLUMN()-7),"")</f>
        <v/>
      </c>
      <c r="I46" s="2" t="str">
        <f>IFERROR(INDEX(テーブル定義!$H$5:$V$167,MATCH(テーブル一覧!$G46,テーブル定義!$V$5:$V$194,0),COLUMN()-7),"")</f>
        <v/>
      </c>
      <c r="J46" s="2" t="str">
        <f>IFERROR(INDEX(テーブル定義!$H$5:$V$167,MATCH(テーブル一覧!$G46,テーブル定義!$V$5:$V$194,0),COLUMN()-7),"")</f>
        <v/>
      </c>
      <c r="K46" s="2"/>
      <c r="L46" s="2"/>
      <c r="M46" s="2"/>
      <c r="N46" s="2"/>
      <c r="O46" s="2"/>
      <c r="P46" s="2"/>
      <c r="Q46" s="26"/>
      <c r="R46" s="27"/>
      <c r="S46" s="3"/>
      <c r="U46" s="2"/>
      <c r="V46" s="2"/>
      <c r="W46" s="2"/>
      <c r="X46" s="13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</row>
    <row r="47" spans="1:36" x14ac:dyDescent="0.8">
      <c r="A47" s="7" t="s">
        <v>13</v>
      </c>
      <c r="B47" s="7" t="s">
        <v>14</v>
      </c>
      <c r="C47" s="7"/>
      <c r="D47" s="7"/>
      <c r="G47" s="2">
        <f t="shared" si="0"/>
        <v>43</v>
      </c>
      <c r="H47" s="2" t="str">
        <f>IFERROR(INDEX(テーブル定義!$H$5:$V$167,MATCH(テーブル一覧!$G47,テーブル定義!$V$5:$V$194,0),COLUMN()-7),"")</f>
        <v/>
      </c>
      <c r="I47" s="2" t="str">
        <f>IFERROR(INDEX(テーブル定義!$H$5:$V$167,MATCH(テーブル一覧!$G47,テーブル定義!$V$5:$V$194,0),COLUMN()-7),"")</f>
        <v/>
      </c>
      <c r="J47" s="2" t="str">
        <f>IFERROR(INDEX(テーブル定義!$H$5:$V$167,MATCH(テーブル一覧!$G47,テーブル定義!$V$5:$V$194,0),COLUMN()-7),"")</f>
        <v/>
      </c>
      <c r="K47" s="2"/>
      <c r="L47" s="2"/>
      <c r="M47" s="2"/>
      <c r="N47" s="2"/>
      <c r="O47" s="2"/>
      <c r="P47" s="2"/>
      <c r="Q47" s="2"/>
      <c r="R47" s="2"/>
      <c r="S47" s="3"/>
      <c r="U47" s="2"/>
      <c r="V47" s="2"/>
      <c r="W47" s="2"/>
      <c r="X47" s="13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</row>
    <row r="48" spans="1:36" x14ac:dyDescent="0.8">
      <c r="A48" s="7" t="s">
        <v>13</v>
      </c>
      <c r="B48" s="7" t="s">
        <v>14</v>
      </c>
      <c r="C48" s="7"/>
      <c r="D48" s="7"/>
      <c r="G48" s="2">
        <f t="shared" si="0"/>
        <v>44</v>
      </c>
      <c r="H48" s="2" t="str">
        <f>IFERROR(INDEX(テーブル定義!$H$5:$V$167,MATCH(テーブル一覧!$G48,テーブル定義!$V$5:$V$194,0),COLUMN()-7),"")</f>
        <v/>
      </c>
      <c r="I48" s="2" t="str">
        <f>IFERROR(INDEX(テーブル定義!$H$5:$V$167,MATCH(テーブル一覧!$G48,テーブル定義!$V$5:$V$194,0),COLUMN()-7),"")</f>
        <v/>
      </c>
      <c r="J48" s="2" t="str">
        <f>IFERROR(INDEX(テーブル定義!$H$5:$V$167,MATCH(テーブル一覧!$G48,テーブル定義!$V$5:$V$194,0),COLUMN()-7),"")</f>
        <v/>
      </c>
      <c r="K48" s="2"/>
      <c r="L48" s="2"/>
      <c r="M48" s="2"/>
      <c r="N48" s="2"/>
      <c r="O48" s="2"/>
      <c r="P48" s="2"/>
      <c r="Q48" s="2"/>
      <c r="R48" s="2"/>
      <c r="S48" s="3"/>
      <c r="U48" s="2"/>
      <c r="V48" s="2"/>
      <c r="W48" s="2"/>
      <c r="X48" s="13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</row>
    <row r="49" spans="1:36" x14ac:dyDescent="0.8">
      <c r="A49" s="7" t="s">
        <v>13</v>
      </c>
      <c r="B49" s="7" t="s">
        <v>14</v>
      </c>
      <c r="C49" s="7"/>
      <c r="D49" s="7"/>
      <c r="G49" s="2">
        <f t="shared" si="0"/>
        <v>45</v>
      </c>
      <c r="H49" s="2" t="str">
        <f>IFERROR(INDEX(テーブル定義!$H$5:$V$167,MATCH(テーブル一覧!$G49,テーブル定義!$V$5:$V$194,0),COLUMN()-7),"")</f>
        <v/>
      </c>
      <c r="I49" s="2" t="str">
        <f>IFERROR(INDEX(テーブル定義!$H$5:$V$167,MATCH(テーブル一覧!$G49,テーブル定義!$V$5:$V$194,0),COLUMN()-7),"")</f>
        <v/>
      </c>
      <c r="J49" s="2" t="str">
        <f>IFERROR(INDEX(テーブル定義!$H$5:$V$167,MATCH(テーブル一覧!$G49,テーブル定義!$V$5:$V$194,0),COLUMN()-7),"")</f>
        <v/>
      </c>
      <c r="K49" s="2"/>
      <c r="L49" s="2"/>
      <c r="M49" s="2"/>
      <c r="N49" s="2"/>
      <c r="O49" s="2"/>
      <c r="P49" s="2"/>
      <c r="Q49" s="2"/>
      <c r="R49" s="2"/>
      <c r="S49" s="3"/>
      <c r="U49" s="2"/>
      <c r="V49" s="2"/>
      <c r="W49" s="2"/>
      <c r="X49" s="13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</row>
    <row r="50" spans="1:36" x14ac:dyDescent="0.8">
      <c r="A50" s="7" t="s">
        <v>13</v>
      </c>
      <c r="B50" s="7" t="s">
        <v>14</v>
      </c>
      <c r="C50" s="7"/>
      <c r="D50" s="7"/>
      <c r="G50" s="2">
        <f t="shared" si="0"/>
        <v>46</v>
      </c>
      <c r="H50" s="2" t="str">
        <f>IFERROR(INDEX(テーブル定義!$H$5:$V$167,MATCH(テーブル一覧!$G50,テーブル定義!$V$5:$V$194,0),COLUMN()-7),"")</f>
        <v/>
      </c>
      <c r="I50" s="2" t="str">
        <f>IFERROR(INDEX(テーブル定義!$H$5:$V$167,MATCH(テーブル一覧!$G50,テーブル定義!$V$5:$V$194,0),COLUMN()-7),"")</f>
        <v/>
      </c>
      <c r="J50" s="2" t="str">
        <f>IFERROR(INDEX(テーブル定義!$H$5:$V$167,MATCH(テーブル一覧!$G50,テーブル定義!$V$5:$V$194,0),COLUMN()-7),"")</f>
        <v/>
      </c>
      <c r="K50" s="2"/>
      <c r="L50" s="2"/>
      <c r="M50" s="2"/>
      <c r="N50" s="2"/>
      <c r="O50" s="2"/>
      <c r="P50" s="2"/>
      <c r="Q50" s="2"/>
      <c r="R50" s="2"/>
      <c r="S50" s="3"/>
      <c r="U50" s="2"/>
      <c r="V50" s="2"/>
      <c r="W50" s="2"/>
      <c r="X50" s="13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</row>
    <row r="51" spans="1:36" x14ac:dyDescent="0.8">
      <c r="A51" s="7" t="s">
        <v>13</v>
      </c>
      <c r="B51" s="7" t="s">
        <v>14</v>
      </c>
      <c r="C51" s="7"/>
      <c r="D51" s="7"/>
      <c r="G51" s="2">
        <f t="shared" si="0"/>
        <v>47</v>
      </c>
      <c r="H51" s="2" t="str">
        <f>IFERROR(INDEX(テーブル定義!$H$5:$V$167,MATCH(テーブル一覧!$G51,テーブル定義!$V$5:$V$194,0),COLUMN()-7),"")</f>
        <v/>
      </c>
      <c r="I51" s="2" t="str">
        <f>IFERROR(INDEX(テーブル定義!$H$5:$V$167,MATCH(テーブル一覧!$G51,テーブル定義!$V$5:$V$194,0),COLUMN()-7),"")</f>
        <v/>
      </c>
      <c r="J51" s="2" t="str">
        <f>IFERROR(INDEX(テーブル定義!$H$5:$V$167,MATCH(テーブル一覧!$G51,テーブル定義!$V$5:$V$194,0),COLUMN()-7),"")</f>
        <v/>
      </c>
      <c r="K51" s="2"/>
      <c r="L51" s="2"/>
      <c r="M51" s="2"/>
      <c r="N51" s="2"/>
      <c r="O51" s="2"/>
      <c r="P51" s="2"/>
      <c r="Q51" s="2"/>
      <c r="R51" s="2"/>
      <c r="S51" s="3"/>
      <c r="U51" s="2"/>
      <c r="V51" s="2"/>
      <c r="W51" s="2"/>
      <c r="X51" s="13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</row>
    <row r="52" spans="1:36" x14ac:dyDescent="0.8">
      <c r="A52" s="7" t="s">
        <v>13</v>
      </c>
      <c r="B52" s="7" t="s">
        <v>14</v>
      </c>
      <c r="C52" s="7"/>
      <c r="D52" s="7"/>
      <c r="G52" s="2">
        <f t="shared" si="0"/>
        <v>48</v>
      </c>
      <c r="H52" s="2" t="str">
        <f>IFERROR(INDEX(テーブル定義!$H$5:$V$167,MATCH(テーブル一覧!$G52,テーブル定義!$V$5:$V$194,0),COLUMN()-7),"")</f>
        <v/>
      </c>
      <c r="I52" s="2" t="str">
        <f>IFERROR(INDEX(テーブル定義!$H$5:$V$167,MATCH(テーブル一覧!$G52,テーブル定義!$V$5:$V$194,0),COLUMN()-7),"")</f>
        <v/>
      </c>
      <c r="J52" s="2" t="str">
        <f>IFERROR(INDEX(テーブル定義!$H$5:$V$167,MATCH(テーブル一覧!$G52,テーブル定義!$V$5:$V$194,0),COLUMN()-7),"")</f>
        <v/>
      </c>
      <c r="K52" s="2"/>
      <c r="L52" s="2"/>
      <c r="M52" s="2"/>
      <c r="N52" s="2"/>
      <c r="O52" s="2"/>
      <c r="P52" s="2"/>
      <c r="Q52" s="2"/>
      <c r="R52" s="2"/>
      <c r="S52" s="3"/>
      <c r="U52" s="2"/>
      <c r="V52" s="2"/>
      <c r="W52" s="2"/>
      <c r="X52" s="13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</row>
    <row r="53" spans="1:36" x14ac:dyDescent="0.8">
      <c r="A53" s="7" t="s">
        <v>13</v>
      </c>
      <c r="B53" s="7" t="s">
        <v>14</v>
      </c>
      <c r="C53" s="7"/>
      <c r="D53" s="7"/>
      <c r="G53" s="2">
        <f t="shared" si="0"/>
        <v>49</v>
      </c>
      <c r="H53" s="2" t="str">
        <f>IFERROR(INDEX(テーブル定義!$H$5:$V$167,MATCH(テーブル一覧!$G53,テーブル定義!$V$5:$V$194,0),COLUMN()-7),"")</f>
        <v/>
      </c>
      <c r="I53" s="2" t="str">
        <f>IFERROR(INDEX(テーブル定義!$H$5:$V$167,MATCH(テーブル一覧!$G53,テーブル定義!$V$5:$V$194,0),COLUMN()-7),"")</f>
        <v/>
      </c>
      <c r="J53" s="2" t="str">
        <f>IFERROR(INDEX(テーブル定義!$H$5:$V$167,MATCH(テーブル一覧!$G53,テーブル定義!$V$5:$V$194,0),COLUMN()-7),"")</f>
        <v/>
      </c>
      <c r="K53" s="2"/>
      <c r="L53" s="2"/>
      <c r="M53" s="2"/>
      <c r="N53" s="2"/>
      <c r="O53" s="2"/>
      <c r="P53" s="2"/>
      <c r="Q53" s="26"/>
      <c r="R53" s="27"/>
      <c r="S53" s="3"/>
      <c r="U53" s="2"/>
      <c r="V53" s="2"/>
      <c r="W53" s="2"/>
      <c r="X53" s="13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</row>
    <row r="54" spans="1:36" x14ac:dyDescent="0.8">
      <c r="A54" s="7" t="s">
        <v>13</v>
      </c>
      <c r="B54" s="7" t="s">
        <v>14</v>
      </c>
      <c r="C54" s="7"/>
      <c r="D54" s="7"/>
      <c r="G54" s="2">
        <f t="shared" si="0"/>
        <v>50</v>
      </c>
      <c r="H54" s="2" t="str">
        <f>IFERROR(INDEX(テーブル定義!$H$5:$V$167,MATCH(テーブル一覧!$G54,テーブル定義!$V$5:$V$194,0),COLUMN()-7),"")</f>
        <v/>
      </c>
      <c r="I54" s="2" t="str">
        <f>IFERROR(INDEX(テーブル定義!$H$5:$V$167,MATCH(テーブル一覧!$G54,テーブル定義!$V$5:$V$194,0),COLUMN()-7),"")</f>
        <v/>
      </c>
      <c r="J54" s="2" t="str">
        <f>IFERROR(INDEX(テーブル定義!$H$5:$V$167,MATCH(テーブル一覧!$G54,テーブル定義!$V$5:$V$194,0),COLUMN()-7),"")</f>
        <v/>
      </c>
      <c r="K54" s="2"/>
      <c r="L54" s="2"/>
      <c r="M54" s="2"/>
      <c r="N54" s="2"/>
      <c r="O54" s="2"/>
      <c r="P54" s="2"/>
      <c r="Q54" s="26"/>
      <c r="R54" s="27"/>
      <c r="S54" s="3"/>
      <c r="U54" s="2"/>
      <c r="V54" s="2"/>
      <c r="W54" s="2"/>
      <c r="X54" s="13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</row>
    <row r="55" spans="1:36" x14ac:dyDescent="0.8">
      <c r="A55" s="7" t="s">
        <v>13</v>
      </c>
      <c r="B55" s="7" t="s">
        <v>14</v>
      </c>
      <c r="C55" s="7"/>
      <c r="D55" s="7"/>
      <c r="G55" s="2">
        <f t="shared" si="0"/>
        <v>51</v>
      </c>
      <c r="H55" s="2" t="str">
        <f>IFERROR(INDEX(テーブル定義!$H$5:$V$167,MATCH(テーブル一覧!$G55,テーブル定義!$V$5:$V$194,0),COLUMN()-7),"")</f>
        <v/>
      </c>
      <c r="I55" s="2" t="str">
        <f>IFERROR(INDEX(テーブル定義!$H$5:$V$167,MATCH(テーブル一覧!$G55,テーブル定義!$V$5:$V$194,0),COLUMN()-7),"")</f>
        <v/>
      </c>
      <c r="J55" s="2" t="str">
        <f>IFERROR(INDEX(テーブル定義!$H$5:$V$167,MATCH(テーブル一覧!$G55,テーブル定義!$V$5:$V$194,0),COLUMN()-7),"")</f>
        <v/>
      </c>
      <c r="K55" s="2"/>
      <c r="L55" s="2"/>
      <c r="M55" s="2"/>
      <c r="N55" s="2"/>
      <c r="O55" s="2"/>
      <c r="P55" s="2"/>
      <c r="Q55" s="2"/>
      <c r="R55" s="2"/>
      <c r="S55" s="3"/>
      <c r="U55" s="2"/>
      <c r="V55" s="2"/>
      <c r="W55" s="2"/>
      <c r="X55" s="13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</row>
    <row r="56" spans="1:36" x14ac:dyDescent="0.8">
      <c r="A56" s="7" t="s">
        <v>13</v>
      </c>
      <c r="B56" s="7" t="s">
        <v>14</v>
      </c>
      <c r="C56" s="7"/>
      <c r="D56" s="7"/>
      <c r="G56" s="2">
        <f t="shared" si="0"/>
        <v>52</v>
      </c>
      <c r="H56" s="2" t="str">
        <f>IFERROR(INDEX(テーブル定義!$H$5:$V$167,MATCH(テーブル一覧!$G56,テーブル定義!$V$5:$V$194,0),COLUMN()-7),"")</f>
        <v/>
      </c>
      <c r="I56" s="2" t="str">
        <f>IFERROR(INDEX(テーブル定義!$H$5:$V$167,MATCH(テーブル一覧!$G56,テーブル定義!$V$5:$V$194,0),COLUMN()-7),"")</f>
        <v/>
      </c>
      <c r="J56" s="2" t="str">
        <f>IFERROR(INDEX(テーブル定義!$H$5:$V$167,MATCH(テーブル一覧!$G56,テーブル定義!$V$5:$V$194,0),COLUMN()-7),"")</f>
        <v/>
      </c>
      <c r="K56" s="2"/>
      <c r="L56" s="2"/>
      <c r="M56" s="2"/>
      <c r="N56" s="2"/>
      <c r="O56" s="2"/>
      <c r="P56" s="2"/>
      <c r="Q56" s="2"/>
      <c r="R56" s="2"/>
      <c r="S56" s="3"/>
      <c r="U56" s="2"/>
      <c r="V56" s="2"/>
      <c r="W56" s="2"/>
      <c r="X56" s="13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</row>
    <row r="57" spans="1:36" x14ac:dyDescent="0.8">
      <c r="A57" s="7" t="s">
        <v>13</v>
      </c>
      <c r="B57" s="7" t="s">
        <v>14</v>
      </c>
      <c r="C57" s="7"/>
      <c r="D57" s="7"/>
      <c r="G57" s="2">
        <f t="shared" si="0"/>
        <v>53</v>
      </c>
      <c r="H57" s="2" t="str">
        <f>IFERROR(INDEX(テーブル定義!$H$5:$V$167,MATCH(テーブル一覧!$G57,テーブル定義!$V$5:$V$194,0),COLUMN()-7),"")</f>
        <v/>
      </c>
      <c r="I57" s="2" t="str">
        <f>IFERROR(INDEX(テーブル定義!$H$5:$V$167,MATCH(テーブル一覧!$G57,テーブル定義!$V$5:$V$194,0),COLUMN()-7),"")</f>
        <v/>
      </c>
      <c r="J57" s="2" t="str">
        <f>IFERROR(INDEX(テーブル定義!$H$5:$V$167,MATCH(テーブル一覧!$G57,テーブル定義!$V$5:$V$194,0),COLUMN()-7),"")</f>
        <v/>
      </c>
      <c r="K57" s="2"/>
      <c r="L57" s="2"/>
      <c r="M57" s="2"/>
      <c r="N57" s="2"/>
      <c r="O57" s="2"/>
      <c r="P57" s="2"/>
      <c r="Q57" s="2"/>
      <c r="R57" s="2"/>
      <c r="S57" s="3"/>
      <c r="U57" s="2"/>
      <c r="V57" s="2"/>
      <c r="W57" s="2"/>
      <c r="X57" s="13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</row>
    <row r="58" spans="1:36" x14ac:dyDescent="0.8">
      <c r="A58" s="7" t="s">
        <v>13</v>
      </c>
      <c r="B58" s="7" t="s">
        <v>14</v>
      </c>
      <c r="C58" s="7"/>
      <c r="D58" s="7"/>
      <c r="G58" s="2">
        <f t="shared" si="0"/>
        <v>54</v>
      </c>
      <c r="H58" s="2" t="str">
        <f>IFERROR(INDEX(テーブル定義!$H$5:$V$167,MATCH(テーブル一覧!$G58,テーブル定義!$V$5:$V$194,0),COLUMN()-7),"")</f>
        <v/>
      </c>
      <c r="I58" s="2" t="str">
        <f>IFERROR(INDEX(テーブル定義!$H$5:$V$167,MATCH(テーブル一覧!$G58,テーブル定義!$V$5:$V$194,0),COLUMN()-7),"")</f>
        <v/>
      </c>
      <c r="J58" s="2" t="str">
        <f>IFERROR(INDEX(テーブル定義!$H$5:$V$167,MATCH(テーブル一覧!$G58,テーブル定義!$V$5:$V$194,0),COLUMN()-7),"")</f>
        <v/>
      </c>
      <c r="K58" s="2"/>
      <c r="L58" s="2"/>
      <c r="M58" s="2"/>
      <c r="N58" s="2"/>
      <c r="O58" s="2"/>
      <c r="P58" s="2"/>
      <c r="Q58" s="2"/>
      <c r="R58" s="2"/>
      <c r="S58" s="3"/>
      <c r="U58" s="2"/>
      <c r="V58" s="2"/>
      <c r="W58" s="2"/>
      <c r="X58" s="13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</row>
    <row r="59" spans="1:36" x14ac:dyDescent="0.8">
      <c r="A59" s="7" t="s">
        <v>13</v>
      </c>
      <c r="B59" s="7" t="s">
        <v>14</v>
      </c>
      <c r="C59" s="7"/>
      <c r="D59" s="7"/>
      <c r="G59" s="2">
        <f t="shared" si="0"/>
        <v>55</v>
      </c>
      <c r="H59" s="2" t="str">
        <f>IFERROR(INDEX(テーブル定義!$H$5:$V$167,MATCH(テーブル一覧!$G59,テーブル定義!$V$5:$V$194,0),COLUMN()-7),"")</f>
        <v/>
      </c>
      <c r="I59" s="2" t="str">
        <f>IFERROR(INDEX(テーブル定義!$H$5:$V$167,MATCH(テーブル一覧!$G59,テーブル定義!$V$5:$V$194,0),COLUMN()-7),"")</f>
        <v/>
      </c>
      <c r="J59" s="2" t="str">
        <f>IFERROR(INDEX(テーブル定義!$H$5:$V$167,MATCH(テーブル一覧!$G59,テーブル定義!$V$5:$V$194,0),COLUMN()-7),"")</f>
        <v/>
      </c>
      <c r="K59" s="2"/>
      <c r="L59" s="2"/>
      <c r="M59" s="2"/>
      <c r="N59" s="2"/>
      <c r="O59" s="2"/>
      <c r="P59" s="2"/>
      <c r="Q59" s="2"/>
      <c r="R59" s="2"/>
      <c r="S59" s="3"/>
      <c r="U59" s="2"/>
      <c r="V59" s="2"/>
      <c r="W59" s="2"/>
      <c r="X59" s="13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</row>
    <row r="60" spans="1:36" x14ac:dyDescent="0.8">
      <c r="A60" s="7" t="s">
        <v>13</v>
      </c>
      <c r="B60" s="7" t="s">
        <v>14</v>
      </c>
      <c r="C60" s="7"/>
      <c r="D60" s="7"/>
      <c r="G60" s="2">
        <f t="shared" si="0"/>
        <v>56</v>
      </c>
      <c r="H60" s="2" t="str">
        <f>IFERROR(INDEX(テーブル定義!$H$5:$V$167,MATCH(テーブル一覧!$G60,テーブル定義!$V$5:$V$194,0),COLUMN()-7),"")</f>
        <v/>
      </c>
      <c r="I60" s="2" t="str">
        <f>IFERROR(INDEX(テーブル定義!$H$5:$V$167,MATCH(テーブル一覧!$G60,テーブル定義!$V$5:$V$194,0),COLUMN()-7),"")</f>
        <v/>
      </c>
      <c r="J60" s="2" t="str">
        <f>IFERROR(INDEX(テーブル定義!$H$5:$V$167,MATCH(テーブル一覧!$G60,テーブル定義!$V$5:$V$194,0),COLUMN()-7),"")</f>
        <v/>
      </c>
      <c r="K60" s="2"/>
      <c r="L60" s="2"/>
      <c r="M60" s="2"/>
      <c r="N60" s="2"/>
      <c r="O60" s="2"/>
      <c r="P60" s="2"/>
      <c r="Q60" s="2"/>
      <c r="R60" s="2"/>
      <c r="S60" s="3"/>
      <c r="U60" s="2"/>
      <c r="V60" s="2"/>
      <c r="W60" s="2"/>
      <c r="X60" s="13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</row>
    <row r="61" spans="1:36" x14ac:dyDescent="0.8">
      <c r="A61" s="7" t="s">
        <v>13</v>
      </c>
      <c r="B61" s="7" t="s">
        <v>14</v>
      </c>
      <c r="C61" s="7"/>
      <c r="D61" s="7"/>
      <c r="G61" s="2">
        <f t="shared" si="0"/>
        <v>57</v>
      </c>
      <c r="H61" s="2" t="str">
        <f>IFERROR(INDEX(テーブル定義!$H$5:$V$167,MATCH(テーブル一覧!$G61,テーブル定義!$V$5:$V$194,0),COLUMN()-7),"")</f>
        <v/>
      </c>
      <c r="I61" s="2" t="str">
        <f>IFERROR(INDEX(テーブル定義!$H$5:$V$167,MATCH(テーブル一覧!$G61,テーブル定義!$V$5:$V$194,0),COLUMN()-7),"")</f>
        <v/>
      </c>
      <c r="J61" s="2" t="str">
        <f>IFERROR(INDEX(テーブル定義!$H$5:$V$167,MATCH(テーブル一覧!$G61,テーブル定義!$V$5:$V$194,0),COLUMN()-7),"")</f>
        <v/>
      </c>
      <c r="K61" s="2"/>
      <c r="L61" s="2"/>
      <c r="M61" s="2"/>
      <c r="N61" s="2"/>
      <c r="O61" s="2"/>
      <c r="P61" s="2"/>
      <c r="Q61" s="26"/>
      <c r="R61" s="27"/>
      <c r="S61" s="3"/>
      <c r="U61" s="2"/>
      <c r="V61" s="2"/>
      <c r="W61" s="2"/>
      <c r="X61" s="13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6" x14ac:dyDescent="0.8">
      <c r="A62" s="7" t="s">
        <v>13</v>
      </c>
      <c r="B62" s="7" t="s">
        <v>14</v>
      </c>
      <c r="C62" s="7"/>
      <c r="D62" s="7"/>
      <c r="G62" s="2">
        <f t="shared" si="0"/>
        <v>58</v>
      </c>
      <c r="H62" s="2" t="str">
        <f>IFERROR(INDEX(テーブル定義!$H$5:$V$167,MATCH(テーブル一覧!$G62,テーブル定義!$V$5:$V$194,0),COLUMN()-7),"")</f>
        <v/>
      </c>
      <c r="I62" s="2" t="str">
        <f>IFERROR(INDEX(テーブル定義!$H$5:$V$167,MATCH(テーブル一覧!$G62,テーブル定義!$V$5:$V$194,0),COLUMN()-7),"")</f>
        <v/>
      </c>
      <c r="J62" s="2" t="str">
        <f>IFERROR(INDEX(テーブル定義!$H$5:$V$167,MATCH(テーブル一覧!$G62,テーブル定義!$V$5:$V$194,0),COLUMN()-7),"")</f>
        <v/>
      </c>
      <c r="K62" s="2"/>
      <c r="L62" s="2"/>
      <c r="M62" s="2"/>
      <c r="N62" s="2"/>
      <c r="O62" s="2"/>
      <c r="P62" s="2"/>
      <c r="Q62" s="26"/>
      <c r="R62" s="27"/>
      <c r="S62" s="3"/>
      <c r="U62" s="2"/>
      <c r="V62" s="2"/>
      <c r="W62" s="2"/>
      <c r="X62" s="13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</row>
    <row r="63" spans="1:36" x14ac:dyDescent="0.8">
      <c r="A63" s="7" t="s">
        <v>13</v>
      </c>
      <c r="B63" s="7" t="s">
        <v>14</v>
      </c>
      <c r="C63" s="7"/>
      <c r="D63" s="7"/>
      <c r="G63" s="2">
        <f t="shared" si="0"/>
        <v>59</v>
      </c>
      <c r="H63" s="2" t="str">
        <f>IFERROR(INDEX(テーブル定義!$H$5:$V$167,MATCH(テーブル一覧!$G63,テーブル定義!$V$5:$V$194,0),COLUMN()-7),"")</f>
        <v/>
      </c>
      <c r="I63" s="2" t="str">
        <f>IFERROR(INDEX(テーブル定義!$H$5:$V$167,MATCH(テーブル一覧!$G63,テーブル定義!$V$5:$V$194,0),COLUMN()-7),"")</f>
        <v/>
      </c>
      <c r="J63" s="2" t="str">
        <f>IFERROR(INDEX(テーブル定義!$H$5:$V$167,MATCH(テーブル一覧!$G63,テーブル定義!$V$5:$V$194,0),COLUMN()-7),"")</f>
        <v/>
      </c>
      <c r="K63" s="2"/>
      <c r="L63" s="2"/>
      <c r="M63" s="2"/>
      <c r="N63" s="2"/>
      <c r="O63" s="2"/>
      <c r="P63" s="2"/>
      <c r="Q63" s="2"/>
      <c r="R63" s="2"/>
      <c r="S63" s="3"/>
      <c r="U63" s="2"/>
      <c r="V63" s="2"/>
      <c r="W63" s="2"/>
      <c r="X63" s="13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</row>
    <row r="64" spans="1:36" x14ac:dyDescent="0.8">
      <c r="A64" s="7" t="s">
        <v>13</v>
      </c>
      <c r="B64" s="7" t="s">
        <v>14</v>
      </c>
      <c r="C64" s="7"/>
      <c r="D64" s="7"/>
      <c r="G64" s="2">
        <f t="shared" si="0"/>
        <v>60</v>
      </c>
      <c r="H64" s="2" t="str">
        <f>IFERROR(INDEX(テーブル定義!$H$5:$V$167,MATCH(テーブル一覧!$G64,テーブル定義!$V$5:$V$194,0),COLUMN()-7),"")</f>
        <v/>
      </c>
      <c r="I64" s="2" t="str">
        <f>IFERROR(INDEX(テーブル定義!$H$5:$V$167,MATCH(テーブル一覧!$G64,テーブル定義!$V$5:$V$194,0),COLUMN()-7),"")</f>
        <v/>
      </c>
      <c r="J64" s="2" t="str">
        <f>IFERROR(INDEX(テーブル定義!$H$5:$V$167,MATCH(テーブル一覧!$G64,テーブル定義!$V$5:$V$194,0),COLUMN()-7),"")</f>
        <v/>
      </c>
      <c r="K64" s="2"/>
      <c r="L64" s="2"/>
      <c r="M64" s="2"/>
      <c r="N64" s="2"/>
      <c r="O64" s="2"/>
      <c r="P64" s="2"/>
      <c r="Q64" s="2"/>
      <c r="R64" s="2"/>
      <c r="S64" s="3"/>
      <c r="U64" s="2"/>
      <c r="V64" s="2"/>
      <c r="W64" s="2"/>
      <c r="X64" s="13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</row>
    <row r="65" spans="1:36" x14ac:dyDescent="0.8">
      <c r="A65" s="7" t="s">
        <v>13</v>
      </c>
      <c r="B65" s="7" t="s">
        <v>14</v>
      </c>
      <c r="C65" s="7"/>
      <c r="D65" s="7"/>
      <c r="G65" s="2">
        <f t="shared" si="0"/>
        <v>61</v>
      </c>
      <c r="H65" s="2" t="str">
        <f>IFERROR(INDEX(テーブル定義!$H$5:$V$167,MATCH(テーブル一覧!$G65,テーブル定義!$V$5:$V$194,0),COLUMN()-7),"")</f>
        <v/>
      </c>
      <c r="I65" s="2" t="str">
        <f>IFERROR(INDEX(テーブル定義!$H$5:$V$167,MATCH(テーブル一覧!$G65,テーブル定義!$V$5:$V$194,0),COLUMN()-7),"")</f>
        <v/>
      </c>
      <c r="J65" s="2" t="str">
        <f>IFERROR(INDEX(テーブル定義!$H$5:$V$167,MATCH(テーブル一覧!$G65,テーブル定義!$V$5:$V$194,0),COLUMN()-7),"")</f>
        <v/>
      </c>
      <c r="K65" s="2"/>
      <c r="L65" s="2"/>
      <c r="M65" s="2"/>
      <c r="N65" s="2"/>
      <c r="O65" s="2"/>
      <c r="P65" s="2"/>
      <c r="Q65" s="2"/>
      <c r="R65" s="2"/>
      <c r="S65" s="3"/>
      <c r="U65" s="2"/>
      <c r="V65" s="2"/>
      <c r="W65" s="2"/>
      <c r="X65" s="13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</row>
    <row r="66" spans="1:36" x14ac:dyDescent="0.8">
      <c r="A66" s="7" t="s">
        <v>13</v>
      </c>
      <c r="B66" s="7" t="s">
        <v>14</v>
      </c>
      <c r="C66" s="7"/>
      <c r="D66" s="7"/>
      <c r="G66" s="2">
        <f t="shared" si="0"/>
        <v>62</v>
      </c>
      <c r="H66" s="2" t="str">
        <f>IFERROR(INDEX(テーブル定義!$H$5:$V$167,MATCH(テーブル一覧!$G66,テーブル定義!$V$5:$V$194,0),COLUMN()-7),"")</f>
        <v/>
      </c>
      <c r="I66" s="2" t="str">
        <f>IFERROR(INDEX(テーブル定義!$H$5:$V$167,MATCH(テーブル一覧!$G66,テーブル定義!$V$5:$V$194,0),COLUMN()-7),"")</f>
        <v/>
      </c>
      <c r="J66" s="2" t="str">
        <f>IFERROR(INDEX(テーブル定義!$H$5:$V$167,MATCH(テーブル一覧!$G66,テーブル定義!$V$5:$V$194,0),COLUMN()-7),"")</f>
        <v/>
      </c>
      <c r="K66" s="2"/>
      <c r="L66" s="2"/>
      <c r="M66" s="2"/>
      <c r="N66" s="2"/>
      <c r="O66" s="2"/>
      <c r="P66" s="2"/>
      <c r="Q66" s="2"/>
      <c r="R66" s="2"/>
      <c r="S66" s="3"/>
      <c r="U66" s="2"/>
      <c r="V66" s="2"/>
      <c r="W66" s="2"/>
      <c r="X66" s="13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</row>
    <row r="67" spans="1:36" x14ac:dyDescent="0.8">
      <c r="A67" s="7" t="s">
        <v>13</v>
      </c>
      <c r="B67" s="7" t="s">
        <v>14</v>
      </c>
      <c r="C67" s="7"/>
      <c r="D67" s="7"/>
      <c r="G67" s="2">
        <f t="shared" si="0"/>
        <v>63</v>
      </c>
      <c r="H67" s="2" t="str">
        <f>IFERROR(INDEX(テーブル定義!$H$5:$V$167,MATCH(テーブル一覧!$G67,テーブル定義!$V$5:$V$194,0),COLUMN()-7),"")</f>
        <v/>
      </c>
      <c r="I67" s="2" t="str">
        <f>IFERROR(INDEX(テーブル定義!$H$5:$V$167,MATCH(テーブル一覧!$G67,テーブル定義!$V$5:$V$194,0),COLUMN()-7),"")</f>
        <v/>
      </c>
      <c r="J67" s="2" t="str">
        <f>IFERROR(INDEX(テーブル定義!$H$5:$V$167,MATCH(テーブル一覧!$G67,テーブル定義!$V$5:$V$194,0),COLUMN()-7),"")</f>
        <v/>
      </c>
      <c r="K67" s="2"/>
      <c r="L67" s="2"/>
      <c r="M67" s="2"/>
      <c r="N67" s="2"/>
      <c r="O67" s="2"/>
      <c r="P67" s="2"/>
      <c r="Q67" s="26"/>
      <c r="R67" s="27"/>
      <c r="S67" s="3"/>
      <c r="U67" s="2"/>
      <c r="V67" s="2"/>
      <c r="W67" s="2"/>
      <c r="X67" s="13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</row>
    <row r="68" spans="1:36" x14ac:dyDescent="0.8">
      <c r="A68" s="7" t="s">
        <v>13</v>
      </c>
      <c r="B68" s="7" t="s">
        <v>14</v>
      </c>
      <c r="C68" s="7"/>
      <c r="D68" s="7"/>
      <c r="G68" s="2">
        <f t="shared" si="0"/>
        <v>64</v>
      </c>
      <c r="H68" s="2" t="str">
        <f>IFERROR(INDEX(テーブル定義!$H$5:$V$167,MATCH(テーブル一覧!$G68,テーブル定義!$V$5:$V$194,0),COLUMN()-7),"")</f>
        <v/>
      </c>
      <c r="I68" s="2" t="str">
        <f>IFERROR(INDEX(テーブル定義!$H$5:$V$167,MATCH(テーブル一覧!$G68,テーブル定義!$V$5:$V$194,0),COLUMN()-7),"")</f>
        <v/>
      </c>
      <c r="J68" s="2" t="str">
        <f>IFERROR(INDEX(テーブル定義!$H$5:$V$167,MATCH(テーブル一覧!$G68,テーブル定義!$V$5:$V$194,0),COLUMN()-7),"")</f>
        <v/>
      </c>
      <c r="K68" s="2"/>
      <c r="L68" s="2"/>
      <c r="M68" s="2"/>
      <c r="N68" s="2"/>
      <c r="O68" s="2"/>
      <c r="P68" s="2"/>
      <c r="Q68" s="26"/>
      <c r="R68" s="27"/>
      <c r="S68" s="3"/>
      <c r="U68" s="2"/>
      <c r="V68" s="2"/>
      <c r="W68" s="2"/>
      <c r="X68" s="13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</row>
    <row r="69" spans="1:36" x14ac:dyDescent="0.8">
      <c r="A69" s="7" t="s">
        <v>13</v>
      </c>
      <c r="B69" s="7" t="s">
        <v>14</v>
      </c>
      <c r="C69" s="7"/>
      <c r="D69" s="7"/>
      <c r="G69" s="2">
        <f t="shared" si="0"/>
        <v>65</v>
      </c>
      <c r="H69" s="2" t="str">
        <f>IFERROR(INDEX(テーブル定義!$H$5:$V$167,MATCH(テーブル一覧!$G69,テーブル定義!$V$5:$V$194,0),COLUMN()-7),"")</f>
        <v/>
      </c>
      <c r="I69" s="2" t="str">
        <f>IFERROR(INDEX(テーブル定義!$H$5:$V$167,MATCH(テーブル一覧!$G69,テーブル定義!$V$5:$V$194,0),COLUMN()-7),"")</f>
        <v/>
      </c>
      <c r="J69" s="2" t="str">
        <f>IFERROR(INDEX(テーブル定義!$H$5:$V$167,MATCH(テーブル一覧!$G69,テーブル定義!$V$5:$V$194,0),COLUMN()-7),"")</f>
        <v/>
      </c>
      <c r="K69" s="2"/>
      <c r="L69" s="2"/>
      <c r="M69" s="2"/>
      <c r="N69" s="2"/>
      <c r="O69" s="2"/>
      <c r="P69" s="2"/>
      <c r="Q69" s="2"/>
      <c r="R69" s="2"/>
      <c r="S69" s="3"/>
      <c r="U69" s="2"/>
      <c r="V69" s="2"/>
      <c r="W69" s="2"/>
      <c r="X69" s="13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</row>
    <row r="70" spans="1:36" x14ac:dyDescent="0.8">
      <c r="A70" s="7" t="s">
        <v>13</v>
      </c>
      <c r="B70" s="7" t="s">
        <v>14</v>
      </c>
      <c r="C70" s="7"/>
      <c r="D70" s="7"/>
      <c r="G70" s="2">
        <f t="shared" si="0"/>
        <v>66</v>
      </c>
      <c r="H70" s="2" t="str">
        <f>IFERROR(INDEX(テーブル定義!$H$5:$V$167,MATCH(テーブル一覧!$G70,テーブル定義!$V$5:$V$194,0),COLUMN()-7),"")</f>
        <v/>
      </c>
      <c r="I70" s="2" t="str">
        <f>IFERROR(INDEX(テーブル定義!$H$5:$V$167,MATCH(テーブル一覧!$G70,テーブル定義!$V$5:$V$194,0),COLUMN()-7),"")</f>
        <v/>
      </c>
      <c r="J70" s="2" t="str">
        <f>IFERROR(INDEX(テーブル定義!$H$5:$V$167,MATCH(テーブル一覧!$G70,テーブル定義!$V$5:$V$194,0),COLUMN()-7),"")</f>
        <v/>
      </c>
      <c r="K70" s="2"/>
      <c r="L70" s="2"/>
      <c r="M70" s="2"/>
      <c r="N70" s="2"/>
      <c r="O70" s="2"/>
      <c r="P70" s="2"/>
      <c r="Q70" s="2"/>
      <c r="R70" s="2"/>
      <c r="S70" s="3"/>
      <c r="U70" s="2"/>
      <c r="V70" s="2"/>
      <c r="W70" s="2"/>
      <c r="X70" s="13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</row>
    <row r="71" spans="1:36" x14ac:dyDescent="0.8">
      <c r="A71" s="7" t="s">
        <v>13</v>
      </c>
      <c r="B71" s="7" t="s">
        <v>14</v>
      </c>
      <c r="C71" s="7"/>
      <c r="D71" s="7"/>
      <c r="G71" s="2">
        <f t="shared" si="0"/>
        <v>67</v>
      </c>
      <c r="H71" s="2" t="str">
        <f>IFERROR(INDEX(テーブル定義!$H$5:$V$167,MATCH(テーブル一覧!$G71,テーブル定義!$V$5:$V$194,0),COLUMN()-7),"")</f>
        <v/>
      </c>
      <c r="I71" s="2" t="str">
        <f>IFERROR(INDEX(テーブル定義!$H$5:$V$167,MATCH(テーブル一覧!$G71,テーブル定義!$V$5:$V$194,0),COLUMN()-7),"")</f>
        <v/>
      </c>
      <c r="J71" s="2" t="str">
        <f>IFERROR(INDEX(テーブル定義!$H$5:$V$167,MATCH(テーブル一覧!$G71,テーブル定義!$V$5:$V$194,0),COLUMN()-7),"")</f>
        <v/>
      </c>
      <c r="K71" s="2"/>
      <c r="L71" s="2"/>
      <c r="M71" s="2"/>
      <c r="N71" s="2"/>
      <c r="O71" s="2"/>
      <c r="P71" s="2"/>
      <c r="Q71" s="2"/>
      <c r="R71" s="2"/>
      <c r="S71" s="3"/>
      <c r="U71" s="2"/>
      <c r="V71" s="2"/>
      <c r="W71" s="2"/>
      <c r="X71" s="13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</row>
    <row r="72" spans="1:36" x14ac:dyDescent="0.8">
      <c r="A72" s="7" t="s">
        <v>13</v>
      </c>
      <c r="B72" s="7" t="s">
        <v>14</v>
      </c>
      <c r="C72" s="7"/>
      <c r="D72" s="7"/>
      <c r="G72" s="2">
        <f t="shared" si="0"/>
        <v>68</v>
      </c>
      <c r="H72" s="2" t="str">
        <f>IFERROR(INDEX(テーブル定義!$H$5:$V$167,MATCH(テーブル一覧!$G72,テーブル定義!$V$5:$V$194,0),COLUMN()-7),"")</f>
        <v/>
      </c>
      <c r="I72" s="2" t="str">
        <f>IFERROR(INDEX(テーブル定義!$H$5:$V$167,MATCH(テーブル一覧!$G72,テーブル定義!$V$5:$V$194,0),COLUMN()-7),"")</f>
        <v/>
      </c>
      <c r="J72" s="2" t="str">
        <f>IFERROR(INDEX(テーブル定義!$H$5:$V$167,MATCH(テーブル一覧!$G72,テーブル定義!$V$5:$V$194,0),COLUMN()-7),"")</f>
        <v/>
      </c>
      <c r="K72" s="2"/>
      <c r="L72" s="2"/>
      <c r="M72" s="2"/>
      <c r="N72" s="2"/>
      <c r="O72" s="2"/>
      <c r="P72" s="2"/>
      <c r="Q72" s="2"/>
      <c r="R72" s="2"/>
      <c r="S72" s="3"/>
      <c r="U72" s="2"/>
      <c r="V72" s="2"/>
      <c r="W72" s="2"/>
      <c r="X72" s="13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</row>
    <row r="73" spans="1:36" x14ac:dyDescent="0.8">
      <c r="A73" s="7" t="s">
        <v>13</v>
      </c>
      <c r="B73" s="7" t="s">
        <v>14</v>
      </c>
      <c r="C73" s="7"/>
      <c r="D73" s="7"/>
      <c r="G73" s="2">
        <f t="shared" si="0"/>
        <v>69</v>
      </c>
      <c r="H73" s="2" t="str">
        <f>IFERROR(INDEX(テーブル定義!$H$5:$V$167,MATCH(テーブル一覧!$G73,テーブル定義!$V$5:$V$194,0),COLUMN()-7),"")</f>
        <v/>
      </c>
      <c r="I73" s="2" t="str">
        <f>IFERROR(INDEX(テーブル定義!$H$5:$V$167,MATCH(テーブル一覧!$G73,テーブル定義!$V$5:$V$194,0),COLUMN()-7),"")</f>
        <v/>
      </c>
      <c r="J73" s="2" t="str">
        <f>IFERROR(INDEX(テーブル定義!$H$5:$V$167,MATCH(テーブル一覧!$G73,テーブル定義!$V$5:$V$194,0),COLUMN()-7),"")</f>
        <v/>
      </c>
      <c r="K73" s="2"/>
      <c r="L73" s="2"/>
      <c r="M73" s="2"/>
      <c r="N73" s="2"/>
      <c r="O73" s="2"/>
      <c r="P73" s="2"/>
      <c r="Q73" s="26"/>
      <c r="R73" s="27"/>
      <c r="S73" s="3"/>
      <c r="U73" s="2"/>
      <c r="V73" s="2"/>
      <c r="W73" s="2"/>
      <c r="X73" s="13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</row>
    <row r="74" spans="1:36" x14ac:dyDescent="0.8">
      <c r="A74" s="7" t="s">
        <v>13</v>
      </c>
      <c r="B74" s="7" t="s">
        <v>14</v>
      </c>
      <c r="C74" s="7"/>
      <c r="D74" s="7"/>
      <c r="G74" s="2">
        <f t="shared" si="0"/>
        <v>70</v>
      </c>
      <c r="H74" s="2" t="str">
        <f>IFERROR(INDEX(テーブル定義!$H$5:$V$167,MATCH(テーブル一覧!$G74,テーブル定義!$V$5:$V$194,0),COLUMN()-7),"")</f>
        <v/>
      </c>
      <c r="I74" s="2" t="str">
        <f>IFERROR(INDEX(テーブル定義!$H$5:$V$167,MATCH(テーブル一覧!$G74,テーブル定義!$V$5:$V$194,0),COLUMN()-7),"")</f>
        <v/>
      </c>
      <c r="J74" s="2" t="str">
        <f>IFERROR(INDEX(テーブル定義!$H$5:$V$167,MATCH(テーブル一覧!$G74,テーブル定義!$V$5:$V$194,0),COLUMN()-7),"")</f>
        <v/>
      </c>
      <c r="K74" s="2"/>
      <c r="L74" s="2"/>
      <c r="M74" s="2"/>
      <c r="N74" s="2"/>
      <c r="O74" s="2"/>
      <c r="P74" s="2"/>
      <c r="Q74" s="26"/>
      <c r="R74" s="27"/>
      <c r="S74" s="3"/>
      <c r="U74" s="2"/>
      <c r="V74" s="2"/>
      <c r="W74" s="2"/>
      <c r="X74" s="13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</row>
    <row r="75" spans="1:36" x14ac:dyDescent="0.8">
      <c r="A75" s="7" t="s">
        <v>13</v>
      </c>
      <c r="B75" s="7" t="s">
        <v>14</v>
      </c>
      <c r="C75" s="7"/>
      <c r="D75" s="7"/>
      <c r="G75" s="2">
        <f t="shared" si="0"/>
        <v>71</v>
      </c>
      <c r="H75" s="2" t="str">
        <f>IFERROR(INDEX(テーブル定義!$H$5:$V$167,MATCH(テーブル一覧!$G75,テーブル定義!$V$5:$V$194,0),COLUMN()-7),"")</f>
        <v/>
      </c>
      <c r="I75" s="2" t="str">
        <f>IFERROR(INDEX(テーブル定義!$H$5:$V$167,MATCH(テーブル一覧!$G75,テーブル定義!$V$5:$V$194,0),COLUMN()-7),"")</f>
        <v/>
      </c>
      <c r="J75" s="2" t="str">
        <f>IFERROR(INDEX(テーブル定義!$H$5:$V$167,MATCH(テーブル一覧!$G75,テーブル定義!$V$5:$V$194,0),COLUMN()-7),"")</f>
        <v/>
      </c>
      <c r="K75" s="2"/>
      <c r="L75" s="2"/>
      <c r="M75" s="2"/>
      <c r="N75" s="2"/>
      <c r="O75" s="2"/>
      <c r="P75" s="2"/>
      <c r="Q75" s="2"/>
      <c r="R75" s="2"/>
      <c r="S75" s="3"/>
      <c r="U75" s="2"/>
      <c r="V75" s="2"/>
      <c r="W75" s="2"/>
      <c r="X75" s="13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8">
      <c r="A76" s="7" t="s">
        <v>13</v>
      </c>
      <c r="B76" s="7" t="s">
        <v>14</v>
      </c>
      <c r="C76" s="7"/>
      <c r="D76" s="7"/>
      <c r="G76" s="2">
        <f t="shared" si="0"/>
        <v>72</v>
      </c>
      <c r="H76" s="2" t="str">
        <f>IFERROR(INDEX(テーブル定義!$H$5:$V$167,MATCH(テーブル一覧!$G76,テーブル定義!$V$5:$V$194,0),COLUMN()-7),"")</f>
        <v/>
      </c>
      <c r="I76" s="2" t="str">
        <f>IFERROR(INDEX(テーブル定義!$H$5:$V$167,MATCH(テーブル一覧!$G76,テーブル定義!$V$5:$V$194,0),COLUMN()-7),"")</f>
        <v/>
      </c>
      <c r="J76" s="2" t="str">
        <f>IFERROR(INDEX(テーブル定義!$H$5:$V$167,MATCH(テーブル一覧!$G76,テーブル定義!$V$5:$V$194,0),COLUMN()-7),"")</f>
        <v/>
      </c>
      <c r="K76" s="2"/>
      <c r="L76" s="2"/>
      <c r="M76" s="2"/>
      <c r="N76" s="2"/>
      <c r="O76" s="2"/>
      <c r="P76" s="2"/>
      <c r="Q76" s="2"/>
      <c r="R76" s="2"/>
      <c r="S76" s="3"/>
      <c r="U76" s="2"/>
      <c r="V76" s="2"/>
      <c r="W76" s="2"/>
      <c r="X76" s="13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8">
      <c r="A77" s="7" t="s">
        <v>13</v>
      </c>
      <c r="B77" s="7" t="s">
        <v>14</v>
      </c>
      <c r="C77" s="7"/>
      <c r="D77" s="7"/>
      <c r="G77" s="2">
        <f t="shared" si="0"/>
        <v>73</v>
      </c>
      <c r="H77" s="2" t="str">
        <f>IFERROR(INDEX(テーブル定義!$H$5:$V$167,MATCH(テーブル一覧!$G77,テーブル定義!$V$5:$V$194,0),COLUMN()-7),"")</f>
        <v/>
      </c>
      <c r="I77" s="2" t="str">
        <f>IFERROR(INDEX(テーブル定義!$H$5:$V$167,MATCH(テーブル一覧!$G77,テーブル定義!$V$5:$V$194,0),COLUMN()-7),"")</f>
        <v/>
      </c>
      <c r="J77" s="2" t="str">
        <f>IFERROR(INDEX(テーブル定義!$H$5:$V$167,MATCH(テーブル一覧!$G77,テーブル定義!$V$5:$V$194,0),COLUMN()-7),"")</f>
        <v/>
      </c>
      <c r="K77" s="2"/>
      <c r="L77" s="2"/>
      <c r="M77" s="2"/>
      <c r="N77" s="2"/>
      <c r="O77" s="2"/>
      <c r="P77" s="2"/>
      <c r="Q77" s="2"/>
      <c r="R77" s="2"/>
      <c r="S77" s="3"/>
      <c r="U77" s="2"/>
      <c r="V77" s="2"/>
      <c r="W77" s="2"/>
      <c r="X77" s="13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8">
      <c r="A78" s="7" t="s">
        <v>13</v>
      </c>
      <c r="B78" s="7" t="s">
        <v>14</v>
      </c>
      <c r="C78" s="7"/>
      <c r="D78" s="7"/>
      <c r="G78" s="2">
        <f t="shared" si="0"/>
        <v>74</v>
      </c>
      <c r="H78" s="2" t="str">
        <f>IFERROR(INDEX(テーブル定義!$H$5:$V$167,MATCH(テーブル一覧!$G78,テーブル定義!$V$5:$V$194,0),COLUMN()-7),"")</f>
        <v/>
      </c>
      <c r="I78" s="2" t="str">
        <f>IFERROR(INDEX(テーブル定義!$H$5:$V$167,MATCH(テーブル一覧!$G78,テーブル定義!$V$5:$V$194,0),COLUMN()-7),"")</f>
        <v/>
      </c>
      <c r="J78" s="2" t="str">
        <f>IFERROR(INDEX(テーブル定義!$H$5:$V$167,MATCH(テーブル一覧!$G78,テーブル定義!$V$5:$V$194,0),COLUMN()-7),"")</f>
        <v/>
      </c>
      <c r="K78" s="2"/>
      <c r="L78" s="2"/>
      <c r="M78" s="2"/>
      <c r="N78" s="2"/>
      <c r="O78" s="2"/>
      <c r="P78" s="2"/>
      <c r="Q78" s="2"/>
      <c r="R78" s="2"/>
      <c r="S78" s="3"/>
      <c r="U78" s="2"/>
      <c r="V78" s="2"/>
      <c r="W78" s="2"/>
      <c r="X78" s="13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</row>
    <row r="79" spans="1:36" x14ac:dyDescent="0.8">
      <c r="A79" s="7" t="s">
        <v>13</v>
      </c>
      <c r="B79" s="7" t="s">
        <v>14</v>
      </c>
      <c r="C79" s="7"/>
      <c r="D79" s="7"/>
      <c r="G79" s="2">
        <f t="shared" si="0"/>
        <v>75</v>
      </c>
      <c r="H79" s="2" t="str">
        <f>IFERROR(INDEX(テーブル定義!$H$5:$V$167,MATCH(テーブル一覧!$G79,テーブル定義!$V$5:$V$194,0),COLUMN()-7),"")</f>
        <v/>
      </c>
      <c r="I79" s="2" t="str">
        <f>IFERROR(INDEX(テーブル定義!$H$5:$V$167,MATCH(テーブル一覧!$G79,テーブル定義!$V$5:$V$194,0),COLUMN()-7),"")</f>
        <v/>
      </c>
      <c r="J79" s="2" t="str">
        <f>IFERROR(INDEX(テーブル定義!$H$5:$V$167,MATCH(テーブル一覧!$G79,テーブル定義!$V$5:$V$194,0),COLUMN()-7),"")</f>
        <v/>
      </c>
      <c r="K79" s="2"/>
      <c r="L79" s="2"/>
      <c r="M79" s="2"/>
      <c r="N79" s="2"/>
      <c r="O79" s="2"/>
      <c r="P79" s="2"/>
      <c r="Q79" s="2"/>
      <c r="R79" s="2"/>
      <c r="S79" s="3"/>
      <c r="U79" s="2"/>
      <c r="V79" s="2"/>
      <c r="W79" s="2"/>
      <c r="X79" s="13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</row>
    <row r="80" spans="1:36" x14ac:dyDescent="0.8">
      <c r="A80" s="7" t="s">
        <v>13</v>
      </c>
      <c r="B80" s="7" t="s">
        <v>14</v>
      </c>
      <c r="C80" s="7"/>
      <c r="D80" s="7"/>
      <c r="G80" s="2">
        <f t="shared" si="0"/>
        <v>76</v>
      </c>
      <c r="H80" s="2" t="str">
        <f>IFERROR(INDEX(テーブル定義!$H$5:$V$167,MATCH(テーブル一覧!$G80,テーブル定義!$V$5:$V$194,0),COLUMN()-7),"")</f>
        <v/>
      </c>
      <c r="I80" s="2" t="str">
        <f>IFERROR(INDEX(テーブル定義!$H$5:$V$167,MATCH(テーブル一覧!$G80,テーブル定義!$V$5:$V$194,0),COLUMN()-7),"")</f>
        <v/>
      </c>
      <c r="J80" s="2" t="str">
        <f>IFERROR(INDEX(テーブル定義!$H$5:$V$167,MATCH(テーブル一覧!$G80,テーブル定義!$V$5:$V$194,0),COLUMN()-7),"")</f>
        <v/>
      </c>
      <c r="K80" s="2"/>
      <c r="L80" s="2"/>
      <c r="M80" s="2"/>
      <c r="N80" s="2"/>
      <c r="O80" s="2"/>
      <c r="P80" s="2"/>
      <c r="Q80" s="2"/>
      <c r="R80" s="2"/>
      <c r="S80" s="3"/>
      <c r="U80" s="2"/>
      <c r="V80" s="2"/>
      <c r="W80" s="2"/>
      <c r="X80" s="13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</row>
    <row r="81" spans="1:36" x14ac:dyDescent="0.8">
      <c r="A81" s="7" t="s">
        <v>13</v>
      </c>
      <c r="B81" s="7" t="s">
        <v>14</v>
      </c>
      <c r="C81" s="7"/>
      <c r="D81" s="7"/>
      <c r="G81" s="2">
        <f t="shared" si="0"/>
        <v>77</v>
      </c>
      <c r="H81" s="2" t="str">
        <f>IFERROR(INDEX(テーブル定義!$H$5:$V$167,MATCH(テーブル一覧!$G81,テーブル定義!$V$5:$V$194,0),COLUMN()-7),"")</f>
        <v/>
      </c>
      <c r="I81" s="2" t="str">
        <f>IFERROR(INDEX(テーブル定義!$H$5:$V$167,MATCH(テーブル一覧!$G81,テーブル定義!$V$5:$V$194,0),COLUMN()-7),"")</f>
        <v/>
      </c>
      <c r="J81" s="2" t="str">
        <f>IFERROR(INDEX(テーブル定義!$H$5:$V$167,MATCH(テーブル一覧!$G81,テーブル定義!$V$5:$V$194,0),COLUMN()-7),"")</f>
        <v/>
      </c>
      <c r="K81" s="2"/>
      <c r="L81" s="2"/>
      <c r="M81" s="2"/>
      <c r="N81" s="2"/>
      <c r="O81" s="2"/>
      <c r="P81" s="2"/>
      <c r="Q81" s="2"/>
      <c r="R81" s="2"/>
      <c r="S81" s="3"/>
      <c r="U81" s="2"/>
      <c r="V81" s="2"/>
      <c r="W81" s="2"/>
      <c r="X81" s="13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</row>
    <row r="82" spans="1:36" x14ac:dyDescent="0.8">
      <c r="A82" s="7" t="s">
        <v>13</v>
      </c>
      <c r="B82" s="7" t="s">
        <v>14</v>
      </c>
      <c r="C82" s="7"/>
      <c r="D82" s="7"/>
      <c r="G82" s="2">
        <f t="shared" si="0"/>
        <v>78</v>
      </c>
      <c r="H82" s="2" t="str">
        <f>IFERROR(INDEX(テーブル定義!$H$5:$V$167,MATCH(テーブル一覧!$G82,テーブル定義!$V$5:$V$194,0),COLUMN()-7),"")</f>
        <v/>
      </c>
      <c r="I82" s="2" t="str">
        <f>IFERROR(INDEX(テーブル定義!$H$5:$V$167,MATCH(テーブル一覧!$G82,テーブル定義!$V$5:$V$194,0),COLUMN()-7),"")</f>
        <v/>
      </c>
      <c r="J82" s="2" t="str">
        <f>IFERROR(INDEX(テーブル定義!$H$5:$V$167,MATCH(テーブル一覧!$G82,テーブル定義!$V$5:$V$194,0),COLUMN()-7),"")</f>
        <v/>
      </c>
      <c r="K82" s="2"/>
      <c r="L82" s="2"/>
      <c r="M82" s="2"/>
      <c r="N82" s="2"/>
      <c r="O82" s="2"/>
      <c r="P82" s="2"/>
      <c r="Q82" s="26"/>
      <c r="R82" s="27"/>
      <c r="S82" s="3"/>
      <c r="U82" s="2"/>
      <c r="V82" s="2"/>
      <c r="W82" s="2"/>
      <c r="X82" s="13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</row>
    <row r="83" spans="1:36" x14ac:dyDescent="0.8">
      <c r="A83" s="7" t="s">
        <v>13</v>
      </c>
      <c r="B83" s="7" t="s">
        <v>14</v>
      </c>
      <c r="C83" s="7"/>
      <c r="D83" s="7"/>
      <c r="G83" s="2">
        <f t="shared" si="0"/>
        <v>79</v>
      </c>
      <c r="H83" s="2" t="str">
        <f>IFERROR(INDEX(テーブル定義!$H$5:$V$167,MATCH(テーブル一覧!$G83,テーブル定義!$V$5:$V$194,0),COLUMN()-7),"")</f>
        <v/>
      </c>
      <c r="I83" s="2" t="str">
        <f>IFERROR(INDEX(テーブル定義!$H$5:$V$167,MATCH(テーブル一覧!$G83,テーブル定義!$V$5:$V$194,0),COLUMN()-7),"")</f>
        <v/>
      </c>
      <c r="J83" s="2" t="str">
        <f>IFERROR(INDEX(テーブル定義!$H$5:$V$167,MATCH(テーブル一覧!$G83,テーブル定義!$V$5:$V$194,0),COLUMN()-7),"")</f>
        <v/>
      </c>
      <c r="K83" s="2"/>
      <c r="L83" s="2"/>
      <c r="M83" s="2"/>
      <c r="N83" s="2"/>
      <c r="O83" s="2"/>
      <c r="P83" s="2"/>
      <c r="Q83" s="26"/>
      <c r="R83" s="27"/>
      <c r="S83" s="3"/>
      <c r="U83" s="2"/>
      <c r="V83" s="2"/>
      <c r="W83" s="2"/>
      <c r="X83" s="13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</row>
    <row r="84" spans="1:36" x14ac:dyDescent="0.8">
      <c r="A84" s="7" t="s">
        <v>13</v>
      </c>
      <c r="B84" s="7" t="s">
        <v>14</v>
      </c>
      <c r="C84" s="7"/>
      <c r="D84" s="7"/>
      <c r="G84" s="2">
        <f t="shared" si="0"/>
        <v>80</v>
      </c>
      <c r="H84" s="2" t="str">
        <f>IFERROR(INDEX(テーブル定義!$H$5:$V$167,MATCH(テーブル一覧!$G84,テーブル定義!$V$5:$V$194,0),COLUMN()-7),"")</f>
        <v/>
      </c>
      <c r="I84" s="2" t="str">
        <f>IFERROR(INDEX(テーブル定義!$H$5:$V$167,MATCH(テーブル一覧!$G84,テーブル定義!$V$5:$V$194,0),COLUMN()-7),"")</f>
        <v/>
      </c>
      <c r="J84" s="2" t="str">
        <f>IFERROR(INDEX(テーブル定義!$H$5:$V$167,MATCH(テーブル一覧!$G84,テーブル定義!$V$5:$V$194,0),COLUMN()-7),"")</f>
        <v/>
      </c>
      <c r="K84" s="2"/>
      <c r="L84" s="2"/>
      <c r="M84" s="2"/>
      <c r="N84" s="2"/>
      <c r="O84" s="2"/>
      <c r="P84" s="2"/>
      <c r="Q84" s="2"/>
      <c r="R84" s="2"/>
      <c r="S84" s="3"/>
      <c r="U84" s="2"/>
      <c r="V84" s="2"/>
      <c r="W84" s="2"/>
      <c r="X84" s="13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</row>
    <row r="85" spans="1:36" x14ac:dyDescent="0.8">
      <c r="A85" s="7" t="s">
        <v>13</v>
      </c>
      <c r="B85" s="7" t="s">
        <v>14</v>
      </c>
      <c r="C85" s="7"/>
      <c r="D85" s="7"/>
      <c r="G85" s="2">
        <f t="shared" si="0"/>
        <v>81</v>
      </c>
      <c r="H85" s="2" t="str">
        <f>IFERROR(INDEX(テーブル定義!$H$5:$V$167,MATCH(テーブル一覧!$G85,テーブル定義!$V$5:$V$194,0),COLUMN()-7),"")</f>
        <v/>
      </c>
      <c r="I85" s="2" t="str">
        <f>IFERROR(INDEX(テーブル定義!$H$5:$V$167,MATCH(テーブル一覧!$G85,テーブル定義!$V$5:$V$194,0),COLUMN()-7),"")</f>
        <v/>
      </c>
      <c r="J85" s="2" t="str">
        <f>IFERROR(INDEX(テーブル定義!$H$5:$V$167,MATCH(テーブル一覧!$G85,テーブル定義!$V$5:$V$194,0),COLUMN()-7),"")</f>
        <v/>
      </c>
      <c r="K85" s="2"/>
      <c r="L85" s="2"/>
      <c r="M85" s="2"/>
      <c r="N85" s="2"/>
      <c r="O85" s="2"/>
      <c r="P85" s="2"/>
      <c r="Q85" s="2"/>
      <c r="R85" s="2"/>
      <c r="S85" s="3"/>
      <c r="U85" s="2"/>
      <c r="V85" s="2"/>
      <c r="W85" s="2"/>
      <c r="X85" s="13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</row>
    <row r="86" spans="1:36" x14ac:dyDescent="0.8">
      <c r="A86" s="7" t="s">
        <v>13</v>
      </c>
      <c r="B86" s="7" t="s">
        <v>14</v>
      </c>
      <c r="C86" s="7"/>
      <c r="D86" s="7"/>
      <c r="G86" s="2">
        <f t="shared" si="0"/>
        <v>82</v>
      </c>
      <c r="H86" s="2" t="str">
        <f>IFERROR(INDEX(テーブル定義!$H$5:$V$167,MATCH(テーブル一覧!$G86,テーブル定義!$V$5:$V$194,0),COLUMN()-7),"")</f>
        <v/>
      </c>
      <c r="I86" s="2" t="str">
        <f>IFERROR(INDEX(テーブル定義!$H$5:$V$167,MATCH(テーブル一覧!$G86,テーブル定義!$V$5:$V$194,0),COLUMN()-7),"")</f>
        <v/>
      </c>
      <c r="J86" s="2" t="str">
        <f>IFERROR(INDEX(テーブル定義!$H$5:$V$167,MATCH(テーブル一覧!$G86,テーブル定義!$V$5:$V$194,0),COLUMN()-7),"")</f>
        <v/>
      </c>
      <c r="K86" s="2"/>
      <c r="L86" s="2"/>
      <c r="M86" s="2"/>
      <c r="N86" s="2"/>
      <c r="O86" s="2"/>
      <c r="P86" s="2"/>
      <c r="Q86" s="16"/>
      <c r="R86" s="2"/>
      <c r="S86" s="19"/>
      <c r="U86" s="2"/>
      <c r="V86" s="2"/>
      <c r="W86" s="2"/>
      <c r="X86" s="13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</row>
    <row r="87" spans="1:36" x14ac:dyDescent="0.8">
      <c r="A87" s="7" t="s">
        <v>13</v>
      </c>
      <c r="B87" s="7" t="s">
        <v>14</v>
      </c>
      <c r="C87" s="7"/>
      <c r="D87" s="7"/>
      <c r="G87" s="2">
        <f t="shared" si="0"/>
        <v>83</v>
      </c>
      <c r="H87" s="2" t="str">
        <f>IFERROR(INDEX(テーブル定義!$H$5:$V$167,MATCH(テーブル一覧!$G87,テーブル定義!$V$5:$V$194,0),COLUMN()-7),"")</f>
        <v/>
      </c>
      <c r="I87" s="2" t="str">
        <f>IFERROR(INDEX(テーブル定義!$H$5:$V$167,MATCH(テーブル一覧!$G87,テーブル定義!$V$5:$V$194,0),COLUMN()-7),"")</f>
        <v/>
      </c>
      <c r="J87" s="2" t="str">
        <f>IFERROR(INDEX(テーブル定義!$H$5:$V$167,MATCH(テーブル一覧!$G87,テーブル定義!$V$5:$V$194,0),COLUMN()-7),"")</f>
        <v/>
      </c>
      <c r="K87" s="2"/>
      <c r="L87" s="2"/>
      <c r="M87" s="2"/>
      <c r="N87" s="2"/>
      <c r="O87" s="2"/>
      <c r="P87" s="2"/>
      <c r="Q87" s="2"/>
      <c r="R87" s="2"/>
      <c r="S87" s="3"/>
      <c r="U87" s="2"/>
      <c r="V87" s="2"/>
      <c r="W87" s="2"/>
      <c r="X87" s="13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</row>
    <row r="88" spans="1:36" x14ac:dyDescent="0.8">
      <c r="A88" s="7" t="s">
        <v>13</v>
      </c>
      <c r="B88" s="7" t="s">
        <v>14</v>
      </c>
      <c r="C88" s="7"/>
      <c r="D88" s="7"/>
      <c r="G88" s="2">
        <f t="shared" si="0"/>
        <v>84</v>
      </c>
      <c r="H88" s="2" t="str">
        <f>IFERROR(INDEX(テーブル定義!$H$5:$V$167,MATCH(テーブル一覧!$G88,テーブル定義!$V$5:$V$194,0),COLUMN()-7),"")</f>
        <v/>
      </c>
      <c r="I88" s="2" t="str">
        <f>IFERROR(INDEX(テーブル定義!$H$5:$V$167,MATCH(テーブル一覧!$G88,テーブル定義!$V$5:$V$194,0),COLUMN()-7),"")</f>
        <v/>
      </c>
      <c r="J88" s="2" t="str">
        <f>IFERROR(INDEX(テーブル定義!$H$5:$V$167,MATCH(テーブル一覧!$G88,テーブル定義!$V$5:$V$194,0),COLUMN()-7),"")</f>
        <v/>
      </c>
      <c r="K88" s="2"/>
      <c r="L88" s="2"/>
      <c r="M88" s="2"/>
      <c r="N88" s="2"/>
      <c r="O88" s="2"/>
      <c r="P88" s="2"/>
      <c r="Q88" s="16"/>
      <c r="R88" s="2"/>
      <c r="S88" s="3"/>
      <c r="U88" s="2"/>
      <c r="V88" s="2"/>
      <c r="W88" s="2"/>
      <c r="X88" s="13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</row>
    <row r="89" spans="1:36" x14ac:dyDescent="0.8">
      <c r="A89" s="7" t="s">
        <v>13</v>
      </c>
      <c r="B89" s="7" t="s">
        <v>14</v>
      </c>
      <c r="C89" s="7"/>
      <c r="D89" s="7"/>
      <c r="G89" s="2">
        <f t="shared" si="0"/>
        <v>85</v>
      </c>
      <c r="H89" s="2" t="str">
        <f>IFERROR(INDEX(テーブル定義!$H$5:$V$167,MATCH(テーブル一覧!$G89,テーブル定義!$V$5:$V$194,0),COLUMN()-7),"")</f>
        <v/>
      </c>
      <c r="I89" s="2" t="str">
        <f>IFERROR(INDEX(テーブル定義!$H$5:$V$167,MATCH(テーブル一覧!$G89,テーブル定義!$V$5:$V$194,0),COLUMN()-7),"")</f>
        <v/>
      </c>
      <c r="J89" s="2" t="str">
        <f>IFERROR(INDEX(テーブル定義!$H$5:$V$167,MATCH(テーブル一覧!$G89,テーブル定義!$V$5:$V$194,0),COLUMN()-7),"")</f>
        <v/>
      </c>
      <c r="K89" s="2"/>
      <c r="L89" s="2"/>
      <c r="M89" s="2"/>
      <c r="N89" s="2"/>
      <c r="O89" s="2"/>
      <c r="P89" s="2"/>
      <c r="Q89" s="16"/>
      <c r="R89" s="2"/>
      <c r="S89" s="3"/>
      <c r="U89" s="2"/>
      <c r="V89" s="2"/>
      <c r="W89" s="2"/>
      <c r="X89" s="13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</row>
    <row r="90" spans="1:36" x14ac:dyDescent="0.8">
      <c r="A90" s="7" t="s">
        <v>13</v>
      </c>
      <c r="B90" s="7" t="s">
        <v>14</v>
      </c>
      <c r="C90" s="7"/>
      <c r="D90" s="7"/>
      <c r="G90" s="2">
        <f t="shared" si="0"/>
        <v>86</v>
      </c>
      <c r="H90" s="2" t="str">
        <f>IFERROR(INDEX(テーブル定義!$H$5:$V$167,MATCH(テーブル一覧!$G90,テーブル定義!$V$5:$V$194,0),COLUMN()-7),"")</f>
        <v/>
      </c>
      <c r="I90" s="2" t="str">
        <f>IFERROR(INDEX(テーブル定義!$H$5:$V$167,MATCH(テーブル一覧!$G90,テーブル定義!$V$5:$V$194,0),COLUMN()-7),"")</f>
        <v/>
      </c>
      <c r="J90" s="2" t="str">
        <f>IFERROR(INDEX(テーブル定義!$H$5:$V$167,MATCH(テーブル一覧!$G90,テーブル定義!$V$5:$V$194,0),COLUMN()-7),"")</f>
        <v/>
      </c>
      <c r="K90" s="2"/>
      <c r="L90" s="2"/>
      <c r="M90" s="2"/>
      <c r="N90" s="2"/>
      <c r="O90" s="2"/>
      <c r="P90" s="2"/>
      <c r="Q90" s="16"/>
      <c r="R90" s="2"/>
      <c r="S90" s="3"/>
      <c r="U90" s="2"/>
      <c r="V90" s="2"/>
      <c r="W90" s="2"/>
      <c r="X90" s="13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</row>
    <row r="91" spans="1:36" x14ac:dyDescent="0.8">
      <c r="A91" s="7" t="s">
        <v>13</v>
      </c>
      <c r="B91" s="7" t="s">
        <v>14</v>
      </c>
      <c r="C91" s="7"/>
      <c r="D91" s="7"/>
      <c r="G91" s="2">
        <f t="shared" si="0"/>
        <v>87</v>
      </c>
      <c r="H91" s="2" t="str">
        <f>IFERROR(INDEX(テーブル定義!$H$5:$V$167,MATCH(テーブル一覧!$G91,テーブル定義!$V$5:$V$194,0),COLUMN()-7),"")</f>
        <v/>
      </c>
      <c r="I91" s="2" t="str">
        <f>IFERROR(INDEX(テーブル定義!$H$5:$V$167,MATCH(テーブル一覧!$G91,テーブル定義!$V$5:$V$194,0),COLUMN()-7),"")</f>
        <v/>
      </c>
      <c r="J91" s="2" t="str">
        <f>IFERROR(INDEX(テーブル定義!$H$5:$V$167,MATCH(テーブル一覧!$G91,テーブル定義!$V$5:$V$194,0),COLUMN()-7),"")</f>
        <v/>
      </c>
      <c r="K91" s="2"/>
      <c r="L91" s="2"/>
      <c r="M91" s="2"/>
      <c r="N91" s="2"/>
      <c r="O91" s="2"/>
      <c r="P91" s="2"/>
      <c r="Q91" s="26"/>
      <c r="R91" s="27"/>
      <c r="S91" s="3"/>
      <c r="U91" s="2"/>
      <c r="V91" s="2"/>
      <c r="W91" s="2"/>
      <c r="X91" s="13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</row>
    <row r="92" spans="1:36" x14ac:dyDescent="0.8">
      <c r="A92" s="7" t="s">
        <v>13</v>
      </c>
      <c r="B92" s="7" t="s">
        <v>14</v>
      </c>
      <c r="C92" s="7"/>
      <c r="D92" s="7"/>
      <c r="G92" s="2">
        <f t="shared" si="0"/>
        <v>88</v>
      </c>
      <c r="H92" s="2" t="str">
        <f>IFERROR(INDEX(テーブル定義!$H$5:$V$167,MATCH(テーブル一覧!$G92,テーブル定義!$V$5:$V$194,0),COLUMN()-7),"")</f>
        <v/>
      </c>
      <c r="I92" s="2" t="str">
        <f>IFERROR(INDEX(テーブル定義!$H$5:$V$167,MATCH(テーブル一覧!$G92,テーブル定義!$V$5:$V$194,0),COLUMN()-7),"")</f>
        <v/>
      </c>
      <c r="J92" s="2" t="str">
        <f>IFERROR(INDEX(テーブル定義!$H$5:$V$167,MATCH(テーブル一覧!$G92,テーブル定義!$V$5:$V$194,0),COLUMN()-7),"")</f>
        <v/>
      </c>
      <c r="K92" s="2"/>
      <c r="L92" s="2"/>
      <c r="M92" s="2"/>
      <c r="N92" s="2"/>
      <c r="O92" s="2"/>
      <c r="P92" s="2"/>
      <c r="Q92" s="26"/>
      <c r="R92" s="27"/>
      <c r="S92" s="3"/>
      <c r="U92" s="2"/>
      <c r="V92" s="2"/>
      <c r="W92" s="2"/>
      <c r="X92" s="13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</row>
    <row r="93" spans="1:36" x14ac:dyDescent="0.8">
      <c r="A93" s="7" t="s">
        <v>13</v>
      </c>
      <c r="B93" s="7" t="s">
        <v>14</v>
      </c>
      <c r="C93" s="7"/>
      <c r="D93" s="7"/>
      <c r="G93" s="2">
        <f t="shared" si="0"/>
        <v>89</v>
      </c>
      <c r="H93" s="2" t="str">
        <f>IFERROR(INDEX(テーブル定義!$H$5:$V$167,MATCH(テーブル一覧!$G93,テーブル定義!$V$5:$V$194,0),COLUMN()-7),"")</f>
        <v/>
      </c>
      <c r="I93" s="2" t="str">
        <f>IFERROR(INDEX(テーブル定義!$H$5:$V$167,MATCH(テーブル一覧!$G93,テーブル定義!$V$5:$V$194,0),COLUMN()-7),"")</f>
        <v/>
      </c>
      <c r="J93" s="2" t="str">
        <f>IFERROR(INDEX(テーブル定義!$H$5:$V$167,MATCH(テーブル一覧!$G93,テーブル定義!$V$5:$V$194,0),COLUMN()-7),"")</f>
        <v/>
      </c>
      <c r="K93" s="2"/>
      <c r="L93" s="2"/>
      <c r="M93" s="2"/>
      <c r="N93" s="2"/>
      <c r="O93" s="2"/>
      <c r="P93" s="2"/>
      <c r="Q93" s="2"/>
      <c r="R93" s="2"/>
      <c r="S93" s="3"/>
      <c r="U93" s="2"/>
      <c r="V93" s="2"/>
      <c r="W93" s="2"/>
      <c r="X93" s="13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</row>
    <row r="94" spans="1:36" x14ac:dyDescent="0.8">
      <c r="A94" s="7" t="s">
        <v>13</v>
      </c>
      <c r="B94" s="7" t="s">
        <v>14</v>
      </c>
      <c r="C94" s="7"/>
      <c r="D94" s="7"/>
      <c r="G94" s="2">
        <f t="shared" si="0"/>
        <v>90</v>
      </c>
      <c r="H94" s="2" t="str">
        <f>IFERROR(INDEX(テーブル定義!$H$5:$V$167,MATCH(テーブル一覧!$G94,テーブル定義!$V$5:$V$194,0),COLUMN()-7),"")</f>
        <v/>
      </c>
      <c r="I94" s="2" t="str">
        <f>IFERROR(INDEX(テーブル定義!$H$5:$V$167,MATCH(テーブル一覧!$G94,テーブル定義!$V$5:$V$194,0),COLUMN()-7),"")</f>
        <v/>
      </c>
      <c r="J94" s="2" t="str">
        <f>IFERROR(INDEX(テーブル定義!$H$5:$V$167,MATCH(テーブル一覧!$G94,テーブル定義!$V$5:$V$194,0),COLUMN()-7),"")</f>
        <v/>
      </c>
      <c r="K94" s="2"/>
      <c r="L94" s="2"/>
      <c r="M94" s="2"/>
      <c r="N94" s="2"/>
      <c r="O94" s="2"/>
      <c r="P94" s="2"/>
      <c r="Q94" s="2"/>
      <c r="R94" s="2"/>
      <c r="S94" s="3"/>
      <c r="U94" s="2"/>
      <c r="V94" s="2"/>
      <c r="W94" s="2"/>
      <c r="X94" s="13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</row>
    <row r="95" spans="1:36" x14ac:dyDescent="0.8">
      <c r="A95" s="7" t="s">
        <v>13</v>
      </c>
      <c r="B95" s="7" t="s">
        <v>14</v>
      </c>
      <c r="C95" s="7"/>
      <c r="D95" s="7"/>
      <c r="G95" s="2">
        <f t="shared" si="0"/>
        <v>91</v>
      </c>
      <c r="H95" s="2" t="str">
        <f>IFERROR(INDEX(テーブル定義!$H$5:$V$167,MATCH(テーブル一覧!$G95,テーブル定義!$V$5:$V$194,0),COLUMN()-7),"")</f>
        <v/>
      </c>
      <c r="I95" s="2" t="str">
        <f>IFERROR(INDEX(テーブル定義!$H$5:$V$167,MATCH(テーブル一覧!$G95,テーブル定義!$V$5:$V$194,0),COLUMN()-7),"")</f>
        <v/>
      </c>
      <c r="J95" s="2" t="str">
        <f>IFERROR(INDEX(テーブル定義!$H$5:$V$167,MATCH(テーブル一覧!$G95,テーブル定義!$V$5:$V$194,0),COLUMN()-7),"")</f>
        <v/>
      </c>
      <c r="K95" s="2"/>
      <c r="L95" s="2"/>
      <c r="M95" s="2"/>
      <c r="N95" s="2"/>
      <c r="O95" s="2"/>
      <c r="P95" s="2"/>
      <c r="Q95" s="2"/>
      <c r="R95" s="2"/>
      <c r="S95" s="3"/>
      <c r="U95" s="2"/>
      <c r="V95" s="2"/>
      <c r="W95" s="2"/>
      <c r="X95" s="13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</row>
    <row r="96" spans="1:36" x14ac:dyDescent="0.8">
      <c r="A96" s="7" t="s">
        <v>13</v>
      </c>
      <c r="B96" s="7" t="s">
        <v>14</v>
      </c>
      <c r="C96" s="7"/>
      <c r="D96" s="7"/>
      <c r="G96" s="2">
        <f t="shared" si="0"/>
        <v>92</v>
      </c>
      <c r="H96" s="2" t="str">
        <f>IFERROR(INDEX(テーブル定義!$H$5:$V$167,MATCH(テーブル一覧!$G96,テーブル定義!$V$5:$V$194,0),COLUMN()-7),"")</f>
        <v/>
      </c>
      <c r="I96" s="2" t="str">
        <f>IFERROR(INDEX(テーブル定義!$H$5:$V$167,MATCH(テーブル一覧!$G96,テーブル定義!$V$5:$V$194,0),COLUMN()-7),"")</f>
        <v/>
      </c>
      <c r="J96" s="2" t="str">
        <f>IFERROR(INDEX(テーブル定義!$H$5:$V$167,MATCH(テーブル一覧!$G96,テーブル定義!$V$5:$V$194,0),COLUMN()-7),"")</f>
        <v/>
      </c>
      <c r="K96" s="2"/>
      <c r="L96" s="2"/>
      <c r="M96" s="2"/>
      <c r="N96" s="2"/>
      <c r="O96" s="2"/>
      <c r="P96" s="2"/>
      <c r="Q96" s="2"/>
      <c r="R96" s="2"/>
      <c r="S96" s="3"/>
      <c r="U96" s="2"/>
      <c r="V96" s="2"/>
      <c r="W96" s="2"/>
      <c r="X96" s="13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</row>
    <row r="97" spans="1:36" x14ac:dyDescent="0.8">
      <c r="A97" s="7" t="s">
        <v>13</v>
      </c>
      <c r="B97" s="7" t="s">
        <v>14</v>
      </c>
      <c r="C97" s="7"/>
      <c r="D97" s="7"/>
      <c r="G97" s="2">
        <f t="shared" si="0"/>
        <v>93</v>
      </c>
      <c r="H97" s="2" t="str">
        <f>IFERROR(INDEX(テーブル定義!$H$5:$V$167,MATCH(テーブル一覧!$G97,テーブル定義!$V$5:$V$194,0),COLUMN()-7),"")</f>
        <v/>
      </c>
      <c r="I97" s="2" t="str">
        <f>IFERROR(INDEX(テーブル定義!$H$5:$V$167,MATCH(テーブル一覧!$G97,テーブル定義!$V$5:$V$194,0),COLUMN()-7),"")</f>
        <v/>
      </c>
      <c r="J97" s="2" t="str">
        <f>IFERROR(INDEX(テーブル定義!$H$5:$V$167,MATCH(テーブル一覧!$G97,テーブル定義!$V$5:$V$194,0),COLUMN()-7),"")</f>
        <v/>
      </c>
      <c r="K97" s="2"/>
      <c r="L97" s="2"/>
      <c r="M97" s="2"/>
      <c r="N97" s="2"/>
      <c r="O97" s="2"/>
      <c r="P97" s="2"/>
      <c r="Q97" s="2"/>
      <c r="R97" s="2"/>
      <c r="S97" s="3"/>
      <c r="U97" s="2"/>
      <c r="V97" s="2"/>
      <c r="W97" s="2"/>
      <c r="X97" s="13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</row>
    <row r="98" spans="1:36" x14ac:dyDescent="0.8">
      <c r="A98" s="7" t="s">
        <v>13</v>
      </c>
      <c r="B98" s="7" t="s">
        <v>14</v>
      </c>
      <c r="C98" s="7"/>
      <c r="D98" s="7"/>
      <c r="G98" s="2">
        <f t="shared" si="0"/>
        <v>94</v>
      </c>
      <c r="H98" s="2" t="str">
        <f>IFERROR(INDEX(テーブル定義!$H$5:$V$167,MATCH(テーブル一覧!$G98,テーブル定義!$V$5:$V$194,0),COLUMN()-7),"")</f>
        <v/>
      </c>
      <c r="I98" s="2" t="str">
        <f>IFERROR(INDEX(テーブル定義!$H$5:$V$167,MATCH(テーブル一覧!$G98,テーブル定義!$V$5:$V$194,0),COLUMN()-7),"")</f>
        <v/>
      </c>
      <c r="J98" s="2" t="str">
        <f>IFERROR(INDEX(テーブル定義!$H$5:$V$167,MATCH(テーブル一覧!$G98,テーブル定義!$V$5:$V$194,0),COLUMN()-7),"")</f>
        <v/>
      </c>
      <c r="K98" s="2"/>
      <c r="L98" s="2"/>
      <c r="M98" s="2"/>
      <c r="N98" s="2"/>
      <c r="O98" s="2"/>
      <c r="P98" s="2"/>
      <c r="Q98" s="26"/>
      <c r="R98" s="27"/>
      <c r="S98" s="3"/>
      <c r="U98" s="2"/>
      <c r="V98" s="2"/>
      <c r="W98" s="2"/>
      <c r="X98" s="13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</row>
    <row r="99" spans="1:36" x14ac:dyDescent="0.8">
      <c r="A99" s="7" t="s">
        <v>13</v>
      </c>
      <c r="B99" s="7" t="s">
        <v>14</v>
      </c>
      <c r="C99" s="7"/>
      <c r="D99" s="7"/>
      <c r="G99" s="2">
        <f t="shared" si="0"/>
        <v>95</v>
      </c>
      <c r="H99" s="2" t="str">
        <f>IFERROR(INDEX(テーブル定義!$H$5:$V$167,MATCH(テーブル一覧!$G99,テーブル定義!$V$5:$V$194,0),COLUMN()-7),"")</f>
        <v/>
      </c>
      <c r="I99" s="2" t="str">
        <f>IFERROR(INDEX(テーブル定義!$H$5:$V$167,MATCH(テーブル一覧!$G99,テーブル定義!$V$5:$V$194,0),COLUMN()-7),"")</f>
        <v/>
      </c>
      <c r="J99" s="2" t="str">
        <f>IFERROR(INDEX(テーブル定義!$H$5:$V$167,MATCH(テーブル一覧!$G99,テーブル定義!$V$5:$V$194,0),COLUMN()-7),"")</f>
        <v/>
      </c>
      <c r="K99" s="2"/>
      <c r="L99" s="2"/>
      <c r="M99" s="2"/>
      <c r="N99" s="2"/>
      <c r="O99" s="2"/>
      <c r="P99" s="2"/>
      <c r="Q99" s="26"/>
      <c r="R99" s="27"/>
      <c r="S99" s="3"/>
      <c r="U99" s="2"/>
      <c r="V99" s="2"/>
      <c r="W99" s="2"/>
      <c r="X99" s="13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</row>
    <row r="100" spans="1:36" x14ac:dyDescent="0.8">
      <c r="A100" s="7" t="s">
        <v>13</v>
      </c>
      <c r="B100" s="7" t="s">
        <v>14</v>
      </c>
      <c r="C100" s="7"/>
      <c r="D100" s="7"/>
      <c r="G100" s="2">
        <f t="shared" si="0"/>
        <v>96</v>
      </c>
      <c r="H100" s="2" t="str">
        <f>IFERROR(INDEX(テーブル定義!$H$5:$V$167,MATCH(テーブル一覧!$G100,テーブル定義!$V$5:$V$194,0),COLUMN()-7),"")</f>
        <v/>
      </c>
      <c r="I100" s="2" t="str">
        <f>IFERROR(INDEX(テーブル定義!$H$5:$V$167,MATCH(テーブル一覧!$G100,テーブル定義!$V$5:$V$194,0),COLUMN()-7),"")</f>
        <v/>
      </c>
      <c r="J100" s="2" t="str">
        <f>IFERROR(INDEX(テーブル定義!$H$5:$V$167,MATCH(テーブル一覧!$G100,テーブル定義!$V$5:$V$194,0),COLUMN()-7),"")</f>
        <v/>
      </c>
      <c r="K100" s="2"/>
      <c r="L100" s="2"/>
      <c r="M100" s="2"/>
      <c r="N100" s="2"/>
      <c r="O100" s="2"/>
      <c r="P100" s="2"/>
      <c r="Q100" s="2"/>
      <c r="R100" s="2"/>
      <c r="S100" s="3"/>
      <c r="U100" s="2"/>
      <c r="V100" s="2"/>
      <c r="W100" s="2"/>
      <c r="X100" s="13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</row>
    <row r="101" spans="1:36" x14ac:dyDescent="0.8">
      <c r="A101" s="7" t="s">
        <v>13</v>
      </c>
      <c r="B101" s="7" t="s">
        <v>14</v>
      </c>
      <c r="C101" s="7"/>
      <c r="D101" s="7"/>
      <c r="G101" s="2">
        <f t="shared" si="0"/>
        <v>97</v>
      </c>
      <c r="H101" s="2" t="str">
        <f>IFERROR(INDEX(テーブル定義!$H$5:$V$167,MATCH(テーブル一覧!$G101,テーブル定義!$V$5:$V$194,0),COLUMN()-7),"")</f>
        <v/>
      </c>
      <c r="I101" s="2" t="str">
        <f>IFERROR(INDEX(テーブル定義!$H$5:$V$167,MATCH(テーブル一覧!$G101,テーブル定義!$V$5:$V$194,0),COLUMN()-7),"")</f>
        <v/>
      </c>
      <c r="J101" s="2" t="str">
        <f>IFERROR(INDEX(テーブル定義!$H$5:$V$167,MATCH(テーブル一覧!$G101,テーブル定義!$V$5:$V$194,0),COLUMN()-7),"")</f>
        <v/>
      </c>
      <c r="K101" s="2"/>
      <c r="L101" s="2"/>
      <c r="M101" s="2"/>
      <c r="N101" s="2"/>
      <c r="O101" s="2"/>
      <c r="P101" s="2"/>
      <c r="Q101" s="2"/>
      <c r="R101" s="2"/>
      <c r="S101" s="3"/>
      <c r="U101" s="2"/>
      <c r="V101" s="2"/>
      <c r="W101" s="2"/>
      <c r="X101" s="13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</row>
    <row r="102" spans="1:36" x14ac:dyDescent="0.8">
      <c r="A102" s="7" t="s">
        <v>13</v>
      </c>
      <c r="B102" s="7" t="s">
        <v>14</v>
      </c>
      <c r="C102" s="7"/>
      <c r="D102" s="7"/>
      <c r="G102" s="2">
        <f t="shared" si="0"/>
        <v>98</v>
      </c>
      <c r="H102" s="2" t="str">
        <f>IFERROR(INDEX(テーブル定義!$H$5:$V$167,MATCH(テーブル一覧!$G102,テーブル定義!$V$5:$V$194,0),COLUMN()-7),"")</f>
        <v/>
      </c>
      <c r="I102" s="2" t="str">
        <f>IFERROR(INDEX(テーブル定義!$H$5:$V$167,MATCH(テーブル一覧!$G102,テーブル定義!$V$5:$V$194,0),COLUMN()-7),"")</f>
        <v/>
      </c>
      <c r="J102" s="2" t="str">
        <f>IFERROR(INDEX(テーブル定義!$H$5:$V$167,MATCH(テーブル一覧!$G102,テーブル定義!$V$5:$V$194,0),COLUMN()-7),"")</f>
        <v/>
      </c>
      <c r="K102" s="2"/>
      <c r="L102" s="2"/>
      <c r="M102" s="2"/>
      <c r="N102" s="2"/>
      <c r="O102" s="2"/>
      <c r="P102" s="2"/>
      <c r="Q102" s="2"/>
      <c r="R102" s="2"/>
      <c r="S102" s="3"/>
      <c r="U102" s="2"/>
      <c r="V102" s="2"/>
      <c r="W102" s="2"/>
      <c r="X102" s="13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</row>
    <row r="103" spans="1:36" x14ac:dyDescent="0.8">
      <c r="A103" s="7" t="s">
        <v>13</v>
      </c>
      <c r="B103" s="7" t="s">
        <v>14</v>
      </c>
      <c r="C103" s="7"/>
      <c r="D103" s="7"/>
      <c r="G103" s="2">
        <f t="shared" si="0"/>
        <v>99</v>
      </c>
      <c r="H103" s="2" t="str">
        <f>IFERROR(INDEX(テーブル定義!$H$5:$V$167,MATCH(テーブル一覧!$G103,テーブル定義!$V$5:$V$194,0),COLUMN()-7),"")</f>
        <v/>
      </c>
      <c r="I103" s="2" t="str">
        <f>IFERROR(INDEX(テーブル定義!$H$5:$V$167,MATCH(テーブル一覧!$G103,テーブル定義!$V$5:$V$194,0),COLUMN()-7),"")</f>
        <v/>
      </c>
      <c r="J103" s="2" t="str">
        <f>IFERROR(INDEX(テーブル定義!$H$5:$V$167,MATCH(テーブル一覧!$G103,テーブル定義!$V$5:$V$194,0),COLUMN()-7),"")</f>
        <v/>
      </c>
      <c r="K103" s="2"/>
      <c r="L103" s="2"/>
      <c r="M103" s="2"/>
      <c r="N103" s="2"/>
      <c r="O103" s="2"/>
      <c r="P103" s="2"/>
      <c r="Q103" s="2"/>
      <c r="R103" s="2"/>
      <c r="S103" s="3"/>
      <c r="U103" s="2"/>
      <c r="V103" s="2"/>
      <c r="W103" s="2"/>
      <c r="X103" s="13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</row>
    <row r="104" spans="1:36" x14ac:dyDescent="0.8">
      <c r="A104" s="7" t="s">
        <v>13</v>
      </c>
      <c r="B104" s="7" t="s">
        <v>14</v>
      </c>
      <c r="C104" s="7"/>
      <c r="D104" s="7"/>
      <c r="G104" s="2">
        <f t="shared" si="0"/>
        <v>100</v>
      </c>
      <c r="H104" s="2" t="str">
        <f>IFERROR(INDEX(テーブル定義!$H$5:$V$167,MATCH(テーブル一覧!$G104,テーブル定義!$V$5:$V$194,0),COLUMN()-7),"")</f>
        <v/>
      </c>
      <c r="I104" s="2" t="str">
        <f>IFERROR(INDEX(テーブル定義!$H$5:$V$167,MATCH(テーブル一覧!$G104,テーブル定義!$V$5:$V$194,0),COLUMN()-7),"")</f>
        <v/>
      </c>
      <c r="J104" s="2" t="str">
        <f>IFERROR(INDEX(テーブル定義!$H$5:$V$167,MATCH(テーブル一覧!$G104,テーブル定義!$V$5:$V$194,0),COLUMN()-7),"")</f>
        <v/>
      </c>
      <c r="K104" s="2"/>
      <c r="L104" s="2"/>
      <c r="M104" s="2"/>
      <c r="N104" s="2"/>
      <c r="O104" s="2"/>
      <c r="P104" s="2"/>
      <c r="Q104" s="2"/>
      <c r="R104" s="2"/>
      <c r="S104" s="3"/>
      <c r="U104" s="2"/>
      <c r="V104" s="2"/>
      <c r="W104" s="2"/>
      <c r="X104" s="13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</row>
    <row r="105" spans="1:36" x14ac:dyDescent="0.8">
      <c r="A105" s="7" t="s">
        <v>13</v>
      </c>
      <c r="B105" s="7" t="s">
        <v>14</v>
      </c>
      <c r="C105" s="7"/>
      <c r="D105" s="7"/>
      <c r="G105" s="2">
        <f t="shared" si="0"/>
        <v>101</v>
      </c>
      <c r="H105" s="2" t="str">
        <f>IFERROR(INDEX(テーブル定義!$H$5:$V$167,MATCH(テーブル一覧!$G105,テーブル定義!$V$5:$V$194,0),COLUMN()-7),"")</f>
        <v/>
      </c>
      <c r="I105" s="2" t="str">
        <f>IFERROR(INDEX(テーブル定義!$H$5:$V$167,MATCH(テーブル一覧!$G105,テーブル定義!$V$5:$V$194,0),COLUMN()-7),"")</f>
        <v/>
      </c>
      <c r="J105" s="2" t="str">
        <f>IFERROR(INDEX(テーブル定義!$H$5:$V$167,MATCH(テーブル一覧!$G105,テーブル定義!$V$5:$V$194,0),COLUMN()-7),"")</f>
        <v/>
      </c>
      <c r="K105" s="2"/>
      <c r="L105" s="2"/>
      <c r="M105" s="2"/>
      <c r="N105" s="2"/>
      <c r="O105" s="2"/>
      <c r="P105" s="2"/>
      <c r="Q105" s="2"/>
      <c r="R105" s="2"/>
      <c r="S105" s="3"/>
      <c r="U105" s="2"/>
      <c r="V105" s="2"/>
      <c r="W105" s="2"/>
      <c r="X105" s="13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</row>
    <row r="106" spans="1:36" x14ac:dyDescent="0.8">
      <c r="A106" s="7" t="s">
        <v>13</v>
      </c>
      <c r="B106" s="7" t="s">
        <v>14</v>
      </c>
      <c r="C106" s="7"/>
      <c r="D106" s="7"/>
      <c r="G106" s="2">
        <f t="shared" si="0"/>
        <v>102</v>
      </c>
      <c r="H106" s="2" t="str">
        <f>IFERROR(INDEX(テーブル定義!$H$5:$V$167,MATCH(テーブル一覧!$G106,テーブル定義!$V$5:$V$194,0),COLUMN()-7),"")</f>
        <v/>
      </c>
      <c r="I106" s="2" t="str">
        <f>IFERROR(INDEX(テーブル定義!$H$5:$V$167,MATCH(テーブル一覧!$G106,テーブル定義!$V$5:$V$194,0),COLUMN()-7),"")</f>
        <v/>
      </c>
      <c r="J106" s="2" t="str">
        <f>IFERROR(INDEX(テーブル定義!$H$5:$V$167,MATCH(テーブル一覧!$G106,テーブル定義!$V$5:$V$194,0),COLUMN()-7),"")</f>
        <v/>
      </c>
      <c r="K106" s="2"/>
      <c r="L106" s="2"/>
      <c r="M106" s="2"/>
      <c r="N106" s="2"/>
      <c r="O106" s="2"/>
      <c r="P106" s="2"/>
      <c r="Q106" s="2"/>
      <c r="R106" s="2"/>
      <c r="S106" s="3"/>
      <c r="U106" s="2"/>
      <c r="V106" s="2"/>
      <c r="W106" s="2"/>
      <c r="X106" s="13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</row>
    <row r="107" spans="1:36" x14ac:dyDescent="0.8">
      <c r="A107" s="7" t="s">
        <v>13</v>
      </c>
      <c r="B107" s="7" t="s">
        <v>14</v>
      </c>
      <c r="C107" s="7"/>
      <c r="D107" s="7"/>
      <c r="G107" s="2">
        <f t="shared" si="0"/>
        <v>103</v>
      </c>
      <c r="H107" s="2" t="str">
        <f>IFERROR(INDEX(テーブル定義!$H$5:$V$167,MATCH(テーブル一覧!$G107,テーブル定義!$V$5:$V$194,0),COLUMN()-7),"")</f>
        <v/>
      </c>
      <c r="I107" s="2" t="str">
        <f>IFERROR(INDEX(テーブル定義!$H$5:$V$167,MATCH(テーブル一覧!$G107,テーブル定義!$V$5:$V$194,0),COLUMN()-7),"")</f>
        <v/>
      </c>
      <c r="J107" s="2" t="str">
        <f>IFERROR(INDEX(テーブル定義!$H$5:$V$167,MATCH(テーブル一覧!$G107,テーブル定義!$V$5:$V$194,0),COLUMN()-7),"")</f>
        <v/>
      </c>
      <c r="K107" s="2"/>
      <c r="L107" s="2"/>
      <c r="M107" s="2"/>
      <c r="N107" s="2"/>
      <c r="O107" s="2"/>
      <c r="P107" s="2"/>
      <c r="Q107" s="2"/>
      <c r="R107" s="2"/>
      <c r="S107" s="3"/>
      <c r="U107" s="2"/>
      <c r="V107" s="2"/>
      <c r="W107" s="2"/>
      <c r="X107" s="13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</row>
    <row r="108" spans="1:36" x14ac:dyDescent="0.8">
      <c r="A108" s="7" t="s">
        <v>13</v>
      </c>
      <c r="B108" s="7" t="s">
        <v>14</v>
      </c>
      <c r="C108" s="7"/>
      <c r="D108" s="7"/>
      <c r="G108" s="2">
        <f t="shared" si="0"/>
        <v>104</v>
      </c>
      <c r="H108" s="2" t="str">
        <f>IFERROR(INDEX(テーブル定義!$H$5:$V$167,MATCH(テーブル一覧!$G108,テーブル定義!$V$5:$V$194,0),COLUMN()-7),"")</f>
        <v/>
      </c>
      <c r="I108" s="2" t="str">
        <f>IFERROR(INDEX(テーブル定義!$H$5:$V$167,MATCH(テーブル一覧!$G108,テーブル定義!$V$5:$V$194,0),COLUMN()-7),"")</f>
        <v/>
      </c>
      <c r="J108" s="2" t="str">
        <f>IFERROR(INDEX(テーブル定義!$H$5:$V$167,MATCH(テーブル一覧!$G108,テーブル定義!$V$5:$V$194,0),COLUMN()-7),"")</f>
        <v/>
      </c>
      <c r="K108" s="2"/>
      <c r="L108" s="2"/>
      <c r="M108" s="2"/>
      <c r="N108" s="2"/>
      <c r="O108" s="2"/>
      <c r="P108" s="2"/>
      <c r="Q108" s="2"/>
      <c r="R108" s="2"/>
      <c r="S108" s="3"/>
      <c r="U108" s="2"/>
      <c r="V108" s="2"/>
      <c r="W108" s="2"/>
      <c r="X108" s="13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</row>
    <row r="109" spans="1:36" x14ac:dyDescent="0.8">
      <c r="A109" s="7" t="s">
        <v>13</v>
      </c>
      <c r="B109" s="7" t="s">
        <v>14</v>
      </c>
      <c r="C109" s="7"/>
      <c r="D109" s="7"/>
      <c r="G109" s="2">
        <f t="shared" si="0"/>
        <v>105</v>
      </c>
      <c r="H109" s="2" t="str">
        <f>IFERROR(INDEX(テーブル定義!$H$5:$V$167,MATCH(テーブル一覧!$G109,テーブル定義!$V$5:$V$194,0),COLUMN()-7),"")</f>
        <v/>
      </c>
      <c r="I109" s="2" t="str">
        <f>IFERROR(INDEX(テーブル定義!$H$5:$V$167,MATCH(テーブル一覧!$G109,テーブル定義!$V$5:$V$194,0),COLUMN()-7),"")</f>
        <v/>
      </c>
      <c r="J109" s="2" t="str">
        <f>IFERROR(INDEX(テーブル定義!$H$5:$V$167,MATCH(テーブル一覧!$G109,テーブル定義!$V$5:$V$194,0),COLUMN()-7),"")</f>
        <v/>
      </c>
      <c r="K109" s="2"/>
      <c r="L109" s="2"/>
      <c r="M109" s="2"/>
      <c r="N109" s="2"/>
      <c r="O109" s="2"/>
      <c r="P109" s="2"/>
      <c r="Q109" s="16"/>
      <c r="R109" s="2"/>
      <c r="S109" s="3"/>
      <c r="U109" s="2"/>
      <c r="V109" s="2"/>
      <c r="W109" s="2"/>
      <c r="X109" s="13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</row>
    <row r="110" spans="1:36" x14ac:dyDescent="0.8">
      <c r="A110" s="7" t="s">
        <v>13</v>
      </c>
      <c r="B110" s="7" t="s">
        <v>14</v>
      </c>
      <c r="C110" s="7"/>
      <c r="D110" s="7"/>
      <c r="G110" s="2">
        <f t="shared" ref="G110:G124" si="1">ROW()-4</f>
        <v>106</v>
      </c>
      <c r="H110" s="2" t="str">
        <f>IFERROR(INDEX(テーブル定義!$H$5:$V$167,MATCH(テーブル一覧!$G110,テーブル定義!$V$5:$V$194,0),COLUMN()-7),"")</f>
        <v/>
      </c>
      <c r="I110" s="2" t="str">
        <f>IFERROR(INDEX(テーブル定義!$H$5:$V$167,MATCH(テーブル一覧!$G110,テーブル定義!$V$5:$V$194,0),COLUMN()-7),"")</f>
        <v/>
      </c>
      <c r="J110" s="2" t="str">
        <f>IFERROR(INDEX(テーブル定義!$H$5:$V$167,MATCH(テーブル一覧!$G110,テーブル定義!$V$5:$V$194,0),COLUMN()-7),"")</f>
        <v/>
      </c>
      <c r="K110" s="2"/>
      <c r="L110" s="2"/>
      <c r="M110" s="2"/>
      <c r="N110" s="2"/>
      <c r="O110" s="2"/>
      <c r="P110" s="2"/>
      <c r="Q110" s="2"/>
      <c r="R110" s="2"/>
      <c r="S110" s="3"/>
      <c r="U110" s="2"/>
      <c r="V110" s="2"/>
      <c r="W110" s="2"/>
      <c r="X110" s="13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 x14ac:dyDescent="0.8">
      <c r="A111" s="7" t="s">
        <v>13</v>
      </c>
      <c r="B111" s="7" t="s">
        <v>14</v>
      </c>
      <c r="C111" s="7"/>
      <c r="D111" s="7"/>
      <c r="G111" s="2">
        <f t="shared" si="1"/>
        <v>107</v>
      </c>
      <c r="H111" s="2" t="str">
        <f>IFERROR(INDEX(テーブル定義!$H$5:$V$167,MATCH(テーブル一覧!$G111,テーブル定義!$V$5:$V$194,0),COLUMN()-7),"")</f>
        <v/>
      </c>
      <c r="I111" s="2" t="str">
        <f>IFERROR(INDEX(テーブル定義!$H$5:$V$167,MATCH(テーブル一覧!$G111,テーブル定義!$V$5:$V$194,0),COLUMN()-7),"")</f>
        <v/>
      </c>
      <c r="J111" s="2" t="str">
        <f>IFERROR(INDEX(テーブル定義!$H$5:$V$167,MATCH(テーブル一覧!$G111,テーブル定義!$V$5:$V$194,0),COLUMN()-7),"")</f>
        <v/>
      </c>
      <c r="K111" s="2"/>
      <c r="L111" s="2"/>
      <c r="M111" s="2"/>
      <c r="N111" s="2"/>
      <c r="O111" s="2"/>
      <c r="P111" s="2"/>
      <c r="Q111" s="16"/>
      <c r="R111" s="2"/>
      <c r="S111" s="3"/>
      <c r="U111" s="2"/>
      <c r="V111" s="2"/>
      <c r="W111" s="2"/>
      <c r="X111" s="13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</row>
    <row r="112" spans="1:36" x14ac:dyDescent="0.8">
      <c r="A112" s="7" t="s">
        <v>13</v>
      </c>
      <c r="B112" s="7" t="s">
        <v>14</v>
      </c>
      <c r="C112" s="7"/>
      <c r="D112" s="7"/>
      <c r="G112" s="2">
        <f t="shared" si="1"/>
        <v>108</v>
      </c>
      <c r="H112" s="2" t="str">
        <f>IFERROR(INDEX(テーブル定義!$H$5:$V$167,MATCH(テーブル一覧!$G112,テーブル定義!$V$5:$V$194,0),COLUMN()-7),"")</f>
        <v/>
      </c>
      <c r="I112" s="2" t="str">
        <f>IFERROR(INDEX(テーブル定義!$H$5:$V$167,MATCH(テーブル一覧!$G112,テーブル定義!$V$5:$V$194,0),COLUMN()-7),"")</f>
        <v/>
      </c>
      <c r="J112" s="2" t="str">
        <f>IFERROR(INDEX(テーブル定義!$H$5:$V$167,MATCH(テーブル一覧!$G112,テーブル定義!$V$5:$V$194,0),COLUMN()-7),"")</f>
        <v/>
      </c>
      <c r="K112" s="2"/>
      <c r="L112" s="2"/>
      <c r="M112" s="2"/>
      <c r="N112" s="2"/>
      <c r="O112" s="2"/>
      <c r="P112" s="2"/>
      <c r="Q112" s="16"/>
      <c r="R112" s="2"/>
      <c r="S112" s="3"/>
      <c r="U112" s="2"/>
      <c r="V112" s="2"/>
      <c r="W112" s="2"/>
      <c r="X112" s="13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</row>
    <row r="113" spans="1:36" x14ac:dyDescent="0.8">
      <c r="A113" s="7" t="s">
        <v>13</v>
      </c>
      <c r="B113" s="7" t="s">
        <v>14</v>
      </c>
      <c r="C113" s="7"/>
      <c r="D113" s="7"/>
      <c r="G113" s="2">
        <f t="shared" si="1"/>
        <v>109</v>
      </c>
      <c r="H113" s="2" t="str">
        <f>IFERROR(INDEX(テーブル定義!$H$5:$V$167,MATCH(テーブル一覧!$G113,テーブル定義!$V$5:$V$194,0),COLUMN()-7),"")</f>
        <v/>
      </c>
      <c r="I113" s="2" t="str">
        <f>IFERROR(INDEX(テーブル定義!$H$5:$V$167,MATCH(テーブル一覧!$G113,テーブル定義!$V$5:$V$194,0),COLUMN()-7),"")</f>
        <v/>
      </c>
      <c r="J113" s="2" t="str">
        <f>IFERROR(INDEX(テーブル定義!$H$5:$V$167,MATCH(テーブル一覧!$G113,テーブル定義!$V$5:$V$194,0),COLUMN()-7),"")</f>
        <v/>
      </c>
      <c r="K113" s="2"/>
      <c r="L113" s="2"/>
      <c r="M113" s="2"/>
      <c r="N113" s="2"/>
      <c r="O113" s="2"/>
      <c r="P113" s="2"/>
      <c r="Q113" s="16"/>
      <c r="R113" s="2"/>
      <c r="S113" s="3"/>
      <c r="U113" s="2"/>
      <c r="V113" s="2"/>
      <c r="W113" s="2"/>
      <c r="X113" s="13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</row>
    <row r="114" spans="1:36" x14ac:dyDescent="0.8">
      <c r="A114" s="7" t="s">
        <v>13</v>
      </c>
      <c r="B114" s="7" t="s">
        <v>14</v>
      </c>
      <c r="C114" s="7"/>
      <c r="D114" s="7"/>
      <c r="G114" s="2">
        <f t="shared" si="1"/>
        <v>110</v>
      </c>
      <c r="H114" s="2" t="str">
        <f>IFERROR(INDEX(テーブル定義!$H$5:$V$167,MATCH(テーブル一覧!$G114,テーブル定義!$V$5:$V$194,0),COLUMN()-7),"")</f>
        <v/>
      </c>
      <c r="I114" s="2" t="str">
        <f>IFERROR(INDEX(テーブル定義!$H$5:$V$167,MATCH(テーブル一覧!$G114,テーブル定義!$V$5:$V$194,0),COLUMN()-7),"")</f>
        <v/>
      </c>
      <c r="J114" s="2" t="str">
        <f>IFERROR(INDEX(テーブル定義!$H$5:$V$167,MATCH(テーブル一覧!$G114,テーブル定義!$V$5:$V$194,0),COLUMN()-7),"")</f>
        <v/>
      </c>
      <c r="K114" s="2"/>
      <c r="L114" s="2"/>
      <c r="M114" s="2"/>
      <c r="N114" s="2"/>
      <c r="O114" s="2"/>
      <c r="P114" s="2"/>
      <c r="Q114" s="2"/>
      <c r="R114" s="2"/>
      <c r="S114" s="3"/>
      <c r="U114" s="2"/>
      <c r="V114" s="2"/>
      <c r="W114" s="2"/>
      <c r="X114" s="13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</row>
    <row r="115" spans="1:36" x14ac:dyDescent="0.8">
      <c r="A115" s="7" t="s">
        <v>13</v>
      </c>
      <c r="B115" s="7" t="s">
        <v>14</v>
      </c>
      <c r="C115" s="7"/>
      <c r="D115" s="7"/>
      <c r="G115" s="2">
        <f t="shared" si="1"/>
        <v>111</v>
      </c>
      <c r="H115" s="2" t="str">
        <f>IFERROR(INDEX(テーブル定義!$H$5:$V$167,MATCH(テーブル一覧!$G115,テーブル定義!$V$5:$V$194,0),COLUMN()-7),"")</f>
        <v/>
      </c>
      <c r="I115" s="2" t="str">
        <f>IFERROR(INDEX(テーブル定義!$H$5:$V$167,MATCH(テーブル一覧!$G115,テーブル定義!$V$5:$V$194,0),COLUMN()-7),"")</f>
        <v/>
      </c>
      <c r="J115" s="2" t="str">
        <f>IFERROR(INDEX(テーブル定義!$H$5:$V$167,MATCH(テーブル一覧!$G115,テーブル定義!$V$5:$V$194,0),COLUMN()-7),"")</f>
        <v/>
      </c>
      <c r="K115" s="2"/>
      <c r="L115" s="2"/>
      <c r="M115" s="2"/>
      <c r="N115" s="2"/>
      <c r="O115" s="2"/>
      <c r="P115" s="2"/>
      <c r="Q115" s="2"/>
      <c r="R115" s="2"/>
      <c r="S115" s="3"/>
      <c r="U115" s="2"/>
      <c r="V115" s="2"/>
      <c r="W115" s="2"/>
      <c r="X115" s="13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</row>
    <row r="116" spans="1:36" x14ac:dyDescent="0.8">
      <c r="A116" s="7" t="s">
        <v>13</v>
      </c>
      <c r="B116" s="7" t="s">
        <v>14</v>
      </c>
      <c r="C116" s="7"/>
      <c r="D116" s="7"/>
      <c r="G116" s="2">
        <f t="shared" si="1"/>
        <v>112</v>
      </c>
      <c r="H116" s="2" t="str">
        <f>IFERROR(INDEX(テーブル定義!$H$5:$V$167,MATCH(テーブル一覧!$G116,テーブル定義!$V$5:$V$194,0),COLUMN()-7),"")</f>
        <v/>
      </c>
      <c r="I116" s="2" t="str">
        <f>IFERROR(INDEX(テーブル定義!$H$5:$V$167,MATCH(テーブル一覧!$G116,テーブル定義!$V$5:$V$194,0),COLUMN()-7),"")</f>
        <v/>
      </c>
      <c r="J116" s="2" t="str">
        <f>IFERROR(INDEX(テーブル定義!$H$5:$V$167,MATCH(テーブル一覧!$G116,テーブル定義!$V$5:$V$194,0),COLUMN()-7),"")</f>
        <v/>
      </c>
      <c r="K116" s="2"/>
      <c r="L116" s="2"/>
      <c r="M116" s="2"/>
      <c r="N116" s="2"/>
      <c r="O116" s="2"/>
      <c r="P116" s="2"/>
      <c r="Q116" s="26"/>
      <c r="R116" s="27"/>
      <c r="S116" s="3"/>
      <c r="U116" s="2"/>
      <c r="V116" s="2"/>
      <c r="W116" s="2"/>
      <c r="X116" s="13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</row>
    <row r="117" spans="1:36" x14ac:dyDescent="0.8">
      <c r="A117" s="7" t="s">
        <v>13</v>
      </c>
      <c r="B117" s="7" t="s">
        <v>14</v>
      </c>
      <c r="C117" s="7"/>
      <c r="D117" s="7"/>
      <c r="G117" s="2">
        <f t="shared" si="1"/>
        <v>113</v>
      </c>
      <c r="H117" s="2" t="str">
        <f>IFERROR(INDEX(テーブル定義!$H$5:$V$167,MATCH(テーブル一覧!$G117,テーブル定義!$V$5:$V$194,0),COLUMN()-7),"")</f>
        <v/>
      </c>
      <c r="I117" s="2" t="str">
        <f>IFERROR(INDEX(テーブル定義!$H$5:$V$167,MATCH(テーブル一覧!$G117,テーブル定義!$V$5:$V$194,0),COLUMN()-7),"")</f>
        <v/>
      </c>
      <c r="J117" s="2" t="str">
        <f>IFERROR(INDEX(テーブル定義!$H$5:$V$167,MATCH(テーブル一覧!$G117,テーブル定義!$V$5:$V$194,0),COLUMN()-7),"")</f>
        <v/>
      </c>
      <c r="K117" s="2"/>
      <c r="L117" s="2"/>
      <c r="M117" s="2"/>
      <c r="N117" s="2"/>
      <c r="O117" s="2"/>
      <c r="P117" s="2"/>
      <c r="Q117" s="26"/>
      <c r="R117" s="27"/>
      <c r="S117" s="3"/>
      <c r="U117" s="2"/>
      <c r="V117" s="2"/>
      <c r="W117" s="2"/>
      <c r="X117" s="13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</row>
    <row r="118" spans="1:36" x14ac:dyDescent="0.8">
      <c r="A118" s="7" t="s">
        <v>13</v>
      </c>
      <c r="B118" s="7" t="s">
        <v>14</v>
      </c>
      <c r="C118" s="7"/>
      <c r="D118" s="7"/>
      <c r="G118" s="2">
        <f t="shared" si="1"/>
        <v>114</v>
      </c>
      <c r="H118" s="2" t="str">
        <f>IFERROR(INDEX(テーブル定義!$H$5:$V$167,MATCH(テーブル一覧!$G118,テーブル定義!$V$5:$V$194,0),COLUMN()-7),"")</f>
        <v/>
      </c>
      <c r="I118" s="2" t="str">
        <f>IFERROR(INDEX(テーブル定義!$H$5:$V$167,MATCH(テーブル一覧!$G118,テーブル定義!$V$5:$V$194,0),COLUMN()-7),"")</f>
        <v/>
      </c>
      <c r="J118" s="2" t="str">
        <f>IFERROR(INDEX(テーブル定義!$H$5:$V$167,MATCH(テーブル一覧!$G118,テーブル定義!$V$5:$V$194,0),COLUMN()-7),"")</f>
        <v/>
      </c>
      <c r="K118" s="2"/>
      <c r="L118" s="2"/>
      <c r="M118" s="2"/>
      <c r="N118" s="2"/>
      <c r="O118" s="2"/>
      <c r="P118" s="2"/>
      <c r="Q118" s="2"/>
      <c r="R118" s="2"/>
      <c r="S118" s="3"/>
      <c r="U118" s="2"/>
      <c r="V118" s="2"/>
      <c r="W118" s="2"/>
      <c r="X118" s="13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</row>
    <row r="119" spans="1:36" x14ac:dyDescent="0.8">
      <c r="A119" s="7" t="s">
        <v>13</v>
      </c>
      <c r="B119" s="7" t="s">
        <v>14</v>
      </c>
      <c r="C119" s="7"/>
      <c r="D119" s="7"/>
      <c r="G119" s="2">
        <f t="shared" si="1"/>
        <v>115</v>
      </c>
      <c r="H119" s="2" t="str">
        <f>IFERROR(INDEX(テーブル定義!$H$5:$V$167,MATCH(テーブル一覧!$G119,テーブル定義!$V$5:$V$194,0),COLUMN()-7),"")</f>
        <v/>
      </c>
      <c r="I119" s="2" t="str">
        <f>IFERROR(INDEX(テーブル定義!$H$5:$V$167,MATCH(テーブル一覧!$G119,テーブル定義!$V$5:$V$194,0),COLUMN()-7),"")</f>
        <v/>
      </c>
      <c r="J119" s="2" t="str">
        <f>IFERROR(INDEX(テーブル定義!$H$5:$V$167,MATCH(テーブル一覧!$G119,テーブル定義!$V$5:$V$194,0),COLUMN()-7),"")</f>
        <v/>
      </c>
      <c r="K119" s="2"/>
      <c r="L119" s="2"/>
      <c r="M119" s="2"/>
      <c r="N119" s="2"/>
      <c r="O119" s="2"/>
      <c r="P119" s="2"/>
      <c r="Q119" s="2"/>
      <c r="R119" s="2"/>
      <c r="S119" s="3"/>
      <c r="U119" s="2"/>
      <c r="V119" s="2"/>
      <c r="W119" s="2"/>
      <c r="X119" s="13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</row>
    <row r="120" spans="1:36" x14ac:dyDescent="0.8">
      <c r="A120" s="7" t="s">
        <v>13</v>
      </c>
      <c r="B120" s="7" t="s">
        <v>14</v>
      </c>
      <c r="C120" s="7"/>
      <c r="D120" s="7"/>
      <c r="G120" s="2">
        <f t="shared" si="1"/>
        <v>116</v>
      </c>
      <c r="H120" s="2" t="str">
        <f>IFERROR(INDEX(テーブル定義!$H$5:$V$167,MATCH(テーブル一覧!$G120,テーブル定義!$V$5:$V$194,0),COLUMN()-7),"")</f>
        <v/>
      </c>
      <c r="I120" s="2" t="str">
        <f>IFERROR(INDEX(テーブル定義!$H$5:$V$167,MATCH(テーブル一覧!$G120,テーブル定義!$V$5:$V$194,0),COLUMN()-7),"")</f>
        <v/>
      </c>
      <c r="J120" s="2" t="str">
        <f>IFERROR(INDEX(テーブル定義!$H$5:$V$167,MATCH(テーブル一覧!$G120,テーブル定義!$V$5:$V$194,0),COLUMN()-7),"")</f>
        <v/>
      </c>
      <c r="K120" s="2"/>
      <c r="L120" s="2"/>
      <c r="M120" s="2"/>
      <c r="N120" s="2"/>
      <c r="O120" s="2"/>
      <c r="P120" s="2"/>
      <c r="Q120" s="2"/>
      <c r="R120" s="2"/>
      <c r="S120" s="3"/>
      <c r="U120" s="2"/>
      <c r="V120" s="2"/>
      <c r="W120" s="2"/>
      <c r="X120" s="13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</row>
    <row r="121" spans="1:36" x14ac:dyDescent="0.8">
      <c r="A121" s="7" t="s">
        <v>13</v>
      </c>
      <c r="B121" s="7" t="s">
        <v>14</v>
      </c>
      <c r="C121" s="7"/>
      <c r="D121" s="7"/>
      <c r="G121" s="2">
        <f t="shared" si="1"/>
        <v>117</v>
      </c>
      <c r="H121" s="2" t="str">
        <f>IFERROR(INDEX(テーブル定義!$H$5:$V$167,MATCH(テーブル一覧!$G121,テーブル定義!$V$5:$V$194,0),COLUMN()-7),"")</f>
        <v/>
      </c>
      <c r="I121" s="2" t="str">
        <f>IFERROR(INDEX(テーブル定義!$H$5:$V$167,MATCH(テーブル一覧!$G121,テーブル定義!$V$5:$V$194,0),COLUMN()-7),"")</f>
        <v/>
      </c>
      <c r="J121" s="2" t="str">
        <f>IFERROR(INDEX(テーブル定義!$H$5:$V$167,MATCH(テーブル一覧!$G121,テーブル定義!$V$5:$V$194,0),COLUMN()-7),"")</f>
        <v/>
      </c>
      <c r="K121" s="2"/>
      <c r="L121" s="2"/>
      <c r="M121" s="2"/>
      <c r="N121" s="2"/>
      <c r="O121" s="2"/>
      <c r="P121" s="2"/>
      <c r="Q121" s="16"/>
      <c r="R121" s="2"/>
      <c r="S121" s="3"/>
      <c r="U121" s="2"/>
      <c r="V121" s="2"/>
      <c r="W121" s="2"/>
      <c r="X121" s="13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</row>
    <row r="122" spans="1:36" x14ac:dyDescent="0.8">
      <c r="A122" s="7" t="s">
        <v>13</v>
      </c>
      <c r="B122" s="7" t="s">
        <v>14</v>
      </c>
      <c r="C122" s="7"/>
      <c r="D122" s="7"/>
      <c r="G122" s="2">
        <f t="shared" si="1"/>
        <v>118</v>
      </c>
      <c r="H122" s="2" t="str">
        <f>IFERROR(INDEX(テーブル定義!$H$5:$V$167,MATCH(テーブル一覧!$G122,テーブル定義!$V$5:$V$194,0),COLUMN()-7),"")</f>
        <v/>
      </c>
      <c r="I122" s="2" t="str">
        <f>IFERROR(INDEX(テーブル定義!$H$5:$V$167,MATCH(テーブル一覧!$G122,テーブル定義!$V$5:$V$194,0),COLUMN()-7),"")</f>
        <v/>
      </c>
      <c r="J122" s="2" t="str">
        <f>IFERROR(INDEX(テーブル定義!$H$5:$V$167,MATCH(テーブル一覧!$G122,テーブル定義!$V$5:$V$194,0),COLUMN()-7),"")</f>
        <v/>
      </c>
      <c r="K122" s="2"/>
      <c r="L122" s="2"/>
      <c r="M122" s="2"/>
      <c r="N122" s="2"/>
      <c r="O122" s="2"/>
      <c r="P122" s="2"/>
      <c r="Q122" s="16"/>
      <c r="R122" s="2"/>
      <c r="S122" s="3"/>
      <c r="U122" s="2"/>
      <c r="V122" s="2"/>
      <c r="W122" s="2"/>
      <c r="X122" s="13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</row>
    <row r="123" spans="1:36" x14ac:dyDescent="0.8">
      <c r="A123" s="7" t="s">
        <v>13</v>
      </c>
      <c r="B123" s="7" t="s">
        <v>14</v>
      </c>
      <c r="C123" s="7"/>
      <c r="D123" s="7"/>
      <c r="G123" s="2">
        <f t="shared" si="1"/>
        <v>119</v>
      </c>
      <c r="H123" s="2" t="str">
        <f>IFERROR(INDEX(テーブル定義!$H$5:$V$167,MATCH(テーブル一覧!$G123,テーブル定義!$V$5:$V$194,0),COLUMN()-7),"")</f>
        <v/>
      </c>
      <c r="I123" s="2" t="str">
        <f>IFERROR(INDEX(テーブル定義!$H$5:$V$167,MATCH(テーブル一覧!$G123,テーブル定義!$V$5:$V$194,0),COLUMN()-7),"")</f>
        <v/>
      </c>
      <c r="J123" s="2" t="str">
        <f>IFERROR(INDEX(テーブル定義!$H$5:$V$167,MATCH(テーブル一覧!$G123,テーブル定義!$V$5:$V$194,0),COLUMN()-7),"")</f>
        <v/>
      </c>
      <c r="K123" s="2"/>
      <c r="L123" s="2"/>
      <c r="M123" s="2"/>
      <c r="N123" s="2"/>
      <c r="O123" s="2"/>
      <c r="P123" s="2"/>
      <c r="Q123" s="2"/>
      <c r="R123" s="2"/>
      <c r="S123" s="3"/>
      <c r="U123" s="2"/>
      <c r="V123" s="2"/>
      <c r="W123" s="2"/>
      <c r="X123" s="13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</row>
    <row r="124" spans="1:36" x14ac:dyDescent="0.8">
      <c r="A124" s="7" t="s">
        <v>13</v>
      </c>
      <c r="B124" s="7" t="s">
        <v>14</v>
      </c>
      <c r="C124" s="7"/>
      <c r="D124" s="7"/>
      <c r="G124" s="2">
        <f t="shared" si="1"/>
        <v>120</v>
      </c>
      <c r="H124" s="2" t="str">
        <f>IFERROR(INDEX(テーブル定義!$H$5:$V$167,MATCH(テーブル一覧!$G124,テーブル定義!$V$5:$V$194,0),COLUMN()-7),"")</f>
        <v/>
      </c>
      <c r="I124" s="2" t="str">
        <f>IFERROR(INDEX(テーブル定義!$H$5:$V$167,MATCH(テーブル一覧!$G124,テーブル定義!$V$5:$V$194,0),COLUMN()-7),"")</f>
        <v/>
      </c>
      <c r="J124" s="2" t="str">
        <f>IFERROR(INDEX(テーブル定義!$H$5:$V$167,MATCH(テーブル一覧!$G124,テーブル定義!$V$5:$V$194,0),COLUMN()-7),"")</f>
        <v/>
      </c>
      <c r="K124" s="2"/>
      <c r="L124" s="2"/>
      <c r="M124" s="2"/>
      <c r="N124" s="2"/>
      <c r="O124" s="2"/>
      <c r="P124" s="2"/>
      <c r="Q124" s="2"/>
      <c r="R124" s="2"/>
      <c r="S124" s="3"/>
      <c r="U124" s="2"/>
      <c r="V124" s="2"/>
      <c r="W124" s="2"/>
      <c r="X124" s="13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</row>
  </sheetData>
  <autoFilter ref="G4:X124" xr:uid="{00000000-0009-0000-0000-000002000000}"/>
  <phoneticPr fontId="1"/>
  <dataValidations count="2">
    <dataValidation type="list" allowBlank="1" sqref="K5:K124" xr:uid="{00000000-0002-0000-0200-000000000000}">
      <formula1>#REF!</formula1>
    </dataValidation>
    <dataValidation type="list" allowBlank="1" showInputMessage="1" showErrorMessage="1" sqref="D2:D124 B2:B124" xr:uid="{00000000-0002-0000-0200-000001000000}">
      <formula1>"新規,更新,削除"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194"/>
  <sheetViews>
    <sheetView showGridLines="0" tabSelected="1" zoomScale="70" zoomScaleNormal="70" workbookViewId="0">
      <pane xSplit="7" ySplit="4" topLeftCell="H108" activePane="bottomRight" state="frozen"/>
      <selection pane="topRight" activeCell="E1" sqref="E1"/>
      <selection pane="bottomLeft" activeCell="A5" sqref="A5"/>
      <selection pane="bottomRight" activeCell="E1" sqref="E1"/>
    </sheetView>
  </sheetViews>
  <sheetFormatPr defaultColWidth="10.71875" defaultRowHeight="19.899999999999999" outlineLevelCol="1" x14ac:dyDescent="0.8"/>
  <cols>
    <col min="1" max="1" width="16.44140625" hidden="1" customWidth="1" outlineLevel="1"/>
    <col min="2" max="2" width="8.71875" hidden="1" customWidth="1" outlineLevel="1"/>
    <col min="3" max="3" width="16.44140625" hidden="1" customWidth="1" outlineLevel="1"/>
    <col min="4" max="4" width="8.71875" hidden="1" customWidth="1" outlineLevel="1"/>
    <col min="5" max="5" width="5.1640625" customWidth="1" collapsed="1"/>
    <col min="6" max="7" width="5.1640625" customWidth="1"/>
    <col min="8" max="8" width="11.71875" customWidth="1"/>
    <col min="9" max="9" width="19.27734375" bestFit="1" customWidth="1"/>
    <col min="10" max="10" width="42.5546875" bestFit="1" customWidth="1"/>
    <col min="11" max="11" width="17.44140625" bestFit="1" customWidth="1"/>
    <col min="12" max="12" width="29.5546875" customWidth="1"/>
    <col min="13" max="13" width="6.5546875" bestFit="1" customWidth="1"/>
    <col min="14" max="14" width="8.27734375" bestFit="1" customWidth="1"/>
    <col min="15" max="16" width="7.71875" customWidth="1"/>
    <col min="17" max="17" width="17.1640625" customWidth="1"/>
    <col min="18" max="18" width="32.71875" customWidth="1"/>
    <col min="19" max="19" width="64.83203125" style="20" customWidth="1"/>
    <col min="24" max="24" width="10.71875" customWidth="1"/>
    <col min="25" max="38" width="13.83203125" customWidth="1"/>
    <col min="39" max="66" width="13.71875" customWidth="1"/>
  </cols>
  <sheetData>
    <row r="1" spans="1:66" x14ac:dyDescent="0.8">
      <c r="A1" s="5" t="s">
        <v>348</v>
      </c>
      <c r="B1" s="6" t="s">
        <v>349</v>
      </c>
      <c r="C1" s="5" t="s">
        <v>350</v>
      </c>
      <c r="D1" s="6" t="s">
        <v>349</v>
      </c>
      <c r="E1" t="s">
        <v>150</v>
      </c>
      <c r="I1" s="9" t="s">
        <v>269</v>
      </c>
      <c r="U1" s="12" t="s">
        <v>362</v>
      </c>
      <c r="Y1" t="s">
        <v>363</v>
      </c>
      <c r="AN1" s="29" t="s">
        <v>392</v>
      </c>
    </row>
    <row r="2" spans="1:66" x14ac:dyDescent="0.8">
      <c r="A2" s="7" t="s">
        <v>13</v>
      </c>
      <c r="B2" s="7" t="s">
        <v>14</v>
      </c>
      <c r="C2" s="7"/>
      <c r="D2" s="7"/>
      <c r="U2" s="13" t="s">
        <v>160</v>
      </c>
      <c r="V2" s="11"/>
      <c r="Y2" s="2" t="s">
        <v>138</v>
      </c>
      <c r="Z2" s="2" t="s">
        <v>139</v>
      </c>
      <c r="AA2" s="2" t="s">
        <v>140</v>
      </c>
      <c r="AB2" s="2" t="s">
        <v>141</v>
      </c>
      <c r="AC2" s="2" t="s">
        <v>142</v>
      </c>
      <c r="AD2" s="2" t="s">
        <v>143</v>
      </c>
      <c r="AE2" s="2" t="s">
        <v>144</v>
      </c>
      <c r="AF2" s="2" t="s">
        <v>145</v>
      </c>
      <c r="AG2" s="2" t="s">
        <v>146</v>
      </c>
      <c r="AH2" s="2" t="s">
        <v>147</v>
      </c>
      <c r="AI2" s="2" t="s">
        <v>148</v>
      </c>
      <c r="AJ2" s="2" t="s">
        <v>149</v>
      </c>
      <c r="AK2" s="2" t="s">
        <v>361</v>
      </c>
      <c r="AL2" s="2" t="s">
        <v>364</v>
      </c>
      <c r="AM2" s="2" t="s">
        <v>365</v>
      </c>
      <c r="AN2" s="2" t="s">
        <v>366</v>
      </c>
      <c r="AO2" s="2" t="s">
        <v>367</v>
      </c>
      <c r="AP2" s="2" t="s">
        <v>368</v>
      </c>
      <c r="AQ2" s="2" t="s">
        <v>369</v>
      </c>
      <c r="AR2" s="2" t="s">
        <v>370</v>
      </c>
      <c r="AS2" s="2" t="s">
        <v>371</v>
      </c>
      <c r="AT2" s="2" t="s">
        <v>372</v>
      </c>
      <c r="AU2" s="2" t="s">
        <v>373</v>
      </c>
      <c r="AV2" s="2" t="s">
        <v>374</v>
      </c>
      <c r="AW2" s="2" t="s">
        <v>375</v>
      </c>
      <c r="AX2" s="2" t="s">
        <v>376</v>
      </c>
      <c r="AY2" s="2" t="s">
        <v>377</v>
      </c>
      <c r="AZ2" s="2" t="s">
        <v>378</v>
      </c>
      <c r="BA2" s="2" t="s">
        <v>379</v>
      </c>
      <c r="BB2" s="2" t="s">
        <v>380</v>
      </c>
      <c r="BC2" s="2" t="s">
        <v>381</v>
      </c>
      <c r="BD2" s="2" t="s">
        <v>382</v>
      </c>
      <c r="BE2" s="2" t="s">
        <v>383</v>
      </c>
      <c r="BF2" s="2" t="s">
        <v>384</v>
      </c>
      <c r="BG2" s="2" t="s">
        <v>385</v>
      </c>
      <c r="BH2" s="2" t="s">
        <v>386</v>
      </c>
      <c r="BI2" s="2" t="s">
        <v>387</v>
      </c>
      <c r="BJ2" s="2" t="s">
        <v>388</v>
      </c>
      <c r="BK2" s="2" t="s">
        <v>389</v>
      </c>
      <c r="BL2" s="2" t="s">
        <v>390</v>
      </c>
      <c r="BM2" s="2" t="s">
        <v>391</v>
      </c>
      <c r="BN2" s="2" t="s">
        <v>393</v>
      </c>
    </row>
    <row r="3" spans="1:66" x14ac:dyDescent="0.8">
      <c r="A3" s="7" t="s">
        <v>13</v>
      </c>
      <c r="B3" s="7" t="s">
        <v>14</v>
      </c>
      <c r="C3" s="7"/>
      <c r="D3" s="7"/>
      <c r="G3" s="8" t="s">
        <v>1</v>
      </c>
      <c r="H3" s="8" t="s">
        <v>35</v>
      </c>
      <c r="I3" s="8" t="s">
        <v>36</v>
      </c>
      <c r="J3" s="8" t="s">
        <v>37</v>
      </c>
      <c r="K3" s="8" t="s">
        <v>38</v>
      </c>
      <c r="L3" s="8" t="s">
        <v>39</v>
      </c>
      <c r="M3" s="8" t="s">
        <v>162</v>
      </c>
      <c r="N3" s="8" t="s">
        <v>172</v>
      </c>
      <c r="O3" s="8" t="s">
        <v>65</v>
      </c>
      <c r="P3" s="8" t="s">
        <v>66</v>
      </c>
      <c r="Q3" s="8" t="s">
        <v>67</v>
      </c>
      <c r="R3" s="8" t="s">
        <v>265</v>
      </c>
      <c r="S3" s="21" t="s">
        <v>224</v>
      </c>
      <c r="U3" s="2" t="s">
        <v>158</v>
      </c>
      <c r="V3" s="2" t="s">
        <v>159</v>
      </c>
      <c r="W3" s="2" t="s">
        <v>137</v>
      </c>
      <c r="X3" s="13" t="s">
        <v>157</v>
      </c>
      <c r="Y3" s="2" t="s">
        <v>114</v>
      </c>
      <c r="Z3" s="2"/>
      <c r="AA3" s="2" t="str">
        <f>" "</f>
        <v xml:space="preserve"> </v>
      </c>
      <c r="AB3" s="2" t="s">
        <v>358</v>
      </c>
      <c r="AC3" s="2" t="s">
        <v>114</v>
      </c>
      <c r="AD3" s="2"/>
      <c r="AE3" s="2" t="s">
        <v>359</v>
      </c>
      <c r="AF3" s="2" t="s">
        <v>394</v>
      </c>
      <c r="AG3" s="2" t="s">
        <v>395</v>
      </c>
      <c r="AH3" s="2" t="s">
        <v>396</v>
      </c>
      <c r="AI3" s="2"/>
      <c r="AJ3" s="2" t="s">
        <v>360</v>
      </c>
      <c r="AK3" s="2" t="s">
        <v>359</v>
      </c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 ht="9.75" customHeight="1" x14ac:dyDescent="0.8">
      <c r="A4" s="7" t="s">
        <v>13</v>
      </c>
      <c r="B4" s="7" t="s">
        <v>14</v>
      </c>
      <c r="C4" s="7"/>
      <c r="D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21"/>
      <c r="U4" s="2"/>
      <c r="V4" s="2"/>
      <c r="W4" s="2"/>
      <c r="X4" s="13"/>
      <c r="Y4" s="2"/>
      <c r="Z4" s="2"/>
      <c r="AA4" s="2"/>
      <c r="AB4" s="2" t="s">
        <v>358</v>
      </c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 x14ac:dyDescent="0.8">
      <c r="A5" s="7" t="s">
        <v>13</v>
      </c>
      <c r="B5" s="7" t="s">
        <v>14</v>
      </c>
      <c r="C5" s="7"/>
      <c r="D5" s="7"/>
      <c r="G5" s="2">
        <f>ROW()-4</f>
        <v>1</v>
      </c>
      <c r="H5" s="2" t="s">
        <v>48</v>
      </c>
      <c r="I5" s="2" t="s">
        <v>54</v>
      </c>
      <c r="J5" s="2" t="s">
        <v>357</v>
      </c>
      <c r="K5" s="2" t="s">
        <v>44</v>
      </c>
      <c r="L5" s="2" t="s">
        <v>79</v>
      </c>
      <c r="M5" s="2" t="s">
        <v>222</v>
      </c>
      <c r="N5" s="2" t="s">
        <v>222</v>
      </c>
      <c r="O5" s="2" t="s">
        <v>115</v>
      </c>
      <c r="P5" s="2">
        <v>6</v>
      </c>
      <c r="Q5" s="2" t="s">
        <v>286</v>
      </c>
      <c r="R5" s="2" t="s">
        <v>267</v>
      </c>
      <c r="S5" s="3" t="s">
        <v>228</v>
      </c>
      <c r="U5" s="2">
        <f>COUNTIF(J$5:J5,J5)</f>
        <v>1</v>
      </c>
      <c r="V5" s="2">
        <f>COUNTIFS(U$5:U5,1)</f>
        <v>1</v>
      </c>
      <c r="W5" s="2"/>
      <c r="X5" s="13"/>
      <c r="Y5" s="2" t="str">
        <f>Y$3</f>
        <v>(</v>
      </c>
      <c r="Z5" s="2" t="str">
        <f>IF($L5="","",$L5)</f>
        <v>message_id</v>
      </c>
      <c r="AA5" s="2" t="str">
        <f>AA$3</f>
        <v xml:space="preserve"> </v>
      </c>
      <c r="AB5" s="2" t="str">
        <f>UPPER(O5)</f>
        <v>VARCHAR</v>
      </c>
      <c r="AC5" s="2" t="str">
        <f>IF($P5="指定なし","",AC$3)</f>
        <v>(</v>
      </c>
      <c r="AD5" s="2">
        <f>IF($P5="指定なし","",$P5)</f>
        <v>6</v>
      </c>
      <c r="AE5" s="2" t="str">
        <f>IF($P5="指定なし","",AE$3)</f>
        <v>)</v>
      </c>
      <c r="AF5" s="2" t="str">
        <f>IF(N5&lt;&gt;"",AF$3,"")</f>
        <v xml:space="preserve"> UNIQUE</v>
      </c>
      <c r="AG5" s="2" t="str">
        <f>IF(OR($M5="〇",$N5="〇"),AG$3,"")</f>
        <v xml:space="preserve"> NOT NULL</v>
      </c>
      <c r="AH5" s="2" t="str">
        <f t="shared" ref="AH5:AJ54" si="0">AH$3</f>
        <v xml:space="preserve"> DEFAULT </v>
      </c>
      <c r="AI5" s="2" t="str">
        <f>IF($AG5=$AG$3,"",IF(OR($AB5="VARCHAR",$AB5="TEXT",$AB5="")," ",IF(OR($AB5="INTEGER"),0,IF(OR($AB5="TIMESTAMP"),"CURRENT_TIMESTAMP",NA()))))</f>
        <v/>
      </c>
      <c r="AJ5" s="2" t="str">
        <f t="shared" si="0"/>
        <v>,</v>
      </c>
      <c r="AK5" s="2" t="str">
        <f>""</f>
        <v/>
      </c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 x14ac:dyDescent="0.8">
      <c r="A6" s="7" t="s">
        <v>13</v>
      </c>
      <c r="B6" s="7" t="s">
        <v>14</v>
      </c>
      <c r="C6" s="7"/>
      <c r="D6" s="7"/>
      <c r="G6" s="2">
        <f t="shared" ref="G6:G109" si="1">ROW()-4</f>
        <v>2</v>
      </c>
      <c r="H6" s="2" t="s">
        <v>48</v>
      </c>
      <c r="I6" s="2" t="s">
        <v>54</v>
      </c>
      <c r="J6" s="2" t="s">
        <v>68</v>
      </c>
      <c r="K6" s="2" t="s">
        <v>21</v>
      </c>
      <c r="L6" s="2" t="s">
        <v>80</v>
      </c>
      <c r="M6" s="2"/>
      <c r="N6" s="2"/>
      <c r="O6" s="2" t="s">
        <v>163</v>
      </c>
      <c r="P6" s="2"/>
      <c r="Q6" s="16" t="s">
        <v>289</v>
      </c>
      <c r="R6" s="2" t="s">
        <v>286</v>
      </c>
      <c r="S6" s="3" t="s">
        <v>252</v>
      </c>
      <c r="U6" s="2">
        <f>COUNTIF(J$5:J6,J6)</f>
        <v>2</v>
      </c>
      <c r="V6" s="2">
        <f>COUNTIFS(U$5:U6,1)</f>
        <v>1</v>
      </c>
      <c r="W6" s="2"/>
      <c r="X6" s="13"/>
      <c r="Y6" s="2" t="str">
        <f>IF($V5=$V6,"",Y$3)</f>
        <v/>
      </c>
      <c r="Z6" s="2" t="str">
        <f t="shared" ref="Z6:Z69" si="2">IF($L6="","",$L6)</f>
        <v>message</v>
      </c>
      <c r="AA6" s="2" t="str">
        <f t="shared" ref="AA6:AA69" si="3">AA$3</f>
        <v xml:space="preserve"> </v>
      </c>
      <c r="AB6" s="2" t="str">
        <f t="shared" ref="AB6:AB15" si="4">UPPER(O6)</f>
        <v>TEXT</v>
      </c>
      <c r="AC6" s="2" t="str">
        <f t="shared" ref="AC6:AC69" si="5">IF($P6="指定なし","",AC$3)</f>
        <v>(</v>
      </c>
      <c r="AD6" s="2">
        <f t="shared" ref="AD6:AD69" si="6">IF($P6="指定なし","",$P6)</f>
        <v>0</v>
      </c>
      <c r="AE6" s="2" t="str">
        <f t="shared" ref="AE6:AE69" si="7">IF($P6="指定なし","",AE$3)</f>
        <v>)</v>
      </c>
      <c r="AF6" s="2" t="str">
        <f t="shared" ref="AF6:AF69" si="8">IF(N6&lt;&gt;"",AF$3,"")</f>
        <v/>
      </c>
      <c r="AG6" s="2" t="str">
        <f t="shared" ref="AG6:AG69" si="9">IF(OR($M6="〇",$N6="〇"),AG$3,"")</f>
        <v/>
      </c>
      <c r="AH6" s="2" t="str">
        <f t="shared" si="0"/>
        <v xml:space="preserve"> DEFAULT </v>
      </c>
      <c r="AI6" s="2" t="str">
        <f t="shared" ref="AI6:AI69" si="10">IF($AG6=$AG$3,"",IF(OR($AB6="VARCHAR",$AB6="TEXT",$AB6="")," ",IF(OR($AB6="INTEGER"),0,IF(OR($AB6="TIMESTAMP"),"CURRENT_TIMESTAMP",NA()))))</f>
        <v xml:space="preserve"> </v>
      </c>
      <c r="AJ6" s="2" t="str">
        <f>IF($V6=$V7,AJ$3,"")</f>
        <v>,</v>
      </c>
      <c r="AK6" s="2" t="str">
        <f>IF($V6=$V7,"",AK$3)</f>
        <v/>
      </c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 x14ac:dyDescent="0.8">
      <c r="A7" s="7" t="s">
        <v>13</v>
      </c>
      <c r="B7" s="7" t="s">
        <v>14</v>
      </c>
      <c r="C7" s="7"/>
      <c r="D7" s="7"/>
      <c r="G7" s="2">
        <f t="shared" si="1"/>
        <v>3</v>
      </c>
      <c r="H7" s="2" t="s">
        <v>48</v>
      </c>
      <c r="I7" s="2" t="s">
        <v>54</v>
      </c>
      <c r="J7" s="2" t="s">
        <v>68</v>
      </c>
      <c r="K7" s="2" t="s">
        <v>308</v>
      </c>
      <c r="L7" s="2" t="s">
        <v>92</v>
      </c>
      <c r="M7" s="2" t="s">
        <v>222</v>
      </c>
      <c r="N7" s="2"/>
      <c r="O7" s="2" t="s">
        <v>312</v>
      </c>
      <c r="P7" s="2">
        <v>2</v>
      </c>
      <c r="Q7" s="16" t="s">
        <v>310</v>
      </c>
      <c r="R7" s="2" t="s">
        <v>301</v>
      </c>
      <c r="S7" s="3" t="s">
        <v>299</v>
      </c>
      <c r="U7" s="2">
        <f>COUNTIF(J$5:J7,J7)</f>
        <v>3</v>
      </c>
      <c r="V7" s="2">
        <f>COUNTIFS(U$5:U7,1)</f>
        <v>1</v>
      </c>
      <c r="W7" s="2"/>
      <c r="X7" s="13"/>
      <c r="Y7" s="2" t="str">
        <f t="shared" ref="Y7:Y15" si="11">IF($V6=$V7,"",Y$3)</f>
        <v/>
      </c>
      <c r="Z7" s="2" t="str">
        <f t="shared" si="2"/>
        <v>category</v>
      </c>
      <c r="AA7" s="2" t="str">
        <f t="shared" si="3"/>
        <v xml:space="preserve"> </v>
      </c>
      <c r="AB7" s="2" t="str">
        <f t="shared" si="4"/>
        <v>TEXT</v>
      </c>
      <c r="AC7" s="2" t="str">
        <f t="shared" si="5"/>
        <v>(</v>
      </c>
      <c r="AD7" s="2">
        <f t="shared" si="6"/>
        <v>2</v>
      </c>
      <c r="AE7" s="2" t="str">
        <f t="shared" si="7"/>
        <v>)</v>
      </c>
      <c r="AF7" s="2" t="str">
        <f t="shared" si="8"/>
        <v/>
      </c>
      <c r="AG7" s="2" t="str">
        <f t="shared" si="9"/>
        <v xml:space="preserve"> NOT NULL</v>
      </c>
      <c r="AH7" s="2" t="str">
        <f t="shared" si="0"/>
        <v xml:space="preserve"> DEFAULT </v>
      </c>
      <c r="AI7" s="2" t="str">
        <f t="shared" si="10"/>
        <v/>
      </c>
      <c r="AJ7" s="2" t="str">
        <f t="shared" ref="AJ7:AJ15" si="12">IF($V7=$V8,AJ$3,"")</f>
        <v>,</v>
      </c>
      <c r="AK7" s="2" t="str">
        <f t="shared" ref="AK7:AK15" si="13">IF($V7=$V8,"",AK$3)</f>
        <v/>
      </c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 x14ac:dyDescent="0.8">
      <c r="A8" s="7" t="s">
        <v>13</v>
      </c>
      <c r="B8" s="7" t="s">
        <v>14</v>
      </c>
      <c r="C8" s="7"/>
      <c r="D8" s="7"/>
      <c r="G8" s="2">
        <f t="shared" si="1"/>
        <v>4</v>
      </c>
      <c r="H8" s="2" t="s">
        <v>48</v>
      </c>
      <c r="I8" s="2" t="s">
        <v>54</v>
      </c>
      <c r="J8" s="2" t="s">
        <v>68</v>
      </c>
      <c r="K8" s="2" t="s">
        <v>309</v>
      </c>
      <c r="L8" s="2" t="s">
        <v>306</v>
      </c>
      <c r="M8" s="2" t="s">
        <v>222</v>
      </c>
      <c r="N8" s="2"/>
      <c r="O8" s="2" t="s">
        <v>312</v>
      </c>
      <c r="P8" s="2">
        <v>4</v>
      </c>
      <c r="Q8" s="16" t="s">
        <v>310</v>
      </c>
      <c r="R8" s="2" t="s">
        <v>301</v>
      </c>
      <c r="S8" s="3" t="s">
        <v>352</v>
      </c>
      <c r="U8" s="2">
        <f>COUNTIF(J$5:J8,J8)</f>
        <v>4</v>
      </c>
      <c r="V8" s="2">
        <f>COUNTIFS(U$5:U8,1)</f>
        <v>1</v>
      </c>
      <c r="W8" s="2"/>
      <c r="X8" s="13"/>
      <c r="Y8" s="2" t="str">
        <f t="shared" si="11"/>
        <v/>
      </c>
      <c r="Z8" s="2" t="str">
        <f t="shared" si="2"/>
        <v>serial_number_4_digits</v>
      </c>
      <c r="AA8" s="2" t="str">
        <f t="shared" si="3"/>
        <v xml:space="preserve"> </v>
      </c>
      <c r="AB8" s="2" t="str">
        <f t="shared" si="4"/>
        <v>TEXT</v>
      </c>
      <c r="AC8" s="2" t="str">
        <f t="shared" si="5"/>
        <v>(</v>
      </c>
      <c r="AD8" s="2">
        <f t="shared" si="6"/>
        <v>4</v>
      </c>
      <c r="AE8" s="2" t="str">
        <f t="shared" si="7"/>
        <v>)</v>
      </c>
      <c r="AF8" s="2" t="str">
        <f t="shared" si="8"/>
        <v/>
      </c>
      <c r="AG8" s="2" t="str">
        <f t="shared" si="9"/>
        <v xml:space="preserve"> NOT NULL</v>
      </c>
      <c r="AH8" s="2" t="str">
        <f t="shared" si="0"/>
        <v xml:space="preserve"> DEFAULT </v>
      </c>
      <c r="AI8" s="2" t="str">
        <f t="shared" si="10"/>
        <v/>
      </c>
      <c r="AJ8" s="2" t="str">
        <f t="shared" si="12"/>
        <v>,</v>
      </c>
      <c r="AK8" s="2" t="str">
        <f t="shared" si="13"/>
        <v/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 x14ac:dyDescent="0.8">
      <c r="A9" s="7" t="s">
        <v>13</v>
      </c>
      <c r="B9" s="7" t="s">
        <v>14</v>
      </c>
      <c r="C9" s="7"/>
      <c r="D9" s="7"/>
      <c r="G9" s="2">
        <f t="shared" si="1"/>
        <v>5</v>
      </c>
      <c r="H9" s="2" t="s">
        <v>48</v>
      </c>
      <c r="I9" s="2" t="s">
        <v>54</v>
      </c>
      <c r="J9" s="2" t="s">
        <v>68</v>
      </c>
      <c r="K9" s="2" t="s">
        <v>22</v>
      </c>
      <c r="L9" s="2" t="s">
        <v>81</v>
      </c>
      <c r="M9" s="2"/>
      <c r="N9" s="2"/>
      <c r="O9" s="2" t="s">
        <v>116</v>
      </c>
      <c r="P9" s="2">
        <v>8</v>
      </c>
      <c r="Q9" s="22" t="s">
        <v>287</v>
      </c>
      <c r="R9" s="14" t="s">
        <v>288</v>
      </c>
      <c r="S9" s="3" t="s">
        <v>268</v>
      </c>
      <c r="U9" s="2">
        <f>COUNTIF(J$5:J9,J9)</f>
        <v>5</v>
      </c>
      <c r="V9" s="2">
        <f>COUNTIFS(U$5:U9,1)</f>
        <v>1</v>
      </c>
      <c r="W9" s="2"/>
      <c r="X9" s="13"/>
      <c r="Y9" s="2" t="str">
        <f t="shared" si="11"/>
        <v/>
      </c>
      <c r="Z9" s="2" t="str">
        <f t="shared" si="2"/>
        <v>registration_date</v>
      </c>
      <c r="AA9" s="2" t="str">
        <f t="shared" si="3"/>
        <v xml:space="preserve"> </v>
      </c>
      <c r="AB9" s="2" t="str">
        <f t="shared" si="4"/>
        <v>TIMESTAMP</v>
      </c>
      <c r="AC9" s="2" t="str">
        <f t="shared" si="5"/>
        <v>(</v>
      </c>
      <c r="AD9" s="2">
        <f t="shared" si="6"/>
        <v>8</v>
      </c>
      <c r="AE9" s="2" t="str">
        <f t="shared" si="7"/>
        <v>)</v>
      </c>
      <c r="AF9" s="2" t="str">
        <f t="shared" si="8"/>
        <v/>
      </c>
      <c r="AG9" s="2" t="str">
        <f t="shared" si="9"/>
        <v/>
      </c>
      <c r="AH9" s="2" t="str">
        <f t="shared" si="0"/>
        <v xml:space="preserve"> DEFAULT </v>
      </c>
      <c r="AI9" s="2" t="str">
        <f t="shared" si="10"/>
        <v>CURRENT_TIMESTAMP</v>
      </c>
      <c r="AJ9" s="2" t="str">
        <f t="shared" si="12"/>
        <v>,</v>
      </c>
      <c r="AK9" s="2" t="str">
        <f t="shared" si="13"/>
        <v/>
      </c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 x14ac:dyDescent="0.8">
      <c r="A10" s="7" t="s">
        <v>13</v>
      </c>
      <c r="B10" s="7" t="s">
        <v>14</v>
      </c>
      <c r="C10" s="7"/>
      <c r="D10" s="7"/>
      <c r="G10" s="2">
        <f t="shared" si="1"/>
        <v>6</v>
      </c>
      <c r="H10" s="2" t="s">
        <v>48</v>
      </c>
      <c r="I10" s="2" t="s">
        <v>54</v>
      </c>
      <c r="J10" s="2" t="s">
        <v>68</v>
      </c>
      <c r="K10" s="2" t="s">
        <v>23</v>
      </c>
      <c r="L10" s="2" t="s">
        <v>179</v>
      </c>
      <c r="M10" s="2"/>
      <c r="N10" s="2"/>
      <c r="O10" s="2" t="s">
        <v>116</v>
      </c>
      <c r="P10" s="2">
        <v>8</v>
      </c>
      <c r="Q10" s="22" t="s">
        <v>287</v>
      </c>
      <c r="R10" s="14" t="s">
        <v>288</v>
      </c>
      <c r="S10" s="3" t="s">
        <v>268</v>
      </c>
      <c r="U10" s="2">
        <f>COUNTIF(J$5:J10,J10)</f>
        <v>6</v>
      </c>
      <c r="V10" s="2">
        <f>COUNTIFS(U$5:U10,1)</f>
        <v>1</v>
      </c>
      <c r="W10" s="2"/>
      <c r="X10" s="13"/>
      <c r="Y10" s="2" t="str">
        <f t="shared" si="11"/>
        <v/>
      </c>
      <c r="Z10" s="2" t="str">
        <f t="shared" si="2"/>
        <v>update_date</v>
      </c>
      <c r="AA10" s="2" t="str">
        <f t="shared" si="3"/>
        <v xml:space="preserve"> </v>
      </c>
      <c r="AB10" s="2" t="str">
        <f t="shared" si="4"/>
        <v>TIMESTAMP</v>
      </c>
      <c r="AC10" s="2" t="str">
        <f t="shared" si="5"/>
        <v>(</v>
      </c>
      <c r="AD10" s="2">
        <f t="shared" si="6"/>
        <v>8</v>
      </c>
      <c r="AE10" s="2" t="str">
        <f t="shared" si="7"/>
        <v>)</v>
      </c>
      <c r="AF10" s="2" t="str">
        <f t="shared" si="8"/>
        <v/>
      </c>
      <c r="AG10" s="2" t="str">
        <f t="shared" si="9"/>
        <v/>
      </c>
      <c r="AH10" s="2" t="str">
        <f t="shared" si="0"/>
        <v xml:space="preserve"> DEFAULT </v>
      </c>
      <c r="AI10" s="2" t="str">
        <f t="shared" si="10"/>
        <v>CURRENT_TIMESTAMP</v>
      </c>
      <c r="AJ10" s="2" t="str">
        <f t="shared" si="12"/>
        <v>,</v>
      </c>
      <c r="AK10" s="2" t="str">
        <f t="shared" si="13"/>
        <v/>
      </c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 x14ac:dyDescent="0.8">
      <c r="A11" s="7" t="s">
        <v>13</v>
      </c>
      <c r="B11" s="7" t="s">
        <v>14</v>
      </c>
      <c r="C11" s="7"/>
      <c r="D11" s="7"/>
      <c r="G11" s="2">
        <f t="shared" si="1"/>
        <v>7</v>
      </c>
      <c r="H11" s="2" t="s">
        <v>48</v>
      </c>
      <c r="I11" s="2" t="s">
        <v>54</v>
      </c>
      <c r="J11" s="2" t="s">
        <v>68</v>
      </c>
      <c r="K11" s="2" t="s">
        <v>52</v>
      </c>
      <c r="L11" s="2" t="s">
        <v>82</v>
      </c>
      <c r="M11" s="2"/>
      <c r="N11" s="2"/>
      <c r="O11" s="2" t="s">
        <v>119</v>
      </c>
      <c r="P11" s="2">
        <v>8</v>
      </c>
      <c r="Q11" s="2" t="s">
        <v>286</v>
      </c>
      <c r="R11" s="2" t="s">
        <v>290</v>
      </c>
      <c r="S11" s="3" t="s">
        <v>226</v>
      </c>
      <c r="U11" s="2">
        <f>COUNTIF(J$5:J11,J11)</f>
        <v>7</v>
      </c>
      <c r="V11" s="2">
        <f>COUNTIFS(U$5:U11,1)</f>
        <v>1</v>
      </c>
      <c r="W11" s="2"/>
      <c r="X11" s="13"/>
      <c r="Y11" s="2" t="str">
        <f t="shared" si="11"/>
        <v/>
      </c>
      <c r="Z11" s="2" t="str">
        <f t="shared" si="2"/>
        <v>registered_user_id</v>
      </c>
      <c r="AA11" s="2" t="str">
        <f t="shared" si="3"/>
        <v xml:space="preserve"> </v>
      </c>
      <c r="AB11" s="2" t="str">
        <f t="shared" si="4"/>
        <v>VARCHAR</v>
      </c>
      <c r="AC11" s="2" t="str">
        <f t="shared" si="5"/>
        <v>(</v>
      </c>
      <c r="AD11" s="2">
        <f t="shared" si="6"/>
        <v>8</v>
      </c>
      <c r="AE11" s="2" t="str">
        <f t="shared" si="7"/>
        <v>)</v>
      </c>
      <c r="AF11" s="2" t="str">
        <f t="shared" si="8"/>
        <v/>
      </c>
      <c r="AG11" s="2" t="str">
        <f t="shared" si="9"/>
        <v/>
      </c>
      <c r="AH11" s="2" t="str">
        <f t="shared" si="0"/>
        <v xml:space="preserve"> DEFAULT </v>
      </c>
      <c r="AI11" s="2" t="str">
        <f t="shared" si="10"/>
        <v xml:space="preserve"> </v>
      </c>
      <c r="AJ11" s="2" t="str">
        <f t="shared" si="12"/>
        <v>,</v>
      </c>
      <c r="AK11" s="2" t="str">
        <f t="shared" si="13"/>
        <v/>
      </c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 x14ac:dyDescent="0.8">
      <c r="A12" s="7" t="s">
        <v>13</v>
      </c>
      <c r="B12" s="7" t="s">
        <v>14</v>
      </c>
      <c r="C12" s="7"/>
      <c r="D12" s="7"/>
      <c r="G12" s="2">
        <f t="shared" si="1"/>
        <v>8</v>
      </c>
      <c r="H12" s="2" t="s">
        <v>48</v>
      </c>
      <c r="I12" s="2" t="s">
        <v>54</v>
      </c>
      <c r="J12" s="2" t="s">
        <v>68</v>
      </c>
      <c r="K12" s="2" t="s">
        <v>53</v>
      </c>
      <c r="L12" s="2" t="s">
        <v>83</v>
      </c>
      <c r="M12" s="2"/>
      <c r="N12" s="2"/>
      <c r="O12" s="2" t="s">
        <v>119</v>
      </c>
      <c r="P12" s="2">
        <v>8</v>
      </c>
      <c r="Q12" s="2" t="s">
        <v>286</v>
      </c>
      <c r="R12" s="2" t="s">
        <v>290</v>
      </c>
      <c r="S12" s="3" t="s">
        <v>226</v>
      </c>
      <c r="U12" s="2">
        <f>COUNTIF(J$5:J12,J12)</f>
        <v>8</v>
      </c>
      <c r="V12" s="2">
        <f>COUNTIFS(U$5:U12,1)</f>
        <v>1</v>
      </c>
      <c r="W12" s="2"/>
      <c r="X12" s="13"/>
      <c r="Y12" s="2" t="str">
        <f t="shared" si="11"/>
        <v/>
      </c>
      <c r="Z12" s="2" t="str">
        <f t="shared" si="2"/>
        <v>update_user_id</v>
      </c>
      <c r="AA12" s="2" t="str">
        <f t="shared" si="3"/>
        <v xml:space="preserve"> </v>
      </c>
      <c r="AB12" s="2" t="str">
        <f t="shared" si="4"/>
        <v>VARCHAR</v>
      </c>
      <c r="AC12" s="2" t="str">
        <f t="shared" si="5"/>
        <v>(</v>
      </c>
      <c r="AD12" s="2">
        <f t="shared" si="6"/>
        <v>8</v>
      </c>
      <c r="AE12" s="2" t="str">
        <f t="shared" si="7"/>
        <v>)</v>
      </c>
      <c r="AF12" s="2" t="str">
        <f t="shared" si="8"/>
        <v/>
      </c>
      <c r="AG12" s="2" t="str">
        <f t="shared" si="9"/>
        <v/>
      </c>
      <c r="AH12" s="2" t="str">
        <f t="shared" si="0"/>
        <v xml:space="preserve"> DEFAULT </v>
      </c>
      <c r="AI12" s="2" t="str">
        <f t="shared" si="10"/>
        <v xml:space="preserve"> </v>
      </c>
      <c r="AJ12" s="2" t="str">
        <f t="shared" si="12"/>
        <v/>
      </c>
      <c r="AK12" s="2" t="str">
        <f t="shared" si="13"/>
        <v>)</v>
      </c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 x14ac:dyDescent="0.8">
      <c r="A13" s="7" t="s">
        <v>13</v>
      </c>
      <c r="B13" s="7" t="s">
        <v>14</v>
      </c>
      <c r="C13" s="7"/>
      <c r="D13" s="7"/>
      <c r="G13" s="2">
        <f t="shared" si="1"/>
        <v>9</v>
      </c>
      <c r="H13" s="2" t="s">
        <v>48</v>
      </c>
      <c r="I13" s="2" t="s">
        <v>55</v>
      </c>
      <c r="J13" s="2" t="s">
        <v>69</v>
      </c>
      <c r="K13" s="2" t="s">
        <v>24</v>
      </c>
      <c r="L13" s="2" t="s">
        <v>84</v>
      </c>
      <c r="M13" s="2" t="s">
        <v>223</v>
      </c>
      <c r="N13" s="2" t="s">
        <v>223</v>
      </c>
      <c r="O13" s="2" t="s">
        <v>119</v>
      </c>
      <c r="P13" s="2">
        <v>8</v>
      </c>
      <c r="Q13" s="2" t="s">
        <v>286</v>
      </c>
      <c r="R13" s="2" t="s">
        <v>267</v>
      </c>
      <c r="S13" s="3" t="s">
        <v>228</v>
      </c>
      <c r="U13" s="2">
        <f>COUNTIF(J$5:J13,J13)</f>
        <v>1</v>
      </c>
      <c r="V13" s="2">
        <f>COUNTIFS(U$5:U13,1)</f>
        <v>2</v>
      </c>
      <c r="W13" s="2"/>
      <c r="X13" s="13"/>
      <c r="Y13" s="2" t="str">
        <f t="shared" si="11"/>
        <v>(</v>
      </c>
      <c r="Z13" s="2" t="str">
        <f t="shared" si="2"/>
        <v>payment_methods_id</v>
      </c>
      <c r="AA13" s="2" t="str">
        <f t="shared" si="3"/>
        <v xml:space="preserve"> </v>
      </c>
      <c r="AB13" s="2" t="str">
        <f t="shared" si="4"/>
        <v>VARCHAR</v>
      </c>
      <c r="AC13" s="2" t="str">
        <f t="shared" si="5"/>
        <v>(</v>
      </c>
      <c r="AD13" s="2">
        <f t="shared" si="6"/>
        <v>8</v>
      </c>
      <c r="AE13" s="2" t="str">
        <f t="shared" si="7"/>
        <v>)</v>
      </c>
      <c r="AF13" s="2" t="str">
        <f t="shared" si="8"/>
        <v xml:space="preserve"> UNIQUE</v>
      </c>
      <c r="AG13" s="2" t="str">
        <f t="shared" si="9"/>
        <v xml:space="preserve"> NOT NULL</v>
      </c>
      <c r="AH13" s="2" t="str">
        <f t="shared" si="0"/>
        <v xml:space="preserve"> DEFAULT </v>
      </c>
      <c r="AI13" s="2" t="str">
        <f t="shared" si="10"/>
        <v/>
      </c>
      <c r="AJ13" s="2" t="str">
        <f t="shared" si="12"/>
        <v>,</v>
      </c>
      <c r="AK13" s="2" t="str">
        <f t="shared" si="13"/>
        <v/>
      </c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</row>
    <row r="14" spans="1:66" x14ac:dyDescent="0.8">
      <c r="A14" s="7" t="s">
        <v>13</v>
      </c>
      <c r="B14" s="7" t="s">
        <v>14</v>
      </c>
      <c r="C14" s="7"/>
      <c r="D14" s="7"/>
      <c r="G14" s="2">
        <f t="shared" si="1"/>
        <v>10</v>
      </c>
      <c r="H14" s="2" t="s">
        <v>48</v>
      </c>
      <c r="I14" s="2" t="s">
        <v>55</v>
      </c>
      <c r="J14" s="2" t="s">
        <v>69</v>
      </c>
      <c r="K14" s="2" t="s">
        <v>16</v>
      </c>
      <c r="L14" s="2" t="s">
        <v>85</v>
      </c>
      <c r="M14" s="2"/>
      <c r="N14" s="2" t="s">
        <v>255</v>
      </c>
      <c r="O14" s="2" t="s">
        <v>115</v>
      </c>
      <c r="P14" s="2">
        <v>30</v>
      </c>
      <c r="Q14" s="2" t="s">
        <v>286</v>
      </c>
      <c r="R14" s="2" t="s">
        <v>286</v>
      </c>
      <c r="S14" s="3" t="s">
        <v>256</v>
      </c>
      <c r="U14" s="2">
        <f>COUNTIF(J$5:J14,J14)</f>
        <v>2</v>
      </c>
      <c r="V14" s="2">
        <f>COUNTIFS(U$5:U14,1)</f>
        <v>2</v>
      </c>
      <c r="W14" s="2"/>
      <c r="X14" s="13"/>
      <c r="Y14" s="2" t="str">
        <f t="shared" si="11"/>
        <v/>
      </c>
      <c r="Z14" s="2" t="str">
        <f t="shared" si="2"/>
        <v>payment_methods</v>
      </c>
      <c r="AA14" s="2" t="str">
        <f t="shared" si="3"/>
        <v xml:space="preserve"> </v>
      </c>
      <c r="AB14" s="2" t="str">
        <f t="shared" si="4"/>
        <v>VARCHAR</v>
      </c>
      <c r="AC14" s="2" t="str">
        <f t="shared" si="5"/>
        <v>(</v>
      </c>
      <c r="AD14" s="2">
        <f t="shared" si="6"/>
        <v>30</v>
      </c>
      <c r="AE14" s="2" t="str">
        <f t="shared" si="7"/>
        <v>)</v>
      </c>
      <c r="AF14" s="2" t="str">
        <f t="shared" si="8"/>
        <v xml:space="preserve"> UNIQUE</v>
      </c>
      <c r="AG14" s="2" t="str">
        <f t="shared" si="9"/>
        <v xml:space="preserve"> NOT NULL</v>
      </c>
      <c r="AH14" s="2" t="str">
        <f t="shared" si="0"/>
        <v xml:space="preserve"> DEFAULT </v>
      </c>
      <c r="AI14" s="2" t="str">
        <f t="shared" si="10"/>
        <v/>
      </c>
      <c r="AJ14" s="2" t="str">
        <f t="shared" si="12"/>
        <v>,</v>
      </c>
      <c r="AK14" s="2" t="str">
        <f t="shared" si="13"/>
        <v/>
      </c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</row>
    <row r="15" spans="1:66" x14ac:dyDescent="0.8">
      <c r="A15" s="7" t="s">
        <v>13</v>
      </c>
      <c r="B15" s="7" t="s">
        <v>14</v>
      </c>
      <c r="C15" s="7"/>
      <c r="D15" s="7"/>
      <c r="G15" s="2">
        <f t="shared" si="1"/>
        <v>11</v>
      </c>
      <c r="H15" s="2" t="s">
        <v>48</v>
      </c>
      <c r="I15" s="2" t="s">
        <v>55</v>
      </c>
      <c r="J15" s="2" t="s">
        <v>69</v>
      </c>
      <c r="K15" s="2" t="s">
        <v>212</v>
      </c>
      <c r="L15" s="2" t="s">
        <v>92</v>
      </c>
      <c r="M15" s="2" t="s">
        <v>195</v>
      </c>
      <c r="N15" s="2"/>
      <c r="O15" s="2" t="s">
        <v>196</v>
      </c>
      <c r="P15" s="2">
        <v>6</v>
      </c>
      <c r="Q15" s="2" t="s">
        <v>315</v>
      </c>
      <c r="R15" s="2" t="s">
        <v>301</v>
      </c>
      <c r="S15" s="3" t="s">
        <v>299</v>
      </c>
      <c r="U15" s="2">
        <f>COUNTIF(J$5:J15,J15)</f>
        <v>3</v>
      </c>
      <c r="V15" s="2">
        <f>COUNTIFS(U$5:U15,1)</f>
        <v>2</v>
      </c>
      <c r="W15" s="2"/>
      <c r="X15" s="13"/>
      <c r="Y15" s="2" t="str">
        <f t="shared" si="11"/>
        <v/>
      </c>
      <c r="Z15" s="2" t="str">
        <f t="shared" si="2"/>
        <v>category</v>
      </c>
      <c r="AA15" s="2" t="str">
        <f t="shared" si="3"/>
        <v xml:space="preserve"> </v>
      </c>
      <c r="AB15" s="2" t="str">
        <f t="shared" si="4"/>
        <v>TEXT</v>
      </c>
      <c r="AC15" s="2" t="str">
        <f t="shared" si="5"/>
        <v>(</v>
      </c>
      <c r="AD15" s="2">
        <f t="shared" si="6"/>
        <v>6</v>
      </c>
      <c r="AE15" s="2" t="str">
        <f t="shared" si="7"/>
        <v>)</v>
      </c>
      <c r="AF15" s="2" t="str">
        <f t="shared" si="8"/>
        <v/>
      </c>
      <c r="AG15" s="2" t="str">
        <f t="shared" si="9"/>
        <v xml:space="preserve"> NOT NULL</v>
      </c>
      <c r="AH15" s="2" t="str">
        <f t="shared" si="0"/>
        <v xml:space="preserve"> DEFAULT </v>
      </c>
      <c r="AI15" s="2" t="str">
        <f t="shared" si="10"/>
        <v/>
      </c>
      <c r="AJ15" s="2" t="str">
        <f t="shared" si="12"/>
        <v>,</v>
      </c>
      <c r="AK15" s="2" t="str">
        <f t="shared" si="13"/>
        <v/>
      </c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</row>
    <row r="16" spans="1:66" x14ac:dyDescent="0.8">
      <c r="A16" s="7" t="s">
        <v>13</v>
      </c>
      <c r="B16" s="7" t="s">
        <v>14</v>
      </c>
      <c r="C16" s="7"/>
      <c r="D16" s="7"/>
      <c r="G16" s="2">
        <f t="shared" si="1"/>
        <v>12</v>
      </c>
      <c r="H16" s="2" t="s">
        <v>48</v>
      </c>
      <c r="I16" s="2" t="s">
        <v>55</v>
      </c>
      <c r="J16" s="2" t="s">
        <v>69</v>
      </c>
      <c r="K16" s="2" t="s">
        <v>309</v>
      </c>
      <c r="L16" s="2" t="s">
        <v>306</v>
      </c>
      <c r="M16" s="2" t="s">
        <v>195</v>
      </c>
      <c r="N16" s="2"/>
      <c r="O16" s="2" t="s">
        <v>196</v>
      </c>
      <c r="P16" s="2">
        <v>4</v>
      </c>
      <c r="Q16" s="2" t="s">
        <v>310</v>
      </c>
      <c r="R16" s="2" t="s">
        <v>301</v>
      </c>
      <c r="S16" s="3" t="s">
        <v>352</v>
      </c>
      <c r="U16" s="2">
        <f>COUNTIF(J$5:J16,J16)</f>
        <v>4</v>
      </c>
      <c r="V16" s="2">
        <f>COUNTIFS(U$5:U16,1)</f>
        <v>2</v>
      </c>
      <c r="W16" s="2"/>
      <c r="X16" s="13"/>
      <c r="Y16" s="2" t="str">
        <f t="shared" ref="Y16:Y79" si="14">IF($V15=$V16,"",Y$3)</f>
        <v/>
      </c>
      <c r="Z16" s="2" t="str">
        <f t="shared" si="2"/>
        <v>serial_number_4_digits</v>
      </c>
      <c r="AA16" s="2" t="str">
        <f t="shared" si="3"/>
        <v xml:space="preserve"> </v>
      </c>
      <c r="AB16" s="2" t="str">
        <f t="shared" ref="AB16:AB79" si="15">UPPER(O16)</f>
        <v>TEXT</v>
      </c>
      <c r="AC16" s="2" t="str">
        <f t="shared" si="5"/>
        <v>(</v>
      </c>
      <c r="AD16" s="2">
        <f t="shared" si="6"/>
        <v>4</v>
      </c>
      <c r="AE16" s="2" t="str">
        <f t="shared" si="7"/>
        <v>)</v>
      </c>
      <c r="AF16" s="2" t="str">
        <f t="shared" si="8"/>
        <v/>
      </c>
      <c r="AG16" s="2" t="str">
        <f t="shared" si="9"/>
        <v xml:space="preserve"> NOT NULL</v>
      </c>
      <c r="AH16" s="2" t="str">
        <f t="shared" si="0"/>
        <v xml:space="preserve"> DEFAULT </v>
      </c>
      <c r="AI16" s="2" t="str">
        <f t="shared" si="10"/>
        <v/>
      </c>
      <c r="AJ16" s="2" t="str">
        <f t="shared" ref="AJ16:AJ79" si="16">IF($V16=$V17,AJ$3,"")</f>
        <v>,</v>
      </c>
      <c r="AK16" s="2" t="str">
        <f t="shared" ref="AK16:AK79" si="17">IF($V16=$V17,"",AK$3)</f>
        <v/>
      </c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</row>
    <row r="17" spans="1:66" x14ac:dyDescent="0.8">
      <c r="A17" s="7" t="s">
        <v>13</v>
      </c>
      <c r="B17" s="7" t="s">
        <v>14</v>
      </c>
      <c r="C17" s="7"/>
      <c r="D17" s="7"/>
      <c r="G17" s="2">
        <f t="shared" si="1"/>
        <v>13</v>
      </c>
      <c r="H17" s="2" t="s">
        <v>48</v>
      </c>
      <c r="I17" s="2" t="s">
        <v>55</v>
      </c>
      <c r="J17" s="2" t="s">
        <v>69</v>
      </c>
      <c r="K17" s="2" t="s">
        <v>22</v>
      </c>
      <c r="L17" s="2" t="s">
        <v>81</v>
      </c>
      <c r="M17" s="2"/>
      <c r="N17" s="2"/>
      <c r="O17" s="2" t="s">
        <v>116</v>
      </c>
      <c r="P17" s="2">
        <v>8</v>
      </c>
      <c r="Q17" s="22" t="s">
        <v>287</v>
      </c>
      <c r="R17" s="14" t="s">
        <v>288</v>
      </c>
      <c r="S17" s="3" t="s">
        <v>268</v>
      </c>
      <c r="U17" s="2">
        <f>COUNTIF(J$5:J17,J17)</f>
        <v>5</v>
      </c>
      <c r="V17" s="2">
        <f>COUNTIFS(U$5:U17,1)</f>
        <v>2</v>
      </c>
      <c r="W17" s="2"/>
      <c r="X17" s="13"/>
      <c r="Y17" s="2" t="str">
        <f t="shared" si="14"/>
        <v/>
      </c>
      <c r="Z17" s="2" t="str">
        <f t="shared" si="2"/>
        <v>registration_date</v>
      </c>
      <c r="AA17" s="2" t="str">
        <f t="shared" si="3"/>
        <v xml:space="preserve"> </v>
      </c>
      <c r="AB17" s="2" t="str">
        <f t="shared" si="15"/>
        <v>TIMESTAMP</v>
      </c>
      <c r="AC17" s="2" t="str">
        <f t="shared" si="5"/>
        <v>(</v>
      </c>
      <c r="AD17" s="2">
        <f t="shared" si="6"/>
        <v>8</v>
      </c>
      <c r="AE17" s="2" t="str">
        <f t="shared" si="7"/>
        <v>)</v>
      </c>
      <c r="AF17" s="2" t="str">
        <f t="shared" si="8"/>
        <v/>
      </c>
      <c r="AG17" s="2" t="str">
        <f t="shared" si="9"/>
        <v/>
      </c>
      <c r="AH17" s="2" t="str">
        <f t="shared" si="0"/>
        <v xml:space="preserve"> DEFAULT </v>
      </c>
      <c r="AI17" s="2" t="str">
        <f t="shared" si="10"/>
        <v>CURRENT_TIMESTAMP</v>
      </c>
      <c r="AJ17" s="2" t="str">
        <f t="shared" si="16"/>
        <v>,</v>
      </c>
      <c r="AK17" s="2" t="str">
        <f t="shared" si="17"/>
        <v/>
      </c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</row>
    <row r="18" spans="1:66" x14ac:dyDescent="0.8">
      <c r="A18" s="7" t="s">
        <v>13</v>
      </c>
      <c r="B18" s="7" t="s">
        <v>14</v>
      </c>
      <c r="C18" s="7"/>
      <c r="D18" s="7"/>
      <c r="G18" s="2">
        <f t="shared" si="1"/>
        <v>14</v>
      </c>
      <c r="H18" s="2" t="s">
        <v>48</v>
      </c>
      <c r="I18" s="2" t="s">
        <v>55</v>
      </c>
      <c r="J18" s="2" t="s">
        <v>69</v>
      </c>
      <c r="K18" s="2" t="s">
        <v>23</v>
      </c>
      <c r="L18" s="2" t="s">
        <v>179</v>
      </c>
      <c r="M18" s="2"/>
      <c r="N18" s="2"/>
      <c r="O18" s="2" t="s">
        <v>116</v>
      </c>
      <c r="P18" s="2">
        <v>8</v>
      </c>
      <c r="Q18" s="22" t="s">
        <v>287</v>
      </c>
      <c r="R18" s="14" t="s">
        <v>288</v>
      </c>
      <c r="S18" s="3" t="s">
        <v>268</v>
      </c>
      <c r="U18" s="2">
        <f>COUNTIF(J$5:J18,J18)</f>
        <v>6</v>
      </c>
      <c r="V18" s="2">
        <f>COUNTIFS(U$5:U18,1)</f>
        <v>2</v>
      </c>
      <c r="W18" s="2"/>
      <c r="X18" s="13"/>
      <c r="Y18" s="2" t="str">
        <f t="shared" si="14"/>
        <v/>
      </c>
      <c r="Z18" s="2" t="str">
        <f t="shared" si="2"/>
        <v>update_date</v>
      </c>
      <c r="AA18" s="2" t="str">
        <f t="shared" si="3"/>
        <v xml:space="preserve"> </v>
      </c>
      <c r="AB18" s="2" t="str">
        <f t="shared" si="15"/>
        <v>TIMESTAMP</v>
      </c>
      <c r="AC18" s="2" t="str">
        <f t="shared" si="5"/>
        <v>(</v>
      </c>
      <c r="AD18" s="2">
        <f t="shared" si="6"/>
        <v>8</v>
      </c>
      <c r="AE18" s="2" t="str">
        <f t="shared" si="7"/>
        <v>)</v>
      </c>
      <c r="AF18" s="2" t="str">
        <f t="shared" si="8"/>
        <v/>
      </c>
      <c r="AG18" s="2" t="str">
        <f t="shared" si="9"/>
        <v/>
      </c>
      <c r="AH18" s="2" t="str">
        <f t="shared" si="0"/>
        <v xml:space="preserve"> DEFAULT </v>
      </c>
      <c r="AI18" s="2" t="str">
        <f t="shared" si="10"/>
        <v>CURRENT_TIMESTAMP</v>
      </c>
      <c r="AJ18" s="2" t="str">
        <f t="shared" si="16"/>
        <v>,</v>
      </c>
      <c r="AK18" s="2" t="str">
        <f t="shared" si="17"/>
        <v/>
      </c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</row>
    <row r="19" spans="1:66" x14ac:dyDescent="0.8">
      <c r="A19" s="7" t="s">
        <v>13</v>
      </c>
      <c r="B19" s="7" t="s">
        <v>14</v>
      </c>
      <c r="C19" s="7"/>
      <c r="D19" s="7"/>
      <c r="G19" s="2">
        <f t="shared" si="1"/>
        <v>15</v>
      </c>
      <c r="H19" s="2" t="s">
        <v>48</v>
      </c>
      <c r="I19" s="2" t="s">
        <v>55</v>
      </c>
      <c r="J19" s="2" t="s">
        <v>69</v>
      </c>
      <c r="K19" s="2" t="s">
        <v>52</v>
      </c>
      <c r="L19" s="2" t="s">
        <v>82</v>
      </c>
      <c r="M19" s="2"/>
      <c r="N19" s="2"/>
      <c r="O19" s="2" t="s">
        <v>119</v>
      </c>
      <c r="P19" s="2">
        <v>8</v>
      </c>
      <c r="Q19" s="2" t="s">
        <v>286</v>
      </c>
      <c r="R19" s="2" t="s">
        <v>290</v>
      </c>
      <c r="S19" s="3" t="s">
        <v>226</v>
      </c>
      <c r="U19" s="2">
        <f>COUNTIF(J$5:J19,J19)</f>
        <v>7</v>
      </c>
      <c r="V19" s="2">
        <f>COUNTIFS(U$5:U19,1)</f>
        <v>2</v>
      </c>
      <c r="W19" s="2"/>
      <c r="X19" s="13"/>
      <c r="Y19" s="2" t="str">
        <f t="shared" si="14"/>
        <v/>
      </c>
      <c r="Z19" s="2" t="str">
        <f t="shared" si="2"/>
        <v>registered_user_id</v>
      </c>
      <c r="AA19" s="2" t="str">
        <f t="shared" si="3"/>
        <v xml:space="preserve"> </v>
      </c>
      <c r="AB19" s="2" t="str">
        <f t="shared" si="15"/>
        <v>VARCHAR</v>
      </c>
      <c r="AC19" s="2" t="str">
        <f t="shared" si="5"/>
        <v>(</v>
      </c>
      <c r="AD19" s="2">
        <f t="shared" si="6"/>
        <v>8</v>
      </c>
      <c r="AE19" s="2" t="str">
        <f t="shared" si="7"/>
        <v>)</v>
      </c>
      <c r="AF19" s="2" t="str">
        <f t="shared" si="8"/>
        <v/>
      </c>
      <c r="AG19" s="2" t="str">
        <f t="shared" si="9"/>
        <v/>
      </c>
      <c r="AH19" s="2" t="str">
        <f t="shared" si="0"/>
        <v xml:space="preserve"> DEFAULT </v>
      </c>
      <c r="AI19" s="2" t="str">
        <f t="shared" si="10"/>
        <v xml:space="preserve"> </v>
      </c>
      <c r="AJ19" s="2" t="str">
        <f t="shared" si="16"/>
        <v>,</v>
      </c>
      <c r="AK19" s="2" t="str">
        <f t="shared" si="17"/>
        <v/>
      </c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</row>
    <row r="20" spans="1:66" x14ac:dyDescent="0.8">
      <c r="A20" s="7" t="s">
        <v>13</v>
      </c>
      <c r="B20" s="7" t="s">
        <v>14</v>
      </c>
      <c r="C20" s="7"/>
      <c r="D20" s="7"/>
      <c r="G20" s="2">
        <f t="shared" si="1"/>
        <v>16</v>
      </c>
      <c r="H20" s="2" t="s">
        <v>48</v>
      </c>
      <c r="I20" s="2" t="s">
        <v>55</v>
      </c>
      <c r="J20" s="2" t="s">
        <v>69</v>
      </c>
      <c r="K20" s="2" t="s">
        <v>53</v>
      </c>
      <c r="L20" s="2" t="s">
        <v>83</v>
      </c>
      <c r="M20" s="2"/>
      <c r="N20" s="2"/>
      <c r="O20" s="2" t="s">
        <v>119</v>
      </c>
      <c r="P20" s="2">
        <v>8</v>
      </c>
      <c r="Q20" s="2" t="s">
        <v>286</v>
      </c>
      <c r="R20" s="2" t="s">
        <v>290</v>
      </c>
      <c r="S20" s="3" t="s">
        <v>226</v>
      </c>
      <c r="U20" s="2">
        <f>COUNTIF(J$5:J20,J20)</f>
        <v>8</v>
      </c>
      <c r="V20" s="2">
        <f>COUNTIFS(U$5:U20,1)</f>
        <v>2</v>
      </c>
      <c r="W20" s="2"/>
      <c r="X20" s="13"/>
      <c r="Y20" s="2" t="str">
        <f t="shared" si="14"/>
        <v/>
      </c>
      <c r="Z20" s="2" t="str">
        <f t="shared" si="2"/>
        <v>update_user_id</v>
      </c>
      <c r="AA20" s="2" t="str">
        <f t="shared" si="3"/>
        <v xml:space="preserve"> </v>
      </c>
      <c r="AB20" s="2" t="str">
        <f t="shared" si="15"/>
        <v>VARCHAR</v>
      </c>
      <c r="AC20" s="2" t="str">
        <f t="shared" si="5"/>
        <v>(</v>
      </c>
      <c r="AD20" s="2">
        <f t="shared" si="6"/>
        <v>8</v>
      </c>
      <c r="AE20" s="2" t="str">
        <f t="shared" si="7"/>
        <v>)</v>
      </c>
      <c r="AF20" s="2" t="str">
        <f t="shared" si="8"/>
        <v/>
      </c>
      <c r="AG20" s="2" t="str">
        <f t="shared" si="9"/>
        <v/>
      </c>
      <c r="AH20" s="2" t="str">
        <f t="shared" si="0"/>
        <v xml:space="preserve"> DEFAULT </v>
      </c>
      <c r="AI20" s="2" t="str">
        <f t="shared" si="10"/>
        <v xml:space="preserve"> </v>
      </c>
      <c r="AJ20" s="2" t="str">
        <f t="shared" si="16"/>
        <v/>
      </c>
      <c r="AK20" s="2" t="str">
        <f t="shared" si="17"/>
        <v>)</v>
      </c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</row>
    <row r="21" spans="1:66" x14ac:dyDescent="0.8">
      <c r="A21" s="7" t="s">
        <v>13</v>
      </c>
      <c r="B21" s="7" t="s">
        <v>14</v>
      </c>
      <c r="C21" s="7"/>
      <c r="D21" s="7"/>
      <c r="G21" s="2">
        <f t="shared" si="1"/>
        <v>17</v>
      </c>
      <c r="H21" s="2" t="s">
        <v>48</v>
      </c>
      <c r="I21" s="2" t="s">
        <v>321</v>
      </c>
      <c r="J21" s="2" t="s">
        <v>322</v>
      </c>
      <c r="K21" s="2" t="s">
        <v>317</v>
      </c>
      <c r="L21" s="2" t="s">
        <v>339</v>
      </c>
      <c r="M21" s="2" t="s">
        <v>195</v>
      </c>
      <c r="N21" s="2"/>
      <c r="O21" s="2" t="s">
        <v>115</v>
      </c>
      <c r="P21" s="2">
        <v>8</v>
      </c>
      <c r="Q21" s="2" t="s">
        <v>244</v>
      </c>
      <c r="R21" s="2" t="s">
        <v>267</v>
      </c>
      <c r="S21" s="3" t="s">
        <v>228</v>
      </c>
      <c r="U21" s="2">
        <f>COUNTIF(J$5:J21,J21)</f>
        <v>1</v>
      </c>
      <c r="V21" s="2">
        <f>COUNTIFS(U$5:U21,1)</f>
        <v>3</v>
      </c>
      <c r="W21" s="2"/>
      <c r="X21" s="13"/>
      <c r="Y21" s="2" t="str">
        <f t="shared" si="14"/>
        <v>(</v>
      </c>
      <c r="Z21" s="2" t="str">
        <f t="shared" si="2"/>
        <v>payment_methods_details_id</v>
      </c>
      <c r="AA21" s="2" t="str">
        <f t="shared" si="3"/>
        <v xml:space="preserve"> </v>
      </c>
      <c r="AB21" s="2" t="str">
        <f t="shared" si="15"/>
        <v>VARCHAR</v>
      </c>
      <c r="AC21" s="2" t="str">
        <f t="shared" si="5"/>
        <v>(</v>
      </c>
      <c r="AD21" s="2">
        <f t="shared" si="6"/>
        <v>8</v>
      </c>
      <c r="AE21" s="2" t="str">
        <f t="shared" si="7"/>
        <v>)</v>
      </c>
      <c r="AF21" s="2" t="str">
        <f t="shared" si="8"/>
        <v/>
      </c>
      <c r="AG21" s="2" t="str">
        <f t="shared" si="9"/>
        <v xml:space="preserve"> NOT NULL</v>
      </c>
      <c r="AH21" s="2" t="str">
        <f t="shared" si="0"/>
        <v xml:space="preserve"> DEFAULT </v>
      </c>
      <c r="AI21" s="2" t="str">
        <f t="shared" si="10"/>
        <v/>
      </c>
      <c r="AJ21" s="2" t="str">
        <f t="shared" si="16"/>
        <v>,</v>
      </c>
      <c r="AK21" s="2" t="str">
        <f t="shared" si="17"/>
        <v/>
      </c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</row>
    <row r="22" spans="1:66" x14ac:dyDescent="0.8">
      <c r="A22" s="7" t="s">
        <v>13</v>
      </c>
      <c r="B22" s="7" t="s">
        <v>14</v>
      </c>
      <c r="C22" s="7"/>
      <c r="D22" s="7"/>
      <c r="G22" s="2">
        <f t="shared" si="1"/>
        <v>18</v>
      </c>
      <c r="H22" s="2" t="s">
        <v>48</v>
      </c>
      <c r="I22" s="2" t="s">
        <v>321</v>
      </c>
      <c r="J22" s="2" t="s">
        <v>322</v>
      </c>
      <c r="K22" s="2" t="s">
        <v>318</v>
      </c>
      <c r="L22" s="2" t="s">
        <v>338</v>
      </c>
      <c r="M22" s="2" t="s">
        <v>195</v>
      </c>
      <c r="N22" s="2"/>
      <c r="O22" s="2" t="s">
        <v>115</v>
      </c>
      <c r="P22" s="2">
        <v>30</v>
      </c>
      <c r="Q22" s="2" t="s">
        <v>244</v>
      </c>
      <c r="R22" s="2" t="s">
        <v>244</v>
      </c>
      <c r="S22" s="3" t="s">
        <v>335</v>
      </c>
      <c r="U22" s="2">
        <f>COUNTIF(J$5:J22,J22)</f>
        <v>2</v>
      </c>
      <c r="V22" s="2">
        <f>COUNTIFS(U$5:U22,1)</f>
        <v>3</v>
      </c>
      <c r="W22" s="2"/>
      <c r="X22" s="13"/>
      <c r="Y22" s="2" t="str">
        <f t="shared" si="14"/>
        <v/>
      </c>
      <c r="Z22" s="2" t="str">
        <f t="shared" si="2"/>
        <v>payment_methods_details</v>
      </c>
      <c r="AA22" s="2" t="str">
        <f t="shared" si="3"/>
        <v xml:space="preserve"> </v>
      </c>
      <c r="AB22" s="2" t="str">
        <f t="shared" si="15"/>
        <v>VARCHAR</v>
      </c>
      <c r="AC22" s="2" t="str">
        <f t="shared" si="5"/>
        <v>(</v>
      </c>
      <c r="AD22" s="2">
        <f t="shared" si="6"/>
        <v>30</v>
      </c>
      <c r="AE22" s="2" t="str">
        <f t="shared" si="7"/>
        <v>)</v>
      </c>
      <c r="AF22" s="2" t="str">
        <f t="shared" si="8"/>
        <v/>
      </c>
      <c r="AG22" s="2" t="str">
        <f t="shared" si="9"/>
        <v xml:space="preserve"> NOT NULL</v>
      </c>
      <c r="AH22" s="2" t="str">
        <f t="shared" si="0"/>
        <v xml:space="preserve"> DEFAULT </v>
      </c>
      <c r="AI22" s="2" t="str">
        <f t="shared" si="10"/>
        <v/>
      </c>
      <c r="AJ22" s="2" t="str">
        <f t="shared" si="16"/>
        <v>,</v>
      </c>
      <c r="AK22" s="2" t="str">
        <f t="shared" si="17"/>
        <v/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</row>
    <row r="23" spans="1:66" x14ac:dyDescent="0.8">
      <c r="A23" s="7" t="s">
        <v>13</v>
      </c>
      <c r="B23" s="7" t="s">
        <v>14</v>
      </c>
      <c r="C23" s="7"/>
      <c r="D23" s="7"/>
      <c r="G23" s="2">
        <f t="shared" si="1"/>
        <v>19</v>
      </c>
      <c r="H23" s="2" t="s">
        <v>48</v>
      </c>
      <c r="I23" s="2" t="s">
        <v>321</v>
      </c>
      <c r="J23" s="2" t="s">
        <v>322</v>
      </c>
      <c r="K23" s="2" t="s">
        <v>24</v>
      </c>
      <c r="L23" s="2" t="s">
        <v>84</v>
      </c>
      <c r="M23" s="2" t="s">
        <v>222</v>
      </c>
      <c r="N23" s="2"/>
      <c r="O23" s="2" t="s">
        <v>115</v>
      </c>
      <c r="P23" s="2">
        <v>8</v>
      </c>
      <c r="Q23" s="2" t="s">
        <v>244</v>
      </c>
      <c r="R23" s="2" t="s">
        <v>294</v>
      </c>
      <c r="S23" s="3" t="s">
        <v>238</v>
      </c>
      <c r="U23" s="2">
        <f>COUNTIF(J$5:J23,J23)</f>
        <v>3</v>
      </c>
      <c r="V23" s="2">
        <f>COUNTIFS(U$5:U23,1)</f>
        <v>3</v>
      </c>
      <c r="W23" s="2"/>
      <c r="X23" s="13"/>
      <c r="Y23" s="2" t="str">
        <f t="shared" si="14"/>
        <v/>
      </c>
      <c r="Z23" s="2" t="str">
        <f t="shared" si="2"/>
        <v>payment_methods_id</v>
      </c>
      <c r="AA23" s="2" t="str">
        <f t="shared" si="3"/>
        <v xml:space="preserve"> </v>
      </c>
      <c r="AB23" s="2" t="str">
        <f t="shared" si="15"/>
        <v>VARCHAR</v>
      </c>
      <c r="AC23" s="2" t="str">
        <f t="shared" si="5"/>
        <v>(</v>
      </c>
      <c r="AD23" s="2">
        <f t="shared" si="6"/>
        <v>8</v>
      </c>
      <c r="AE23" s="2" t="str">
        <f t="shared" si="7"/>
        <v>)</v>
      </c>
      <c r="AF23" s="2" t="str">
        <f t="shared" si="8"/>
        <v/>
      </c>
      <c r="AG23" s="2" t="str">
        <f t="shared" si="9"/>
        <v xml:space="preserve"> NOT NULL</v>
      </c>
      <c r="AH23" s="2" t="str">
        <f t="shared" si="0"/>
        <v xml:space="preserve"> DEFAULT </v>
      </c>
      <c r="AI23" s="2" t="str">
        <f t="shared" si="10"/>
        <v/>
      </c>
      <c r="AJ23" s="2" t="str">
        <f t="shared" si="16"/>
        <v>,</v>
      </c>
      <c r="AK23" s="2" t="str">
        <f t="shared" si="17"/>
        <v/>
      </c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</row>
    <row r="24" spans="1:66" x14ac:dyDescent="0.8">
      <c r="A24" s="7" t="s">
        <v>13</v>
      </c>
      <c r="B24" s="7" t="s">
        <v>14</v>
      </c>
      <c r="C24" s="7"/>
      <c r="D24" s="7"/>
      <c r="G24" s="2">
        <f t="shared" si="1"/>
        <v>20</v>
      </c>
      <c r="H24" s="2" t="s">
        <v>48</v>
      </c>
      <c r="I24" s="2" t="s">
        <v>321</v>
      </c>
      <c r="J24" s="2" t="s">
        <v>322</v>
      </c>
      <c r="K24" s="2" t="s">
        <v>16</v>
      </c>
      <c r="L24" s="2" t="s">
        <v>85</v>
      </c>
      <c r="M24" s="2"/>
      <c r="N24" s="2"/>
      <c r="O24" s="2" t="s">
        <v>115</v>
      </c>
      <c r="P24" s="2">
        <v>30</v>
      </c>
      <c r="Q24" s="2" t="s">
        <v>244</v>
      </c>
      <c r="R24" s="2" t="s">
        <v>319</v>
      </c>
      <c r="S24" s="3" t="s">
        <v>320</v>
      </c>
      <c r="U24" s="2">
        <f>COUNTIF(J$5:J24,J24)</f>
        <v>4</v>
      </c>
      <c r="V24" s="2">
        <f>COUNTIFS(U$5:U24,1)</f>
        <v>3</v>
      </c>
      <c r="W24" s="2"/>
      <c r="X24" s="13"/>
      <c r="Y24" s="2" t="str">
        <f t="shared" si="14"/>
        <v/>
      </c>
      <c r="Z24" s="2" t="str">
        <f t="shared" si="2"/>
        <v>payment_methods</v>
      </c>
      <c r="AA24" s="2" t="str">
        <f t="shared" si="3"/>
        <v xml:space="preserve"> </v>
      </c>
      <c r="AB24" s="2" t="str">
        <f t="shared" si="15"/>
        <v>VARCHAR</v>
      </c>
      <c r="AC24" s="2" t="str">
        <f t="shared" si="5"/>
        <v>(</v>
      </c>
      <c r="AD24" s="2">
        <f t="shared" si="6"/>
        <v>30</v>
      </c>
      <c r="AE24" s="2" t="str">
        <f t="shared" si="7"/>
        <v>)</v>
      </c>
      <c r="AF24" s="2" t="str">
        <f t="shared" si="8"/>
        <v/>
      </c>
      <c r="AG24" s="2" t="str">
        <f t="shared" si="9"/>
        <v/>
      </c>
      <c r="AH24" s="2" t="str">
        <f t="shared" si="0"/>
        <v xml:space="preserve"> DEFAULT </v>
      </c>
      <c r="AI24" s="2" t="str">
        <f t="shared" si="10"/>
        <v xml:space="preserve"> </v>
      </c>
      <c r="AJ24" s="2" t="str">
        <f t="shared" si="16"/>
        <v>,</v>
      </c>
      <c r="AK24" s="2" t="str">
        <f t="shared" si="17"/>
        <v/>
      </c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</row>
    <row r="25" spans="1:66" x14ac:dyDescent="0.8">
      <c r="A25" s="7" t="s">
        <v>13</v>
      </c>
      <c r="B25" s="7" t="s">
        <v>14</v>
      </c>
      <c r="C25" s="7"/>
      <c r="D25" s="7"/>
      <c r="G25" s="2">
        <f t="shared" si="1"/>
        <v>21</v>
      </c>
      <c r="H25" s="2" t="s">
        <v>48</v>
      </c>
      <c r="I25" s="2" t="s">
        <v>321</v>
      </c>
      <c r="J25" s="2" t="s">
        <v>322</v>
      </c>
      <c r="K25" s="2" t="s">
        <v>212</v>
      </c>
      <c r="L25" s="2" t="s">
        <v>92</v>
      </c>
      <c r="M25" s="2" t="s">
        <v>195</v>
      </c>
      <c r="N25" s="2"/>
      <c r="O25" s="2" t="s">
        <v>196</v>
      </c>
      <c r="P25" s="2">
        <v>6</v>
      </c>
      <c r="Q25" s="2" t="s">
        <v>345</v>
      </c>
      <c r="R25" s="2" t="s">
        <v>301</v>
      </c>
      <c r="S25" s="3" t="s">
        <v>299</v>
      </c>
      <c r="U25" s="2">
        <f>COUNTIF(J$5:J25,J25)</f>
        <v>5</v>
      </c>
      <c r="V25" s="2">
        <f>COUNTIFS(U$5:U25,1)</f>
        <v>3</v>
      </c>
      <c r="W25" s="2"/>
      <c r="X25" s="13"/>
      <c r="Y25" s="2" t="str">
        <f t="shared" si="14"/>
        <v/>
      </c>
      <c r="Z25" s="2" t="str">
        <f t="shared" si="2"/>
        <v>category</v>
      </c>
      <c r="AA25" s="2" t="str">
        <f t="shared" si="3"/>
        <v xml:space="preserve"> </v>
      </c>
      <c r="AB25" s="2" t="str">
        <f t="shared" si="15"/>
        <v>TEXT</v>
      </c>
      <c r="AC25" s="2" t="str">
        <f t="shared" si="5"/>
        <v>(</v>
      </c>
      <c r="AD25" s="2">
        <f t="shared" si="6"/>
        <v>6</v>
      </c>
      <c r="AE25" s="2" t="str">
        <f t="shared" si="7"/>
        <v>)</v>
      </c>
      <c r="AF25" s="2" t="str">
        <f t="shared" si="8"/>
        <v/>
      </c>
      <c r="AG25" s="2" t="str">
        <f t="shared" si="9"/>
        <v xml:space="preserve"> NOT NULL</v>
      </c>
      <c r="AH25" s="2" t="str">
        <f t="shared" si="0"/>
        <v xml:space="preserve"> DEFAULT </v>
      </c>
      <c r="AI25" s="2" t="str">
        <f t="shared" si="10"/>
        <v/>
      </c>
      <c r="AJ25" s="2" t="str">
        <f t="shared" si="16"/>
        <v>,</v>
      </c>
      <c r="AK25" s="2" t="str">
        <f t="shared" si="17"/>
        <v/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</row>
    <row r="26" spans="1:66" x14ac:dyDescent="0.8">
      <c r="A26" s="7" t="s">
        <v>13</v>
      </c>
      <c r="B26" s="7" t="s">
        <v>14</v>
      </c>
      <c r="C26" s="7"/>
      <c r="D26" s="7"/>
      <c r="G26" s="2">
        <f t="shared" si="1"/>
        <v>22</v>
      </c>
      <c r="H26" s="2" t="s">
        <v>48</v>
      </c>
      <c r="I26" s="2" t="s">
        <v>321</v>
      </c>
      <c r="J26" s="2" t="s">
        <v>322</v>
      </c>
      <c r="K26" s="2" t="s">
        <v>309</v>
      </c>
      <c r="L26" s="2" t="s">
        <v>306</v>
      </c>
      <c r="M26" s="2" t="s">
        <v>195</v>
      </c>
      <c r="N26" s="2"/>
      <c r="O26" s="2" t="s">
        <v>196</v>
      </c>
      <c r="P26" s="2">
        <v>4</v>
      </c>
      <c r="Q26" s="2" t="s">
        <v>310</v>
      </c>
      <c r="R26" s="2" t="s">
        <v>301</v>
      </c>
      <c r="S26" s="3" t="s">
        <v>352</v>
      </c>
      <c r="U26" s="2">
        <f>COUNTIF(J$5:J26,J26)</f>
        <v>6</v>
      </c>
      <c r="V26" s="2">
        <f>COUNTIFS(U$5:U26,1)</f>
        <v>3</v>
      </c>
      <c r="W26" s="2"/>
      <c r="X26" s="13"/>
      <c r="Y26" s="2" t="str">
        <f t="shared" si="14"/>
        <v/>
      </c>
      <c r="Z26" s="2" t="str">
        <f t="shared" si="2"/>
        <v>serial_number_4_digits</v>
      </c>
      <c r="AA26" s="2" t="str">
        <f t="shared" si="3"/>
        <v xml:space="preserve"> </v>
      </c>
      <c r="AB26" s="2" t="str">
        <f t="shared" si="15"/>
        <v>TEXT</v>
      </c>
      <c r="AC26" s="2" t="str">
        <f t="shared" si="5"/>
        <v>(</v>
      </c>
      <c r="AD26" s="2">
        <f t="shared" si="6"/>
        <v>4</v>
      </c>
      <c r="AE26" s="2" t="str">
        <f t="shared" si="7"/>
        <v>)</v>
      </c>
      <c r="AF26" s="2" t="str">
        <f t="shared" si="8"/>
        <v/>
      </c>
      <c r="AG26" s="2" t="str">
        <f t="shared" si="9"/>
        <v xml:space="preserve"> NOT NULL</v>
      </c>
      <c r="AH26" s="2" t="str">
        <f t="shared" si="0"/>
        <v xml:space="preserve"> DEFAULT </v>
      </c>
      <c r="AI26" s="2" t="str">
        <f t="shared" si="10"/>
        <v/>
      </c>
      <c r="AJ26" s="2" t="str">
        <f t="shared" si="16"/>
        <v>,</v>
      </c>
      <c r="AK26" s="2" t="str">
        <f t="shared" si="17"/>
        <v/>
      </c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</row>
    <row r="27" spans="1:66" x14ac:dyDescent="0.8">
      <c r="A27" s="7" t="s">
        <v>13</v>
      </c>
      <c r="B27" s="7" t="s">
        <v>14</v>
      </c>
      <c r="C27" s="7"/>
      <c r="D27" s="7"/>
      <c r="G27" s="2">
        <f t="shared" si="1"/>
        <v>23</v>
      </c>
      <c r="H27" s="2" t="s">
        <v>48</v>
      </c>
      <c r="I27" s="2" t="s">
        <v>321</v>
      </c>
      <c r="J27" s="2" t="s">
        <v>322</v>
      </c>
      <c r="K27" s="2" t="s">
        <v>22</v>
      </c>
      <c r="L27" s="2" t="s">
        <v>81</v>
      </c>
      <c r="M27" s="2"/>
      <c r="N27" s="2"/>
      <c r="O27" s="2" t="s">
        <v>116</v>
      </c>
      <c r="P27" s="2">
        <v>8</v>
      </c>
      <c r="Q27" s="22" t="s">
        <v>287</v>
      </c>
      <c r="R27" s="14" t="s">
        <v>288</v>
      </c>
      <c r="S27" s="3" t="s">
        <v>268</v>
      </c>
      <c r="U27" s="2">
        <f>COUNTIF(J$5:J27,J27)</f>
        <v>7</v>
      </c>
      <c r="V27" s="2">
        <f>COUNTIFS(U$5:U27,1)</f>
        <v>3</v>
      </c>
      <c r="W27" s="2"/>
      <c r="X27" s="13"/>
      <c r="Y27" s="2" t="str">
        <f t="shared" si="14"/>
        <v/>
      </c>
      <c r="Z27" s="2" t="str">
        <f t="shared" si="2"/>
        <v>registration_date</v>
      </c>
      <c r="AA27" s="2" t="str">
        <f t="shared" si="3"/>
        <v xml:space="preserve"> </v>
      </c>
      <c r="AB27" s="2" t="str">
        <f t="shared" si="15"/>
        <v>TIMESTAMP</v>
      </c>
      <c r="AC27" s="2" t="str">
        <f t="shared" si="5"/>
        <v>(</v>
      </c>
      <c r="AD27" s="2">
        <f t="shared" si="6"/>
        <v>8</v>
      </c>
      <c r="AE27" s="2" t="str">
        <f t="shared" si="7"/>
        <v>)</v>
      </c>
      <c r="AF27" s="2" t="str">
        <f t="shared" si="8"/>
        <v/>
      </c>
      <c r="AG27" s="2" t="str">
        <f t="shared" si="9"/>
        <v/>
      </c>
      <c r="AH27" s="2" t="str">
        <f t="shared" si="0"/>
        <v xml:space="preserve"> DEFAULT </v>
      </c>
      <c r="AI27" s="2" t="str">
        <f t="shared" si="10"/>
        <v>CURRENT_TIMESTAMP</v>
      </c>
      <c r="AJ27" s="2" t="str">
        <f t="shared" si="16"/>
        <v>,</v>
      </c>
      <c r="AK27" s="2" t="str">
        <f t="shared" si="17"/>
        <v/>
      </c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</row>
    <row r="28" spans="1:66" x14ac:dyDescent="0.8">
      <c r="A28" s="7" t="s">
        <v>13</v>
      </c>
      <c r="B28" s="7" t="s">
        <v>14</v>
      </c>
      <c r="C28" s="7"/>
      <c r="D28" s="7"/>
      <c r="G28" s="2">
        <f t="shared" si="1"/>
        <v>24</v>
      </c>
      <c r="H28" s="2" t="s">
        <v>48</v>
      </c>
      <c r="I28" s="2" t="s">
        <v>321</v>
      </c>
      <c r="J28" s="2" t="s">
        <v>322</v>
      </c>
      <c r="K28" s="2" t="s">
        <v>23</v>
      </c>
      <c r="L28" s="2" t="s">
        <v>179</v>
      </c>
      <c r="M28" s="2"/>
      <c r="N28" s="2"/>
      <c r="O28" s="2" t="s">
        <v>116</v>
      </c>
      <c r="P28" s="2">
        <v>8</v>
      </c>
      <c r="Q28" s="22" t="s">
        <v>287</v>
      </c>
      <c r="R28" s="14" t="s">
        <v>288</v>
      </c>
      <c r="S28" s="3" t="s">
        <v>268</v>
      </c>
      <c r="U28" s="2">
        <f>COUNTIF(J$5:J28,J28)</f>
        <v>8</v>
      </c>
      <c r="V28" s="2">
        <f>COUNTIFS(U$5:U28,1)</f>
        <v>3</v>
      </c>
      <c r="W28" s="2"/>
      <c r="X28" s="13"/>
      <c r="Y28" s="2" t="str">
        <f t="shared" si="14"/>
        <v/>
      </c>
      <c r="Z28" s="2" t="str">
        <f t="shared" si="2"/>
        <v>update_date</v>
      </c>
      <c r="AA28" s="2" t="str">
        <f t="shared" si="3"/>
        <v xml:space="preserve"> </v>
      </c>
      <c r="AB28" s="2" t="str">
        <f t="shared" si="15"/>
        <v>TIMESTAMP</v>
      </c>
      <c r="AC28" s="2" t="str">
        <f t="shared" si="5"/>
        <v>(</v>
      </c>
      <c r="AD28" s="2">
        <f t="shared" si="6"/>
        <v>8</v>
      </c>
      <c r="AE28" s="2" t="str">
        <f t="shared" si="7"/>
        <v>)</v>
      </c>
      <c r="AF28" s="2" t="str">
        <f t="shared" si="8"/>
        <v/>
      </c>
      <c r="AG28" s="2" t="str">
        <f t="shared" si="9"/>
        <v/>
      </c>
      <c r="AH28" s="2" t="str">
        <f t="shared" si="0"/>
        <v xml:space="preserve"> DEFAULT </v>
      </c>
      <c r="AI28" s="2" t="str">
        <f t="shared" si="10"/>
        <v>CURRENT_TIMESTAMP</v>
      </c>
      <c r="AJ28" s="2" t="str">
        <f t="shared" si="16"/>
        <v>,</v>
      </c>
      <c r="AK28" s="2" t="str">
        <f t="shared" si="17"/>
        <v/>
      </c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</row>
    <row r="29" spans="1:66" x14ac:dyDescent="0.8">
      <c r="A29" s="7" t="s">
        <v>13</v>
      </c>
      <c r="B29" s="7" t="s">
        <v>14</v>
      </c>
      <c r="C29" s="7"/>
      <c r="D29" s="7"/>
      <c r="G29" s="2">
        <f t="shared" si="1"/>
        <v>25</v>
      </c>
      <c r="H29" s="2" t="s">
        <v>48</v>
      </c>
      <c r="I29" s="2" t="s">
        <v>321</v>
      </c>
      <c r="J29" s="2" t="s">
        <v>322</v>
      </c>
      <c r="K29" s="2" t="s">
        <v>52</v>
      </c>
      <c r="L29" s="2" t="s">
        <v>82</v>
      </c>
      <c r="M29" s="2"/>
      <c r="N29" s="2"/>
      <c r="O29" s="2" t="s">
        <v>115</v>
      </c>
      <c r="P29" s="2">
        <v>8</v>
      </c>
      <c r="Q29" s="2" t="s">
        <v>244</v>
      </c>
      <c r="R29" s="2" t="s">
        <v>290</v>
      </c>
      <c r="S29" s="3" t="s">
        <v>226</v>
      </c>
      <c r="U29" s="2">
        <f>COUNTIF(J$5:J29,J29)</f>
        <v>9</v>
      </c>
      <c r="V29" s="2">
        <f>COUNTIFS(U$5:U29,1)</f>
        <v>3</v>
      </c>
      <c r="W29" s="2"/>
      <c r="X29" s="13"/>
      <c r="Y29" s="2" t="str">
        <f t="shared" si="14"/>
        <v/>
      </c>
      <c r="Z29" s="2" t="str">
        <f t="shared" si="2"/>
        <v>registered_user_id</v>
      </c>
      <c r="AA29" s="2" t="str">
        <f t="shared" si="3"/>
        <v xml:space="preserve"> </v>
      </c>
      <c r="AB29" s="2" t="str">
        <f t="shared" si="15"/>
        <v>VARCHAR</v>
      </c>
      <c r="AC29" s="2" t="str">
        <f t="shared" si="5"/>
        <v>(</v>
      </c>
      <c r="AD29" s="2">
        <f t="shared" si="6"/>
        <v>8</v>
      </c>
      <c r="AE29" s="2" t="str">
        <f t="shared" si="7"/>
        <v>)</v>
      </c>
      <c r="AF29" s="2" t="str">
        <f t="shared" si="8"/>
        <v/>
      </c>
      <c r="AG29" s="2" t="str">
        <f t="shared" si="9"/>
        <v/>
      </c>
      <c r="AH29" s="2" t="str">
        <f t="shared" si="0"/>
        <v xml:space="preserve"> DEFAULT </v>
      </c>
      <c r="AI29" s="2" t="str">
        <f t="shared" si="10"/>
        <v xml:space="preserve"> </v>
      </c>
      <c r="AJ29" s="2" t="str">
        <f t="shared" si="16"/>
        <v>,</v>
      </c>
      <c r="AK29" s="2" t="str">
        <f t="shared" si="17"/>
        <v/>
      </c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</row>
    <row r="30" spans="1:66" x14ac:dyDescent="0.8">
      <c r="A30" s="7" t="s">
        <v>13</v>
      </c>
      <c r="B30" s="7" t="s">
        <v>14</v>
      </c>
      <c r="C30" s="7"/>
      <c r="D30" s="7"/>
      <c r="G30" s="2">
        <f t="shared" si="1"/>
        <v>26</v>
      </c>
      <c r="H30" s="2" t="s">
        <v>48</v>
      </c>
      <c r="I30" s="2" t="s">
        <v>321</v>
      </c>
      <c r="J30" s="2" t="s">
        <v>322</v>
      </c>
      <c r="K30" s="2" t="s">
        <v>53</v>
      </c>
      <c r="L30" s="2" t="s">
        <v>83</v>
      </c>
      <c r="M30" s="2"/>
      <c r="N30" s="2"/>
      <c r="O30" s="2" t="s">
        <v>115</v>
      </c>
      <c r="P30" s="2">
        <v>8</v>
      </c>
      <c r="Q30" s="2" t="s">
        <v>244</v>
      </c>
      <c r="R30" s="2" t="s">
        <v>290</v>
      </c>
      <c r="S30" s="3" t="s">
        <v>226</v>
      </c>
      <c r="U30" s="2">
        <f>COUNTIF(J$5:J30,J30)</f>
        <v>10</v>
      </c>
      <c r="V30" s="2">
        <f>COUNTIFS(U$5:U30,1)</f>
        <v>3</v>
      </c>
      <c r="W30" s="2"/>
      <c r="X30" s="13"/>
      <c r="Y30" s="2" t="str">
        <f t="shared" si="14"/>
        <v/>
      </c>
      <c r="Z30" s="2" t="str">
        <f t="shared" si="2"/>
        <v>update_user_id</v>
      </c>
      <c r="AA30" s="2" t="str">
        <f t="shared" si="3"/>
        <v xml:space="preserve"> </v>
      </c>
      <c r="AB30" s="2" t="str">
        <f t="shared" si="15"/>
        <v>VARCHAR</v>
      </c>
      <c r="AC30" s="2" t="str">
        <f t="shared" si="5"/>
        <v>(</v>
      </c>
      <c r="AD30" s="2">
        <f t="shared" si="6"/>
        <v>8</v>
      </c>
      <c r="AE30" s="2" t="str">
        <f t="shared" si="7"/>
        <v>)</v>
      </c>
      <c r="AF30" s="2" t="str">
        <f t="shared" si="8"/>
        <v/>
      </c>
      <c r="AG30" s="2" t="str">
        <f t="shared" si="9"/>
        <v/>
      </c>
      <c r="AH30" s="2" t="str">
        <f t="shared" si="0"/>
        <v xml:space="preserve"> DEFAULT </v>
      </c>
      <c r="AI30" s="2" t="str">
        <f t="shared" si="10"/>
        <v xml:space="preserve"> </v>
      </c>
      <c r="AJ30" s="2" t="str">
        <f t="shared" si="16"/>
        <v/>
      </c>
      <c r="AK30" s="2" t="str">
        <f t="shared" si="17"/>
        <v>)</v>
      </c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</row>
    <row r="31" spans="1:66" x14ac:dyDescent="0.8">
      <c r="A31" s="7" t="s">
        <v>13</v>
      </c>
      <c r="B31" s="7" t="s">
        <v>14</v>
      </c>
      <c r="C31" s="7"/>
      <c r="D31" s="7"/>
      <c r="G31" s="2">
        <f t="shared" si="1"/>
        <v>27</v>
      </c>
      <c r="H31" s="2" t="s">
        <v>48</v>
      </c>
      <c r="I31" s="2" t="s">
        <v>333</v>
      </c>
      <c r="J31" s="2" t="s">
        <v>336</v>
      </c>
      <c r="K31" s="2" t="s">
        <v>323</v>
      </c>
      <c r="L31" s="2" t="s">
        <v>340</v>
      </c>
      <c r="M31" s="2" t="s">
        <v>195</v>
      </c>
      <c r="N31" s="2"/>
      <c r="O31" s="2" t="s">
        <v>115</v>
      </c>
      <c r="P31" s="2">
        <v>8</v>
      </c>
      <c r="Q31" s="2" t="s">
        <v>244</v>
      </c>
      <c r="R31" s="2" t="s">
        <v>267</v>
      </c>
      <c r="S31" s="3" t="s">
        <v>228</v>
      </c>
      <c r="U31" s="2">
        <f>COUNTIF(J$5:J31,J31)</f>
        <v>1</v>
      </c>
      <c r="V31" s="2">
        <f>COUNTIFS(U$5:U31,1)</f>
        <v>4</v>
      </c>
      <c r="W31" s="2"/>
      <c r="X31" s="13"/>
      <c r="Y31" s="2" t="str">
        <f t="shared" si="14"/>
        <v>(</v>
      </c>
      <c r="Z31" s="2" t="str">
        <f t="shared" si="2"/>
        <v>bank_account_usage_id</v>
      </c>
      <c r="AA31" s="2" t="str">
        <f t="shared" si="3"/>
        <v xml:space="preserve"> </v>
      </c>
      <c r="AB31" s="2" t="str">
        <f t="shared" si="15"/>
        <v>VARCHAR</v>
      </c>
      <c r="AC31" s="2" t="str">
        <f t="shared" si="5"/>
        <v>(</v>
      </c>
      <c r="AD31" s="2">
        <f t="shared" si="6"/>
        <v>8</v>
      </c>
      <c r="AE31" s="2" t="str">
        <f t="shared" si="7"/>
        <v>)</v>
      </c>
      <c r="AF31" s="2" t="str">
        <f t="shared" si="8"/>
        <v/>
      </c>
      <c r="AG31" s="2" t="str">
        <f t="shared" si="9"/>
        <v xml:space="preserve"> NOT NULL</v>
      </c>
      <c r="AH31" s="2" t="str">
        <f t="shared" si="0"/>
        <v xml:space="preserve"> DEFAULT </v>
      </c>
      <c r="AI31" s="2" t="str">
        <f t="shared" si="10"/>
        <v/>
      </c>
      <c r="AJ31" s="2" t="str">
        <f t="shared" si="16"/>
        <v>,</v>
      </c>
      <c r="AK31" s="2" t="str">
        <f t="shared" si="17"/>
        <v/>
      </c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</row>
    <row r="32" spans="1:66" x14ac:dyDescent="0.8">
      <c r="A32" s="7" t="s">
        <v>13</v>
      </c>
      <c r="B32" s="7" t="s">
        <v>14</v>
      </c>
      <c r="C32" s="7"/>
      <c r="D32" s="7"/>
      <c r="G32" s="2">
        <f t="shared" si="1"/>
        <v>28</v>
      </c>
      <c r="H32" s="2" t="s">
        <v>48</v>
      </c>
      <c r="I32" s="2" t="s">
        <v>333</v>
      </c>
      <c r="J32" s="2" t="s">
        <v>326</v>
      </c>
      <c r="K32" s="2" t="s">
        <v>324</v>
      </c>
      <c r="L32" s="2" t="s">
        <v>337</v>
      </c>
      <c r="M32" s="2"/>
      <c r="N32" s="2"/>
      <c r="O32" s="2" t="s">
        <v>115</v>
      </c>
      <c r="P32" s="2">
        <v>30</v>
      </c>
      <c r="Q32" s="2" t="s">
        <v>244</v>
      </c>
      <c r="R32" s="2" t="s">
        <v>244</v>
      </c>
      <c r="S32" s="3" t="s">
        <v>329</v>
      </c>
      <c r="U32" s="2">
        <f>COUNTIF(J$5:J32,J32)</f>
        <v>2</v>
      </c>
      <c r="V32" s="2">
        <f>COUNTIFS(U$5:U32,1)</f>
        <v>4</v>
      </c>
      <c r="W32" s="2"/>
      <c r="X32" s="13"/>
      <c r="Y32" s="2" t="str">
        <f t="shared" si="14"/>
        <v/>
      </c>
      <c r="Z32" s="2" t="str">
        <f t="shared" si="2"/>
        <v>bank_account_usage</v>
      </c>
      <c r="AA32" s="2" t="str">
        <f t="shared" si="3"/>
        <v xml:space="preserve"> </v>
      </c>
      <c r="AB32" s="2" t="str">
        <f t="shared" si="15"/>
        <v>VARCHAR</v>
      </c>
      <c r="AC32" s="2" t="str">
        <f t="shared" si="5"/>
        <v>(</v>
      </c>
      <c r="AD32" s="2">
        <f t="shared" si="6"/>
        <v>30</v>
      </c>
      <c r="AE32" s="2" t="str">
        <f t="shared" si="7"/>
        <v>)</v>
      </c>
      <c r="AF32" s="2" t="str">
        <f t="shared" si="8"/>
        <v/>
      </c>
      <c r="AG32" s="2" t="str">
        <f t="shared" si="9"/>
        <v/>
      </c>
      <c r="AH32" s="2" t="str">
        <f t="shared" si="0"/>
        <v xml:space="preserve"> DEFAULT </v>
      </c>
      <c r="AI32" s="2" t="str">
        <f t="shared" si="10"/>
        <v xml:space="preserve"> </v>
      </c>
      <c r="AJ32" s="2" t="str">
        <f t="shared" si="16"/>
        <v>,</v>
      </c>
      <c r="AK32" s="2" t="str">
        <f t="shared" si="17"/>
        <v/>
      </c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</row>
    <row r="33" spans="1:66" x14ac:dyDescent="0.8">
      <c r="A33" s="7" t="s">
        <v>13</v>
      </c>
      <c r="B33" s="7" t="s">
        <v>14</v>
      </c>
      <c r="C33" s="7"/>
      <c r="D33" s="7"/>
      <c r="G33" s="2">
        <f t="shared" si="1"/>
        <v>29</v>
      </c>
      <c r="H33" s="2" t="s">
        <v>48</v>
      </c>
      <c r="I33" s="2" t="s">
        <v>333</v>
      </c>
      <c r="J33" s="2" t="s">
        <v>326</v>
      </c>
      <c r="K33" s="2" t="s">
        <v>212</v>
      </c>
      <c r="L33" s="2" t="s">
        <v>92</v>
      </c>
      <c r="M33" s="2" t="s">
        <v>195</v>
      </c>
      <c r="N33" s="2"/>
      <c r="O33" s="2" t="s">
        <v>196</v>
      </c>
      <c r="P33" s="2">
        <v>6</v>
      </c>
      <c r="Q33" s="2" t="s">
        <v>346</v>
      </c>
      <c r="R33" s="2" t="s">
        <v>301</v>
      </c>
      <c r="S33" s="3" t="s">
        <v>299</v>
      </c>
      <c r="U33" s="2">
        <f>COUNTIF(J$5:J33,J33)</f>
        <v>3</v>
      </c>
      <c r="V33" s="2">
        <f>COUNTIFS(U$5:U33,1)</f>
        <v>4</v>
      </c>
      <c r="W33" s="2"/>
      <c r="X33" s="13"/>
      <c r="Y33" s="2" t="str">
        <f t="shared" si="14"/>
        <v/>
      </c>
      <c r="Z33" s="2" t="str">
        <f t="shared" si="2"/>
        <v>category</v>
      </c>
      <c r="AA33" s="2" t="str">
        <f t="shared" si="3"/>
        <v xml:space="preserve"> </v>
      </c>
      <c r="AB33" s="2" t="str">
        <f t="shared" si="15"/>
        <v>TEXT</v>
      </c>
      <c r="AC33" s="2" t="str">
        <f t="shared" si="5"/>
        <v>(</v>
      </c>
      <c r="AD33" s="2">
        <f t="shared" si="6"/>
        <v>6</v>
      </c>
      <c r="AE33" s="2" t="str">
        <f t="shared" si="7"/>
        <v>)</v>
      </c>
      <c r="AF33" s="2" t="str">
        <f t="shared" si="8"/>
        <v/>
      </c>
      <c r="AG33" s="2" t="str">
        <f t="shared" si="9"/>
        <v xml:space="preserve"> NOT NULL</v>
      </c>
      <c r="AH33" s="2" t="str">
        <f t="shared" si="0"/>
        <v xml:space="preserve"> DEFAULT </v>
      </c>
      <c r="AI33" s="2" t="str">
        <f t="shared" si="10"/>
        <v/>
      </c>
      <c r="AJ33" s="2" t="str">
        <f t="shared" si="16"/>
        <v>,</v>
      </c>
      <c r="AK33" s="2" t="str">
        <f t="shared" si="17"/>
        <v/>
      </c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</row>
    <row r="34" spans="1:66" x14ac:dyDescent="0.8">
      <c r="A34" s="7" t="s">
        <v>13</v>
      </c>
      <c r="B34" s="7" t="s">
        <v>14</v>
      </c>
      <c r="C34" s="7"/>
      <c r="D34" s="7"/>
      <c r="G34" s="2">
        <f t="shared" si="1"/>
        <v>30</v>
      </c>
      <c r="H34" s="2" t="s">
        <v>48</v>
      </c>
      <c r="I34" s="2" t="s">
        <v>333</v>
      </c>
      <c r="J34" s="2" t="s">
        <v>326</v>
      </c>
      <c r="K34" s="2" t="s">
        <v>309</v>
      </c>
      <c r="L34" s="2" t="s">
        <v>306</v>
      </c>
      <c r="M34" s="2" t="s">
        <v>195</v>
      </c>
      <c r="N34" s="2"/>
      <c r="O34" s="2" t="s">
        <v>196</v>
      </c>
      <c r="P34" s="2">
        <v>4</v>
      </c>
      <c r="Q34" s="2" t="s">
        <v>310</v>
      </c>
      <c r="R34" s="2" t="s">
        <v>301</v>
      </c>
      <c r="S34" s="3" t="s">
        <v>352</v>
      </c>
      <c r="U34" s="2">
        <f>COUNTIF(J$5:J34,J34)</f>
        <v>4</v>
      </c>
      <c r="V34" s="2">
        <f>COUNTIFS(U$5:U34,1)</f>
        <v>4</v>
      </c>
      <c r="W34" s="2"/>
      <c r="X34" s="13"/>
      <c r="Y34" s="2" t="str">
        <f t="shared" si="14"/>
        <v/>
      </c>
      <c r="Z34" s="2" t="str">
        <f t="shared" si="2"/>
        <v>serial_number_4_digits</v>
      </c>
      <c r="AA34" s="2" t="str">
        <f t="shared" si="3"/>
        <v xml:space="preserve"> </v>
      </c>
      <c r="AB34" s="2" t="str">
        <f t="shared" si="15"/>
        <v>TEXT</v>
      </c>
      <c r="AC34" s="2" t="str">
        <f t="shared" si="5"/>
        <v>(</v>
      </c>
      <c r="AD34" s="2">
        <f t="shared" si="6"/>
        <v>4</v>
      </c>
      <c r="AE34" s="2" t="str">
        <f t="shared" si="7"/>
        <v>)</v>
      </c>
      <c r="AF34" s="2" t="str">
        <f t="shared" si="8"/>
        <v/>
      </c>
      <c r="AG34" s="2" t="str">
        <f t="shared" si="9"/>
        <v xml:space="preserve"> NOT NULL</v>
      </c>
      <c r="AH34" s="2" t="str">
        <f t="shared" si="0"/>
        <v xml:space="preserve"> DEFAULT </v>
      </c>
      <c r="AI34" s="2" t="str">
        <f t="shared" si="10"/>
        <v/>
      </c>
      <c r="AJ34" s="2" t="str">
        <f t="shared" si="16"/>
        <v>,</v>
      </c>
      <c r="AK34" s="2" t="str">
        <f t="shared" si="17"/>
        <v/>
      </c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</row>
    <row r="35" spans="1:66" x14ac:dyDescent="0.8">
      <c r="A35" s="7" t="s">
        <v>13</v>
      </c>
      <c r="B35" s="7" t="s">
        <v>14</v>
      </c>
      <c r="C35" s="7"/>
      <c r="D35" s="7"/>
      <c r="G35" s="2">
        <f t="shared" si="1"/>
        <v>31</v>
      </c>
      <c r="H35" s="2" t="s">
        <v>48</v>
      </c>
      <c r="I35" s="2" t="s">
        <v>333</v>
      </c>
      <c r="J35" s="2" t="s">
        <v>326</v>
      </c>
      <c r="K35" s="2" t="s">
        <v>22</v>
      </c>
      <c r="L35" s="2" t="s">
        <v>81</v>
      </c>
      <c r="M35" s="2"/>
      <c r="N35" s="2"/>
      <c r="O35" s="2" t="s">
        <v>116</v>
      </c>
      <c r="P35" s="2">
        <v>8</v>
      </c>
      <c r="Q35" s="22" t="s">
        <v>287</v>
      </c>
      <c r="R35" s="14" t="s">
        <v>288</v>
      </c>
      <c r="S35" s="3" t="s">
        <v>268</v>
      </c>
      <c r="U35" s="2">
        <f>COUNTIF(J$5:J35,J35)</f>
        <v>5</v>
      </c>
      <c r="V35" s="2">
        <f>COUNTIFS(U$5:U35,1)</f>
        <v>4</v>
      </c>
      <c r="W35" s="2"/>
      <c r="X35" s="13"/>
      <c r="Y35" s="2" t="str">
        <f t="shared" si="14"/>
        <v/>
      </c>
      <c r="Z35" s="2" t="str">
        <f t="shared" si="2"/>
        <v>registration_date</v>
      </c>
      <c r="AA35" s="2" t="str">
        <f t="shared" si="3"/>
        <v xml:space="preserve"> </v>
      </c>
      <c r="AB35" s="2" t="str">
        <f t="shared" si="15"/>
        <v>TIMESTAMP</v>
      </c>
      <c r="AC35" s="2" t="str">
        <f t="shared" si="5"/>
        <v>(</v>
      </c>
      <c r="AD35" s="2">
        <f t="shared" si="6"/>
        <v>8</v>
      </c>
      <c r="AE35" s="2" t="str">
        <f t="shared" si="7"/>
        <v>)</v>
      </c>
      <c r="AF35" s="2" t="str">
        <f t="shared" si="8"/>
        <v/>
      </c>
      <c r="AG35" s="2" t="str">
        <f t="shared" si="9"/>
        <v/>
      </c>
      <c r="AH35" s="2" t="str">
        <f t="shared" si="0"/>
        <v xml:space="preserve"> DEFAULT </v>
      </c>
      <c r="AI35" s="2" t="str">
        <f t="shared" si="10"/>
        <v>CURRENT_TIMESTAMP</v>
      </c>
      <c r="AJ35" s="2" t="str">
        <f t="shared" si="16"/>
        <v>,</v>
      </c>
      <c r="AK35" s="2" t="str">
        <f t="shared" si="17"/>
        <v/>
      </c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</row>
    <row r="36" spans="1:66" x14ac:dyDescent="0.8">
      <c r="A36" s="7" t="s">
        <v>13</v>
      </c>
      <c r="B36" s="7" t="s">
        <v>14</v>
      </c>
      <c r="C36" s="7"/>
      <c r="D36" s="7"/>
      <c r="G36" s="2">
        <f t="shared" si="1"/>
        <v>32</v>
      </c>
      <c r="H36" s="2" t="s">
        <v>48</v>
      </c>
      <c r="I36" s="2" t="s">
        <v>333</v>
      </c>
      <c r="J36" s="2" t="s">
        <v>326</v>
      </c>
      <c r="K36" s="2" t="s">
        <v>23</v>
      </c>
      <c r="L36" s="2" t="s">
        <v>179</v>
      </c>
      <c r="M36" s="2"/>
      <c r="N36" s="2"/>
      <c r="O36" s="2" t="s">
        <v>116</v>
      </c>
      <c r="P36" s="2">
        <v>8</v>
      </c>
      <c r="Q36" s="22" t="s">
        <v>287</v>
      </c>
      <c r="R36" s="14" t="s">
        <v>288</v>
      </c>
      <c r="S36" s="3" t="s">
        <v>268</v>
      </c>
      <c r="U36" s="2">
        <f>COUNTIF(J$5:J36,J36)</f>
        <v>6</v>
      </c>
      <c r="V36" s="2">
        <f>COUNTIFS(U$5:U36,1)</f>
        <v>4</v>
      </c>
      <c r="W36" s="2"/>
      <c r="X36" s="13"/>
      <c r="Y36" s="2" t="str">
        <f t="shared" si="14"/>
        <v/>
      </c>
      <c r="Z36" s="2" t="str">
        <f t="shared" si="2"/>
        <v>update_date</v>
      </c>
      <c r="AA36" s="2" t="str">
        <f t="shared" si="3"/>
        <v xml:space="preserve"> </v>
      </c>
      <c r="AB36" s="2" t="str">
        <f t="shared" si="15"/>
        <v>TIMESTAMP</v>
      </c>
      <c r="AC36" s="2" t="str">
        <f t="shared" si="5"/>
        <v>(</v>
      </c>
      <c r="AD36" s="2">
        <f t="shared" si="6"/>
        <v>8</v>
      </c>
      <c r="AE36" s="2" t="str">
        <f t="shared" si="7"/>
        <v>)</v>
      </c>
      <c r="AF36" s="2" t="str">
        <f t="shared" si="8"/>
        <v/>
      </c>
      <c r="AG36" s="2" t="str">
        <f t="shared" si="9"/>
        <v/>
      </c>
      <c r="AH36" s="2" t="str">
        <f t="shared" si="0"/>
        <v xml:space="preserve"> DEFAULT </v>
      </c>
      <c r="AI36" s="2" t="str">
        <f t="shared" si="10"/>
        <v>CURRENT_TIMESTAMP</v>
      </c>
      <c r="AJ36" s="2" t="str">
        <f t="shared" si="16"/>
        <v>,</v>
      </c>
      <c r="AK36" s="2" t="str">
        <f t="shared" si="17"/>
        <v/>
      </c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</row>
    <row r="37" spans="1:66" x14ac:dyDescent="0.8">
      <c r="A37" s="7" t="s">
        <v>13</v>
      </c>
      <c r="B37" s="7" t="s">
        <v>14</v>
      </c>
      <c r="C37" s="7"/>
      <c r="D37" s="7"/>
      <c r="G37" s="2">
        <f t="shared" si="1"/>
        <v>33</v>
      </c>
      <c r="H37" s="2" t="s">
        <v>48</v>
      </c>
      <c r="I37" s="2" t="s">
        <v>333</v>
      </c>
      <c r="J37" s="2" t="s">
        <v>326</v>
      </c>
      <c r="K37" s="2" t="s">
        <v>52</v>
      </c>
      <c r="L37" s="2" t="s">
        <v>82</v>
      </c>
      <c r="M37" s="2"/>
      <c r="N37" s="2"/>
      <c r="O37" s="2" t="s">
        <v>115</v>
      </c>
      <c r="P37" s="2">
        <v>8</v>
      </c>
      <c r="Q37" s="2" t="s">
        <v>244</v>
      </c>
      <c r="R37" s="2" t="s">
        <v>290</v>
      </c>
      <c r="S37" s="3" t="s">
        <v>226</v>
      </c>
      <c r="U37" s="2">
        <f>COUNTIF(J$5:J37,J37)</f>
        <v>7</v>
      </c>
      <c r="V37" s="2">
        <f>COUNTIFS(U$5:U37,1)</f>
        <v>4</v>
      </c>
      <c r="W37" s="2"/>
      <c r="X37" s="13"/>
      <c r="Y37" s="2" t="str">
        <f t="shared" si="14"/>
        <v/>
      </c>
      <c r="Z37" s="2" t="str">
        <f t="shared" si="2"/>
        <v>registered_user_id</v>
      </c>
      <c r="AA37" s="2" t="str">
        <f t="shared" si="3"/>
        <v xml:space="preserve"> </v>
      </c>
      <c r="AB37" s="2" t="str">
        <f t="shared" si="15"/>
        <v>VARCHAR</v>
      </c>
      <c r="AC37" s="2" t="str">
        <f t="shared" si="5"/>
        <v>(</v>
      </c>
      <c r="AD37" s="2">
        <f t="shared" si="6"/>
        <v>8</v>
      </c>
      <c r="AE37" s="2" t="str">
        <f t="shared" si="7"/>
        <v>)</v>
      </c>
      <c r="AF37" s="2" t="str">
        <f t="shared" si="8"/>
        <v/>
      </c>
      <c r="AG37" s="2" t="str">
        <f t="shared" si="9"/>
        <v/>
      </c>
      <c r="AH37" s="2" t="str">
        <f t="shared" si="0"/>
        <v xml:space="preserve"> DEFAULT </v>
      </c>
      <c r="AI37" s="2" t="str">
        <f t="shared" si="10"/>
        <v xml:space="preserve"> </v>
      </c>
      <c r="AJ37" s="2" t="str">
        <f t="shared" si="16"/>
        <v>,</v>
      </c>
      <c r="AK37" s="2" t="str">
        <f t="shared" si="17"/>
        <v/>
      </c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</row>
    <row r="38" spans="1:66" x14ac:dyDescent="0.8">
      <c r="A38" s="7" t="s">
        <v>13</v>
      </c>
      <c r="B38" s="7" t="s">
        <v>14</v>
      </c>
      <c r="C38" s="7"/>
      <c r="D38" s="7"/>
      <c r="G38" s="2">
        <f t="shared" si="1"/>
        <v>34</v>
      </c>
      <c r="H38" s="2" t="s">
        <v>48</v>
      </c>
      <c r="I38" s="2" t="s">
        <v>333</v>
      </c>
      <c r="J38" s="2" t="s">
        <v>326</v>
      </c>
      <c r="K38" s="2" t="s">
        <v>53</v>
      </c>
      <c r="L38" s="2" t="s">
        <v>83</v>
      </c>
      <c r="M38" s="2"/>
      <c r="N38" s="2"/>
      <c r="O38" s="2" t="s">
        <v>115</v>
      </c>
      <c r="P38" s="2">
        <v>8</v>
      </c>
      <c r="Q38" s="2" t="s">
        <v>244</v>
      </c>
      <c r="R38" s="2" t="s">
        <v>290</v>
      </c>
      <c r="S38" s="3" t="s">
        <v>226</v>
      </c>
      <c r="U38" s="2">
        <f>COUNTIF(J$5:J38,J38)</f>
        <v>8</v>
      </c>
      <c r="V38" s="2">
        <f>COUNTIFS(U$5:U38,1)</f>
        <v>4</v>
      </c>
      <c r="W38" s="2"/>
      <c r="X38" s="13"/>
      <c r="Y38" s="2" t="str">
        <f t="shared" si="14"/>
        <v/>
      </c>
      <c r="Z38" s="2" t="str">
        <f t="shared" si="2"/>
        <v>update_user_id</v>
      </c>
      <c r="AA38" s="2" t="str">
        <f t="shared" si="3"/>
        <v xml:space="preserve"> </v>
      </c>
      <c r="AB38" s="2" t="str">
        <f t="shared" si="15"/>
        <v>VARCHAR</v>
      </c>
      <c r="AC38" s="2" t="str">
        <f t="shared" si="5"/>
        <v>(</v>
      </c>
      <c r="AD38" s="2">
        <f t="shared" si="6"/>
        <v>8</v>
      </c>
      <c r="AE38" s="2" t="str">
        <f t="shared" si="7"/>
        <v>)</v>
      </c>
      <c r="AF38" s="2" t="str">
        <f t="shared" si="8"/>
        <v/>
      </c>
      <c r="AG38" s="2" t="str">
        <f t="shared" si="9"/>
        <v/>
      </c>
      <c r="AH38" s="2" t="str">
        <f t="shared" si="0"/>
        <v xml:space="preserve"> DEFAULT </v>
      </c>
      <c r="AI38" s="2" t="str">
        <f t="shared" si="10"/>
        <v xml:space="preserve"> </v>
      </c>
      <c r="AJ38" s="2" t="str">
        <f t="shared" si="16"/>
        <v/>
      </c>
      <c r="AK38" s="2" t="str">
        <f t="shared" si="17"/>
        <v>)</v>
      </c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</row>
    <row r="39" spans="1:66" x14ac:dyDescent="0.8">
      <c r="A39" s="7" t="s">
        <v>13</v>
      </c>
      <c r="B39" s="7" t="s">
        <v>14</v>
      </c>
      <c r="C39" s="7"/>
      <c r="D39" s="7"/>
      <c r="G39" s="2">
        <f t="shared" si="1"/>
        <v>35</v>
      </c>
      <c r="H39" s="2" t="s">
        <v>48</v>
      </c>
      <c r="I39" s="2" t="s">
        <v>325</v>
      </c>
      <c r="J39" s="2" t="s">
        <v>334</v>
      </c>
      <c r="K39" s="2" t="s">
        <v>327</v>
      </c>
      <c r="L39" s="2" t="s">
        <v>342</v>
      </c>
      <c r="M39" s="2" t="s">
        <v>195</v>
      </c>
      <c r="N39" s="2"/>
      <c r="O39" s="2" t="s">
        <v>115</v>
      </c>
      <c r="P39" s="2">
        <v>8</v>
      </c>
      <c r="Q39" s="2" t="s">
        <v>244</v>
      </c>
      <c r="R39" s="2" t="s">
        <v>267</v>
      </c>
      <c r="S39" s="3" t="s">
        <v>228</v>
      </c>
      <c r="U39" s="2">
        <f>COUNTIF(J$5:J39,J39)</f>
        <v>1</v>
      </c>
      <c r="V39" s="2">
        <f>COUNTIFS(U$5:U39,1)</f>
        <v>5</v>
      </c>
      <c r="W39" s="2"/>
      <c r="X39" s="13"/>
      <c r="Y39" s="2" t="str">
        <f t="shared" si="14"/>
        <v>(</v>
      </c>
      <c r="Z39" s="2" t="str">
        <f t="shared" si="2"/>
        <v>bank_account_usage_details_id</v>
      </c>
      <c r="AA39" s="2" t="str">
        <f t="shared" si="3"/>
        <v xml:space="preserve"> </v>
      </c>
      <c r="AB39" s="2" t="str">
        <f t="shared" si="15"/>
        <v>VARCHAR</v>
      </c>
      <c r="AC39" s="2" t="str">
        <f t="shared" si="5"/>
        <v>(</v>
      </c>
      <c r="AD39" s="2">
        <f t="shared" si="6"/>
        <v>8</v>
      </c>
      <c r="AE39" s="2" t="str">
        <f t="shared" si="7"/>
        <v>)</v>
      </c>
      <c r="AF39" s="2" t="str">
        <f t="shared" si="8"/>
        <v/>
      </c>
      <c r="AG39" s="2" t="str">
        <f t="shared" si="9"/>
        <v xml:space="preserve"> NOT NULL</v>
      </c>
      <c r="AH39" s="2" t="str">
        <f t="shared" si="0"/>
        <v xml:space="preserve"> DEFAULT </v>
      </c>
      <c r="AI39" s="2" t="str">
        <f t="shared" si="10"/>
        <v/>
      </c>
      <c r="AJ39" s="2" t="str">
        <f t="shared" si="16"/>
        <v>,</v>
      </c>
      <c r="AK39" s="2" t="str">
        <f t="shared" si="17"/>
        <v/>
      </c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</row>
    <row r="40" spans="1:66" x14ac:dyDescent="0.8">
      <c r="A40" s="7" t="s">
        <v>13</v>
      </c>
      <c r="B40" s="7" t="s">
        <v>14</v>
      </c>
      <c r="C40" s="7"/>
      <c r="D40" s="7"/>
      <c r="G40" s="2">
        <f t="shared" si="1"/>
        <v>36</v>
      </c>
      <c r="H40" s="2" t="s">
        <v>48</v>
      </c>
      <c r="I40" s="2" t="s">
        <v>325</v>
      </c>
      <c r="J40" s="2" t="s">
        <v>334</v>
      </c>
      <c r="K40" s="2" t="s">
        <v>328</v>
      </c>
      <c r="L40" s="2" t="s">
        <v>341</v>
      </c>
      <c r="M40" s="2" t="s">
        <v>195</v>
      </c>
      <c r="N40" s="2"/>
      <c r="O40" s="2" t="s">
        <v>115</v>
      </c>
      <c r="P40" s="2">
        <v>30</v>
      </c>
      <c r="Q40" s="2" t="s">
        <v>244</v>
      </c>
      <c r="R40" s="2" t="s">
        <v>244</v>
      </c>
      <c r="S40" s="3" t="s">
        <v>330</v>
      </c>
      <c r="U40" s="2">
        <f>COUNTIF(J$5:J40,J40)</f>
        <v>2</v>
      </c>
      <c r="V40" s="2">
        <f>COUNTIFS(U$5:U40,1)</f>
        <v>5</v>
      </c>
      <c r="W40" s="2"/>
      <c r="X40" s="13"/>
      <c r="Y40" s="2" t="str">
        <f t="shared" si="14"/>
        <v/>
      </c>
      <c r="Z40" s="2" t="str">
        <f t="shared" si="2"/>
        <v>bank_account_usage_details</v>
      </c>
      <c r="AA40" s="2" t="str">
        <f t="shared" si="3"/>
        <v xml:space="preserve"> </v>
      </c>
      <c r="AB40" s="2" t="str">
        <f t="shared" si="15"/>
        <v>VARCHAR</v>
      </c>
      <c r="AC40" s="2" t="str">
        <f t="shared" si="5"/>
        <v>(</v>
      </c>
      <c r="AD40" s="2">
        <f t="shared" si="6"/>
        <v>30</v>
      </c>
      <c r="AE40" s="2" t="str">
        <f t="shared" si="7"/>
        <v>)</v>
      </c>
      <c r="AF40" s="2" t="str">
        <f t="shared" si="8"/>
        <v/>
      </c>
      <c r="AG40" s="2" t="str">
        <f t="shared" si="9"/>
        <v xml:space="preserve"> NOT NULL</v>
      </c>
      <c r="AH40" s="2" t="str">
        <f t="shared" si="0"/>
        <v xml:space="preserve"> DEFAULT </v>
      </c>
      <c r="AI40" s="2" t="str">
        <f t="shared" si="10"/>
        <v/>
      </c>
      <c r="AJ40" s="2" t="str">
        <f t="shared" si="16"/>
        <v>,</v>
      </c>
      <c r="AK40" s="2" t="str">
        <f t="shared" si="17"/>
        <v/>
      </c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</row>
    <row r="41" spans="1:66" x14ac:dyDescent="0.8">
      <c r="A41" s="7" t="s">
        <v>13</v>
      </c>
      <c r="B41" s="7" t="s">
        <v>14</v>
      </c>
      <c r="C41" s="7"/>
      <c r="D41" s="7"/>
      <c r="G41" s="2">
        <f t="shared" si="1"/>
        <v>37</v>
      </c>
      <c r="H41" s="2" t="s">
        <v>48</v>
      </c>
      <c r="I41" s="2" t="s">
        <v>325</v>
      </c>
      <c r="J41" s="2" t="s">
        <v>334</v>
      </c>
      <c r="K41" s="2" t="s">
        <v>323</v>
      </c>
      <c r="L41" s="2" t="s">
        <v>340</v>
      </c>
      <c r="M41" s="2" t="s">
        <v>195</v>
      </c>
      <c r="N41" s="2"/>
      <c r="O41" s="2" t="s">
        <v>115</v>
      </c>
      <c r="P41" s="2">
        <v>8</v>
      </c>
      <c r="Q41" s="2" t="s">
        <v>244</v>
      </c>
      <c r="R41" s="2" t="s">
        <v>331</v>
      </c>
      <c r="S41" s="3" t="s">
        <v>343</v>
      </c>
      <c r="U41" s="2">
        <f>COUNTIF(J$5:J41,J41)</f>
        <v>3</v>
      </c>
      <c r="V41" s="2">
        <f>COUNTIFS(U$5:U41,1)</f>
        <v>5</v>
      </c>
      <c r="W41" s="2"/>
      <c r="X41" s="13"/>
      <c r="Y41" s="2" t="str">
        <f t="shared" si="14"/>
        <v/>
      </c>
      <c r="Z41" s="2" t="str">
        <f t="shared" si="2"/>
        <v>bank_account_usage_id</v>
      </c>
      <c r="AA41" s="2" t="str">
        <f t="shared" si="3"/>
        <v xml:space="preserve"> </v>
      </c>
      <c r="AB41" s="2" t="str">
        <f t="shared" si="15"/>
        <v>VARCHAR</v>
      </c>
      <c r="AC41" s="2" t="str">
        <f t="shared" si="5"/>
        <v>(</v>
      </c>
      <c r="AD41" s="2">
        <f t="shared" si="6"/>
        <v>8</v>
      </c>
      <c r="AE41" s="2" t="str">
        <f t="shared" si="7"/>
        <v>)</v>
      </c>
      <c r="AF41" s="2" t="str">
        <f t="shared" si="8"/>
        <v/>
      </c>
      <c r="AG41" s="2" t="str">
        <f t="shared" si="9"/>
        <v xml:space="preserve"> NOT NULL</v>
      </c>
      <c r="AH41" s="2" t="str">
        <f t="shared" si="0"/>
        <v xml:space="preserve"> DEFAULT </v>
      </c>
      <c r="AI41" s="2" t="str">
        <f t="shared" si="10"/>
        <v/>
      </c>
      <c r="AJ41" s="2" t="str">
        <f t="shared" si="16"/>
        <v>,</v>
      </c>
      <c r="AK41" s="2" t="str">
        <f t="shared" si="17"/>
        <v/>
      </c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</row>
    <row r="42" spans="1:66" x14ac:dyDescent="0.8">
      <c r="A42" s="7" t="s">
        <v>13</v>
      </c>
      <c r="B42" s="7" t="s">
        <v>14</v>
      </c>
      <c r="C42" s="7"/>
      <c r="D42" s="7"/>
      <c r="G42" s="2">
        <f t="shared" si="1"/>
        <v>38</v>
      </c>
      <c r="H42" s="2" t="s">
        <v>48</v>
      </c>
      <c r="I42" s="2" t="s">
        <v>325</v>
      </c>
      <c r="J42" s="2" t="s">
        <v>334</v>
      </c>
      <c r="K42" s="2" t="s">
        <v>324</v>
      </c>
      <c r="L42" s="2" t="s">
        <v>337</v>
      </c>
      <c r="M42" s="2"/>
      <c r="N42" s="2"/>
      <c r="O42" s="2" t="s">
        <v>115</v>
      </c>
      <c r="P42" s="2">
        <v>30</v>
      </c>
      <c r="Q42" s="2" t="s">
        <v>244</v>
      </c>
      <c r="R42" s="2" t="s">
        <v>332</v>
      </c>
      <c r="S42" s="3" t="s">
        <v>344</v>
      </c>
      <c r="U42" s="2">
        <f>COUNTIF(J$5:J42,J42)</f>
        <v>4</v>
      </c>
      <c r="V42" s="2">
        <f>COUNTIFS(U$5:U42,1)</f>
        <v>5</v>
      </c>
      <c r="W42" s="2"/>
      <c r="X42" s="13"/>
      <c r="Y42" s="2" t="str">
        <f t="shared" si="14"/>
        <v/>
      </c>
      <c r="Z42" s="2" t="str">
        <f t="shared" si="2"/>
        <v>bank_account_usage</v>
      </c>
      <c r="AA42" s="2" t="str">
        <f t="shared" si="3"/>
        <v xml:space="preserve"> </v>
      </c>
      <c r="AB42" s="2" t="str">
        <f t="shared" si="15"/>
        <v>VARCHAR</v>
      </c>
      <c r="AC42" s="2" t="str">
        <f t="shared" si="5"/>
        <v>(</v>
      </c>
      <c r="AD42" s="2">
        <f t="shared" si="6"/>
        <v>30</v>
      </c>
      <c r="AE42" s="2" t="str">
        <f t="shared" si="7"/>
        <v>)</v>
      </c>
      <c r="AF42" s="2" t="str">
        <f t="shared" si="8"/>
        <v/>
      </c>
      <c r="AG42" s="2" t="str">
        <f t="shared" si="9"/>
        <v/>
      </c>
      <c r="AH42" s="2" t="str">
        <f t="shared" si="0"/>
        <v xml:space="preserve"> DEFAULT </v>
      </c>
      <c r="AI42" s="2" t="str">
        <f t="shared" si="10"/>
        <v xml:space="preserve"> </v>
      </c>
      <c r="AJ42" s="2" t="str">
        <f t="shared" si="16"/>
        <v>,</v>
      </c>
      <c r="AK42" s="2" t="str">
        <f t="shared" si="17"/>
        <v/>
      </c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</row>
    <row r="43" spans="1:66" x14ac:dyDescent="0.8">
      <c r="A43" s="7" t="s">
        <v>13</v>
      </c>
      <c r="B43" s="7" t="s">
        <v>14</v>
      </c>
      <c r="C43" s="7"/>
      <c r="D43" s="7"/>
      <c r="G43" s="2">
        <f t="shared" si="1"/>
        <v>39</v>
      </c>
      <c r="H43" s="2" t="s">
        <v>48</v>
      </c>
      <c r="I43" s="2" t="s">
        <v>325</v>
      </c>
      <c r="J43" s="2" t="s">
        <v>334</v>
      </c>
      <c r="K43" s="2" t="s">
        <v>212</v>
      </c>
      <c r="L43" s="2" t="s">
        <v>92</v>
      </c>
      <c r="M43" s="2" t="s">
        <v>195</v>
      </c>
      <c r="N43" s="2"/>
      <c r="O43" s="2" t="s">
        <v>196</v>
      </c>
      <c r="P43" s="2">
        <v>6</v>
      </c>
      <c r="Q43" s="2" t="s">
        <v>347</v>
      </c>
      <c r="R43" s="2" t="s">
        <v>301</v>
      </c>
      <c r="S43" s="3" t="s">
        <v>299</v>
      </c>
      <c r="U43" s="2">
        <f>COUNTIF(J$5:J43,J43)</f>
        <v>5</v>
      </c>
      <c r="V43" s="2">
        <f>COUNTIFS(U$5:U43,1)</f>
        <v>5</v>
      </c>
      <c r="W43" s="2"/>
      <c r="X43" s="13"/>
      <c r="Y43" s="2" t="str">
        <f t="shared" si="14"/>
        <v/>
      </c>
      <c r="Z43" s="2" t="str">
        <f t="shared" si="2"/>
        <v>category</v>
      </c>
      <c r="AA43" s="2" t="str">
        <f t="shared" si="3"/>
        <v xml:space="preserve"> </v>
      </c>
      <c r="AB43" s="2" t="str">
        <f t="shared" si="15"/>
        <v>TEXT</v>
      </c>
      <c r="AC43" s="2" t="str">
        <f t="shared" si="5"/>
        <v>(</v>
      </c>
      <c r="AD43" s="2">
        <f t="shared" si="6"/>
        <v>6</v>
      </c>
      <c r="AE43" s="2" t="str">
        <f t="shared" si="7"/>
        <v>)</v>
      </c>
      <c r="AF43" s="2" t="str">
        <f t="shared" si="8"/>
        <v/>
      </c>
      <c r="AG43" s="2" t="str">
        <f t="shared" si="9"/>
        <v xml:space="preserve"> NOT NULL</v>
      </c>
      <c r="AH43" s="2" t="str">
        <f t="shared" si="0"/>
        <v xml:space="preserve"> DEFAULT </v>
      </c>
      <c r="AI43" s="2" t="str">
        <f t="shared" si="10"/>
        <v/>
      </c>
      <c r="AJ43" s="2" t="str">
        <f t="shared" si="16"/>
        <v>,</v>
      </c>
      <c r="AK43" s="2" t="str">
        <f t="shared" si="17"/>
        <v/>
      </c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</row>
    <row r="44" spans="1:66" x14ac:dyDescent="0.8">
      <c r="A44" s="7" t="s">
        <v>13</v>
      </c>
      <c r="B44" s="7" t="s">
        <v>14</v>
      </c>
      <c r="C44" s="7"/>
      <c r="D44" s="7"/>
      <c r="G44" s="2">
        <f t="shared" si="1"/>
        <v>40</v>
      </c>
      <c r="H44" s="2" t="s">
        <v>48</v>
      </c>
      <c r="I44" s="2" t="s">
        <v>325</v>
      </c>
      <c r="J44" s="2" t="s">
        <v>334</v>
      </c>
      <c r="K44" s="2" t="s">
        <v>309</v>
      </c>
      <c r="L44" s="2" t="s">
        <v>306</v>
      </c>
      <c r="M44" s="2" t="s">
        <v>195</v>
      </c>
      <c r="N44" s="2"/>
      <c r="O44" s="2" t="s">
        <v>196</v>
      </c>
      <c r="P44" s="2">
        <v>4</v>
      </c>
      <c r="Q44" s="2" t="s">
        <v>310</v>
      </c>
      <c r="R44" s="2" t="s">
        <v>301</v>
      </c>
      <c r="S44" s="3" t="s">
        <v>352</v>
      </c>
      <c r="U44" s="2">
        <f>COUNTIF(J$5:J44,J44)</f>
        <v>6</v>
      </c>
      <c r="V44" s="2">
        <f>COUNTIFS(U$5:U44,1)</f>
        <v>5</v>
      </c>
      <c r="W44" s="2"/>
      <c r="X44" s="13"/>
      <c r="Y44" s="2" t="str">
        <f t="shared" si="14"/>
        <v/>
      </c>
      <c r="Z44" s="2" t="str">
        <f t="shared" si="2"/>
        <v>serial_number_4_digits</v>
      </c>
      <c r="AA44" s="2" t="str">
        <f t="shared" si="3"/>
        <v xml:space="preserve"> </v>
      </c>
      <c r="AB44" s="2" t="str">
        <f t="shared" si="15"/>
        <v>TEXT</v>
      </c>
      <c r="AC44" s="2" t="str">
        <f t="shared" si="5"/>
        <v>(</v>
      </c>
      <c r="AD44" s="2">
        <f t="shared" si="6"/>
        <v>4</v>
      </c>
      <c r="AE44" s="2" t="str">
        <f t="shared" si="7"/>
        <v>)</v>
      </c>
      <c r="AF44" s="2" t="str">
        <f t="shared" si="8"/>
        <v/>
      </c>
      <c r="AG44" s="2" t="str">
        <f t="shared" si="9"/>
        <v xml:space="preserve"> NOT NULL</v>
      </c>
      <c r="AH44" s="2" t="str">
        <f t="shared" si="0"/>
        <v xml:space="preserve"> DEFAULT </v>
      </c>
      <c r="AI44" s="2" t="str">
        <f t="shared" si="10"/>
        <v/>
      </c>
      <c r="AJ44" s="2" t="str">
        <f t="shared" si="16"/>
        <v>,</v>
      </c>
      <c r="AK44" s="2" t="str">
        <f t="shared" si="17"/>
        <v/>
      </c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</row>
    <row r="45" spans="1:66" x14ac:dyDescent="0.8">
      <c r="A45" s="7" t="s">
        <v>13</v>
      </c>
      <c r="B45" s="7" t="s">
        <v>14</v>
      </c>
      <c r="C45" s="7"/>
      <c r="D45" s="7"/>
      <c r="G45" s="2">
        <f t="shared" si="1"/>
        <v>41</v>
      </c>
      <c r="H45" s="2" t="s">
        <v>48</v>
      </c>
      <c r="I45" s="2" t="s">
        <v>325</v>
      </c>
      <c r="J45" s="2" t="s">
        <v>334</v>
      </c>
      <c r="K45" s="2" t="s">
        <v>22</v>
      </c>
      <c r="L45" s="2" t="s">
        <v>81</v>
      </c>
      <c r="M45" s="2"/>
      <c r="N45" s="2"/>
      <c r="O45" s="2" t="s">
        <v>116</v>
      </c>
      <c r="P45" s="2">
        <v>8</v>
      </c>
      <c r="Q45" s="22" t="s">
        <v>287</v>
      </c>
      <c r="R45" s="14" t="s">
        <v>288</v>
      </c>
      <c r="S45" s="3" t="s">
        <v>268</v>
      </c>
      <c r="U45" s="2">
        <f>COUNTIF(J$5:J45,J45)</f>
        <v>7</v>
      </c>
      <c r="V45" s="2">
        <f>COUNTIFS(U$5:U45,1)</f>
        <v>5</v>
      </c>
      <c r="W45" s="2"/>
      <c r="X45" s="13"/>
      <c r="Y45" s="2" t="str">
        <f t="shared" si="14"/>
        <v/>
      </c>
      <c r="Z45" s="2" t="str">
        <f t="shared" si="2"/>
        <v>registration_date</v>
      </c>
      <c r="AA45" s="2" t="str">
        <f t="shared" si="3"/>
        <v xml:space="preserve"> </v>
      </c>
      <c r="AB45" s="2" t="str">
        <f t="shared" si="15"/>
        <v>TIMESTAMP</v>
      </c>
      <c r="AC45" s="2" t="str">
        <f t="shared" si="5"/>
        <v>(</v>
      </c>
      <c r="AD45" s="2">
        <f t="shared" si="6"/>
        <v>8</v>
      </c>
      <c r="AE45" s="2" t="str">
        <f t="shared" si="7"/>
        <v>)</v>
      </c>
      <c r="AF45" s="2" t="str">
        <f t="shared" si="8"/>
        <v/>
      </c>
      <c r="AG45" s="2" t="str">
        <f t="shared" si="9"/>
        <v/>
      </c>
      <c r="AH45" s="2" t="str">
        <f t="shared" si="0"/>
        <v xml:space="preserve"> DEFAULT </v>
      </c>
      <c r="AI45" s="2" t="str">
        <f t="shared" si="10"/>
        <v>CURRENT_TIMESTAMP</v>
      </c>
      <c r="AJ45" s="2" t="str">
        <f t="shared" si="16"/>
        <v>,</v>
      </c>
      <c r="AK45" s="2" t="str">
        <f t="shared" si="17"/>
        <v/>
      </c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</row>
    <row r="46" spans="1:66" x14ac:dyDescent="0.8">
      <c r="A46" s="7" t="s">
        <v>13</v>
      </c>
      <c r="B46" s="7" t="s">
        <v>14</v>
      </c>
      <c r="C46" s="7"/>
      <c r="D46" s="7"/>
      <c r="G46" s="2">
        <f t="shared" si="1"/>
        <v>42</v>
      </c>
      <c r="H46" s="2" t="s">
        <v>48</v>
      </c>
      <c r="I46" s="2" t="s">
        <v>325</v>
      </c>
      <c r="J46" s="2" t="s">
        <v>334</v>
      </c>
      <c r="K46" s="2" t="s">
        <v>23</v>
      </c>
      <c r="L46" s="2" t="s">
        <v>179</v>
      </c>
      <c r="M46" s="2"/>
      <c r="N46" s="2"/>
      <c r="O46" s="2" t="s">
        <v>116</v>
      </c>
      <c r="P46" s="2">
        <v>8</v>
      </c>
      <c r="Q46" s="22" t="s">
        <v>287</v>
      </c>
      <c r="R46" s="14" t="s">
        <v>288</v>
      </c>
      <c r="S46" s="3" t="s">
        <v>268</v>
      </c>
      <c r="U46" s="2">
        <f>COUNTIF(J$5:J46,J46)</f>
        <v>8</v>
      </c>
      <c r="V46" s="2">
        <f>COUNTIFS(U$5:U46,1)</f>
        <v>5</v>
      </c>
      <c r="W46" s="2"/>
      <c r="X46" s="13"/>
      <c r="Y46" s="2" t="str">
        <f t="shared" si="14"/>
        <v/>
      </c>
      <c r="Z46" s="2" t="str">
        <f t="shared" si="2"/>
        <v>update_date</v>
      </c>
      <c r="AA46" s="2" t="str">
        <f t="shared" si="3"/>
        <v xml:space="preserve"> </v>
      </c>
      <c r="AB46" s="2" t="str">
        <f t="shared" si="15"/>
        <v>TIMESTAMP</v>
      </c>
      <c r="AC46" s="2" t="str">
        <f t="shared" si="5"/>
        <v>(</v>
      </c>
      <c r="AD46" s="2">
        <f t="shared" si="6"/>
        <v>8</v>
      </c>
      <c r="AE46" s="2" t="str">
        <f t="shared" si="7"/>
        <v>)</v>
      </c>
      <c r="AF46" s="2" t="str">
        <f t="shared" si="8"/>
        <v/>
      </c>
      <c r="AG46" s="2" t="str">
        <f t="shared" si="9"/>
        <v/>
      </c>
      <c r="AH46" s="2" t="str">
        <f t="shared" si="0"/>
        <v xml:space="preserve"> DEFAULT </v>
      </c>
      <c r="AI46" s="2" t="str">
        <f t="shared" si="10"/>
        <v>CURRENT_TIMESTAMP</v>
      </c>
      <c r="AJ46" s="2" t="str">
        <f t="shared" si="16"/>
        <v>,</v>
      </c>
      <c r="AK46" s="2" t="str">
        <f t="shared" si="17"/>
        <v/>
      </c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</row>
    <row r="47" spans="1:66" x14ac:dyDescent="0.8">
      <c r="A47" s="7" t="s">
        <v>13</v>
      </c>
      <c r="B47" s="7" t="s">
        <v>14</v>
      </c>
      <c r="C47" s="7"/>
      <c r="D47" s="7"/>
      <c r="G47" s="2">
        <f t="shared" si="1"/>
        <v>43</v>
      </c>
      <c r="H47" s="2" t="s">
        <v>48</v>
      </c>
      <c r="I47" s="2" t="s">
        <v>325</v>
      </c>
      <c r="J47" s="2" t="s">
        <v>334</v>
      </c>
      <c r="K47" s="2" t="s">
        <v>52</v>
      </c>
      <c r="L47" s="2" t="s">
        <v>82</v>
      </c>
      <c r="M47" s="2"/>
      <c r="N47" s="2"/>
      <c r="O47" s="2" t="s">
        <v>115</v>
      </c>
      <c r="P47" s="2">
        <v>8</v>
      </c>
      <c r="Q47" s="2" t="s">
        <v>244</v>
      </c>
      <c r="R47" s="2" t="s">
        <v>290</v>
      </c>
      <c r="S47" s="3" t="s">
        <v>226</v>
      </c>
      <c r="U47" s="2">
        <f>COUNTIF(J$5:J47,J47)</f>
        <v>9</v>
      </c>
      <c r="V47" s="2">
        <f>COUNTIFS(U$5:U47,1)</f>
        <v>5</v>
      </c>
      <c r="W47" s="2"/>
      <c r="X47" s="13"/>
      <c r="Y47" s="2" t="str">
        <f t="shared" si="14"/>
        <v/>
      </c>
      <c r="Z47" s="2" t="str">
        <f t="shared" si="2"/>
        <v>registered_user_id</v>
      </c>
      <c r="AA47" s="2" t="str">
        <f t="shared" si="3"/>
        <v xml:space="preserve"> </v>
      </c>
      <c r="AB47" s="2" t="str">
        <f t="shared" si="15"/>
        <v>VARCHAR</v>
      </c>
      <c r="AC47" s="2" t="str">
        <f t="shared" si="5"/>
        <v>(</v>
      </c>
      <c r="AD47" s="2">
        <f t="shared" si="6"/>
        <v>8</v>
      </c>
      <c r="AE47" s="2" t="str">
        <f t="shared" si="7"/>
        <v>)</v>
      </c>
      <c r="AF47" s="2" t="str">
        <f t="shared" si="8"/>
        <v/>
      </c>
      <c r="AG47" s="2" t="str">
        <f t="shared" si="9"/>
        <v/>
      </c>
      <c r="AH47" s="2" t="str">
        <f t="shared" si="0"/>
        <v xml:space="preserve"> DEFAULT </v>
      </c>
      <c r="AI47" s="2" t="str">
        <f t="shared" si="10"/>
        <v xml:space="preserve"> </v>
      </c>
      <c r="AJ47" s="2" t="str">
        <f t="shared" si="16"/>
        <v>,</v>
      </c>
      <c r="AK47" s="2" t="str">
        <f t="shared" si="17"/>
        <v/>
      </c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</row>
    <row r="48" spans="1:66" x14ac:dyDescent="0.8">
      <c r="A48" s="7" t="s">
        <v>13</v>
      </c>
      <c r="B48" s="7" t="s">
        <v>14</v>
      </c>
      <c r="C48" s="7"/>
      <c r="D48" s="7"/>
      <c r="G48" s="2">
        <f t="shared" si="1"/>
        <v>44</v>
      </c>
      <c r="H48" s="2" t="s">
        <v>48</v>
      </c>
      <c r="I48" s="2" t="s">
        <v>325</v>
      </c>
      <c r="J48" s="2" t="s">
        <v>334</v>
      </c>
      <c r="K48" s="2" t="s">
        <v>53</v>
      </c>
      <c r="L48" s="2" t="s">
        <v>83</v>
      </c>
      <c r="M48" s="2"/>
      <c r="N48" s="2"/>
      <c r="O48" s="2" t="s">
        <v>115</v>
      </c>
      <c r="P48" s="2">
        <v>8</v>
      </c>
      <c r="Q48" s="2" t="s">
        <v>244</v>
      </c>
      <c r="R48" s="2" t="s">
        <v>290</v>
      </c>
      <c r="S48" s="3" t="s">
        <v>226</v>
      </c>
      <c r="U48" s="2">
        <f>COUNTIF(J$5:J48,J48)</f>
        <v>10</v>
      </c>
      <c r="V48" s="2">
        <f>COUNTIFS(U$5:U48,1)</f>
        <v>5</v>
      </c>
      <c r="W48" s="2"/>
      <c r="X48" s="13"/>
      <c r="Y48" s="2" t="str">
        <f t="shared" si="14"/>
        <v/>
      </c>
      <c r="Z48" s="2" t="str">
        <f t="shared" si="2"/>
        <v>update_user_id</v>
      </c>
      <c r="AA48" s="2" t="str">
        <f t="shared" si="3"/>
        <v xml:space="preserve"> </v>
      </c>
      <c r="AB48" s="2" t="str">
        <f t="shared" si="15"/>
        <v>VARCHAR</v>
      </c>
      <c r="AC48" s="2" t="str">
        <f t="shared" si="5"/>
        <v>(</v>
      </c>
      <c r="AD48" s="2">
        <f t="shared" si="6"/>
        <v>8</v>
      </c>
      <c r="AE48" s="2" t="str">
        <f t="shared" si="7"/>
        <v>)</v>
      </c>
      <c r="AF48" s="2" t="str">
        <f t="shared" si="8"/>
        <v/>
      </c>
      <c r="AG48" s="2" t="str">
        <f t="shared" si="9"/>
        <v/>
      </c>
      <c r="AH48" s="2" t="str">
        <f t="shared" si="0"/>
        <v xml:space="preserve"> DEFAULT </v>
      </c>
      <c r="AI48" s="2" t="str">
        <f t="shared" si="10"/>
        <v xml:space="preserve"> </v>
      </c>
      <c r="AJ48" s="2" t="str">
        <f t="shared" si="16"/>
        <v/>
      </c>
      <c r="AK48" s="2" t="str">
        <f t="shared" si="17"/>
        <v>)</v>
      </c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</row>
    <row r="49" spans="1:66" x14ac:dyDescent="0.8">
      <c r="A49" s="7" t="s">
        <v>13</v>
      </c>
      <c r="B49" s="7" t="s">
        <v>14</v>
      </c>
      <c r="C49" s="7"/>
      <c r="D49" s="7"/>
      <c r="G49" s="2">
        <f t="shared" si="1"/>
        <v>45</v>
      </c>
      <c r="H49" s="2" t="s">
        <v>48</v>
      </c>
      <c r="I49" s="2" t="s">
        <v>56</v>
      </c>
      <c r="J49" s="2" t="s">
        <v>70</v>
      </c>
      <c r="K49" s="2" t="s">
        <v>25</v>
      </c>
      <c r="L49" s="2" t="s">
        <v>86</v>
      </c>
      <c r="M49" s="2" t="s">
        <v>223</v>
      </c>
      <c r="N49" s="2" t="s">
        <v>223</v>
      </c>
      <c r="O49" s="2" t="s">
        <v>119</v>
      </c>
      <c r="P49" s="2">
        <v>8</v>
      </c>
      <c r="Q49" s="2" t="s">
        <v>286</v>
      </c>
      <c r="R49" s="2" t="s">
        <v>267</v>
      </c>
      <c r="S49" s="3" t="s">
        <v>228</v>
      </c>
      <c r="U49" s="2">
        <f>COUNTIF(J$5:J49,J49)</f>
        <v>1</v>
      </c>
      <c r="V49" s="2">
        <f>COUNTIFS(U$5:U49,1)</f>
        <v>6</v>
      </c>
      <c r="W49" s="2"/>
      <c r="X49" s="13"/>
      <c r="Y49" s="2" t="str">
        <f t="shared" si="14"/>
        <v>(</v>
      </c>
      <c r="Z49" s="2" t="str">
        <f t="shared" si="2"/>
        <v>expense_items_id</v>
      </c>
      <c r="AA49" s="2" t="str">
        <f t="shared" si="3"/>
        <v xml:space="preserve"> </v>
      </c>
      <c r="AB49" s="2" t="str">
        <f t="shared" si="15"/>
        <v>VARCHAR</v>
      </c>
      <c r="AC49" s="2" t="str">
        <f t="shared" si="5"/>
        <v>(</v>
      </c>
      <c r="AD49" s="2">
        <f t="shared" si="6"/>
        <v>8</v>
      </c>
      <c r="AE49" s="2" t="str">
        <f t="shared" si="7"/>
        <v>)</v>
      </c>
      <c r="AF49" s="2" t="str">
        <f t="shared" si="8"/>
        <v xml:space="preserve"> UNIQUE</v>
      </c>
      <c r="AG49" s="2" t="str">
        <f t="shared" si="9"/>
        <v xml:space="preserve"> NOT NULL</v>
      </c>
      <c r="AH49" s="2" t="str">
        <f t="shared" si="0"/>
        <v xml:space="preserve"> DEFAULT </v>
      </c>
      <c r="AI49" s="2" t="str">
        <f t="shared" si="10"/>
        <v/>
      </c>
      <c r="AJ49" s="2" t="str">
        <f t="shared" si="16"/>
        <v>,</v>
      </c>
      <c r="AK49" s="2" t="str">
        <f t="shared" si="17"/>
        <v/>
      </c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</row>
    <row r="50" spans="1:66" x14ac:dyDescent="0.8">
      <c r="A50" s="7" t="s">
        <v>13</v>
      </c>
      <c r="B50" s="7" t="s">
        <v>14</v>
      </c>
      <c r="C50" s="7"/>
      <c r="D50" s="7"/>
      <c r="G50" s="2">
        <f t="shared" si="1"/>
        <v>46</v>
      </c>
      <c r="H50" s="2" t="s">
        <v>48</v>
      </c>
      <c r="I50" s="2" t="s">
        <v>56</v>
      </c>
      <c r="J50" s="2" t="s">
        <v>70</v>
      </c>
      <c r="K50" s="2" t="s">
        <v>17</v>
      </c>
      <c r="L50" s="2" t="s">
        <v>87</v>
      </c>
      <c r="M50" s="2"/>
      <c r="N50" s="2"/>
      <c r="O50" s="2" t="s">
        <v>115</v>
      </c>
      <c r="P50" s="2">
        <v>30</v>
      </c>
      <c r="Q50" s="2" t="s">
        <v>286</v>
      </c>
      <c r="R50" s="2" t="s">
        <v>286</v>
      </c>
      <c r="S50" s="3" t="s">
        <v>257</v>
      </c>
      <c r="U50" s="2">
        <f>COUNTIF(J$5:J50,J50)</f>
        <v>2</v>
      </c>
      <c r="V50" s="2">
        <f>COUNTIFS(U$5:U50,1)</f>
        <v>6</v>
      </c>
      <c r="W50" s="2"/>
      <c r="X50" s="13"/>
      <c r="Y50" s="2" t="str">
        <f t="shared" si="14"/>
        <v/>
      </c>
      <c r="Z50" s="2" t="str">
        <f t="shared" si="2"/>
        <v>expense_items</v>
      </c>
      <c r="AA50" s="2" t="str">
        <f t="shared" si="3"/>
        <v xml:space="preserve"> </v>
      </c>
      <c r="AB50" s="2" t="str">
        <f t="shared" si="15"/>
        <v>VARCHAR</v>
      </c>
      <c r="AC50" s="2" t="str">
        <f t="shared" si="5"/>
        <v>(</v>
      </c>
      <c r="AD50" s="2">
        <f t="shared" si="6"/>
        <v>30</v>
      </c>
      <c r="AE50" s="2" t="str">
        <f t="shared" si="7"/>
        <v>)</v>
      </c>
      <c r="AF50" s="2" t="str">
        <f t="shared" si="8"/>
        <v/>
      </c>
      <c r="AG50" s="2" t="str">
        <f t="shared" si="9"/>
        <v/>
      </c>
      <c r="AH50" s="2" t="str">
        <f t="shared" si="0"/>
        <v xml:space="preserve"> DEFAULT </v>
      </c>
      <c r="AI50" s="2" t="str">
        <f t="shared" si="10"/>
        <v xml:space="preserve"> </v>
      </c>
      <c r="AJ50" s="2" t="str">
        <f t="shared" si="16"/>
        <v>,</v>
      </c>
      <c r="AK50" s="2" t="str">
        <f t="shared" si="17"/>
        <v/>
      </c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</row>
    <row r="51" spans="1:66" x14ac:dyDescent="0.8">
      <c r="A51" s="7" t="s">
        <v>13</v>
      </c>
      <c r="B51" s="7" t="s">
        <v>14</v>
      </c>
      <c r="C51" s="7"/>
      <c r="D51" s="7"/>
      <c r="G51" s="2">
        <f t="shared" si="1"/>
        <v>47</v>
      </c>
      <c r="H51" s="2" t="s">
        <v>48</v>
      </c>
      <c r="I51" s="2" t="s">
        <v>56</v>
      </c>
      <c r="J51" s="2" t="s">
        <v>70</v>
      </c>
      <c r="K51" s="2" t="s">
        <v>212</v>
      </c>
      <c r="L51" s="2" t="s">
        <v>92</v>
      </c>
      <c r="M51" s="2" t="s">
        <v>195</v>
      </c>
      <c r="N51" s="2"/>
      <c r="O51" s="2" t="s">
        <v>196</v>
      </c>
      <c r="P51" s="2">
        <v>6</v>
      </c>
      <c r="Q51" s="2" t="s">
        <v>313</v>
      </c>
      <c r="R51" s="2" t="s">
        <v>301</v>
      </c>
      <c r="S51" s="3" t="s">
        <v>299</v>
      </c>
      <c r="U51" s="2">
        <f>COUNTIF(J$5:J51,J51)</f>
        <v>3</v>
      </c>
      <c r="V51" s="2">
        <f>COUNTIFS(U$5:U51,1)</f>
        <v>6</v>
      </c>
      <c r="W51" s="2"/>
      <c r="X51" s="13"/>
      <c r="Y51" s="2" t="str">
        <f t="shared" si="14"/>
        <v/>
      </c>
      <c r="Z51" s="2" t="str">
        <f t="shared" si="2"/>
        <v>category</v>
      </c>
      <c r="AA51" s="2" t="str">
        <f t="shared" si="3"/>
        <v xml:space="preserve"> </v>
      </c>
      <c r="AB51" s="2" t="str">
        <f t="shared" si="15"/>
        <v>TEXT</v>
      </c>
      <c r="AC51" s="2" t="str">
        <f t="shared" si="5"/>
        <v>(</v>
      </c>
      <c r="AD51" s="2">
        <f t="shared" si="6"/>
        <v>6</v>
      </c>
      <c r="AE51" s="2" t="str">
        <f t="shared" si="7"/>
        <v>)</v>
      </c>
      <c r="AF51" s="2" t="str">
        <f t="shared" si="8"/>
        <v/>
      </c>
      <c r="AG51" s="2" t="str">
        <f t="shared" si="9"/>
        <v xml:space="preserve"> NOT NULL</v>
      </c>
      <c r="AH51" s="2" t="str">
        <f t="shared" si="0"/>
        <v xml:space="preserve"> DEFAULT </v>
      </c>
      <c r="AI51" s="2" t="str">
        <f t="shared" si="10"/>
        <v/>
      </c>
      <c r="AJ51" s="2" t="str">
        <f t="shared" si="16"/>
        <v>,</v>
      </c>
      <c r="AK51" s="2" t="str">
        <f t="shared" si="17"/>
        <v/>
      </c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</row>
    <row r="52" spans="1:66" x14ac:dyDescent="0.8">
      <c r="A52" s="7" t="s">
        <v>13</v>
      </c>
      <c r="B52" s="7" t="s">
        <v>14</v>
      </c>
      <c r="C52" s="7"/>
      <c r="D52" s="7"/>
      <c r="G52" s="2">
        <f t="shared" si="1"/>
        <v>48</v>
      </c>
      <c r="H52" s="2" t="s">
        <v>48</v>
      </c>
      <c r="I52" s="2" t="s">
        <v>56</v>
      </c>
      <c r="J52" s="2" t="s">
        <v>70</v>
      </c>
      <c r="K52" s="2" t="s">
        <v>309</v>
      </c>
      <c r="L52" s="2" t="s">
        <v>306</v>
      </c>
      <c r="M52" s="2" t="s">
        <v>195</v>
      </c>
      <c r="N52" s="2"/>
      <c r="O52" s="2" t="s">
        <v>196</v>
      </c>
      <c r="P52" s="2">
        <v>4</v>
      </c>
      <c r="Q52" s="2" t="s">
        <v>310</v>
      </c>
      <c r="R52" s="2" t="s">
        <v>301</v>
      </c>
      <c r="S52" s="3" t="s">
        <v>352</v>
      </c>
      <c r="U52" s="2">
        <f>COUNTIF(J$5:J52,J52)</f>
        <v>4</v>
      </c>
      <c r="V52" s="2">
        <f>COUNTIFS(U$5:U52,1)</f>
        <v>6</v>
      </c>
      <c r="W52" s="2"/>
      <c r="X52" s="13"/>
      <c r="Y52" s="2" t="str">
        <f t="shared" si="14"/>
        <v/>
      </c>
      <c r="Z52" s="2" t="str">
        <f t="shared" si="2"/>
        <v>serial_number_4_digits</v>
      </c>
      <c r="AA52" s="2" t="str">
        <f t="shared" si="3"/>
        <v xml:space="preserve"> </v>
      </c>
      <c r="AB52" s="2" t="str">
        <f t="shared" si="15"/>
        <v>TEXT</v>
      </c>
      <c r="AC52" s="2" t="str">
        <f t="shared" si="5"/>
        <v>(</v>
      </c>
      <c r="AD52" s="2">
        <f t="shared" si="6"/>
        <v>4</v>
      </c>
      <c r="AE52" s="2" t="str">
        <f t="shared" si="7"/>
        <v>)</v>
      </c>
      <c r="AF52" s="2" t="str">
        <f t="shared" si="8"/>
        <v/>
      </c>
      <c r="AG52" s="2" t="str">
        <f t="shared" si="9"/>
        <v xml:space="preserve"> NOT NULL</v>
      </c>
      <c r="AH52" s="2" t="str">
        <f t="shared" si="0"/>
        <v xml:space="preserve"> DEFAULT </v>
      </c>
      <c r="AI52" s="2" t="str">
        <f t="shared" si="10"/>
        <v/>
      </c>
      <c r="AJ52" s="2" t="str">
        <f t="shared" si="16"/>
        <v>,</v>
      </c>
      <c r="AK52" s="2" t="str">
        <f t="shared" si="17"/>
        <v/>
      </c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</row>
    <row r="53" spans="1:66" x14ac:dyDescent="0.8">
      <c r="A53" s="7" t="s">
        <v>13</v>
      </c>
      <c r="B53" s="7" t="s">
        <v>14</v>
      </c>
      <c r="C53" s="7"/>
      <c r="D53" s="7"/>
      <c r="G53" s="2">
        <f t="shared" si="1"/>
        <v>49</v>
      </c>
      <c r="H53" s="2" t="s">
        <v>48</v>
      </c>
      <c r="I53" s="2" t="s">
        <v>56</v>
      </c>
      <c r="J53" s="2" t="s">
        <v>70</v>
      </c>
      <c r="K53" s="2" t="s">
        <v>22</v>
      </c>
      <c r="L53" s="2" t="s">
        <v>81</v>
      </c>
      <c r="M53" s="2"/>
      <c r="N53" s="2"/>
      <c r="O53" s="2" t="s">
        <v>116</v>
      </c>
      <c r="P53" s="2">
        <v>8</v>
      </c>
      <c r="Q53" s="22" t="s">
        <v>287</v>
      </c>
      <c r="R53" s="14" t="s">
        <v>288</v>
      </c>
      <c r="S53" s="3" t="s">
        <v>268</v>
      </c>
      <c r="U53" s="2">
        <f>COUNTIF(J$5:J53,J53)</f>
        <v>5</v>
      </c>
      <c r="V53" s="2">
        <f>COUNTIFS(U$5:U53,1)</f>
        <v>6</v>
      </c>
      <c r="W53" s="2"/>
      <c r="X53" s="13"/>
      <c r="Y53" s="2" t="str">
        <f t="shared" si="14"/>
        <v/>
      </c>
      <c r="Z53" s="2" t="str">
        <f t="shared" si="2"/>
        <v>registration_date</v>
      </c>
      <c r="AA53" s="2" t="str">
        <f t="shared" si="3"/>
        <v xml:space="preserve"> </v>
      </c>
      <c r="AB53" s="2" t="str">
        <f t="shared" si="15"/>
        <v>TIMESTAMP</v>
      </c>
      <c r="AC53" s="2" t="str">
        <f t="shared" si="5"/>
        <v>(</v>
      </c>
      <c r="AD53" s="2">
        <f t="shared" si="6"/>
        <v>8</v>
      </c>
      <c r="AE53" s="2" t="str">
        <f t="shared" si="7"/>
        <v>)</v>
      </c>
      <c r="AF53" s="2" t="str">
        <f t="shared" si="8"/>
        <v/>
      </c>
      <c r="AG53" s="2" t="str">
        <f t="shared" si="9"/>
        <v/>
      </c>
      <c r="AH53" s="2" t="str">
        <f t="shared" si="0"/>
        <v xml:space="preserve"> DEFAULT </v>
      </c>
      <c r="AI53" s="2" t="str">
        <f t="shared" si="10"/>
        <v>CURRENT_TIMESTAMP</v>
      </c>
      <c r="AJ53" s="2" t="str">
        <f t="shared" si="16"/>
        <v>,</v>
      </c>
      <c r="AK53" s="2" t="str">
        <f t="shared" si="17"/>
        <v/>
      </c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</row>
    <row r="54" spans="1:66" x14ac:dyDescent="0.8">
      <c r="A54" s="7" t="s">
        <v>13</v>
      </c>
      <c r="B54" s="7" t="s">
        <v>14</v>
      </c>
      <c r="C54" s="7"/>
      <c r="D54" s="7"/>
      <c r="G54" s="2">
        <f t="shared" si="1"/>
        <v>50</v>
      </c>
      <c r="H54" s="2" t="s">
        <v>48</v>
      </c>
      <c r="I54" s="2" t="s">
        <v>56</v>
      </c>
      <c r="J54" s="2" t="s">
        <v>70</v>
      </c>
      <c r="K54" s="2" t="s">
        <v>23</v>
      </c>
      <c r="L54" s="2" t="s">
        <v>179</v>
      </c>
      <c r="M54" s="2"/>
      <c r="N54" s="2"/>
      <c r="O54" s="2" t="s">
        <v>116</v>
      </c>
      <c r="P54" s="2">
        <v>8</v>
      </c>
      <c r="Q54" s="22" t="s">
        <v>287</v>
      </c>
      <c r="R54" s="14" t="s">
        <v>288</v>
      </c>
      <c r="S54" s="3" t="s">
        <v>268</v>
      </c>
      <c r="U54" s="2">
        <f>COUNTIF(J$5:J54,J54)</f>
        <v>6</v>
      </c>
      <c r="V54" s="2">
        <f>COUNTIFS(U$5:U54,1)</f>
        <v>6</v>
      </c>
      <c r="W54" s="2"/>
      <c r="X54" s="13"/>
      <c r="Y54" s="2" t="str">
        <f t="shared" si="14"/>
        <v/>
      </c>
      <c r="Z54" s="2" t="str">
        <f t="shared" si="2"/>
        <v>update_date</v>
      </c>
      <c r="AA54" s="2" t="str">
        <f t="shared" si="3"/>
        <v xml:space="preserve"> </v>
      </c>
      <c r="AB54" s="2" t="str">
        <f t="shared" si="15"/>
        <v>TIMESTAMP</v>
      </c>
      <c r="AC54" s="2" t="str">
        <f t="shared" si="5"/>
        <v>(</v>
      </c>
      <c r="AD54" s="2">
        <f t="shared" si="6"/>
        <v>8</v>
      </c>
      <c r="AE54" s="2" t="str">
        <f t="shared" si="7"/>
        <v>)</v>
      </c>
      <c r="AF54" s="2" t="str">
        <f t="shared" si="8"/>
        <v/>
      </c>
      <c r="AG54" s="2" t="str">
        <f t="shared" si="9"/>
        <v/>
      </c>
      <c r="AH54" s="2" t="str">
        <f t="shared" si="0"/>
        <v xml:space="preserve"> DEFAULT </v>
      </c>
      <c r="AI54" s="2" t="str">
        <f t="shared" si="10"/>
        <v>CURRENT_TIMESTAMP</v>
      </c>
      <c r="AJ54" s="2" t="str">
        <f t="shared" si="16"/>
        <v>,</v>
      </c>
      <c r="AK54" s="2" t="str">
        <f t="shared" si="17"/>
        <v/>
      </c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</row>
    <row r="55" spans="1:66" x14ac:dyDescent="0.8">
      <c r="A55" s="7" t="s">
        <v>13</v>
      </c>
      <c r="B55" s="7" t="s">
        <v>14</v>
      </c>
      <c r="C55" s="7"/>
      <c r="D55" s="7"/>
      <c r="G55" s="2">
        <f t="shared" si="1"/>
        <v>51</v>
      </c>
      <c r="H55" s="2" t="s">
        <v>48</v>
      </c>
      <c r="I55" s="2" t="s">
        <v>56</v>
      </c>
      <c r="J55" s="2" t="s">
        <v>70</v>
      </c>
      <c r="K55" s="2" t="s">
        <v>52</v>
      </c>
      <c r="L55" s="2" t="s">
        <v>82</v>
      </c>
      <c r="M55" s="2"/>
      <c r="N55" s="2"/>
      <c r="O55" s="2" t="s">
        <v>119</v>
      </c>
      <c r="P55" s="2">
        <v>8</v>
      </c>
      <c r="Q55" s="2" t="s">
        <v>286</v>
      </c>
      <c r="R55" s="2" t="s">
        <v>290</v>
      </c>
      <c r="S55" s="3" t="s">
        <v>226</v>
      </c>
      <c r="U55" s="2">
        <f>COUNTIF(J$5:J55,J55)</f>
        <v>7</v>
      </c>
      <c r="V55" s="2">
        <f>COUNTIFS(U$5:U55,1)</f>
        <v>6</v>
      </c>
      <c r="W55" s="2"/>
      <c r="X55" s="13"/>
      <c r="Y55" s="2" t="str">
        <f t="shared" si="14"/>
        <v/>
      </c>
      <c r="Z55" s="2" t="str">
        <f t="shared" si="2"/>
        <v>registered_user_id</v>
      </c>
      <c r="AA55" s="2" t="str">
        <f t="shared" si="3"/>
        <v xml:space="preserve"> </v>
      </c>
      <c r="AB55" s="2" t="str">
        <f t="shared" si="15"/>
        <v>VARCHAR</v>
      </c>
      <c r="AC55" s="2" t="str">
        <f t="shared" si="5"/>
        <v>(</v>
      </c>
      <c r="AD55" s="2">
        <f t="shared" si="6"/>
        <v>8</v>
      </c>
      <c r="AE55" s="2" t="str">
        <f t="shared" si="7"/>
        <v>)</v>
      </c>
      <c r="AF55" s="2" t="str">
        <f t="shared" si="8"/>
        <v/>
      </c>
      <c r="AG55" s="2" t="str">
        <f t="shared" si="9"/>
        <v/>
      </c>
      <c r="AH55" s="2" t="str">
        <f t="shared" ref="AH55:AH118" si="18">AH$3</f>
        <v xml:space="preserve"> DEFAULT </v>
      </c>
      <c r="AI55" s="2" t="str">
        <f t="shared" si="10"/>
        <v xml:space="preserve"> </v>
      </c>
      <c r="AJ55" s="2" t="str">
        <f t="shared" si="16"/>
        <v>,</v>
      </c>
      <c r="AK55" s="2" t="str">
        <f t="shared" si="17"/>
        <v/>
      </c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</row>
    <row r="56" spans="1:66" x14ac:dyDescent="0.8">
      <c r="A56" s="7" t="s">
        <v>13</v>
      </c>
      <c r="B56" s="7" t="s">
        <v>14</v>
      </c>
      <c r="C56" s="7"/>
      <c r="D56" s="7"/>
      <c r="G56" s="2">
        <f t="shared" si="1"/>
        <v>52</v>
      </c>
      <c r="H56" s="2" t="s">
        <v>48</v>
      </c>
      <c r="I56" s="2" t="s">
        <v>56</v>
      </c>
      <c r="J56" s="2" t="s">
        <v>70</v>
      </c>
      <c r="K56" s="2" t="s">
        <v>53</v>
      </c>
      <c r="L56" s="2" t="s">
        <v>83</v>
      </c>
      <c r="M56" s="2"/>
      <c r="N56" s="2"/>
      <c r="O56" s="2" t="s">
        <v>119</v>
      </c>
      <c r="P56" s="2">
        <v>8</v>
      </c>
      <c r="Q56" s="2" t="s">
        <v>286</v>
      </c>
      <c r="R56" s="2" t="s">
        <v>290</v>
      </c>
      <c r="S56" s="3" t="s">
        <v>226</v>
      </c>
      <c r="U56" s="2">
        <f>COUNTIF(J$5:J56,J56)</f>
        <v>8</v>
      </c>
      <c r="V56" s="2">
        <f>COUNTIFS(U$5:U56,1)</f>
        <v>6</v>
      </c>
      <c r="W56" s="2"/>
      <c r="X56" s="13"/>
      <c r="Y56" s="2" t="str">
        <f t="shared" si="14"/>
        <v/>
      </c>
      <c r="Z56" s="2" t="str">
        <f t="shared" si="2"/>
        <v>update_user_id</v>
      </c>
      <c r="AA56" s="2" t="str">
        <f t="shared" si="3"/>
        <v xml:space="preserve"> </v>
      </c>
      <c r="AB56" s="2" t="str">
        <f t="shared" si="15"/>
        <v>VARCHAR</v>
      </c>
      <c r="AC56" s="2" t="str">
        <f t="shared" si="5"/>
        <v>(</v>
      </c>
      <c r="AD56" s="2">
        <f t="shared" si="6"/>
        <v>8</v>
      </c>
      <c r="AE56" s="2" t="str">
        <f t="shared" si="7"/>
        <v>)</v>
      </c>
      <c r="AF56" s="2" t="str">
        <f t="shared" si="8"/>
        <v/>
      </c>
      <c r="AG56" s="2" t="str">
        <f t="shared" si="9"/>
        <v/>
      </c>
      <c r="AH56" s="2" t="str">
        <f t="shared" si="18"/>
        <v xml:space="preserve"> DEFAULT </v>
      </c>
      <c r="AI56" s="2" t="str">
        <f t="shared" si="10"/>
        <v xml:space="preserve"> </v>
      </c>
      <c r="AJ56" s="2" t="str">
        <f t="shared" si="16"/>
        <v/>
      </c>
      <c r="AK56" s="2" t="str">
        <f t="shared" si="17"/>
        <v>)</v>
      </c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</row>
    <row r="57" spans="1:66" x14ac:dyDescent="0.8">
      <c r="A57" s="7" t="s">
        <v>13</v>
      </c>
      <c r="B57" s="7" t="s">
        <v>14</v>
      </c>
      <c r="C57" s="7"/>
      <c r="D57" s="7"/>
      <c r="G57" s="2">
        <f t="shared" si="1"/>
        <v>53</v>
      </c>
      <c r="H57" s="2" t="s">
        <v>48</v>
      </c>
      <c r="I57" s="2" t="s">
        <v>57</v>
      </c>
      <c r="J57" s="2" t="s">
        <v>71</v>
      </c>
      <c r="K57" s="2" t="s">
        <v>26</v>
      </c>
      <c r="L57" s="2" t="s">
        <v>88</v>
      </c>
      <c r="M57" s="2" t="s">
        <v>223</v>
      </c>
      <c r="N57" s="2" t="s">
        <v>223</v>
      </c>
      <c r="O57" s="2" t="s">
        <v>119</v>
      </c>
      <c r="P57" s="2">
        <v>8</v>
      </c>
      <c r="Q57" s="2" t="s">
        <v>286</v>
      </c>
      <c r="R57" s="2" t="s">
        <v>267</v>
      </c>
      <c r="S57" s="3" t="s">
        <v>228</v>
      </c>
      <c r="U57" s="2">
        <f>COUNTIF(J$5:J57,J57)</f>
        <v>1</v>
      </c>
      <c r="V57" s="2">
        <f>COUNTIFS(U$5:U57,1)</f>
        <v>7</v>
      </c>
      <c r="W57" s="2"/>
      <c r="X57" s="13"/>
      <c r="Y57" s="2" t="str">
        <f t="shared" si="14"/>
        <v>(</v>
      </c>
      <c r="Z57" s="2" t="str">
        <f t="shared" si="2"/>
        <v>expense_items_details_id</v>
      </c>
      <c r="AA57" s="2" t="str">
        <f t="shared" si="3"/>
        <v xml:space="preserve"> </v>
      </c>
      <c r="AB57" s="2" t="str">
        <f t="shared" si="15"/>
        <v>VARCHAR</v>
      </c>
      <c r="AC57" s="2" t="str">
        <f t="shared" si="5"/>
        <v>(</v>
      </c>
      <c r="AD57" s="2">
        <f t="shared" si="6"/>
        <v>8</v>
      </c>
      <c r="AE57" s="2" t="str">
        <f t="shared" si="7"/>
        <v>)</v>
      </c>
      <c r="AF57" s="2" t="str">
        <f t="shared" si="8"/>
        <v xml:space="preserve"> UNIQUE</v>
      </c>
      <c r="AG57" s="2" t="str">
        <f t="shared" si="9"/>
        <v xml:space="preserve"> NOT NULL</v>
      </c>
      <c r="AH57" s="2" t="str">
        <f t="shared" si="18"/>
        <v xml:space="preserve"> DEFAULT </v>
      </c>
      <c r="AI57" s="2" t="str">
        <f t="shared" si="10"/>
        <v/>
      </c>
      <c r="AJ57" s="2" t="str">
        <f t="shared" si="16"/>
        <v>,</v>
      </c>
      <c r="AK57" s="2" t="str">
        <f t="shared" si="17"/>
        <v/>
      </c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</row>
    <row r="58" spans="1:66" x14ac:dyDescent="0.8">
      <c r="A58" s="7" t="s">
        <v>13</v>
      </c>
      <c r="B58" s="7" t="s">
        <v>14</v>
      </c>
      <c r="C58" s="7"/>
      <c r="D58" s="7"/>
      <c r="G58" s="2">
        <f t="shared" si="1"/>
        <v>54</v>
      </c>
      <c r="H58" s="2" t="s">
        <v>48</v>
      </c>
      <c r="I58" s="2" t="s">
        <v>57</v>
      </c>
      <c r="J58" s="2" t="s">
        <v>71</v>
      </c>
      <c r="K58" s="2" t="s">
        <v>18</v>
      </c>
      <c r="L58" s="2" t="s">
        <v>89</v>
      </c>
      <c r="M58" s="2"/>
      <c r="N58" s="2"/>
      <c r="O58" s="2" t="s">
        <v>115</v>
      </c>
      <c r="P58" s="2">
        <v>30</v>
      </c>
      <c r="Q58" s="2" t="s">
        <v>286</v>
      </c>
      <c r="R58" s="2" t="s">
        <v>286</v>
      </c>
      <c r="S58" s="3" t="s">
        <v>258</v>
      </c>
      <c r="U58" s="2">
        <f>COUNTIF(J$5:J58,J58)</f>
        <v>2</v>
      </c>
      <c r="V58" s="2">
        <f>COUNTIFS(U$5:U58,1)</f>
        <v>7</v>
      </c>
      <c r="W58" s="2"/>
      <c r="X58" s="13"/>
      <c r="Y58" s="2" t="str">
        <f t="shared" si="14"/>
        <v/>
      </c>
      <c r="Z58" s="2" t="str">
        <f t="shared" si="2"/>
        <v>expense_items_details</v>
      </c>
      <c r="AA58" s="2" t="str">
        <f t="shared" si="3"/>
        <v xml:space="preserve"> </v>
      </c>
      <c r="AB58" s="2" t="str">
        <f t="shared" si="15"/>
        <v>VARCHAR</v>
      </c>
      <c r="AC58" s="2" t="str">
        <f t="shared" si="5"/>
        <v>(</v>
      </c>
      <c r="AD58" s="2">
        <f t="shared" si="6"/>
        <v>30</v>
      </c>
      <c r="AE58" s="2" t="str">
        <f t="shared" si="7"/>
        <v>)</v>
      </c>
      <c r="AF58" s="2" t="str">
        <f t="shared" si="8"/>
        <v/>
      </c>
      <c r="AG58" s="2" t="str">
        <f t="shared" si="9"/>
        <v/>
      </c>
      <c r="AH58" s="2" t="str">
        <f t="shared" si="18"/>
        <v xml:space="preserve"> DEFAULT </v>
      </c>
      <c r="AI58" s="2" t="str">
        <f t="shared" si="10"/>
        <v xml:space="preserve"> </v>
      </c>
      <c r="AJ58" s="2" t="str">
        <f t="shared" si="16"/>
        <v>,</v>
      </c>
      <c r="AK58" s="2" t="str">
        <f t="shared" si="17"/>
        <v/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</row>
    <row r="59" spans="1:66" x14ac:dyDescent="0.8">
      <c r="A59" s="7" t="s">
        <v>13</v>
      </c>
      <c r="B59" s="7" t="s">
        <v>14</v>
      </c>
      <c r="C59" s="7"/>
      <c r="D59" s="7"/>
      <c r="G59" s="2">
        <f t="shared" si="1"/>
        <v>55</v>
      </c>
      <c r="H59" s="2" t="s">
        <v>48</v>
      </c>
      <c r="I59" s="2" t="s">
        <v>57</v>
      </c>
      <c r="J59" s="2" t="s">
        <v>71</v>
      </c>
      <c r="K59" s="2" t="s">
        <v>212</v>
      </c>
      <c r="L59" s="2" t="s">
        <v>92</v>
      </c>
      <c r="M59" s="2" t="s">
        <v>195</v>
      </c>
      <c r="N59" s="2"/>
      <c r="O59" s="2" t="s">
        <v>196</v>
      </c>
      <c r="P59" s="2">
        <v>6</v>
      </c>
      <c r="Q59" s="2" t="s">
        <v>314</v>
      </c>
      <c r="R59" s="2" t="s">
        <v>301</v>
      </c>
      <c r="S59" s="3" t="s">
        <v>299</v>
      </c>
      <c r="U59" s="2">
        <f>COUNTIF(J$5:J59,J59)</f>
        <v>3</v>
      </c>
      <c r="V59" s="2">
        <f>COUNTIFS(U$5:U59,1)</f>
        <v>7</v>
      </c>
      <c r="W59" s="2"/>
      <c r="X59" s="13"/>
      <c r="Y59" s="2" t="str">
        <f t="shared" si="14"/>
        <v/>
      </c>
      <c r="Z59" s="2" t="str">
        <f t="shared" si="2"/>
        <v>category</v>
      </c>
      <c r="AA59" s="2" t="str">
        <f t="shared" si="3"/>
        <v xml:space="preserve"> </v>
      </c>
      <c r="AB59" s="2" t="str">
        <f t="shared" si="15"/>
        <v>TEXT</v>
      </c>
      <c r="AC59" s="2" t="str">
        <f t="shared" si="5"/>
        <v>(</v>
      </c>
      <c r="AD59" s="2">
        <f t="shared" si="6"/>
        <v>6</v>
      </c>
      <c r="AE59" s="2" t="str">
        <f t="shared" si="7"/>
        <v>)</v>
      </c>
      <c r="AF59" s="2" t="str">
        <f t="shared" si="8"/>
        <v/>
      </c>
      <c r="AG59" s="2" t="str">
        <f t="shared" si="9"/>
        <v xml:space="preserve"> NOT NULL</v>
      </c>
      <c r="AH59" s="2" t="str">
        <f t="shared" si="18"/>
        <v xml:space="preserve"> DEFAULT </v>
      </c>
      <c r="AI59" s="2" t="str">
        <f t="shared" si="10"/>
        <v/>
      </c>
      <c r="AJ59" s="2" t="str">
        <f t="shared" si="16"/>
        <v>,</v>
      </c>
      <c r="AK59" s="2" t="str">
        <f t="shared" si="17"/>
        <v/>
      </c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</row>
    <row r="60" spans="1:66" x14ac:dyDescent="0.8">
      <c r="A60" s="7" t="s">
        <v>13</v>
      </c>
      <c r="B60" s="7" t="s">
        <v>14</v>
      </c>
      <c r="C60" s="7"/>
      <c r="D60" s="7"/>
      <c r="G60" s="2">
        <f t="shared" si="1"/>
        <v>56</v>
      </c>
      <c r="H60" s="2" t="s">
        <v>48</v>
      </c>
      <c r="I60" s="2" t="s">
        <v>57</v>
      </c>
      <c r="J60" s="2" t="s">
        <v>71</v>
      </c>
      <c r="K60" s="2" t="s">
        <v>309</v>
      </c>
      <c r="L60" s="2" t="s">
        <v>306</v>
      </c>
      <c r="M60" s="2" t="s">
        <v>195</v>
      </c>
      <c r="N60" s="2"/>
      <c r="O60" s="2" t="s">
        <v>196</v>
      </c>
      <c r="P60" s="2">
        <v>4</v>
      </c>
      <c r="Q60" s="2" t="s">
        <v>310</v>
      </c>
      <c r="R60" s="2" t="s">
        <v>301</v>
      </c>
      <c r="S60" s="3" t="s">
        <v>352</v>
      </c>
      <c r="U60" s="2">
        <f>COUNTIF(J$5:J60,J60)</f>
        <v>4</v>
      </c>
      <c r="V60" s="2">
        <f>COUNTIFS(U$5:U60,1)</f>
        <v>7</v>
      </c>
      <c r="W60" s="2"/>
      <c r="X60" s="13"/>
      <c r="Y60" s="2" t="str">
        <f t="shared" si="14"/>
        <v/>
      </c>
      <c r="Z60" s="2" t="str">
        <f t="shared" si="2"/>
        <v>serial_number_4_digits</v>
      </c>
      <c r="AA60" s="2" t="str">
        <f t="shared" si="3"/>
        <v xml:space="preserve"> </v>
      </c>
      <c r="AB60" s="2" t="str">
        <f t="shared" si="15"/>
        <v>TEXT</v>
      </c>
      <c r="AC60" s="2" t="str">
        <f t="shared" si="5"/>
        <v>(</v>
      </c>
      <c r="AD60" s="2">
        <f t="shared" si="6"/>
        <v>4</v>
      </c>
      <c r="AE60" s="2" t="str">
        <f t="shared" si="7"/>
        <v>)</v>
      </c>
      <c r="AF60" s="2" t="str">
        <f t="shared" si="8"/>
        <v/>
      </c>
      <c r="AG60" s="2" t="str">
        <f t="shared" si="9"/>
        <v xml:space="preserve"> NOT NULL</v>
      </c>
      <c r="AH60" s="2" t="str">
        <f t="shared" si="18"/>
        <v xml:space="preserve"> DEFAULT </v>
      </c>
      <c r="AI60" s="2" t="str">
        <f t="shared" si="10"/>
        <v/>
      </c>
      <c r="AJ60" s="2" t="str">
        <f t="shared" si="16"/>
        <v>,</v>
      </c>
      <c r="AK60" s="2" t="str">
        <f t="shared" si="17"/>
        <v/>
      </c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</row>
    <row r="61" spans="1:66" x14ac:dyDescent="0.8">
      <c r="A61" s="7" t="s">
        <v>13</v>
      </c>
      <c r="B61" s="7" t="s">
        <v>14</v>
      </c>
      <c r="C61" s="7"/>
      <c r="D61" s="7"/>
      <c r="G61" s="2">
        <f t="shared" si="1"/>
        <v>57</v>
      </c>
      <c r="H61" s="2" t="s">
        <v>48</v>
      </c>
      <c r="I61" s="2" t="s">
        <v>57</v>
      </c>
      <c r="J61" s="2" t="s">
        <v>71</v>
      </c>
      <c r="K61" s="2" t="s">
        <v>22</v>
      </c>
      <c r="L61" s="2" t="s">
        <v>81</v>
      </c>
      <c r="M61" s="2"/>
      <c r="N61" s="2"/>
      <c r="O61" s="2" t="s">
        <v>116</v>
      </c>
      <c r="P61" s="2">
        <v>8</v>
      </c>
      <c r="Q61" s="22" t="s">
        <v>287</v>
      </c>
      <c r="R61" s="14" t="s">
        <v>288</v>
      </c>
      <c r="S61" s="3" t="s">
        <v>268</v>
      </c>
      <c r="U61" s="2">
        <f>COUNTIF(J$5:J61,J61)</f>
        <v>5</v>
      </c>
      <c r="V61" s="2">
        <f>COUNTIFS(U$5:U61,1)</f>
        <v>7</v>
      </c>
      <c r="W61" s="2"/>
      <c r="X61" s="13"/>
      <c r="Y61" s="2" t="str">
        <f t="shared" si="14"/>
        <v/>
      </c>
      <c r="Z61" s="2" t="str">
        <f t="shared" si="2"/>
        <v>registration_date</v>
      </c>
      <c r="AA61" s="2" t="str">
        <f t="shared" si="3"/>
        <v xml:space="preserve"> </v>
      </c>
      <c r="AB61" s="2" t="str">
        <f t="shared" si="15"/>
        <v>TIMESTAMP</v>
      </c>
      <c r="AC61" s="2" t="str">
        <f t="shared" si="5"/>
        <v>(</v>
      </c>
      <c r="AD61" s="2">
        <f t="shared" si="6"/>
        <v>8</v>
      </c>
      <c r="AE61" s="2" t="str">
        <f t="shared" si="7"/>
        <v>)</v>
      </c>
      <c r="AF61" s="2" t="str">
        <f t="shared" si="8"/>
        <v/>
      </c>
      <c r="AG61" s="2" t="str">
        <f t="shared" si="9"/>
        <v/>
      </c>
      <c r="AH61" s="2" t="str">
        <f t="shared" si="18"/>
        <v xml:space="preserve"> DEFAULT </v>
      </c>
      <c r="AI61" s="2" t="str">
        <f t="shared" si="10"/>
        <v>CURRENT_TIMESTAMP</v>
      </c>
      <c r="AJ61" s="2" t="str">
        <f t="shared" si="16"/>
        <v>,</v>
      </c>
      <c r="AK61" s="2" t="str">
        <f t="shared" si="17"/>
        <v/>
      </c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</row>
    <row r="62" spans="1:66" x14ac:dyDescent="0.8">
      <c r="A62" s="7" t="s">
        <v>13</v>
      </c>
      <c r="B62" s="7" t="s">
        <v>14</v>
      </c>
      <c r="C62" s="7"/>
      <c r="D62" s="7"/>
      <c r="G62" s="2">
        <f t="shared" si="1"/>
        <v>58</v>
      </c>
      <c r="H62" s="2" t="s">
        <v>48</v>
      </c>
      <c r="I62" s="2" t="s">
        <v>57</v>
      </c>
      <c r="J62" s="2" t="s">
        <v>71</v>
      </c>
      <c r="K62" s="2" t="s">
        <v>23</v>
      </c>
      <c r="L62" s="2" t="s">
        <v>179</v>
      </c>
      <c r="M62" s="2"/>
      <c r="N62" s="2"/>
      <c r="O62" s="2" t="s">
        <v>116</v>
      </c>
      <c r="P62" s="2">
        <v>8</v>
      </c>
      <c r="Q62" s="22" t="s">
        <v>287</v>
      </c>
      <c r="R62" s="14" t="s">
        <v>288</v>
      </c>
      <c r="S62" s="3" t="s">
        <v>268</v>
      </c>
      <c r="U62" s="2">
        <f>COUNTIF(J$5:J62,J62)</f>
        <v>6</v>
      </c>
      <c r="V62" s="2">
        <f>COUNTIFS(U$5:U62,1)</f>
        <v>7</v>
      </c>
      <c r="W62" s="2"/>
      <c r="X62" s="13"/>
      <c r="Y62" s="2" t="str">
        <f t="shared" si="14"/>
        <v/>
      </c>
      <c r="Z62" s="2" t="str">
        <f t="shared" si="2"/>
        <v>update_date</v>
      </c>
      <c r="AA62" s="2" t="str">
        <f t="shared" si="3"/>
        <v xml:space="preserve"> </v>
      </c>
      <c r="AB62" s="2" t="str">
        <f t="shared" si="15"/>
        <v>TIMESTAMP</v>
      </c>
      <c r="AC62" s="2" t="str">
        <f t="shared" si="5"/>
        <v>(</v>
      </c>
      <c r="AD62" s="2">
        <f t="shared" si="6"/>
        <v>8</v>
      </c>
      <c r="AE62" s="2" t="str">
        <f t="shared" si="7"/>
        <v>)</v>
      </c>
      <c r="AF62" s="2" t="str">
        <f t="shared" si="8"/>
        <v/>
      </c>
      <c r="AG62" s="2" t="str">
        <f t="shared" si="9"/>
        <v/>
      </c>
      <c r="AH62" s="2" t="str">
        <f t="shared" si="18"/>
        <v xml:space="preserve"> DEFAULT </v>
      </c>
      <c r="AI62" s="2" t="str">
        <f t="shared" si="10"/>
        <v>CURRENT_TIMESTAMP</v>
      </c>
      <c r="AJ62" s="2" t="str">
        <f t="shared" si="16"/>
        <v>,</v>
      </c>
      <c r="AK62" s="2" t="str">
        <f t="shared" si="17"/>
        <v/>
      </c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</row>
    <row r="63" spans="1:66" x14ac:dyDescent="0.8">
      <c r="A63" s="7" t="s">
        <v>13</v>
      </c>
      <c r="B63" s="7" t="s">
        <v>14</v>
      </c>
      <c r="C63" s="7"/>
      <c r="D63" s="7"/>
      <c r="G63" s="2">
        <f t="shared" si="1"/>
        <v>59</v>
      </c>
      <c r="H63" s="2" t="s">
        <v>48</v>
      </c>
      <c r="I63" s="2" t="s">
        <v>57</v>
      </c>
      <c r="J63" s="2" t="s">
        <v>71</v>
      </c>
      <c r="K63" s="2" t="s">
        <v>52</v>
      </c>
      <c r="L63" s="2" t="s">
        <v>82</v>
      </c>
      <c r="M63" s="2"/>
      <c r="N63" s="2"/>
      <c r="O63" s="2" t="s">
        <v>119</v>
      </c>
      <c r="P63" s="2">
        <v>8</v>
      </c>
      <c r="Q63" s="2" t="s">
        <v>286</v>
      </c>
      <c r="R63" s="2" t="s">
        <v>290</v>
      </c>
      <c r="S63" s="3" t="s">
        <v>226</v>
      </c>
      <c r="U63" s="2">
        <f>COUNTIF(J$5:J63,J63)</f>
        <v>7</v>
      </c>
      <c r="V63" s="2">
        <f>COUNTIFS(U$5:U63,1)</f>
        <v>7</v>
      </c>
      <c r="W63" s="2"/>
      <c r="X63" s="13"/>
      <c r="Y63" s="2" t="str">
        <f t="shared" si="14"/>
        <v/>
      </c>
      <c r="Z63" s="2" t="str">
        <f t="shared" si="2"/>
        <v>registered_user_id</v>
      </c>
      <c r="AA63" s="2" t="str">
        <f t="shared" si="3"/>
        <v xml:space="preserve"> </v>
      </c>
      <c r="AB63" s="2" t="str">
        <f t="shared" si="15"/>
        <v>VARCHAR</v>
      </c>
      <c r="AC63" s="2" t="str">
        <f t="shared" si="5"/>
        <v>(</v>
      </c>
      <c r="AD63" s="2">
        <f t="shared" si="6"/>
        <v>8</v>
      </c>
      <c r="AE63" s="2" t="str">
        <f t="shared" si="7"/>
        <v>)</v>
      </c>
      <c r="AF63" s="2" t="str">
        <f t="shared" si="8"/>
        <v/>
      </c>
      <c r="AG63" s="2" t="str">
        <f t="shared" si="9"/>
        <v/>
      </c>
      <c r="AH63" s="2" t="str">
        <f t="shared" si="18"/>
        <v xml:space="preserve"> DEFAULT </v>
      </c>
      <c r="AI63" s="2" t="str">
        <f t="shared" si="10"/>
        <v xml:space="preserve"> </v>
      </c>
      <c r="AJ63" s="2" t="str">
        <f t="shared" si="16"/>
        <v>,</v>
      </c>
      <c r="AK63" s="2" t="str">
        <f t="shared" si="17"/>
        <v/>
      </c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</row>
    <row r="64" spans="1:66" x14ac:dyDescent="0.8">
      <c r="A64" s="7" t="s">
        <v>13</v>
      </c>
      <c r="B64" s="7" t="s">
        <v>14</v>
      </c>
      <c r="C64" s="7"/>
      <c r="D64" s="7"/>
      <c r="G64" s="2">
        <f t="shared" si="1"/>
        <v>60</v>
      </c>
      <c r="H64" s="2" t="s">
        <v>48</v>
      </c>
      <c r="I64" s="2" t="s">
        <v>57</v>
      </c>
      <c r="J64" s="2" t="s">
        <v>71</v>
      </c>
      <c r="K64" s="2" t="s">
        <v>53</v>
      </c>
      <c r="L64" s="2" t="s">
        <v>83</v>
      </c>
      <c r="M64" s="2"/>
      <c r="N64" s="2"/>
      <c r="O64" s="2" t="s">
        <v>119</v>
      </c>
      <c r="P64" s="2">
        <v>8</v>
      </c>
      <c r="Q64" s="2" t="s">
        <v>286</v>
      </c>
      <c r="R64" s="2" t="s">
        <v>290</v>
      </c>
      <c r="S64" s="3" t="s">
        <v>226</v>
      </c>
      <c r="U64" s="2">
        <f>COUNTIF(J$5:J64,J64)</f>
        <v>8</v>
      </c>
      <c r="V64" s="2">
        <f>COUNTIFS(U$5:U64,1)</f>
        <v>7</v>
      </c>
      <c r="W64" s="2"/>
      <c r="X64" s="13"/>
      <c r="Y64" s="2" t="str">
        <f t="shared" si="14"/>
        <v/>
      </c>
      <c r="Z64" s="2" t="str">
        <f t="shared" si="2"/>
        <v>update_user_id</v>
      </c>
      <c r="AA64" s="2" t="str">
        <f t="shared" si="3"/>
        <v xml:space="preserve"> </v>
      </c>
      <c r="AB64" s="2" t="str">
        <f t="shared" si="15"/>
        <v>VARCHAR</v>
      </c>
      <c r="AC64" s="2" t="str">
        <f t="shared" si="5"/>
        <v>(</v>
      </c>
      <c r="AD64" s="2">
        <f t="shared" si="6"/>
        <v>8</v>
      </c>
      <c r="AE64" s="2" t="str">
        <f t="shared" si="7"/>
        <v>)</v>
      </c>
      <c r="AF64" s="2" t="str">
        <f t="shared" si="8"/>
        <v/>
      </c>
      <c r="AG64" s="2" t="str">
        <f t="shared" si="9"/>
        <v/>
      </c>
      <c r="AH64" s="2" t="str">
        <f t="shared" si="18"/>
        <v xml:space="preserve"> DEFAULT </v>
      </c>
      <c r="AI64" s="2" t="str">
        <f t="shared" si="10"/>
        <v xml:space="preserve"> </v>
      </c>
      <c r="AJ64" s="2" t="str">
        <f t="shared" si="16"/>
        <v/>
      </c>
      <c r="AK64" s="2" t="str">
        <f t="shared" si="17"/>
        <v>)</v>
      </c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</row>
    <row r="65" spans="1:66" x14ac:dyDescent="0.8">
      <c r="A65" s="7" t="s">
        <v>13</v>
      </c>
      <c r="B65" s="7" t="s">
        <v>14</v>
      </c>
      <c r="C65" s="7"/>
      <c r="D65" s="7"/>
      <c r="G65" s="2">
        <f t="shared" si="1"/>
        <v>61</v>
      </c>
      <c r="H65" s="2" t="s">
        <v>48</v>
      </c>
      <c r="I65" s="2" t="s">
        <v>58</v>
      </c>
      <c r="J65" s="2" t="s">
        <v>72</v>
      </c>
      <c r="K65" s="2" t="s">
        <v>24</v>
      </c>
      <c r="L65" s="2" t="s">
        <v>84</v>
      </c>
      <c r="M65" s="2" t="s">
        <v>223</v>
      </c>
      <c r="N65" s="2"/>
      <c r="O65" s="2" t="s">
        <v>119</v>
      </c>
      <c r="P65" s="2">
        <v>8</v>
      </c>
      <c r="Q65" s="2" t="s">
        <v>286</v>
      </c>
      <c r="R65" s="2" t="s">
        <v>294</v>
      </c>
      <c r="S65" s="3" t="s">
        <v>238</v>
      </c>
      <c r="U65" s="2">
        <f>COUNTIF(J$5:J65,J65)</f>
        <v>1</v>
      </c>
      <c r="V65" s="2">
        <f>COUNTIFS(U$5:U65,1)</f>
        <v>8</v>
      </c>
      <c r="W65" s="2"/>
      <c r="X65" s="13"/>
      <c r="Y65" s="2" t="str">
        <f t="shared" si="14"/>
        <v>(</v>
      </c>
      <c r="Z65" s="2" t="str">
        <f t="shared" si="2"/>
        <v>payment_methods_id</v>
      </c>
      <c r="AA65" s="2" t="str">
        <f t="shared" si="3"/>
        <v xml:space="preserve"> </v>
      </c>
      <c r="AB65" s="2" t="str">
        <f t="shared" si="15"/>
        <v>VARCHAR</v>
      </c>
      <c r="AC65" s="2" t="str">
        <f t="shared" si="5"/>
        <v>(</v>
      </c>
      <c r="AD65" s="2">
        <f t="shared" si="6"/>
        <v>8</v>
      </c>
      <c r="AE65" s="2" t="str">
        <f t="shared" si="7"/>
        <v>)</v>
      </c>
      <c r="AF65" s="2" t="str">
        <f t="shared" si="8"/>
        <v/>
      </c>
      <c r="AG65" s="2" t="str">
        <f t="shared" si="9"/>
        <v xml:space="preserve"> NOT NULL</v>
      </c>
      <c r="AH65" s="2" t="str">
        <f t="shared" si="18"/>
        <v xml:space="preserve"> DEFAULT </v>
      </c>
      <c r="AI65" s="2" t="str">
        <f t="shared" si="10"/>
        <v/>
      </c>
      <c r="AJ65" s="2" t="str">
        <f t="shared" si="16"/>
        <v>,</v>
      </c>
      <c r="AK65" s="2" t="str">
        <f t="shared" si="17"/>
        <v/>
      </c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</row>
    <row r="66" spans="1:66" x14ac:dyDescent="0.8">
      <c r="A66" s="7" t="s">
        <v>13</v>
      </c>
      <c r="B66" s="7" t="s">
        <v>14</v>
      </c>
      <c r="C66" s="7"/>
      <c r="D66" s="7"/>
      <c r="G66" s="2">
        <f t="shared" si="1"/>
        <v>62</v>
      </c>
      <c r="H66" s="2" t="s">
        <v>48</v>
      </c>
      <c r="I66" s="2" t="s">
        <v>58</v>
      </c>
      <c r="J66" s="2" t="s">
        <v>72</v>
      </c>
      <c r="K66" s="2" t="s">
        <v>25</v>
      </c>
      <c r="L66" s="2" t="s">
        <v>86</v>
      </c>
      <c r="M66" s="2" t="s">
        <v>223</v>
      </c>
      <c r="N66" s="2"/>
      <c r="O66" s="2" t="s">
        <v>119</v>
      </c>
      <c r="P66" s="2">
        <v>8</v>
      </c>
      <c r="Q66" s="2" t="s">
        <v>286</v>
      </c>
      <c r="R66" s="2" t="s">
        <v>295</v>
      </c>
      <c r="S66" s="3" t="s">
        <v>239</v>
      </c>
      <c r="U66" s="2">
        <f>COUNTIF(J$5:J66,J66)</f>
        <v>2</v>
      </c>
      <c r="V66" s="2">
        <f>COUNTIFS(U$5:U66,1)</f>
        <v>8</v>
      </c>
      <c r="W66" s="2"/>
      <c r="X66" s="13"/>
      <c r="Y66" s="2" t="str">
        <f t="shared" si="14"/>
        <v/>
      </c>
      <c r="Z66" s="2" t="str">
        <f t="shared" si="2"/>
        <v>expense_items_id</v>
      </c>
      <c r="AA66" s="2" t="str">
        <f t="shared" si="3"/>
        <v xml:space="preserve"> </v>
      </c>
      <c r="AB66" s="2" t="str">
        <f t="shared" si="15"/>
        <v>VARCHAR</v>
      </c>
      <c r="AC66" s="2" t="str">
        <f t="shared" si="5"/>
        <v>(</v>
      </c>
      <c r="AD66" s="2">
        <f t="shared" si="6"/>
        <v>8</v>
      </c>
      <c r="AE66" s="2" t="str">
        <f t="shared" si="7"/>
        <v>)</v>
      </c>
      <c r="AF66" s="2" t="str">
        <f t="shared" si="8"/>
        <v/>
      </c>
      <c r="AG66" s="2" t="str">
        <f t="shared" si="9"/>
        <v xml:space="preserve"> NOT NULL</v>
      </c>
      <c r="AH66" s="2" t="str">
        <f t="shared" si="18"/>
        <v xml:space="preserve"> DEFAULT </v>
      </c>
      <c r="AI66" s="2" t="str">
        <f t="shared" si="10"/>
        <v/>
      </c>
      <c r="AJ66" s="2" t="str">
        <f t="shared" si="16"/>
        <v>,</v>
      </c>
      <c r="AK66" s="2" t="str">
        <f t="shared" si="17"/>
        <v/>
      </c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</row>
    <row r="67" spans="1:66" x14ac:dyDescent="0.8">
      <c r="A67" s="7" t="s">
        <v>13</v>
      </c>
      <c r="B67" s="7" t="s">
        <v>14</v>
      </c>
      <c r="C67" s="7"/>
      <c r="D67" s="7"/>
      <c r="G67" s="2">
        <f t="shared" si="1"/>
        <v>63</v>
      </c>
      <c r="H67" s="2" t="s">
        <v>48</v>
      </c>
      <c r="I67" s="2" t="s">
        <v>58</v>
      </c>
      <c r="J67" s="2" t="s">
        <v>72</v>
      </c>
      <c r="K67" s="2" t="s">
        <v>22</v>
      </c>
      <c r="L67" s="2" t="s">
        <v>81</v>
      </c>
      <c r="M67" s="2"/>
      <c r="N67" s="2"/>
      <c r="O67" s="2" t="s">
        <v>116</v>
      </c>
      <c r="P67" s="2">
        <v>8</v>
      </c>
      <c r="Q67" s="22" t="s">
        <v>287</v>
      </c>
      <c r="R67" s="14" t="s">
        <v>288</v>
      </c>
      <c r="S67" s="3" t="s">
        <v>268</v>
      </c>
      <c r="U67" s="2">
        <f>COUNTIF(J$5:J67,J67)</f>
        <v>3</v>
      </c>
      <c r="V67" s="2">
        <f>COUNTIFS(U$5:U67,1)</f>
        <v>8</v>
      </c>
      <c r="W67" s="2"/>
      <c r="X67" s="13"/>
      <c r="Y67" s="2" t="str">
        <f t="shared" si="14"/>
        <v/>
      </c>
      <c r="Z67" s="2" t="str">
        <f t="shared" si="2"/>
        <v>registration_date</v>
      </c>
      <c r="AA67" s="2" t="str">
        <f t="shared" si="3"/>
        <v xml:space="preserve"> </v>
      </c>
      <c r="AB67" s="2" t="str">
        <f t="shared" si="15"/>
        <v>TIMESTAMP</v>
      </c>
      <c r="AC67" s="2" t="str">
        <f t="shared" si="5"/>
        <v>(</v>
      </c>
      <c r="AD67" s="2">
        <f t="shared" si="6"/>
        <v>8</v>
      </c>
      <c r="AE67" s="2" t="str">
        <f t="shared" si="7"/>
        <v>)</v>
      </c>
      <c r="AF67" s="2" t="str">
        <f t="shared" si="8"/>
        <v/>
      </c>
      <c r="AG67" s="2" t="str">
        <f t="shared" si="9"/>
        <v/>
      </c>
      <c r="AH67" s="2" t="str">
        <f t="shared" si="18"/>
        <v xml:space="preserve"> DEFAULT </v>
      </c>
      <c r="AI67" s="2" t="str">
        <f t="shared" si="10"/>
        <v>CURRENT_TIMESTAMP</v>
      </c>
      <c r="AJ67" s="2" t="str">
        <f t="shared" si="16"/>
        <v>,</v>
      </c>
      <c r="AK67" s="2" t="str">
        <f t="shared" si="17"/>
        <v/>
      </c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</row>
    <row r="68" spans="1:66" x14ac:dyDescent="0.8">
      <c r="A68" s="7" t="s">
        <v>13</v>
      </c>
      <c r="B68" s="7" t="s">
        <v>14</v>
      </c>
      <c r="C68" s="7"/>
      <c r="D68" s="7"/>
      <c r="G68" s="2">
        <f t="shared" si="1"/>
        <v>64</v>
      </c>
      <c r="H68" s="2" t="s">
        <v>48</v>
      </c>
      <c r="I68" s="2" t="s">
        <v>58</v>
      </c>
      <c r="J68" s="2" t="s">
        <v>72</v>
      </c>
      <c r="K68" s="2" t="s">
        <v>23</v>
      </c>
      <c r="L68" s="2" t="s">
        <v>179</v>
      </c>
      <c r="M68" s="2"/>
      <c r="N68" s="2"/>
      <c r="O68" s="2" t="s">
        <v>116</v>
      </c>
      <c r="P68" s="2">
        <v>8</v>
      </c>
      <c r="Q68" s="22" t="s">
        <v>287</v>
      </c>
      <c r="R68" s="14" t="s">
        <v>288</v>
      </c>
      <c r="S68" s="3" t="s">
        <v>268</v>
      </c>
      <c r="U68" s="2">
        <f>COUNTIF(J$5:J68,J68)</f>
        <v>4</v>
      </c>
      <c r="V68" s="2">
        <f>COUNTIFS(U$5:U68,1)</f>
        <v>8</v>
      </c>
      <c r="W68" s="2"/>
      <c r="X68" s="13"/>
      <c r="Y68" s="2" t="str">
        <f t="shared" si="14"/>
        <v/>
      </c>
      <c r="Z68" s="2" t="str">
        <f t="shared" si="2"/>
        <v>update_date</v>
      </c>
      <c r="AA68" s="2" t="str">
        <f t="shared" si="3"/>
        <v xml:space="preserve"> </v>
      </c>
      <c r="AB68" s="2" t="str">
        <f t="shared" si="15"/>
        <v>TIMESTAMP</v>
      </c>
      <c r="AC68" s="2" t="str">
        <f t="shared" si="5"/>
        <v>(</v>
      </c>
      <c r="AD68" s="2">
        <f t="shared" si="6"/>
        <v>8</v>
      </c>
      <c r="AE68" s="2" t="str">
        <f t="shared" si="7"/>
        <v>)</v>
      </c>
      <c r="AF68" s="2" t="str">
        <f t="shared" si="8"/>
        <v/>
      </c>
      <c r="AG68" s="2" t="str">
        <f t="shared" si="9"/>
        <v/>
      </c>
      <c r="AH68" s="2" t="str">
        <f t="shared" si="18"/>
        <v xml:space="preserve"> DEFAULT </v>
      </c>
      <c r="AI68" s="2" t="str">
        <f t="shared" si="10"/>
        <v>CURRENT_TIMESTAMP</v>
      </c>
      <c r="AJ68" s="2" t="str">
        <f t="shared" si="16"/>
        <v>,</v>
      </c>
      <c r="AK68" s="2" t="str">
        <f t="shared" si="17"/>
        <v/>
      </c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</row>
    <row r="69" spans="1:66" x14ac:dyDescent="0.8">
      <c r="A69" s="7" t="s">
        <v>13</v>
      </c>
      <c r="B69" s="7" t="s">
        <v>14</v>
      </c>
      <c r="C69" s="7"/>
      <c r="D69" s="7"/>
      <c r="G69" s="2">
        <f t="shared" si="1"/>
        <v>65</v>
      </c>
      <c r="H69" s="2" t="s">
        <v>48</v>
      </c>
      <c r="I69" s="2" t="s">
        <v>58</v>
      </c>
      <c r="J69" s="2" t="s">
        <v>72</v>
      </c>
      <c r="K69" s="2" t="s">
        <v>52</v>
      </c>
      <c r="L69" s="2" t="s">
        <v>82</v>
      </c>
      <c r="M69" s="2"/>
      <c r="N69" s="2"/>
      <c r="O69" s="2" t="s">
        <v>119</v>
      </c>
      <c r="P69" s="2">
        <v>8</v>
      </c>
      <c r="Q69" s="2" t="s">
        <v>286</v>
      </c>
      <c r="R69" s="2" t="s">
        <v>290</v>
      </c>
      <c r="S69" s="3" t="s">
        <v>226</v>
      </c>
      <c r="U69" s="2">
        <f>COUNTIF(J$5:J69,J69)</f>
        <v>5</v>
      </c>
      <c r="V69" s="2">
        <f>COUNTIFS(U$5:U69,1)</f>
        <v>8</v>
      </c>
      <c r="W69" s="2"/>
      <c r="X69" s="13"/>
      <c r="Y69" s="2" t="str">
        <f t="shared" si="14"/>
        <v/>
      </c>
      <c r="Z69" s="2" t="str">
        <f t="shared" si="2"/>
        <v>registered_user_id</v>
      </c>
      <c r="AA69" s="2" t="str">
        <f t="shared" si="3"/>
        <v xml:space="preserve"> </v>
      </c>
      <c r="AB69" s="2" t="str">
        <f t="shared" si="15"/>
        <v>VARCHAR</v>
      </c>
      <c r="AC69" s="2" t="str">
        <f t="shared" si="5"/>
        <v>(</v>
      </c>
      <c r="AD69" s="2">
        <f t="shared" si="6"/>
        <v>8</v>
      </c>
      <c r="AE69" s="2" t="str">
        <f t="shared" si="7"/>
        <v>)</v>
      </c>
      <c r="AF69" s="2" t="str">
        <f t="shared" si="8"/>
        <v/>
      </c>
      <c r="AG69" s="2" t="str">
        <f t="shared" si="9"/>
        <v/>
      </c>
      <c r="AH69" s="2" t="str">
        <f t="shared" si="18"/>
        <v xml:space="preserve"> DEFAULT </v>
      </c>
      <c r="AI69" s="2" t="str">
        <f t="shared" si="10"/>
        <v xml:space="preserve"> </v>
      </c>
      <c r="AJ69" s="2" t="str">
        <f t="shared" si="16"/>
        <v>,</v>
      </c>
      <c r="AK69" s="2" t="str">
        <f t="shared" si="17"/>
        <v/>
      </c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</row>
    <row r="70" spans="1:66" x14ac:dyDescent="0.8">
      <c r="A70" s="7" t="s">
        <v>13</v>
      </c>
      <c r="B70" s="7" t="s">
        <v>14</v>
      </c>
      <c r="C70" s="7"/>
      <c r="D70" s="7"/>
      <c r="G70" s="2">
        <f t="shared" si="1"/>
        <v>66</v>
      </c>
      <c r="H70" s="2" t="s">
        <v>48</v>
      </c>
      <c r="I70" s="2" t="s">
        <v>58</v>
      </c>
      <c r="J70" s="2" t="s">
        <v>72</v>
      </c>
      <c r="K70" s="2" t="s">
        <v>53</v>
      </c>
      <c r="L70" s="2" t="s">
        <v>83</v>
      </c>
      <c r="M70" s="2"/>
      <c r="N70" s="2"/>
      <c r="O70" s="2" t="s">
        <v>119</v>
      </c>
      <c r="P70" s="2">
        <v>8</v>
      </c>
      <c r="Q70" s="2" t="s">
        <v>286</v>
      </c>
      <c r="R70" s="2" t="s">
        <v>290</v>
      </c>
      <c r="S70" s="3" t="s">
        <v>226</v>
      </c>
      <c r="U70" s="2">
        <f>COUNTIF(J$5:J70,J70)</f>
        <v>6</v>
      </c>
      <c r="V70" s="2">
        <f>COUNTIFS(U$5:U70,1)</f>
        <v>8</v>
      </c>
      <c r="W70" s="2"/>
      <c r="X70" s="13"/>
      <c r="Y70" s="2" t="str">
        <f t="shared" si="14"/>
        <v/>
      </c>
      <c r="Z70" s="2" t="str">
        <f t="shared" ref="Z70:Z133" si="19">IF($L70="","",$L70)</f>
        <v>update_user_id</v>
      </c>
      <c r="AA70" s="2" t="str">
        <f t="shared" ref="AA70:AA133" si="20">AA$3</f>
        <v xml:space="preserve"> </v>
      </c>
      <c r="AB70" s="2" t="str">
        <f t="shared" si="15"/>
        <v>VARCHAR</v>
      </c>
      <c r="AC70" s="2" t="str">
        <f t="shared" ref="AC70:AC133" si="21">IF($P70="指定なし","",AC$3)</f>
        <v>(</v>
      </c>
      <c r="AD70" s="2">
        <f t="shared" ref="AD70:AD133" si="22">IF($P70="指定なし","",$P70)</f>
        <v>8</v>
      </c>
      <c r="AE70" s="2" t="str">
        <f t="shared" ref="AE70:AE133" si="23">IF($P70="指定なし","",AE$3)</f>
        <v>)</v>
      </c>
      <c r="AF70" s="2" t="str">
        <f t="shared" ref="AF70:AF133" si="24">IF(N70&lt;&gt;"",AF$3,"")</f>
        <v/>
      </c>
      <c r="AG70" s="2" t="str">
        <f t="shared" ref="AG70:AG133" si="25">IF(OR($M70="〇",$N70="〇"),AG$3,"")</f>
        <v/>
      </c>
      <c r="AH70" s="2" t="str">
        <f t="shared" si="18"/>
        <v xml:space="preserve"> DEFAULT </v>
      </c>
      <c r="AI70" s="2" t="str">
        <f t="shared" ref="AI70:AI133" si="26">IF($AG70=$AG$3,"",IF(OR($AB70="VARCHAR",$AB70="TEXT",$AB70="")," ",IF(OR($AB70="INTEGER"),0,IF(OR($AB70="TIMESTAMP"),"CURRENT_TIMESTAMP",NA()))))</f>
        <v xml:space="preserve"> </v>
      </c>
      <c r="AJ70" s="2" t="str">
        <f t="shared" si="16"/>
        <v/>
      </c>
      <c r="AK70" s="2" t="str">
        <f t="shared" si="17"/>
        <v>)</v>
      </c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</row>
    <row r="71" spans="1:66" x14ac:dyDescent="0.8">
      <c r="A71" s="7" t="s">
        <v>13</v>
      </c>
      <c r="B71" s="7" t="s">
        <v>14</v>
      </c>
      <c r="C71" s="7"/>
      <c r="D71" s="7"/>
      <c r="G71" s="2">
        <f t="shared" si="1"/>
        <v>67</v>
      </c>
      <c r="H71" s="2" t="s">
        <v>48</v>
      </c>
      <c r="I71" s="2" t="s">
        <v>59</v>
      </c>
      <c r="J71" s="2" t="s">
        <v>73</v>
      </c>
      <c r="K71" s="2" t="s">
        <v>25</v>
      </c>
      <c r="L71" s="2" t="s">
        <v>86</v>
      </c>
      <c r="M71" s="2" t="s">
        <v>223</v>
      </c>
      <c r="N71" s="2"/>
      <c r="O71" s="2" t="s">
        <v>119</v>
      </c>
      <c r="P71" s="2">
        <v>8</v>
      </c>
      <c r="Q71" s="2" t="s">
        <v>286</v>
      </c>
      <c r="R71" s="2" t="s">
        <v>295</v>
      </c>
      <c r="S71" s="3" t="s">
        <v>239</v>
      </c>
      <c r="U71" s="2">
        <f>COUNTIF(J$5:J71,J71)</f>
        <v>1</v>
      </c>
      <c r="V71" s="2">
        <f>COUNTIFS(U$5:U71,1)</f>
        <v>9</v>
      </c>
      <c r="W71" s="2"/>
      <c r="X71" s="13"/>
      <c r="Y71" s="2" t="str">
        <f t="shared" si="14"/>
        <v>(</v>
      </c>
      <c r="Z71" s="2" t="str">
        <f t="shared" si="19"/>
        <v>expense_items_id</v>
      </c>
      <c r="AA71" s="2" t="str">
        <f t="shared" si="20"/>
        <v xml:space="preserve"> </v>
      </c>
      <c r="AB71" s="2" t="str">
        <f t="shared" si="15"/>
        <v>VARCHAR</v>
      </c>
      <c r="AC71" s="2" t="str">
        <f t="shared" si="21"/>
        <v>(</v>
      </c>
      <c r="AD71" s="2">
        <f t="shared" si="22"/>
        <v>8</v>
      </c>
      <c r="AE71" s="2" t="str">
        <f t="shared" si="23"/>
        <v>)</v>
      </c>
      <c r="AF71" s="2" t="str">
        <f t="shared" si="24"/>
        <v/>
      </c>
      <c r="AG71" s="2" t="str">
        <f t="shared" si="25"/>
        <v xml:space="preserve"> NOT NULL</v>
      </c>
      <c r="AH71" s="2" t="str">
        <f t="shared" si="18"/>
        <v xml:space="preserve"> DEFAULT </v>
      </c>
      <c r="AI71" s="2" t="str">
        <f t="shared" si="26"/>
        <v/>
      </c>
      <c r="AJ71" s="2" t="str">
        <f t="shared" si="16"/>
        <v>,</v>
      </c>
      <c r="AK71" s="2" t="str">
        <f t="shared" si="17"/>
        <v/>
      </c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</row>
    <row r="72" spans="1:66" x14ac:dyDescent="0.8">
      <c r="A72" s="7" t="s">
        <v>13</v>
      </c>
      <c r="B72" s="7" t="s">
        <v>14</v>
      </c>
      <c r="C72" s="7"/>
      <c r="D72" s="7"/>
      <c r="G72" s="2">
        <f t="shared" si="1"/>
        <v>68</v>
      </c>
      <c r="H72" s="2" t="s">
        <v>48</v>
      </c>
      <c r="I72" s="2" t="s">
        <v>59</v>
      </c>
      <c r="J72" s="2" t="s">
        <v>73</v>
      </c>
      <c r="K72" s="2" t="s">
        <v>26</v>
      </c>
      <c r="L72" s="2" t="s">
        <v>88</v>
      </c>
      <c r="M72" s="2" t="s">
        <v>223</v>
      </c>
      <c r="N72" s="2"/>
      <c r="O72" s="2" t="s">
        <v>119</v>
      </c>
      <c r="P72" s="2">
        <v>8</v>
      </c>
      <c r="Q72" s="2" t="s">
        <v>286</v>
      </c>
      <c r="R72" s="2" t="s">
        <v>296</v>
      </c>
      <c r="S72" s="3" t="s">
        <v>240</v>
      </c>
      <c r="U72" s="2">
        <f>COUNTIF(J$5:J72,J72)</f>
        <v>2</v>
      </c>
      <c r="V72" s="2">
        <f>COUNTIFS(U$5:U72,1)</f>
        <v>9</v>
      </c>
      <c r="W72" s="2"/>
      <c r="X72" s="13"/>
      <c r="Y72" s="2" t="str">
        <f t="shared" si="14"/>
        <v/>
      </c>
      <c r="Z72" s="2" t="str">
        <f t="shared" si="19"/>
        <v>expense_items_details_id</v>
      </c>
      <c r="AA72" s="2" t="str">
        <f t="shared" si="20"/>
        <v xml:space="preserve"> </v>
      </c>
      <c r="AB72" s="2" t="str">
        <f t="shared" si="15"/>
        <v>VARCHAR</v>
      </c>
      <c r="AC72" s="2" t="str">
        <f t="shared" si="21"/>
        <v>(</v>
      </c>
      <c r="AD72" s="2">
        <f t="shared" si="22"/>
        <v>8</v>
      </c>
      <c r="AE72" s="2" t="str">
        <f t="shared" si="23"/>
        <v>)</v>
      </c>
      <c r="AF72" s="2" t="str">
        <f t="shared" si="24"/>
        <v/>
      </c>
      <c r="AG72" s="2" t="str">
        <f t="shared" si="25"/>
        <v xml:space="preserve"> NOT NULL</v>
      </c>
      <c r="AH72" s="2" t="str">
        <f t="shared" si="18"/>
        <v xml:space="preserve"> DEFAULT </v>
      </c>
      <c r="AI72" s="2" t="str">
        <f t="shared" si="26"/>
        <v/>
      </c>
      <c r="AJ72" s="2" t="str">
        <f t="shared" si="16"/>
        <v>,</v>
      </c>
      <c r="AK72" s="2" t="str">
        <f t="shared" si="17"/>
        <v/>
      </c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</row>
    <row r="73" spans="1:66" x14ac:dyDescent="0.8">
      <c r="A73" s="7" t="s">
        <v>13</v>
      </c>
      <c r="B73" s="7" t="s">
        <v>14</v>
      </c>
      <c r="C73" s="7"/>
      <c r="D73" s="7"/>
      <c r="G73" s="2">
        <f t="shared" si="1"/>
        <v>69</v>
      </c>
      <c r="H73" s="2" t="s">
        <v>48</v>
      </c>
      <c r="I73" s="2" t="s">
        <v>59</v>
      </c>
      <c r="J73" s="2" t="s">
        <v>73</v>
      </c>
      <c r="K73" s="2" t="s">
        <v>22</v>
      </c>
      <c r="L73" s="2" t="s">
        <v>81</v>
      </c>
      <c r="M73" s="2"/>
      <c r="N73" s="2"/>
      <c r="O73" s="2" t="s">
        <v>116</v>
      </c>
      <c r="P73" s="2">
        <v>8</v>
      </c>
      <c r="Q73" s="22" t="s">
        <v>287</v>
      </c>
      <c r="R73" s="14" t="s">
        <v>288</v>
      </c>
      <c r="S73" s="3" t="s">
        <v>268</v>
      </c>
      <c r="U73" s="2">
        <f>COUNTIF(J$5:J73,J73)</f>
        <v>3</v>
      </c>
      <c r="V73" s="2">
        <f>COUNTIFS(U$5:U73,1)</f>
        <v>9</v>
      </c>
      <c r="W73" s="2"/>
      <c r="X73" s="13"/>
      <c r="Y73" s="2" t="str">
        <f t="shared" si="14"/>
        <v/>
      </c>
      <c r="Z73" s="2" t="str">
        <f t="shared" si="19"/>
        <v>registration_date</v>
      </c>
      <c r="AA73" s="2" t="str">
        <f t="shared" si="20"/>
        <v xml:space="preserve"> </v>
      </c>
      <c r="AB73" s="2" t="str">
        <f t="shared" si="15"/>
        <v>TIMESTAMP</v>
      </c>
      <c r="AC73" s="2" t="str">
        <f t="shared" si="21"/>
        <v>(</v>
      </c>
      <c r="AD73" s="2">
        <f t="shared" si="22"/>
        <v>8</v>
      </c>
      <c r="AE73" s="2" t="str">
        <f t="shared" si="23"/>
        <v>)</v>
      </c>
      <c r="AF73" s="2" t="str">
        <f t="shared" si="24"/>
        <v/>
      </c>
      <c r="AG73" s="2" t="str">
        <f t="shared" si="25"/>
        <v/>
      </c>
      <c r="AH73" s="2" t="str">
        <f t="shared" si="18"/>
        <v xml:space="preserve"> DEFAULT </v>
      </c>
      <c r="AI73" s="2" t="str">
        <f t="shared" si="26"/>
        <v>CURRENT_TIMESTAMP</v>
      </c>
      <c r="AJ73" s="2" t="str">
        <f t="shared" si="16"/>
        <v>,</v>
      </c>
      <c r="AK73" s="2" t="str">
        <f t="shared" si="17"/>
        <v/>
      </c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</row>
    <row r="74" spans="1:66" x14ac:dyDescent="0.8">
      <c r="A74" s="7" t="s">
        <v>13</v>
      </c>
      <c r="B74" s="7" t="s">
        <v>14</v>
      </c>
      <c r="C74" s="7"/>
      <c r="D74" s="7"/>
      <c r="G74" s="2">
        <f t="shared" si="1"/>
        <v>70</v>
      </c>
      <c r="H74" s="2" t="s">
        <v>48</v>
      </c>
      <c r="I74" s="2" t="s">
        <v>59</v>
      </c>
      <c r="J74" s="2" t="s">
        <v>73</v>
      </c>
      <c r="K74" s="2" t="s">
        <v>23</v>
      </c>
      <c r="L74" s="2" t="s">
        <v>179</v>
      </c>
      <c r="M74" s="2"/>
      <c r="N74" s="2"/>
      <c r="O74" s="2" t="s">
        <v>116</v>
      </c>
      <c r="P74" s="2">
        <v>8</v>
      </c>
      <c r="Q74" s="22" t="s">
        <v>287</v>
      </c>
      <c r="R74" s="14" t="s">
        <v>288</v>
      </c>
      <c r="S74" s="3" t="s">
        <v>268</v>
      </c>
      <c r="U74" s="2">
        <f>COUNTIF(J$5:J74,J74)</f>
        <v>4</v>
      </c>
      <c r="V74" s="2">
        <f>COUNTIFS(U$5:U74,1)</f>
        <v>9</v>
      </c>
      <c r="W74" s="2"/>
      <c r="X74" s="13"/>
      <c r="Y74" s="2" t="str">
        <f t="shared" si="14"/>
        <v/>
      </c>
      <c r="Z74" s="2" t="str">
        <f t="shared" si="19"/>
        <v>update_date</v>
      </c>
      <c r="AA74" s="2" t="str">
        <f t="shared" si="20"/>
        <v xml:space="preserve"> </v>
      </c>
      <c r="AB74" s="2" t="str">
        <f t="shared" si="15"/>
        <v>TIMESTAMP</v>
      </c>
      <c r="AC74" s="2" t="str">
        <f t="shared" si="21"/>
        <v>(</v>
      </c>
      <c r="AD74" s="2">
        <f t="shared" si="22"/>
        <v>8</v>
      </c>
      <c r="AE74" s="2" t="str">
        <f t="shared" si="23"/>
        <v>)</v>
      </c>
      <c r="AF74" s="2" t="str">
        <f t="shared" si="24"/>
        <v/>
      </c>
      <c r="AG74" s="2" t="str">
        <f t="shared" si="25"/>
        <v/>
      </c>
      <c r="AH74" s="2" t="str">
        <f t="shared" si="18"/>
        <v xml:space="preserve"> DEFAULT </v>
      </c>
      <c r="AI74" s="2" t="str">
        <f t="shared" si="26"/>
        <v>CURRENT_TIMESTAMP</v>
      </c>
      <c r="AJ74" s="2" t="str">
        <f t="shared" si="16"/>
        <v>,</v>
      </c>
      <c r="AK74" s="2" t="str">
        <f t="shared" si="17"/>
        <v/>
      </c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</row>
    <row r="75" spans="1:66" x14ac:dyDescent="0.8">
      <c r="A75" s="7" t="s">
        <v>13</v>
      </c>
      <c r="B75" s="7" t="s">
        <v>14</v>
      </c>
      <c r="C75" s="7"/>
      <c r="D75" s="7"/>
      <c r="G75" s="2">
        <f t="shared" si="1"/>
        <v>71</v>
      </c>
      <c r="H75" s="2" t="s">
        <v>48</v>
      </c>
      <c r="I75" s="2" t="s">
        <v>59</v>
      </c>
      <c r="J75" s="2" t="s">
        <v>73</v>
      </c>
      <c r="K75" s="2" t="s">
        <v>52</v>
      </c>
      <c r="L75" s="2" t="s">
        <v>82</v>
      </c>
      <c r="M75" s="2"/>
      <c r="N75" s="2"/>
      <c r="O75" s="2" t="s">
        <v>119</v>
      </c>
      <c r="P75" s="2">
        <v>8</v>
      </c>
      <c r="Q75" s="2" t="s">
        <v>286</v>
      </c>
      <c r="R75" s="2" t="s">
        <v>290</v>
      </c>
      <c r="S75" s="3" t="s">
        <v>226</v>
      </c>
      <c r="U75" s="2">
        <f>COUNTIF(J$5:J75,J75)</f>
        <v>5</v>
      </c>
      <c r="V75" s="2">
        <f>COUNTIFS(U$5:U75,1)</f>
        <v>9</v>
      </c>
      <c r="W75" s="2"/>
      <c r="X75" s="13"/>
      <c r="Y75" s="2" t="str">
        <f t="shared" si="14"/>
        <v/>
      </c>
      <c r="Z75" s="2" t="str">
        <f t="shared" si="19"/>
        <v>registered_user_id</v>
      </c>
      <c r="AA75" s="2" t="str">
        <f t="shared" si="20"/>
        <v xml:space="preserve"> </v>
      </c>
      <c r="AB75" s="2" t="str">
        <f t="shared" si="15"/>
        <v>VARCHAR</v>
      </c>
      <c r="AC75" s="2" t="str">
        <f t="shared" si="21"/>
        <v>(</v>
      </c>
      <c r="AD75" s="2">
        <f t="shared" si="22"/>
        <v>8</v>
      </c>
      <c r="AE75" s="2" t="str">
        <f t="shared" si="23"/>
        <v>)</v>
      </c>
      <c r="AF75" s="2" t="str">
        <f t="shared" si="24"/>
        <v/>
      </c>
      <c r="AG75" s="2" t="str">
        <f t="shared" si="25"/>
        <v/>
      </c>
      <c r="AH75" s="2" t="str">
        <f t="shared" si="18"/>
        <v xml:space="preserve"> DEFAULT </v>
      </c>
      <c r="AI75" s="2" t="str">
        <f t="shared" si="26"/>
        <v xml:space="preserve"> </v>
      </c>
      <c r="AJ75" s="2" t="str">
        <f t="shared" si="16"/>
        <v>,</v>
      </c>
      <c r="AK75" s="2" t="str">
        <f t="shared" si="17"/>
        <v/>
      </c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</row>
    <row r="76" spans="1:66" x14ac:dyDescent="0.8">
      <c r="A76" s="7" t="s">
        <v>13</v>
      </c>
      <c r="B76" s="7" t="s">
        <v>14</v>
      </c>
      <c r="C76" s="7"/>
      <c r="D76" s="7"/>
      <c r="G76" s="2">
        <f t="shared" si="1"/>
        <v>72</v>
      </c>
      <c r="H76" s="2" t="s">
        <v>48</v>
      </c>
      <c r="I76" s="2" t="s">
        <v>59</v>
      </c>
      <c r="J76" s="2" t="s">
        <v>73</v>
      </c>
      <c r="K76" s="2" t="s">
        <v>53</v>
      </c>
      <c r="L76" s="2" t="s">
        <v>83</v>
      </c>
      <c r="M76" s="2"/>
      <c r="N76" s="2"/>
      <c r="O76" s="2" t="s">
        <v>119</v>
      </c>
      <c r="P76" s="2">
        <v>8</v>
      </c>
      <c r="Q76" s="2" t="s">
        <v>286</v>
      </c>
      <c r="R76" s="2" t="s">
        <v>290</v>
      </c>
      <c r="S76" s="3" t="s">
        <v>226</v>
      </c>
      <c r="U76" s="2">
        <f>COUNTIF(J$5:J76,J76)</f>
        <v>6</v>
      </c>
      <c r="V76" s="2">
        <f>COUNTIFS(U$5:U76,1)</f>
        <v>9</v>
      </c>
      <c r="W76" s="2"/>
      <c r="X76" s="13"/>
      <c r="Y76" s="2" t="str">
        <f t="shared" si="14"/>
        <v/>
      </c>
      <c r="Z76" s="2" t="str">
        <f t="shared" si="19"/>
        <v>update_user_id</v>
      </c>
      <c r="AA76" s="2" t="str">
        <f t="shared" si="20"/>
        <v xml:space="preserve"> </v>
      </c>
      <c r="AB76" s="2" t="str">
        <f t="shared" si="15"/>
        <v>VARCHAR</v>
      </c>
      <c r="AC76" s="2" t="str">
        <f t="shared" si="21"/>
        <v>(</v>
      </c>
      <c r="AD76" s="2">
        <f t="shared" si="22"/>
        <v>8</v>
      </c>
      <c r="AE76" s="2" t="str">
        <f t="shared" si="23"/>
        <v>)</v>
      </c>
      <c r="AF76" s="2" t="str">
        <f t="shared" si="24"/>
        <v/>
      </c>
      <c r="AG76" s="2" t="str">
        <f t="shared" si="25"/>
        <v/>
      </c>
      <c r="AH76" s="2" t="str">
        <f t="shared" si="18"/>
        <v xml:space="preserve"> DEFAULT </v>
      </c>
      <c r="AI76" s="2" t="str">
        <f t="shared" si="26"/>
        <v xml:space="preserve"> </v>
      </c>
      <c r="AJ76" s="2" t="str">
        <f t="shared" si="16"/>
        <v/>
      </c>
      <c r="AK76" s="2" t="str">
        <f t="shared" si="17"/>
        <v>)</v>
      </c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</row>
    <row r="77" spans="1:66" x14ac:dyDescent="0.8">
      <c r="A77" s="7" t="s">
        <v>13</v>
      </c>
      <c r="B77" s="7" t="s">
        <v>14</v>
      </c>
      <c r="C77" s="7"/>
      <c r="D77" s="7"/>
      <c r="G77" s="2">
        <f t="shared" si="1"/>
        <v>73</v>
      </c>
      <c r="H77" s="2" t="s">
        <v>48</v>
      </c>
      <c r="I77" s="2" t="s">
        <v>60</v>
      </c>
      <c r="J77" s="2" t="s">
        <v>74</v>
      </c>
      <c r="K77" s="2" t="s">
        <v>41</v>
      </c>
      <c r="L77" s="2" t="s">
        <v>90</v>
      </c>
      <c r="M77" s="2" t="s">
        <v>223</v>
      </c>
      <c r="N77" s="2"/>
      <c r="O77" s="2" t="s">
        <v>119</v>
      </c>
      <c r="P77" s="2">
        <v>8</v>
      </c>
      <c r="Q77" s="2" t="s">
        <v>286</v>
      </c>
      <c r="R77" s="2" t="s">
        <v>267</v>
      </c>
      <c r="S77" s="3" t="s">
        <v>228</v>
      </c>
      <c r="U77" s="2">
        <f>COUNTIF(J$5:J77,J77)</f>
        <v>1</v>
      </c>
      <c r="V77" s="2">
        <f>COUNTIFS(U$5:U77,1)</f>
        <v>10</v>
      </c>
      <c r="W77" s="2"/>
      <c r="X77" s="13"/>
      <c r="Y77" s="2" t="str">
        <f t="shared" si="14"/>
        <v>(</v>
      </c>
      <c r="Z77" s="2" t="str">
        <f t="shared" si="19"/>
        <v>user_id</v>
      </c>
      <c r="AA77" s="2" t="str">
        <f t="shared" si="20"/>
        <v xml:space="preserve"> </v>
      </c>
      <c r="AB77" s="2" t="str">
        <f t="shared" si="15"/>
        <v>VARCHAR</v>
      </c>
      <c r="AC77" s="2" t="str">
        <f t="shared" si="21"/>
        <v>(</v>
      </c>
      <c r="AD77" s="2">
        <f t="shared" si="22"/>
        <v>8</v>
      </c>
      <c r="AE77" s="2" t="str">
        <f t="shared" si="23"/>
        <v>)</v>
      </c>
      <c r="AF77" s="2" t="str">
        <f t="shared" si="24"/>
        <v/>
      </c>
      <c r="AG77" s="2" t="str">
        <f t="shared" si="25"/>
        <v xml:space="preserve"> NOT NULL</v>
      </c>
      <c r="AH77" s="2" t="str">
        <f t="shared" si="18"/>
        <v xml:space="preserve"> DEFAULT </v>
      </c>
      <c r="AI77" s="2" t="str">
        <f t="shared" si="26"/>
        <v/>
      </c>
      <c r="AJ77" s="2" t="str">
        <f t="shared" si="16"/>
        <v>,</v>
      </c>
      <c r="AK77" s="2" t="str">
        <f t="shared" si="17"/>
        <v/>
      </c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</row>
    <row r="78" spans="1:66" x14ac:dyDescent="0.8">
      <c r="A78" s="7" t="s">
        <v>13</v>
      </c>
      <c r="B78" s="7" t="s">
        <v>14</v>
      </c>
      <c r="C78" s="7"/>
      <c r="D78" s="7"/>
      <c r="G78" s="2">
        <f t="shared" si="1"/>
        <v>74</v>
      </c>
      <c r="H78" s="2" t="s">
        <v>48</v>
      </c>
      <c r="I78" s="2" t="s">
        <v>60</v>
      </c>
      <c r="J78" s="2" t="s">
        <v>74</v>
      </c>
      <c r="K78" s="2" t="s">
        <v>45</v>
      </c>
      <c r="L78" s="2" t="s">
        <v>91</v>
      </c>
      <c r="M78" s="2" t="s">
        <v>223</v>
      </c>
      <c r="N78" s="2"/>
      <c r="O78" s="2" t="s">
        <v>163</v>
      </c>
      <c r="P78" s="2"/>
      <c r="Q78" s="2" t="s">
        <v>286</v>
      </c>
      <c r="R78" s="2" t="s">
        <v>286</v>
      </c>
      <c r="S78" s="3" t="s">
        <v>254</v>
      </c>
      <c r="U78" s="2">
        <f>COUNTIF(J$5:J78,J78)</f>
        <v>2</v>
      </c>
      <c r="V78" s="2">
        <f>COUNTIFS(U$5:U78,1)</f>
        <v>10</v>
      </c>
      <c r="W78" s="2"/>
      <c r="X78" s="13"/>
      <c r="Y78" s="2" t="str">
        <f t="shared" si="14"/>
        <v/>
      </c>
      <c r="Z78" s="2" t="str">
        <f t="shared" si="19"/>
        <v>password</v>
      </c>
      <c r="AA78" s="2" t="str">
        <f t="shared" si="20"/>
        <v xml:space="preserve"> </v>
      </c>
      <c r="AB78" s="2" t="str">
        <f t="shared" si="15"/>
        <v>TEXT</v>
      </c>
      <c r="AC78" s="2" t="str">
        <f t="shared" si="21"/>
        <v>(</v>
      </c>
      <c r="AD78" s="2">
        <f t="shared" si="22"/>
        <v>0</v>
      </c>
      <c r="AE78" s="2" t="str">
        <f t="shared" si="23"/>
        <v>)</v>
      </c>
      <c r="AF78" s="2" t="str">
        <f t="shared" si="24"/>
        <v/>
      </c>
      <c r="AG78" s="2" t="str">
        <f t="shared" si="25"/>
        <v xml:space="preserve"> NOT NULL</v>
      </c>
      <c r="AH78" s="2" t="str">
        <f t="shared" si="18"/>
        <v xml:space="preserve"> DEFAULT </v>
      </c>
      <c r="AI78" s="2" t="str">
        <f t="shared" si="26"/>
        <v/>
      </c>
      <c r="AJ78" s="2" t="str">
        <f t="shared" si="16"/>
        <v>,</v>
      </c>
      <c r="AK78" s="2" t="str">
        <f t="shared" si="17"/>
        <v/>
      </c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</row>
    <row r="79" spans="1:66" x14ac:dyDescent="0.8">
      <c r="A79" s="7" t="s">
        <v>13</v>
      </c>
      <c r="B79" s="7" t="s">
        <v>14</v>
      </c>
      <c r="C79" s="7"/>
      <c r="D79" s="7"/>
      <c r="G79" s="2">
        <f t="shared" si="1"/>
        <v>75</v>
      </c>
      <c r="H79" s="2" t="s">
        <v>48</v>
      </c>
      <c r="I79" s="2" t="s">
        <v>60</v>
      </c>
      <c r="J79" s="2" t="s">
        <v>74</v>
      </c>
      <c r="K79" s="2" t="s">
        <v>303</v>
      </c>
      <c r="L79" s="2" t="s">
        <v>302</v>
      </c>
      <c r="M79" s="2" t="s">
        <v>222</v>
      </c>
      <c r="N79" s="2"/>
      <c r="O79" s="2" t="s">
        <v>163</v>
      </c>
      <c r="P79" s="25">
        <v>2</v>
      </c>
      <c r="Q79" s="25" t="s">
        <v>244</v>
      </c>
      <c r="R79" s="25" t="s">
        <v>301</v>
      </c>
      <c r="S79" s="24" t="s">
        <v>299</v>
      </c>
      <c r="T79" s="9" t="s">
        <v>300</v>
      </c>
      <c r="U79" s="2">
        <f>COUNTIF(J$5:J79,J79)</f>
        <v>3</v>
      </c>
      <c r="V79" s="2">
        <f>COUNTIFS(U$5:U79,1)</f>
        <v>10</v>
      </c>
      <c r="W79" s="2"/>
      <c r="X79" s="13"/>
      <c r="Y79" s="2" t="str">
        <f t="shared" si="14"/>
        <v/>
      </c>
      <c r="Z79" s="2" t="str">
        <f t="shared" si="19"/>
        <v>authority</v>
      </c>
      <c r="AA79" s="2" t="str">
        <f t="shared" si="20"/>
        <v xml:space="preserve"> </v>
      </c>
      <c r="AB79" s="2" t="str">
        <f t="shared" si="15"/>
        <v>TEXT</v>
      </c>
      <c r="AC79" s="2" t="str">
        <f t="shared" si="21"/>
        <v>(</v>
      </c>
      <c r="AD79" s="2">
        <f t="shared" si="22"/>
        <v>2</v>
      </c>
      <c r="AE79" s="2" t="str">
        <f t="shared" si="23"/>
        <v>)</v>
      </c>
      <c r="AF79" s="2" t="str">
        <f t="shared" si="24"/>
        <v/>
      </c>
      <c r="AG79" s="2" t="str">
        <f t="shared" si="25"/>
        <v xml:space="preserve"> NOT NULL</v>
      </c>
      <c r="AH79" s="2" t="str">
        <f t="shared" si="18"/>
        <v xml:space="preserve"> DEFAULT </v>
      </c>
      <c r="AI79" s="2" t="str">
        <f t="shared" si="26"/>
        <v/>
      </c>
      <c r="AJ79" s="2" t="str">
        <f t="shared" si="16"/>
        <v>,</v>
      </c>
      <c r="AK79" s="2" t="str">
        <f t="shared" si="17"/>
        <v/>
      </c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</row>
    <row r="80" spans="1:66" x14ac:dyDescent="0.8">
      <c r="A80" s="7" t="s">
        <v>13</v>
      </c>
      <c r="B80" s="7" t="s">
        <v>14</v>
      </c>
      <c r="C80" s="7"/>
      <c r="D80" s="7"/>
      <c r="G80" s="2">
        <f t="shared" si="1"/>
        <v>76</v>
      </c>
      <c r="H80" s="2" t="s">
        <v>48</v>
      </c>
      <c r="I80" s="2" t="s">
        <v>60</v>
      </c>
      <c r="J80" s="2" t="s">
        <v>74</v>
      </c>
      <c r="K80" s="2" t="s">
        <v>304</v>
      </c>
      <c r="L80" s="2" t="s">
        <v>305</v>
      </c>
      <c r="M80" s="2" t="s">
        <v>222</v>
      </c>
      <c r="N80" s="2"/>
      <c r="O80" s="2" t="s">
        <v>163</v>
      </c>
      <c r="P80" s="25">
        <v>2</v>
      </c>
      <c r="Q80" s="25" t="s">
        <v>311</v>
      </c>
      <c r="R80" s="25" t="s">
        <v>301</v>
      </c>
      <c r="S80" s="24" t="s">
        <v>299</v>
      </c>
      <c r="U80" s="2">
        <f>COUNTIF(J$5:J80,J80)</f>
        <v>4</v>
      </c>
      <c r="V80" s="2">
        <f>COUNTIFS(U$5:U80,1)</f>
        <v>10</v>
      </c>
      <c r="W80" s="2"/>
      <c r="X80" s="13"/>
      <c r="Y80" s="2" t="str">
        <f t="shared" ref="Y80:Y143" si="27">IF($V79=$V80,"",Y$3)</f>
        <v/>
      </c>
      <c r="Z80" s="2" t="str">
        <f t="shared" si="19"/>
        <v>type</v>
      </c>
      <c r="AA80" s="2" t="str">
        <f t="shared" si="20"/>
        <v xml:space="preserve"> </v>
      </c>
      <c r="AB80" s="2" t="str">
        <f t="shared" ref="AB80:AB143" si="28">UPPER(O80)</f>
        <v>TEXT</v>
      </c>
      <c r="AC80" s="2" t="str">
        <f t="shared" si="21"/>
        <v>(</v>
      </c>
      <c r="AD80" s="2">
        <f t="shared" si="22"/>
        <v>2</v>
      </c>
      <c r="AE80" s="2" t="str">
        <f t="shared" si="23"/>
        <v>)</v>
      </c>
      <c r="AF80" s="2" t="str">
        <f t="shared" si="24"/>
        <v/>
      </c>
      <c r="AG80" s="2" t="str">
        <f t="shared" si="25"/>
        <v xml:space="preserve"> NOT NULL</v>
      </c>
      <c r="AH80" s="2" t="str">
        <f t="shared" si="18"/>
        <v xml:space="preserve"> DEFAULT </v>
      </c>
      <c r="AI80" s="2" t="str">
        <f t="shared" si="26"/>
        <v/>
      </c>
      <c r="AJ80" s="2" t="str">
        <f t="shared" ref="AJ80:AJ143" si="29">IF($V80=$V81,AJ$3,"")</f>
        <v>,</v>
      </c>
      <c r="AK80" s="2" t="str">
        <f t="shared" ref="AK80:AK143" si="30">IF($V80=$V81,"",AK$3)</f>
        <v/>
      </c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</row>
    <row r="81" spans="1:66" x14ac:dyDescent="0.8">
      <c r="A81" s="7" t="s">
        <v>13</v>
      </c>
      <c r="B81" s="7" t="s">
        <v>14</v>
      </c>
      <c r="C81" s="7"/>
      <c r="D81" s="7"/>
      <c r="G81" s="2">
        <f t="shared" si="1"/>
        <v>77</v>
      </c>
      <c r="H81" s="2" t="s">
        <v>48</v>
      </c>
      <c r="I81" s="2" t="s">
        <v>60</v>
      </c>
      <c r="J81" s="2" t="s">
        <v>74</v>
      </c>
      <c r="K81" s="2" t="s">
        <v>307</v>
      </c>
      <c r="L81" s="2" t="s">
        <v>306</v>
      </c>
      <c r="M81" s="2" t="s">
        <v>222</v>
      </c>
      <c r="N81" s="2"/>
      <c r="O81" s="2" t="s">
        <v>163</v>
      </c>
      <c r="P81" s="25">
        <v>4</v>
      </c>
      <c r="Q81" s="25" t="s">
        <v>244</v>
      </c>
      <c r="R81" s="25" t="s">
        <v>301</v>
      </c>
      <c r="S81" s="24" t="s">
        <v>352</v>
      </c>
      <c r="U81" s="2">
        <f>COUNTIF(J$5:J81,J81)</f>
        <v>5</v>
      </c>
      <c r="V81" s="2">
        <f>COUNTIFS(U$5:U81,1)</f>
        <v>10</v>
      </c>
      <c r="W81" s="2"/>
      <c r="X81" s="13"/>
      <c r="Y81" s="2" t="str">
        <f t="shared" si="27"/>
        <v/>
      </c>
      <c r="Z81" s="2" t="str">
        <f t="shared" si="19"/>
        <v>serial_number_4_digits</v>
      </c>
      <c r="AA81" s="2" t="str">
        <f t="shared" si="20"/>
        <v xml:space="preserve"> </v>
      </c>
      <c r="AB81" s="2" t="str">
        <f t="shared" si="28"/>
        <v>TEXT</v>
      </c>
      <c r="AC81" s="2" t="str">
        <f t="shared" si="21"/>
        <v>(</v>
      </c>
      <c r="AD81" s="2">
        <f t="shared" si="22"/>
        <v>4</v>
      </c>
      <c r="AE81" s="2" t="str">
        <f t="shared" si="23"/>
        <v>)</v>
      </c>
      <c r="AF81" s="2" t="str">
        <f t="shared" si="24"/>
        <v/>
      </c>
      <c r="AG81" s="2" t="str">
        <f t="shared" si="25"/>
        <v xml:space="preserve"> NOT NULL</v>
      </c>
      <c r="AH81" s="2" t="str">
        <f t="shared" si="18"/>
        <v xml:space="preserve"> DEFAULT </v>
      </c>
      <c r="AI81" s="2" t="str">
        <f t="shared" si="26"/>
        <v/>
      </c>
      <c r="AJ81" s="2" t="str">
        <f t="shared" si="29"/>
        <v>,</v>
      </c>
      <c r="AK81" s="2" t="str">
        <f t="shared" si="30"/>
        <v/>
      </c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</row>
    <row r="82" spans="1:66" x14ac:dyDescent="0.8">
      <c r="A82" s="7" t="s">
        <v>13</v>
      </c>
      <c r="B82" s="7" t="s">
        <v>14</v>
      </c>
      <c r="C82" s="7"/>
      <c r="D82" s="7"/>
      <c r="G82" s="2">
        <f t="shared" si="1"/>
        <v>78</v>
      </c>
      <c r="H82" s="2" t="s">
        <v>48</v>
      </c>
      <c r="I82" s="2" t="s">
        <v>60</v>
      </c>
      <c r="J82" s="2" t="s">
        <v>74</v>
      </c>
      <c r="K82" s="2" t="s">
        <v>22</v>
      </c>
      <c r="L82" s="2" t="s">
        <v>81</v>
      </c>
      <c r="M82" s="2"/>
      <c r="N82" s="2"/>
      <c r="O82" s="2" t="s">
        <v>116</v>
      </c>
      <c r="P82" s="2">
        <v>8</v>
      </c>
      <c r="Q82" s="22" t="s">
        <v>287</v>
      </c>
      <c r="R82" s="14" t="s">
        <v>288</v>
      </c>
      <c r="S82" s="3" t="s">
        <v>268</v>
      </c>
      <c r="U82" s="2">
        <f>COUNTIF(J$5:J82,J82)</f>
        <v>6</v>
      </c>
      <c r="V82" s="2">
        <f>COUNTIFS(U$5:U82,1)</f>
        <v>10</v>
      </c>
      <c r="W82" s="2"/>
      <c r="X82" s="13"/>
      <c r="Y82" s="2" t="str">
        <f t="shared" si="27"/>
        <v/>
      </c>
      <c r="Z82" s="2" t="str">
        <f t="shared" si="19"/>
        <v>registration_date</v>
      </c>
      <c r="AA82" s="2" t="str">
        <f t="shared" si="20"/>
        <v xml:space="preserve"> </v>
      </c>
      <c r="AB82" s="2" t="str">
        <f t="shared" si="28"/>
        <v>TIMESTAMP</v>
      </c>
      <c r="AC82" s="2" t="str">
        <f t="shared" si="21"/>
        <v>(</v>
      </c>
      <c r="AD82" s="2">
        <f t="shared" si="22"/>
        <v>8</v>
      </c>
      <c r="AE82" s="2" t="str">
        <f t="shared" si="23"/>
        <v>)</v>
      </c>
      <c r="AF82" s="2" t="str">
        <f t="shared" si="24"/>
        <v/>
      </c>
      <c r="AG82" s="2" t="str">
        <f t="shared" si="25"/>
        <v/>
      </c>
      <c r="AH82" s="2" t="str">
        <f t="shared" si="18"/>
        <v xml:space="preserve"> DEFAULT </v>
      </c>
      <c r="AI82" s="2" t="str">
        <f t="shared" si="26"/>
        <v>CURRENT_TIMESTAMP</v>
      </c>
      <c r="AJ82" s="2" t="str">
        <f t="shared" si="29"/>
        <v>,</v>
      </c>
      <c r="AK82" s="2" t="str">
        <f t="shared" si="30"/>
        <v/>
      </c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</row>
    <row r="83" spans="1:66" x14ac:dyDescent="0.8">
      <c r="A83" s="7" t="s">
        <v>13</v>
      </c>
      <c r="B83" s="7" t="s">
        <v>14</v>
      </c>
      <c r="C83" s="7"/>
      <c r="D83" s="7"/>
      <c r="G83" s="2">
        <f t="shared" si="1"/>
        <v>79</v>
      </c>
      <c r="H83" s="2" t="s">
        <v>48</v>
      </c>
      <c r="I83" s="2" t="s">
        <v>60</v>
      </c>
      <c r="J83" s="2" t="s">
        <v>74</v>
      </c>
      <c r="K83" s="2" t="s">
        <v>23</v>
      </c>
      <c r="L83" s="2" t="s">
        <v>179</v>
      </c>
      <c r="M83" s="2"/>
      <c r="N83" s="2"/>
      <c r="O83" s="2" t="s">
        <v>116</v>
      </c>
      <c r="P83" s="2">
        <v>8</v>
      </c>
      <c r="Q83" s="22" t="s">
        <v>287</v>
      </c>
      <c r="R83" s="14" t="s">
        <v>288</v>
      </c>
      <c r="S83" s="3" t="s">
        <v>268</v>
      </c>
      <c r="U83" s="2">
        <f>COUNTIF(J$5:J83,J83)</f>
        <v>7</v>
      </c>
      <c r="V83" s="2">
        <f>COUNTIFS(U$5:U83,1)</f>
        <v>10</v>
      </c>
      <c r="W83" s="2"/>
      <c r="X83" s="13"/>
      <c r="Y83" s="2" t="str">
        <f t="shared" si="27"/>
        <v/>
      </c>
      <c r="Z83" s="2" t="str">
        <f t="shared" si="19"/>
        <v>update_date</v>
      </c>
      <c r="AA83" s="2" t="str">
        <f t="shared" si="20"/>
        <v xml:space="preserve"> </v>
      </c>
      <c r="AB83" s="2" t="str">
        <f t="shared" si="28"/>
        <v>TIMESTAMP</v>
      </c>
      <c r="AC83" s="2" t="str">
        <f t="shared" si="21"/>
        <v>(</v>
      </c>
      <c r="AD83" s="2">
        <f t="shared" si="22"/>
        <v>8</v>
      </c>
      <c r="AE83" s="2" t="str">
        <f t="shared" si="23"/>
        <v>)</v>
      </c>
      <c r="AF83" s="2" t="str">
        <f t="shared" si="24"/>
        <v/>
      </c>
      <c r="AG83" s="2" t="str">
        <f t="shared" si="25"/>
        <v/>
      </c>
      <c r="AH83" s="2" t="str">
        <f t="shared" si="18"/>
        <v xml:space="preserve"> DEFAULT </v>
      </c>
      <c r="AI83" s="2" t="str">
        <f t="shared" si="26"/>
        <v>CURRENT_TIMESTAMP</v>
      </c>
      <c r="AJ83" s="2" t="str">
        <f t="shared" si="29"/>
        <v>,</v>
      </c>
      <c r="AK83" s="2" t="str">
        <f t="shared" si="30"/>
        <v/>
      </c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</row>
    <row r="84" spans="1:66" x14ac:dyDescent="0.8">
      <c r="A84" s="7" t="s">
        <v>13</v>
      </c>
      <c r="B84" s="7" t="s">
        <v>14</v>
      </c>
      <c r="C84" s="7"/>
      <c r="D84" s="7"/>
      <c r="G84" s="2">
        <f t="shared" si="1"/>
        <v>80</v>
      </c>
      <c r="H84" s="2" t="s">
        <v>48</v>
      </c>
      <c r="I84" s="2" t="s">
        <v>60</v>
      </c>
      <c r="J84" s="2" t="s">
        <v>74</v>
      </c>
      <c r="K84" s="2" t="s">
        <v>52</v>
      </c>
      <c r="L84" s="2" t="s">
        <v>82</v>
      </c>
      <c r="M84" s="2"/>
      <c r="N84" s="2"/>
      <c r="O84" s="2" t="s">
        <v>119</v>
      </c>
      <c r="P84" s="2">
        <v>8</v>
      </c>
      <c r="Q84" s="2" t="s">
        <v>286</v>
      </c>
      <c r="R84" s="2" t="s">
        <v>290</v>
      </c>
      <c r="S84" s="3" t="s">
        <v>226</v>
      </c>
      <c r="U84" s="2">
        <f>COUNTIF(J$5:J84,J84)</f>
        <v>8</v>
      </c>
      <c r="V84" s="2">
        <f>COUNTIFS(U$5:U84,1)</f>
        <v>10</v>
      </c>
      <c r="W84" s="2"/>
      <c r="X84" s="13"/>
      <c r="Y84" s="2" t="str">
        <f t="shared" si="27"/>
        <v/>
      </c>
      <c r="Z84" s="2" t="str">
        <f t="shared" si="19"/>
        <v>registered_user_id</v>
      </c>
      <c r="AA84" s="2" t="str">
        <f t="shared" si="20"/>
        <v xml:space="preserve"> </v>
      </c>
      <c r="AB84" s="2" t="str">
        <f t="shared" si="28"/>
        <v>VARCHAR</v>
      </c>
      <c r="AC84" s="2" t="str">
        <f t="shared" si="21"/>
        <v>(</v>
      </c>
      <c r="AD84" s="2">
        <f t="shared" si="22"/>
        <v>8</v>
      </c>
      <c r="AE84" s="2" t="str">
        <f t="shared" si="23"/>
        <v>)</v>
      </c>
      <c r="AF84" s="2" t="str">
        <f t="shared" si="24"/>
        <v/>
      </c>
      <c r="AG84" s="2" t="str">
        <f t="shared" si="25"/>
        <v/>
      </c>
      <c r="AH84" s="2" t="str">
        <f t="shared" si="18"/>
        <v xml:space="preserve"> DEFAULT </v>
      </c>
      <c r="AI84" s="2" t="str">
        <f t="shared" si="26"/>
        <v xml:space="preserve"> </v>
      </c>
      <c r="AJ84" s="2" t="str">
        <f t="shared" si="29"/>
        <v>,</v>
      </c>
      <c r="AK84" s="2" t="str">
        <f t="shared" si="30"/>
        <v/>
      </c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</row>
    <row r="85" spans="1:66" x14ac:dyDescent="0.8">
      <c r="A85" s="7" t="s">
        <v>13</v>
      </c>
      <c r="B85" s="7" t="s">
        <v>14</v>
      </c>
      <c r="C85" s="7"/>
      <c r="D85" s="7"/>
      <c r="G85" s="2">
        <f t="shared" si="1"/>
        <v>81</v>
      </c>
      <c r="H85" s="2" t="s">
        <v>48</v>
      </c>
      <c r="I85" s="2" t="s">
        <v>60</v>
      </c>
      <c r="J85" s="2" t="s">
        <v>74</v>
      </c>
      <c r="K85" s="2" t="s">
        <v>53</v>
      </c>
      <c r="L85" s="2" t="s">
        <v>83</v>
      </c>
      <c r="M85" s="2"/>
      <c r="N85" s="2"/>
      <c r="O85" s="2" t="s">
        <v>119</v>
      </c>
      <c r="P85" s="2">
        <v>8</v>
      </c>
      <c r="Q85" s="2" t="s">
        <v>286</v>
      </c>
      <c r="R85" s="2" t="s">
        <v>290</v>
      </c>
      <c r="S85" s="3" t="s">
        <v>226</v>
      </c>
      <c r="U85" s="2">
        <f>COUNTIF(J$5:J85,J85)</f>
        <v>9</v>
      </c>
      <c r="V85" s="2">
        <f>COUNTIFS(U$5:U85,1)</f>
        <v>10</v>
      </c>
      <c r="W85" s="2"/>
      <c r="X85" s="13"/>
      <c r="Y85" s="2" t="str">
        <f t="shared" si="27"/>
        <v/>
      </c>
      <c r="Z85" s="2" t="str">
        <f t="shared" si="19"/>
        <v>update_user_id</v>
      </c>
      <c r="AA85" s="2" t="str">
        <f t="shared" si="20"/>
        <v xml:space="preserve"> </v>
      </c>
      <c r="AB85" s="2" t="str">
        <f t="shared" si="28"/>
        <v>VARCHAR</v>
      </c>
      <c r="AC85" s="2" t="str">
        <f t="shared" si="21"/>
        <v>(</v>
      </c>
      <c r="AD85" s="2">
        <f t="shared" si="22"/>
        <v>8</v>
      </c>
      <c r="AE85" s="2" t="str">
        <f t="shared" si="23"/>
        <v>)</v>
      </c>
      <c r="AF85" s="2" t="str">
        <f t="shared" si="24"/>
        <v/>
      </c>
      <c r="AG85" s="2" t="str">
        <f t="shared" si="25"/>
        <v/>
      </c>
      <c r="AH85" s="2" t="str">
        <f t="shared" si="18"/>
        <v xml:space="preserve"> DEFAULT </v>
      </c>
      <c r="AI85" s="2" t="str">
        <f t="shared" si="26"/>
        <v xml:space="preserve"> </v>
      </c>
      <c r="AJ85" s="2" t="str">
        <f t="shared" si="29"/>
        <v/>
      </c>
      <c r="AK85" s="2" t="str">
        <f t="shared" si="30"/>
        <v>)</v>
      </c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</row>
    <row r="86" spans="1:66" x14ac:dyDescent="0.8">
      <c r="A86" s="7" t="s">
        <v>13</v>
      </c>
      <c r="B86" s="7" t="s">
        <v>14</v>
      </c>
      <c r="C86" s="7"/>
      <c r="D86" s="7"/>
      <c r="G86" s="2">
        <f t="shared" si="1"/>
        <v>82</v>
      </c>
      <c r="H86" s="2" t="s">
        <v>48</v>
      </c>
      <c r="I86" s="2" t="s">
        <v>61</v>
      </c>
      <c r="J86" s="2" t="s">
        <v>75</v>
      </c>
      <c r="K86" s="2" t="s">
        <v>46</v>
      </c>
      <c r="L86" s="2" t="s">
        <v>92</v>
      </c>
      <c r="M86" s="2"/>
      <c r="N86" s="2"/>
      <c r="O86" s="2" t="s">
        <v>163</v>
      </c>
      <c r="P86" s="2"/>
      <c r="Q86" s="16" t="s">
        <v>289</v>
      </c>
      <c r="R86" s="2" t="s">
        <v>286</v>
      </c>
      <c r="S86" s="19" t="s">
        <v>272</v>
      </c>
      <c r="U86" s="2">
        <f>COUNTIF(J$5:J86,J86)</f>
        <v>1</v>
      </c>
      <c r="V86" s="2">
        <f>COUNTIFS(U$5:U86,1)</f>
        <v>11</v>
      </c>
      <c r="W86" s="2"/>
      <c r="X86" s="13"/>
      <c r="Y86" s="2" t="str">
        <f t="shared" si="27"/>
        <v>(</v>
      </c>
      <c r="Z86" s="2" t="str">
        <f t="shared" si="19"/>
        <v>category</v>
      </c>
      <c r="AA86" s="2" t="str">
        <f t="shared" si="20"/>
        <v xml:space="preserve"> </v>
      </c>
      <c r="AB86" s="2" t="str">
        <f t="shared" si="28"/>
        <v>TEXT</v>
      </c>
      <c r="AC86" s="2" t="str">
        <f t="shared" si="21"/>
        <v>(</v>
      </c>
      <c r="AD86" s="2">
        <f t="shared" si="22"/>
        <v>0</v>
      </c>
      <c r="AE86" s="2" t="str">
        <f t="shared" si="23"/>
        <v>)</v>
      </c>
      <c r="AF86" s="2" t="str">
        <f t="shared" si="24"/>
        <v/>
      </c>
      <c r="AG86" s="2" t="str">
        <f t="shared" si="25"/>
        <v/>
      </c>
      <c r="AH86" s="2" t="str">
        <f t="shared" si="18"/>
        <v xml:space="preserve"> DEFAULT </v>
      </c>
      <c r="AI86" s="2" t="str">
        <f t="shared" si="26"/>
        <v xml:space="preserve"> </v>
      </c>
      <c r="AJ86" s="2" t="str">
        <f t="shared" si="29"/>
        <v>,</v>
      </c>
      <c r="AK86" s="2" t="str">
        <f t="shared" si="30"/>
        <v/>
      </c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</row>
    <row r="87" spans="1:66" x14ac:dyDescent="0.8">
      <c r="A87" s="7" t="s">
        <v>13</v>
      </c>
      <c r="B87" s="7" t="s">
        <v>14</v>
      </c>
      <c r="C87" s="7"/>
      <c r="D87" s="7"/>
      <c r="G87" s="2">
        <f t="shared" si="1"/>
        <v>83</v>
      </c>
      <c r="H87" s="2" t="s">
        <v>48</v>
      </c>
      <c r="I87" s="2" t="s">
        <v>61</v>
      </c>
      <c r="J87" s="2" t="s">
        <v>75</v>
      </c>
      <c r="K87" s="2" t="s">
        <v>47</v>
      </c>
      <c r="L87" s="2" t="s">
        <v>93</v>
      </c>
      <c r="M87" s="2" t="s">
        <v>223</v>
      </c>
      <c r="N87" s="2" t="s">
        <v>278</v>
      </c>
      <c r="O87" s="2" t="s">
        <v>163</v>
      </c>
      <c r="P87" s="2"/>
      <c r="Q87" s="2" t="s">
        <v>286</v>
      </c>
      <c r="R87" s="2" t="s">
        <v>267</v>
      </c>
      <c r="S87" s="3" t="s">
        <v>228</v>
      </c>
      <c r="U87" s="2">
        <f>COUNTIF(J$5:J87,J87)</f>
        <v>2</v>
      </c>
      <c r="V87" s="2">
        <f>COUNTIFS(U$5:U87,1)</f>
        <v>11</v>
      </c>
      <c r="W87" s="2"/>
      <c r="X87" s="13"/>
      <c r="Y87" s="2" t="str">
        <f t="shared" si="27"/>
        <v/>
      </c>
      <c r="Z87" s="2" t="str">
        <f t="shared" si="19"/>
        <v>code_id</v>
      </c>
      <c r="AA87" s="2" t="str">
        <f t="shared" si="20"/>
        <v xml:space="preserve"> </v>
      </c>
      <c r="AB87" s="2" t="str">
        <f t="shared" si="28"/>
        <v>TEXT</v>
      </c>
      <c r="AC87" s="2" t="str">
        <f t="shared" si="21"/>
        <v>(</v>
      </c>
      <c r="AD87" s="2">
        <f t="shared" si="22"/>
        <v>0</v>
      </c>
      <c r="AE87" s="2" t="str">
        <f t="shared" si="23"/>
        <v>)</v>
      </c>
      <c r="AF87" s="2" t="str">
        <f t="shared" si="24"/>
        <v xml:space="preserve"> UNIQUE</v>
      </c>
      <c r="AG87" s="2" t="str">
        <f t="shared" si="25"/>
        <v xml:space="preserve"> NOT NULL</v>
      </c>
      <c r="AH87" s="2" t="str">
        <f t="shared" si="18"/>
        <v xml:space="preserve"> DEFAULT </v>
      </c>
      <c r="AI87" s="2" t="str">
        <f t="shared" si="26"/>
        <v/>
      </c>
      <c r="AJ87" s="2" t="str">
        <f t="shared" si="29"/>
        <v>,</v>
      </c>
      <c r="AK87" s="2" t="str">
        <f t="shared" si="30"/>
        <v/>
      </c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</row>
    <row r="88" spans="1:66" x14ac:dyDescent="0.8">
      <c r="A88" s="7" t="s">
        <v>13</v>
      </c>
      <c r="B88" s="7" t="s">
        <v>14</v>
      </c>
      <c r="C88" s="7"/>
      <c r="D88" s="7"/>
      <c r="G88" s="2">
        <f t="shared" si="1"/>
        <v>84</v>
      </c>
      <c r="H88" s="2" t="s">
        <v>48</v>
      </c>
      <c r="I88" s="2" t="s">
        <v>61</v>
      </c>
      <c r="J88" s="2" t="s">
        <v>75</v>
      </c>
      <c r="K88" s="2" t="s">
        <v>280</v>
      </c>
      <c r="L88" s="2" t="s">
        <v>282</v>
      </c>
      <c r="M88" s="2"/>
      <c r="N88" s="2"/>
      <c r="O88" s="2" t="s">
        <v>163</v>
      </c>
      <c r="P88" s="2"/>
      <c r="Q88" s="16" t="s">
        <v>289</v>
      </c>
      <c r="R88" s="2" t="s">
        <v>286</v>
      </c>
      <c r="S88" s="3" t="s">
        <v>284</v>
      </c>
      <c r="U88" s="2">
        <f>COUNTIF(J$5:J88,J88)</f>
        <v>3</v>
      </c>
      <c r="V88" s="2">
        <f>COUNTIFS(U$5:U88,1)</f>
        <v>11</v>
      </c>
      <c r="W88" s="2"/>
      <c r="X88" s="13"/>
      <c r="Y88" s="2" t="str">
        <f t="shared" si="27"/>
        <v/>
      </c>
      <c r="Z88" s="2" t="str">
        <f t="shared" si="19"/>
        <v>english_code_name</v>
      </c>
      <c r="AA88" s="2" t="str">
        <f t="shared" si="20"/>
        <v xml:space="preserve"> </v>
      </c>
      <c r="AB88" s="2" t="str">
        <f t="shared" si="28"/>
        <v>TEXT</v>
      </c>
      <c r="AC88" s="2" t="str">
        <f t="shared" si="21"/>
        <v>(</v>
      </c>
      <c r="AD88" s="2">
        <f t="shared" si="22"/>
        <v>0</v>
      </c>
      <c r="AE88" s="2" t="str">
        <f t="shared" si="23"/>
        <v>)</v>
      </c>
      <c r="AF88" s="2" t="str">
        <f t="shared" si="24"/>
        <v/>
      </c>
      <c r="AG88" s="2" t="str">
        <f t="shared" si="25"/>
        <v/>
      </c>
      <c r="AH88" s="2" t="str">
        <f t="shared" si="18"/>
        <v xml:space="preserve"> DEFAULT </v>
      </c>
      <c r="AI88" s="2" t="str">
        <f t="shared" si="26"/>
        <v xml:space="preserve"> </v>
      </c>
      <c r="AJ88" s="2" t="str">
        <f t="shared" si="29"/>
        <v>,</v>
      </c>
      <c r="AK88" s="2" t="str">
        <f t="shared" si="30"/>
        <v/>
      </c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</row>
    <row r="89" spans="1:66" x14ac:dyDescent="0.8">
      <c r="A89" s="7" t="s">
        <v>13</v>
      </c>
      <c r="B89" s="7" t="s">
        <v>14</v>
      </c>
      <c r="C89" s="7"/>
      <c r="D89" s="7"/>
      <c r="G89" s="2">
        <f t="shared" si="1"/>
        <v>85</v>
      </c>
      <c r="H89" s="2" t="s">
        <v>48</v>
      </c>
      <c r="I89" s="2" t="s">
        <v>61</v>
      </c>
      <c r="J89" s="2" t="s">
        <v>75</v>
      </c>
      <c r="K89" s="2" t="s">
        <v>281</v>
      </c>
      <c r="L89" s="2" t="s">
        <v>283</v>
      </c>
      <c r="M89" s="2"/>
      <c r="N89" s="2"/>
      <c r="O89" s="2" t="s">
        <v>163</v>
      </c>
      <c r="P89" s="2"/>
      <c r="Q89" s="16" t="s">
        <v>289</v>
      </c>
      <c r="R89" s="2" t="s">
        <v>286</v>
      </c>
      <c r="S89" s="3" t="s">
        <v>285</v>
      </c>
      <c r="U89" s="2">
        <f>COUNTIF(J$5:J89,J89)</f>
        <v>4</v>
      </c>
      <c r="V89" s="2">
        <f>COUNTIFS(U$5:U89,1)</f>
        <v>11</v>
      </c>
      <c r="W89" s="2"/>
      <c r="X89" s="13"/>
      <c r="Y89" s="2" t="str">
        <f t="shared" si="27"/>
        <v/>
      </c>
      <c r="Z89" s="2" t="str">
        <f t="shared" si="19"/>
        <v>japanese_code_name</v>
      </c>
      <c r="AA89" s="2" t="str">
        <f t="shared" si="20"/>
        <v xml:space="preserve"> </v>
      </c>
      <c r="AB89" s="2" t="str">
        <f t="shared" si="28"/>
        <v>TEXT</v>
      </c>
      <c r="AC89" s="2" t="str">
        <f t="shared" si="21"/>
        <v>(</v>
      </c>
      <c r="AD89" s="2">
        <f t="shared" si="22"/>
        <v>0</v>
      </c>
      <c r="AE89" s="2" t="str">
        <f t="shared" si="23"/>
        <v>)</v>
      </c>
      <c r="AF89" s="2" t="str">
        <f t="shared" si="24"/>
        <v/>
      </c>
      <c r="AG89" s="2" t="str">
        <f t="shared" si="25"/>
        <v/>
      </c>
      <c r="AH89" s="2" t="str">
        <f t="shared" si="18"/>
        <v xml:space="preserve"> DEFAULT </v>
      </c>
      <c r="AI89" s="2" t="str">
        <f t="shared" si="26"/>
        <v xml:space="preserve"> </v>
      </c>
      <c r="AJ89" s="2" t="str">
        <f t="shared" si="29"/>
        <v>,</v>
      </c>
      <c r="AK89" s="2" t="str">
        <f t="shared" si="30"/>
        <v/>
      </c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</row>
    <row r="90" spans="1:66" x14ac:dyDescent="0.8">
      <c r="A90" s="7" t="s">
        <v>13</v>
      </c>
      <c r="B90" s="7" t="s">
        <v>14</v>
      </c>
      <c r="C90" s="7"/>
      <c r="D90" s="7"/>
      <c r="G90" s="2">
        <f t="shared" si="1"/>
        <v>86</v>
      </c>
      <c r="H90" s="2" t="s">
        <v>48</v>
      </c>
      <c r="I90" s="2" t="s">
        <v>61</v>
      </c>
      <c r="J90" s="2" t="s">
        <v>75</v>
      </c>
      <c r="K90" s="2" t="s">
        <v>40</v>
      </c>
      <c r="L90" s="2" t="s">
        <v>94</v>
      </c>
      <c r="M90" s="2"/>
      <c r="N90" s="2"/>
      <c r="O90" s="2" t="s">
        <v>163</v>
      </c>
      <c r="P90" s="2"/>
      <c r="Q90" s="16" t="s">
        <v>289</v>
      </c>
      <c r="R90" s="2" t="s">
        <v>286</v>
      </c>
      <c r="S90" s="3" t="s">
        <v>279</v>
      </c>
      <c r="U90" s="2">
        <f>COUNTIF(J$5:J90,J90)</f>
        <v>5</v>
      </c>
      <c r="V90" s="2">
        <f>COUNTIFS(U$5:U90,1)</f>
        <v>11</v>
      </c>
      <c r="W90" s="2"/>
      <c r="X90" s="13"/>
      <c r="Y90" s="2" t="str">
        <f t="shared" si="27"/>
        <v/>
      </c>
      <c r="Z90" s="2" t="str">
        <f t="shared" si="19"/>
        <v>code_value</v>
      </c>
      <c r="AA90" s="2" t="str">
        <f t="shared" si="20"/>
        <v xml:space="preserve"> </v>
      </c>
      <c r="AB90" s="2" t="str">
        <f t="shared" si="28"/>
        <v>TEXT</v>
      </c>
      <c r="AC90" s="2" t="str">
        <f t="shared" si="21"/>
        <v>(</v>
      </c>
      <c r="AD90" s="2">
        <f t="shared" si="22"/>
        <v>0</v>
      </c>
      <c r="AE90" s="2" t="str">
        <f t="shared" si="23"/>
        <v>)</v>
      </c>
      <c r="AF90" s="2" t="str">
        <f t="shared" si="24"/>
        <v/>
      </c>
      <c r="AG90" s="2" t="str">
        <f t="shared" si="25"/>
        <v/>
      </c>
      <c r="AH90" s="2" t="str">
        <f t="shared" si="18"/>
        <v xml:space="preserve"> DEFAULT </v>
      </c>
      <c r="AI90" s="2" t="str">
        <f t="shared" si="26"/>
        <v xml:space="preserve"> </v>
      </c>
      <c r="AJ90" s="2" t="str">
        <f t="shared" si="29"/>
        <v>,</v>
      </c>
      <c r="AK90" s="2" t="str">
        <f t="shared" si="30"/>
        <v/>
      </c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</row>
    <row r="91" spans="1:66" x14ac:dyDescent="0.8">
      <c r="A91" s="7" t="s">
        <v>13</v>
      </c>
      <c r="B91" s="7" t="s">
        <v>14</v>
      </c>
      <c r="C91" s="7"/>
      <c r="D91" s="7"/>
      <c r="G91" s="2">
        <f t="shared" si="1"/>
        <v>87</v>
      </c>
      <c r="H91" s="2" t="s">
        <v>48</v>
      </c>
      <c r="I91" s="2" t="s">
        <v>61</v>
      </c>
      <c r="J91" s="2" t="s">
        <v>75</v>
      </c>
      <c r="K91" s="2" t="s">
        <v>22</v>
      </c>
      <c r="L91" s="2" t="s">
        <v>81</v>
      </c>
      <c r="M91" s="2"/>
      <c r="N91" s="2"/>
      <c r="O91" s="2" t="s">
        <v>116</v>
      </c>
      <c r="P91" s="2">
        <v>8</v>
      </c>
      <c r="Q91" s="22" t="s">
        <v>287</v>
      </c>
      <c r="R91" s="14" t="s">
        <v>288</v>
      </c>
      <c r="S91" s="3" t="s">
        <v>268</v>
      </c>
      <c r="U91" s="2">
        <f>COUNTIF(J$5:J91,J91)</f>
        <v>6</v>
      </c>
      <c r="V91" s="2">
        <f>COUNTIFS(U$5:U91,1)</f>
        <v>11</v>
      </c>
      <c r="W91" s="2"/>
      <c r="X91" s="13"/>
      <c r="Y91" s="2" t="str">
        <f t="shared" si="27"/>
        <v/>
      </c>
      <c r="Z91" s="2" t="str">
        <f t="shared" si="19"/>
        <v>registration_date</v>
      </c>
      <c r="AA91" s="2" t="str">
        <f t="shared" si="20"/>
        <v xml:space="preserve"> </v>
      </c>
      <c r="AB91" s="2" t="str">
        <f t="shared" si="28"/>
        <v>TIMESTAMP</v>
      </c>
      <c r="AC91" s="2" t="str">
        <f t="shared" si="21"/>
        <v>(</v>
      </c>
      <c r="AD91" s="2">
        <f t="shared" si="22"/>
        <v>8</v>
      </c>
      <c r="AE91" s="2" t="str">
        <f t="shared" si="23"/>
        <v>)</v>
      </c>
      <c r="AF91" s="2" t="str">
        <f t="shared" si="24"/>
        <v/>
      </c>
      <c r="AG91" s="2" t="str">
        <f t="shared" si="25"/>
        <v/>
      </c>
      <c r="AH91" s="2" t="str">
        <f t="shared" si="18"/>
        <v xml:space="preserve"> DEFAULT </v>
      </c>
      <c r="AI91" s="2" t="str">
        <f t="shared" si="26"/>
        <v>CURRENT_TIMESTAMP</v>
      </c>
      <c r="AJ91" s="2" t="str">
        <f t="shared" si="29"/>
        <v>,</v>
      </c>
      <c r="AK91" s="2" t="str">
        <f t="shared" si="30"/>
        <v/>
      </c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</row>
    <row r="92" spans="1:66" x14ac:dyDescent="0.8">
      <c r="A92" s="7" t="s">
        <v>13</v>
      </c>
      <c r="B92" s="7" t="s">
        <v>14</v>
      </c>
      <c r="C92" s="7"/>
      <c r="D92" s="7"/>
      <c r="G92" s="2">
        <f t="shared" si="1"/>
        <v>88</v>
      </c>
      <c r="H92" s="2" t="s">
        <v>48</v>
      </c>
      <c r="I92" s="2" t="s">
        <v>61</v>
      </c>
      <c r="J92" s="2" t="s">
        <v>75</v>
      </c>
      <c r="K92" s="2" t="s">
        <v>23</v>
      </c>
      <c r="L92" s="2" t="s">
        <v>179</v>
      </c>
      <c r="M92" s="2"/>
      <c r="N92" s="2"/>
      <c r="O92" s="2" t="s">
        <v>116</v>
      </c>
      <c r="P92" s="2">
        <v>8</v>
      </c>
      <c r="Q92" s="22" t="s">
        <v>287</v>
      </c>
      <c r="R92" s="14" t="s">
        <v>288</v>
      </c>
      <c r="S92" s="3" t="s">
        <v>268</v>
      </c>
      <c r="U92" s="2">
        <f>COUNTIF(J$5:J92,J92)</f>
        <v>7</v>
      </c>
      <c r="V92" s="2">
        <f>COUNTIFS(U$5:U92,1)</f>
        <v>11</v>
      </c>
      <c r="W92" s="2"/>
      <c r="X92" s="13"/>
      <c r="Y92" s="2" t="str">
        <f t="shared" si="27"/>
        <v/>
      </c>
      <c r="Z92" s="2" t="str">
        <f t="shared" si="19"/>
        <v>update_date</v>
      </c>
      <c r="AA92" s="2" t="str">
        <f t="shared" si="20"/>
        <v xml:space="preserve"> </v>
      </c>
      <c r="AB92" s="2" t="str">
        <f t="shared" si="28"/>
        <v>TIMESTAMP</v>
      </c>
      <c r="AC92" s="2" t="str">
        <f t="shared" si="21"/>
        <v>(</v>
      </c>
      <c r="AD92" s="2">
        <f t="shared" si="22"/>
        <v>8</v>
      </c>
      <c r="AE92" s="2" t="str">
        <f t="shared" si="23"/>
        <v>)</v>
      </c>
      <c r="AF92" s="2" t="str">
        <f t="shared" si="24"/>
        <v/>
      </c>
      <c r="AG92" s="2" t="str">
        <f t="shared" si="25"/>
        <v/>
      </c>
      <c r="AH92" s="2" t="str">
        <f t="shared" si="18"/>
        <v xml:space="preserve"> DEFAULT </v>
      </c>
      <c r="AI92" s="2" t="str">
        <f t="shared" si="26"/>
        <v>CURRENT_TIMESTAMP</v>
      </c>
      <c r="AJ92" s="2" t="str">
        <f t="shared" si="29"/>
        <v>,</v>
      </c>
      <c r="AK92" s="2" t="str">
        <f t="shared" si="30"/>
        <v/>
      </c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</row>
    <row r="93" spans="1:66" x14ac:dyDescent="0.8">
      <c r="A93" s="7" t="s">
        <v>13</v>
      </c>
      <c r="B93" s="7" t="s">
        <v>14</v>
      </c>
      <c r="C93" s="7"/>
      <c r="D93" s="7"/>
      <c r="G93" s="2">
        <f t="shared" si="1"/>
        <v>89</v>
      </c>
      <c r="H93" s="2" t="s">
        <v>48</v>
      </c>
      <c r="I93" s="2" t="s">
        <v>61</v>
      </c>
      <c r="J93" s="2" t="s">
        <v>75</v>
      </c>
      <c r="K93" s="2" t="s">
        <v>52</v>
      </c>
      <c r="L93" s="2" t="s">
        <v>82</v>
      </c>
      <c r="M93" s="2"/>
      <c r="N93" s="2"/>
      <c r="O93" s="2" t="s">
        <v>119</v>
      </c>
      <c r="P93" s="2">
        <v>8</v>
      </c>
      <c r="Q93" s="2" t="s">
        <v>286</v>
      </c>
      <c r="R93" s="2" t="s">
        <v>290</v>
      </c>
      <c r="S93" s="3" t="s">
        <v>226</v>
      </c>
      <c r="U93" s="2">
        <f>COUNTIF(J$5:J93,J93)</f>
        <v>8</v>
      </c>
      <c r="V93" s="2">
        <f>COUNTIFS(U$5:U93,1)</f>
        <v>11</v>
      </c>
      <c r="W93" s="2"/>
      <c r="X93" s="13"/>
      <c r="Y93" s="2" t="str">
        <f t="shared" si="27"/>
        <v/>
      </c>
      <c r="Z93" s="2" t="str">
        <f t="shared" si="19"/>
        <v>registered_user_id</v>
      </c>
      <c r="AA93" s="2" t="str">
        <f t="shared" si="20"/>
        <v xml:space="preserve"> </v>
      </c>
      <c r="AB93" s="2" t="str">
        <f t="shared" si="28"/>
        <v>VARCHAR</v>
      </c>
      <c r="AC93" s="2" t="str">
        <f t="shared" si="21"/>
        <v>(</v>
      </c>
      <c r="AD93" s="2">
        <f t="shared" si="22"/>
        <v>8</v>
      </c>
      <c r="AE93" s="2" t="str">
        <f t="shared" si="23"/>
        <v>)</v>
      </c>
      <c r="AF93" s="2" t="str">
        <f t="shared" si="24"/>
        <v/>
      </c>
      <c r="AG93" s="2" t="str">
        <f t="shared" si="25"/>
        <v/>
      </c>
      <c r="AH93" s="2" t="str">
        <f t="shared" si="18"/>
        <v xml:space="preserve"> DEFAULT </v>
      </c>
      <c r="AI93" s="2" t="str">
        <f t="shared" si="26"/>
        <v xml:space="preserve"> </v>
      </c>
      <c r="AJ93" s="2" t="str">
        <f t="shared" si="29"/>
        <v>,</v>
      </c>
      <c r="AK93" s="2" t="str">
        <f t="shared" si="30"/>
        <v/>
      </c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</row>
    <row r="94" spans="1:66" x14ac:dyDescent="0.8">
      <c r="A94" s="7" t="s">
        <v>13</v>
      </c>
      <c r="B94" s="7" t="s">
        <v>14</v>
      </c>
      <c r="C94" s="7"/>
      <c r="D94" s="7"/>
      <c r="G94" s="2">
        <f t="shared" si="1"/>
        <v>90</v>
      </c>
      <c r="H94" s="2" t="s">
        <v>48</v>
      </c>
      <c r="I94" s="2" t="s">
        <v>61</v>
      </c>
      <c r="J94" s="2" t="s">
        <v>75</v>
      </c>
      <c r="K94" s="2" t="s">
        <v>53</v>
      </c>
      <c r="L94" s="2" t="s">
        <v>83</v>
      </c>
      <c r="M94" s="2"/>
      <c r="N94" s="2"/>
      <c r="O94" s="2" t="s">
        <v>119</v>
      </c>
      <c r="P94" s="2">
        <v>8</v>
      </c>
      <c r="Q94" s="2" t="s">
        <v>286</v>
      </c>
      <c r="R94" s="2" t="s">
        <v>290</v>
      </c>
      <c r="S94" s="3" t="s">
        <v>226</v>
      </c>
      <c r="U94" s="2">
        <f>COUNTIF(J$5:J94,J94)</f>
        <v>9</v>
      </c>
      <c r="V94" s="2">
        <f>COUNTIFS(U$5:U94,1)</f>
        <v>11</v>
      </c>
      <c r="W94" s="2"/>
      <c r="X94" s="13"/>
      <c r="Y94" s="2" t="str">
        <f t="shared" si="27"/>
        <v/>
      </c>
      <c r="Z94" s="2" t="str">
        <f t="shared" si="19"/>
        <v>update_user_id</v>
      </c>
      <c r="AA94" s="2" t="str">
        <f t="shared" si="20"/>
        <v xml:space="preserve"> </v>
      </c>
      <c r="AB94" s="2" t="str">
        <f t="shared" si="28"/>
        <v>VARCHAR</v>
      </c>
      <c r="AC94" s="2" t="str">
        <f t="shared" si="21"/>
        <v>(</v>
      </c>
      <c r="AD94" s="2">
        <f t="shared" si="22"/>
        <v>8</v>
      </c>
      <c r="AE94" s="2" t="str">
        <f t="shared" si="23"/>
        <v>)</v>
      </c>
      <c r="AF94" s="2" t="str">
        <f t="shared" si="24"/>
        <v/>
      </c>
      <c r="AG94" s="2" t="str">
        <f t="shared" si="25"/>
        <v/>
      </c>
      <c r="AH94" s="2" t="str">
        <f t="shared" si="18"/>
        <v xml:space="preserve"> DEFAULT </v>
      </c>
      <c r="AI94" s="2" t="str">
        <f t="shared" si="26"/>
        <v xml:space="preserve"> </v>
      </c>
      <c r="AJ94" s="2" t="str">
        <f t="shared" si="29"/>
        <v/>
      </c>
      <c r="AK94" s="2" t="str">
        <f t="shared" si="30"/>
        <v>)</v>
      </c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</row>
    <row r="95" spans="1:66" x14ac:dyDescent="0.8">
      <c r="A95" s="7" t="s">
        <v>13</v>
      </c>
      <c r="B95" s="7" t="s">
        <v>14</v>
      </c>
      <c r="C95" s="7"/>
      <c r="D95" s="7"/>
      <c r="G95" s="2">
        <f t="shared" si="1"/>
        <v>91</v>
      </c>
      <c r="H95" s="2" t="s">
        <v>48</v>
      </c>
      <c r="I95" s="2" t="s">
        <v>62</v>
      </c>
      <c r="J95" s="2" t="s">
        <v>76</v>
      </c>
      <c r="K95" s="2" t="s">
        <v>41</v>
      </c>
      <c r="L95" s="2" t="s">
        <v>90</v>
      </c>
      <c r="M95" s="2" t="s">
        <v>223</v>
      </c>
      <c r="N95" s="2"/>
      <c r="O95" s="2" t="s">
        <v>119</v>
      </c>
      <c r="P95" s="2">
        <v>8</v>
      </c>
      <c r="Q95" s="2" t="s">
        <v>286</v>
      </c>
      <c r="R95" s="2" t="s">
        <v>290</v>
      </c>
      <c r="S95" s="3" t="s">
        <v>226</v>
      </c>
      <c r="U95" s="2">
        <f>COUNTIF(J$5:J95,J95)</f>
        <v>1</v>
      </c>
      <c r="V95" s="2">
        <f>COUNTIFS(U$5:U95,1)</f>
        <v>12</v>
      </c>
      <c r="W95" s="2"/>
      <c r="X95" s="13"/>
      <c r="Y95" s="2" t="str">
        <f t="shared" si="27"/>
        <v>(</v>
      </c>
      <c r="Z95" s="2" t="str">
        <f t="shared" si="19"/>
        <v>user_id</v>
      </c>
      <c r="AA95" s="2" t="str">
        <f t="shared" si="20"/>
        <v xml:space="preserve"> </v>
      </c>
      <c r="AB95" s="2" t="str">
        <f t="shared" si="28"/>
        <v>VARCHAR</v>
      </c>
      <c r="AC95" s="2" t="str">
        <f t="shared" si="21"/>
        <v>(</v>
      </c>
      <c r="AD95" s="2">
        <f t="shared" si="22"/>
        <v>8</v>
      </c>
      <c r="AE95" s="2" t="str">
        <f t="shared" si="23"/>
        <v>)</v>
      </c>
      <c r="AF95" s="2" t="str">
        <f t="shared" si="24"/>
        <v/>
      </c>
      <c r="AG95" s="2" t="str">
        <f t="shared" si="25"/>
        <v xml:space="preserve"> NOT NULL</v>
      </c>
      <c r="AH95" s="2" t="str">
        <f t="shared" si="18"/>
        <v xml:space="preserve"> DEFAULT </v>
      </c>
      <c r="AI95" s="2" t="str">
        <f t="shared" si="26"/>
        <v/>
      </c>
      <c r="AJ95" s="2" t="str">
        <f t="shared" si="29"/>
        <v>,</v>
      </c>
      <c r="AK95" s="2" t="str">
        <f t="shared" si="30"/>
        <v/>
      </c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</row>
    <row r="96" spans="1:66" x14ac:dyDescent="0.8">
      <c r="A96" s="7" t="s">
        <v>13</v>
      </c>
      <c r="B96" s="7" t="s">
        <v>14</v>
      </c>
      <c r="C96" s="7"/>
      <c r="D96" s="7"/>
      <c r="G96" s="2">
        <f t="shared" si="1"/>
        <v>92</v>
      </c>
      <c r="H96" s="2" t="s">
        <v>48</v>
      </c>
      <c r="I96" s="2" t="s">
        <v>62</v>
      </c>
      <c r="J96" s="2" t="s">
        <v>76</v>
      </c>
      <c r="K96" s="2" t="s">
        <v>42</v>
      </c>
      <c r="L96" s="2" t="s">
        <v>95</v>
      </c>
      <c r="M96" s="2" t="s">
        <v>223</v>
      </c>
      <c r="N96" s="2"/>
      <c r="O96" s="2" t="s">
        <v>119</v>
      </c>
      <c r="P96" s="2">
        <v>8</v>
      </c>
      <c r="Q96" s="2" t="s">
        <v>286</v>
      </c>
      <c r="R96" s="2" t="s">
        <v>267</v>
      </c>
      <c r="S96" s="3" t="s">
        <v>253</v>
      </c>
      <c r="U96" s="2">
        <f>COUNTIF(J$5:J96,J96)</f>
        <v>2</v>
      </c>
      <c r="V96" s="2">
        <f>COUNTIFS(U$5:U96,1)</f>
        <v>12</v>
      </c>
      <c r="W96" s="2"/>
      <c r="X96" s="13"/>
      <c r="Y96" s="2" t="str">
        <f t="shared" si="27"/>
        <v/>
      </c>
      <c r="Z96" s="2" t="str">
        <f t="shared" si="19"/>
        <v>type</v>
      </c>
      <c r="AA96" s="2" t="str">
        <f t="shared" si="20"/>
        <v xml:space="preserve"> </v>
      </c>
      <c r="AB96" s="2" t="str">
        <f t="shared" si="28"/>
        <v>VARCHAR</v>
      </c>
      <c r="AC96" s="2" t="str">
        <f t="shared" si="21"/>
        <v>(</v>
      </c>
      <c r="AD96" s="2">
        <f t="shared" si="22"/>
        <v>8</v>
      </c>
      <c r="AE96" s="2" t="str">
        <f t="shared" si="23"/>
        <v>)</v>
      </c>
      <c r="AF96" s="2" t="str">
        <f t="shared" si="24"/>
        <v/>
      </c>
      <c r="AG96" s="2" t="str">
        <f t="shared" si="25"/>
        <v xml:space="preserve"> NOT NULL</v>
      </c>
      <c r="AH96" s="2" t="str">
        <f t="shared" si="18"/>
        <v xml:space="preserve"> DEFAULT </v>
      </c>
      <c r="AI96" s="2" t="str">
        <f t="shared" si="26"/>
        <v/>
      </c>
      <c r="AJ96" s="2" t="str">
        <f t="shared" si="29"/>
        <v>,</v>
      </c>
      <c r="AK96" s="2" t="str">
        <f t="shared" si="30"/>
        <v/>
      </c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</row>
    <row r="97" spans="1:66" x14ac:dyDescent="0.8">
      <c r="A97" s="7" t="s">
        <v>13</v>
      </c>
      <c r="B97" s="7" t="s">
        <v>14</v>
      </c>
      <c r="C97" s="7"/>
      <c r="D97" s="7"/>
      <c r="G97" s="2">
        <f t="shared" si="1"/>
        <v>93</v>
      </c>
      <c r="H97" s="2" t="s">
        <v>48</v>
      </c>
      <c r="I97" s="2" t="s">
        <v>62</v>
      </c>
      <c r="J97" s="2" t="s">
        <v>76</v>
      </c>
      <c r="K97" s="2" t="s">
        <v>43</v>
      </c>
      <c r="L97" s="2" t="s">
        <v>96</v>
      </c>
      <c r="M97" s="2" t="s">
        <v>223</v>
      </c>
      <c r="N97" s="2"/>
      <c r="O97" s="2" t="s">
        <v>119</v>
      </c>
      <c r="P97" s="2">
        <v>10</v>
      </c>
      <c r="Q97" s="2" t="s">
        <v>286</v>
      </c>
      <c r="R97" s="2" t="s">
        <v>267</v>
      </c>
      <c r="S97" s="3" t="s">
        <v>228</v>
      </c>
      <c r="U97" s="2">
        <f>COUNTIF(J$5:J97,J97)</f>
        <v>3</v>
      </c>
      <c r="V97" s="2">
        <f>COUNTIFS(U$5:U97,1)</f>
        <v>12</v>
      </c>
      <c r="W97" s="2"/>
      <c r="X97" s="13"/>
      <c r="Y97" s="2" t="str">
        <f t="shared" si="27"/>
        <v/>
      </c>
      <c r="Z97" s="2" t="str">
        <f t="shared" si="19"/>
        <v>selectable_id</v>
      </c>
      <c r="AA97" s="2" t="str">
        <f t="shared" si="20"/>
        <v xml:space="preserve"> </v>
      </c>
      <c r="AB97" s="2" t="str">
        <f t="shared" si="28"/>
        <v>VARCHAR</v>
      </c>
      <c r="AC97" s="2" t="str">
        <f t="shared" si="21"/>
        <v>(</v>
      </c>
      <c r="AD97" s="2">
        <f t="shared" si="22"/>
        <v>10</v>
      </c>
      <c r="AE97" s="2" t="str">
        <f t="shared" si="23"/>
        <v>)</v>
      </c>
      <c r="AF97" s="2" t="str">
        <f t="shared" si="24"/>
        <v/>
      </c>
      <c r="AG97" s="2" t="str">
        <f t="shared" si="25"/>
        <v xml:space="preserve"> NOT NULL</v>
      </c>
      <c r="AH97" s="2" t="str">
        <f t="shared" si="18"/>
        <v xml:space="preserve"> DEFAULT </v>
      </c>
      <c r="AI97" s="2" t="str">
        <f t="shared" si="26"/>
        <v/>
      </c>
      <c r="AJ97" s="2" t="str">
        <f t="shared" si="29"/>
        <v>,</v>
      </c>
      <c r="AK97" s="2" t="str">
        <f t="shared" si="30"/>
        <v/>
      </c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</row>
    <row r="98" spans="1:66" x14ac:dyDescent="0.8">
      <c r="A98" s="7" t="s">
        <v>13</v>
      </c>
      <c r="B98" s="7" t="s">
        <v>14</v>
      </c>
      <c r="C98" s="7"/>
      <c r="D98" s="7"/>
      <c r="G98" s="2">
        <f t="shared" si="1"/>
        <v>94</v>
      </c>
      <c r="H98" s="2" t="s">
        <v>48</v>
      </c>
      <c r="I98" s="2" t="s">
        <v>62</v>
      </c>
      <c r="J98" s="2" t="s">
        <v>76</v>
      </c>
      <c r="K98" s="2" t="s">
        <v>22</v>
      </c>
      <c r="L98" s="2" t="s">
        <v>81</v>
      </c>
      <c r="M98" s="2"/>
      <c r="N98" s="2"/>
      <c r="O98" s="2" t="s">
        <v>116</v>
      </c>
      <c r="P98" s="2">
        <v>8</v>
      </c>
      <c r="Q98" s="22" t="s">
        <v>287</v>
      </c>
      <c r="R98" s="14" t="s">
        <v>288</v>
      </c>
      <c r="S98" s="3" t="s">
        <v>268</v>
      </c>
      <c r="U98" s="2">
        <f>COUNTIF(J$5:J98,J98)</f>
        <v>4</v>
      </c>
      <c r="V98" s="2">
        <f>COUNTIFS(U$5:U98,1)</f>
        <v>12</v>
      </c>
      <c r="W98" s="2"/>
      <c r="X98" s="13"/>
      <c r="Y98" s="2" t="str">
        <f t="shared" si="27"/>
        <v/>
      </c>
      <c r="Z98" s="2" t="str">
        <f t="shared" si="19"/>
        <v>registration_date</v>
      </c>
      <c r="AA98" s="2" t="str">
        <f t="shared" si="20"/>
        <v xml:space="preserve"> </v>
      </c>
      <c r="AB98" s="2" t="str">
        <f t="shared" si="28"/>
        <v>TIMESTAMP</v>
      </c>
      <c r="AC98" s="2" t="str">
        <f t="shared" si="21"/>
        <v>(</v>
      </c>
      <c r="AD98" s="2">
        <f t="shared" si="22"/>
        <v>8</v>
      </c>
      <c r="AE98" s="2" t="str">
        <f t="shared" si="23"/>
        <v>)</v>
      </c>
      <c r="AF98" s="2" t="str">
        <f t="shared" si="24"/>
        <v/>
      </c>
      <c r="AG98" s="2" t="str">
        <f t="shared" si="25"/>
        <v/>
      </c>
      <c r="AH98" s="2" t="str">
        <f t="shared" si="18"/>
        <v xml:space="preserve"> DEFAULT </v>
      </c>
      <c r="AI98" s="2" t="str">
        <f t="shared" si="26"/>
        <v>CURRENT_TIMESTAMP</v>
      </c>
      <c r="AJ98" s="2" t="str">
        <f t="shared" si="29"/>
        <v>,</v>
      </c>
      <c r="AK98" s="2" t="str">
        <f t="shared" si="30"/>
        <v/>
      </c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</row>
    <row r="99" spans="1:66" x14ac:dyDescent="0.8">
      <c r="A99" s="7" t="s">
        <v>13</v>
      </c>
      <c r="B99" s="7" t="s">
        <v>14</v>
      </c>
      <c r="C99" s="7"/>
      <c r="D99" s="7"/>
      <c r="G99" s="2">
        <f t="shared" si="1"/>
        <v>95</v>
      </c>
      <c r="H99" s="2" t="s">
        <v>48</v>
      </c>
      <c r="I99" s="2" t="s">
        <v>62</v>
      </c>
      <c r="J99" s="2" t="s">
        <v>76</v>
      </c>
      <c r="K99" s="2" t="s">
        <v>23</v>
      </c>
      <c r="L99" s="2" t="s">
        <v>179</v>
      </c>
      <c r="M99" s="2"/>
      <c r="N99" s="2"/>
      <c r="O99" s="2" t="s">
        <v>116</v>
      </c>
      <c r="P99" s="2">
        <v>8</v>
      </c>
      <c r="Q99" s="22" t="s">
        <v>287</v>
      </c>
      <c r="R99" s="14" t="s">
        <v>288</v>
      </c>
      <c r="S99" s="3" t="s">
        <v>268</v>
      </c>
      <c r="U99" s="2">
        <f>COUNTIF(J$5:J99,J99)</f>
        <v>5</v>
      </c>
      <c r="V99" s="2">
        <f>COUNTIFS(U$5:U99,1)</f>
        <v>12</v>
      </c>
      <c r="W99" s="2"/>
      <c r="X99" s="13"/>
      <c r="Y99" s="2" t="str">
        <f t="shared" si="27"/>
        <v/>
      </c>
      <c r="Z99" s="2" t="str">
        <f t="shared" si="19"/>
        <v>update_date</v>
      </c>
      <c r="AA99" s="2" t="str">
        <f t="shared" si="20"/>
        <v xml:space="preserve"> </v>
      </c>
      <c r="AB99" s="2" t="str">
        <f t="shared" si="28"/>
        <v>TIMESTAMP</v>
      </c>
      <c r="AC99" s="2" t="str">
        <f t="shared" si="21"/>
        <v>(</v>
      </c>
      <c r="AD99" s="2">
        <f t="shared" si="22"/>
        <v>8</v>
      </c>
      <c r="AE99" s="2" t="str">
        <f t="shared" si="23"/>
        <v>)</v>
      </c>
      <c r="AF99" s="2" t="str">
        <f t="shared" si="24"/>
        <v/>
      </c>
      <c r="AG99" s="2" t="str">
        <f t="shared" si="25"/>
        <v/>
      </c>
      <c r="AH99" s="2" t="str">
        <f t="shared" si="18"/>
        <v xml:space="preserve"> DEFAULT </v>
      </c>
      <c r="AI99" s="2" t="str">
        <f t="shared" si="26"/>
        <v>CURRENT_TIMESTAMP</v>
      </c>
      <c r="AJ99" s="2" t="str">
        <f t="shared" si="29"/>
        <v>,</v>
      </c>
      <c r="AK99" s="2" t="str">
        <f t="shared" si="30"/>
        <v/>
      </c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</row>
    <row r="100" spans="1:66" x14ac:dyDescent="0.8">
      <c r="A100" s="7" t="s">
        <v>13</v>
      </c>
      <c r="B100" s="7" t="s">
        <v>14</v>
      </c>
      <c r="C100" s="7"/>
      <c r="D100" s="7"/>
      <c r="G100" s="2">
        <f t="shared" si="1"/>
        <v>96</v>
      </c>
      <c r="H100" s="2" t="s">
        <v>48</v>
      </c>
      <c r="I100" s="2" t="s">
        <v>62</v>
      </c>
      <c r="J100" s="2" t="s">
        <v>76</v>
      </c>
      <c r="K100" s="2" t="s">
        <v>52</v>
      </c>
      <c r="L100" s="2" t="s">
        <v>82</v>
      </c>
      <c r="M100" s="2"/>
      <c r="N100" s="2"/>
      <c r="O100" s="2" t="s">
        <v>119</v>
      </c>
      <c r="P100" s="2">
        <v>8</v>
      </c>
      <c r="Q100" s="2" t="s">
        <v>286</v>
      </c>
      <c r="R100" s="2" t="s">
        <v>290</v>
      </c>
      <c r="S100" s="3" t="s">
        <v>226</v>
      </c>
      <c r="U100" s="2">
        <f>COUNTIF(J$5:J100,J100)</f>
        <v>6</v>
      </c>
      <c r="V100" s="2">
        <f>COUNTIFS(U$5:U100,1)</f>
        <v>12</v>
      </c>
      <c r="W100" s="2"/>
      <c r="X100" s="13"/>
      <c r="Y100" s="2" t="str">
        <f t="shared" si="27"/>
        <v/>
      </c>
      <c r="Z100" s="2" t="str">
        <f t="shared" si="19"/>
        <v>registered_user_id</v>
      </c>
      <c r="AA100" s="2" t="str">
        <f t="shared" si="20"/>
        <v xml:space="preserve"> </v>
      </c>
      <c r="AB100" s="2" t="str">
        <f t="shared" si="28"/>
        <v>VARCHAR</v>
      </c>
      <c r="AC100" s="2" t="str">
        <f t="shared" si="21"/>
        <v>(</v>
      </c>
      <c r="AD100" s="2">
        <f t="shared" si="22"/>
        <v>8</v>
      </c>
      <c r="AE100" s="2" t="str">
        <f t="shared" si="23"/>
        <v>)</v>
      </c>
      <c r="AF100" s="2" t="str">
        <f t="shared" si="24"/>
        <v/>
      </c>
      <c r="AG100" s="2" t="str">
        <f t="shared" si="25"/>
        <v/>
      </c>
      <c r="AH100" s="2" t="str">
        <f t="shared" si="18"/>
        <v xml:space="preserve"> DEFAULT </v>
      </c>
      <c r="AI100" s="2" t="str">
        <f t="shared" si="26"/>
        <v xml:space="preserve"> </v>
      </c>
      <c r="AJ100" s="2" t="str">
        <f t="shared" si="29"/>
        <v>,</v>
      </c>
      <c r="AK100" s="2" t="str">
        <f t="shared" si="30"/>
        <v/>
      </c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</row>
    <row r="101" spans="1:66" x14ac:dyDescent="0.8">
      <c r="A101" s="7" t="s">
        <v>13</v>
      </c>
      <c r="B101" s="7" t="s">
        <v>14</v>
      </c>
      <c r="C101" s="7"/>
      <c r="D101" s="7"/>
      <c r="G101" s="2">
        <f t="shared" si="1"/>
        <v>97</v>
      </c>
      <c r="H101" s="2" t="s">
        <v>48</v>
      </c>
      <c r="I101" s="2" t="s">
        <v>62</v>
      </c>
      <c r="J101" s="2" t="s">
        <v>76</v>
      </c>
      <c r="K101" s="2" t="s">
        <v>53</v>
      </c>
      <c r="L101" s="2" t="s">
        <v>83</v>
      </c>
      <c r="M101" s="2"/>
      <c r="N101" s="2"/>
      <c r="O101" s="2" t="s">
        <v>119</v>
      </c>
      <c r="P101" s="2">
        <v>8</v>
      </c>
      <c r="Q101" s="2" t="s">
        <v>286</v>
      </c>
      <c r="R101" s="2" t="s">
        <v>290</v>
      </c>
      <c r="S101" s="3" t="s">
        <v>226</v>
      </c>
      <c r="U101" s="2">
        <f>COUNTIF(J$5:J101,J101)</f>
        <v>7</v>
      </c>
      <c r="V101" s="2">
        <f>COUNTIFS(U$5:U101,1)</f>
        <v>12</v>
      </c>
      <c r="W101" s="2"/>
      <c r="X101" s="13"/>
      <c r="Y101" s="2" t="str">
        <f t="shared" si="27"/>
        <v/>
      </c>
      <c r="Z101" s="2" t="str">
        <f t="shared" si="19"/>
        <v>update_user_id</v>
      </c>
      <c r="AA101" s="2" t="str">
        <f t="shared" si="20"/>
        <v xml:space="preserve"> </v>
      </c>
      <c r="AB101" s="2" t="str">
        <f t="shared" si="28"/>
        <v>VARCHAR</v>
      </c>
      <c r="AC101" s="2" t="str">
        <f t="shared" si="21"/>
        <v>(</v>
      </c>
      <c r="AD101" s="2">
        <f t="shared" si="22"/>
        <v>8</v>
      </c>
      <c r="AE101" s="2" t="str">
        <f t="shared" si="23"/>
        <v>)</v>
      </c>
      <c r="AF101" s="2" t="str">
        <f t="shared" si="24"/>
        <v/>
      </c>
      <c r="AG101" s="2" t="str">
        <f t="shared" si="25"/>
        <v/>
      </c>
      <c r="AH101" s="2" t="str">
        <f t="shared" si="18"/>
        <v xml:space="preserve"> DEFAULT </v>
      </c>
      <c r="AI101" s="2" t="str">
        <f t="shared" si="26"/>
        <v xml:space="preserve"> </v>
      </c>
      <c r="AJ101" s="2" t="str">
        <f t="shared" si="29"/>
        <v/>
      </c>
      <c r="AK101" s="2" t="str">
        <f t="shared" si="30"/>
        <v>)</v>
      </c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</row>
    <row r="102" spans="1:66" x14ac:dyDescent="0.8">
      <c r="A102" s="7" t="s">
        <v>13</v>
      </c>
      <c r="B102" s="7" t="s">
        <v>14</v>
      </c>
      <c r="C102" s="7"/>
      <c r="D102" s="7"/>
      <c r="G102" s="2">
        <f t="shared" si="1"/>
        <v>98</v>
      </c>
      <c r="H102" s="2" t="s">
        <v>49</v>
      </c>
      <c r="I102" s="2" t="s">
        <v>63</v>
      </c>
      <c r="J102" s="2" t="s">
        <v>182</v>
      </c>
      <c r="K102" s="2" t="s">
        <v>184</v>
      </c>
      <c r="L102" s="2" t="s">
        <v>183</v>
      </c>
      <c r="M102" s="2" t="s">
        <v>223</v>
      </c>
      <c r="N102" s="2"/>
      <c r="O102" s="2" t="s">
        <v>119</v>
      </c>
      <c r="P102" s="2">
        <v>12</v>
      </c>
      <c r="Q102" s="2" t="s">
        <v>286</v>
      </c>
      <c r="R102" s="2" t="s">
        <v>267</v>
      </c>
      <c r="S102" s="3" t="s">
        <v>228</v>
      </c>
      <c r="U102" s="2">
        <f>COUNTIF(J$5:J102,J102)</f>
        <v>1</v>
      </c>
      <c r="V102" s="2">
        <f>COUNTIFS(U$5:U102,1)</f>
        <v>13</v>
      </c>
      <c r="W102" s="2"/>
      <c r="X102" s="13"/>
      <c r="Y102" s="2" t="str">
        <f t="shared" si="27"/>
        <v>(</v>
      </c>
      <c r="Z102" s="2" t="str">
        <f t="shared" si="19"/>
        <v>account_book_record_id</v>
      </c>
      <c r="AA102" s="2" t="str">
        <f t="shared" si="20"/>
        <v xml:space="preserve"> </v>
      </c>
      <c r="AB102" s="2" t="str">
        <f t="shared" si="28"/>
        <v>VARCHAR</v>
      </c>
      <c r="AC102" s="2" t="str">
        <f t="shared" si="21"/>
        <v>(</v>
      </c>
      <c r="AD102" s="2">
        <f t="shared" si="22"/>
        <v>12</v>
      </c>
      <c r="AE102" s="2" t="str">
        <f t="shared" si="23"/>
        <v>)</v>
      </c>
      <c r="AF102" s="2" t="str">
        <f t="shared" si="24"/>
        <v/>
      </c>
      <c r="AG102" s="2" t="str">
        <f t="shared" si="25"/>
        <v xml:space="preserve"> NOT NULL</v>
      </c>
      <c r="AH102" s="2" t="str">
        <f t="shared" si="18"/>
        <v xml:space="preserve"> DEFAULT </v>
      </c>
      <c r="AI102" s="2" t="str">
        <f t="shared" si="26"/>
        <v/>
      </c>
      <c r="AJ102" s="2" t="str">
        <f t="shared" si="29"/>
        <v>,</v>
      </c>
      <c r="AK102" s="2" t="str">
        <f t="shared" si="30"/>
        <v/>
      </c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</row>
    <row r="103" spans="1:66" x14ac:dyDescent="0.8">
      <c r="A103" s="7" t="s">
        <v>13</v>
      </c>
      <c r="B103" s="7" t="s">
        <v>14</v>
      </c>
      <c r="C103" s="7"/>
      <c r="D103" s="7"/>
      <c r="G103" s="2">
        <f t="shared" si="1"/>
        <v>99</v>
      </c>
      <c r="H103" s="2" t="s">
        <v>49</v>
      </c>
      <c r="I103" s="2" t="s">
        <v>63</v>
      </c>
      <c r="J103" s="2" t="s">
        <v>77</v>
      </c>
      <c r="K103" s="2" t="s">
        <v>27</v>
      </c>
      <c r="L103" s="2" t="s">
        <v>97</v>
      </c>
      <c r="M103" s="2"/>
      <c r="N103" s="2"/>
      <c r="O103" s="2" t="s">
        <v>115</v>
      </c>
      <c r="P103" s="2">
        <v>8</v>
      </c>
      <c r="Q103" s="2" t="s">
        <v>291</v>
      </c>
      <c r="R103" s="2" t="s">
        <v>266</v>
      </c>
      <c r="S103" s="3" t="s">
        <v>225</v>
      </c>
      <c r="U103" s="2">
        <f>COUNTIF(J$5:J103,J103)</f>
        <v>2</v>
      </c>
      <c r="V103" s="2">
        <f>COUNTIFS(U$5:U103,1)</f>
        <v>13</v>
      </c>
      <c r="W103" s="2"/>
      <c r="X103" s="13"/>
      <c r="Y103" s="2" t="str">
        <f t="shared" si="27"/>
        <v/>
      </c>
      <c r="Z103" s="2" t="str">
        <f t="shared" si="19"/>
        <v>input_date</v>
      </c>
      <c r="AA103" s="2" t="str">
        <f t="shared" si="20"/>
        <v xml:space="preserve"> </v>
      </c>
      <c r="AB103" s="2" t="str">
        <f t="shared" si="28"/>
        <v>VARCHAR</v>
      </c>
      <c r="AC103" s="2" t="str">
        <f t="shared" si="21"/>
        <v>(</v>
      </c>
      <c r="AD103" s="2">
        <f t="shared" si="22"/>
        <v>8</v>
      </c>
      <c r="AE103" s="2" t="str">
        <f t="shared" si="23"/>
        <v>)</v>
      </c>
      <c r="AF103" s="2" t="str">
        <f t="shared" si="24"/>
        <v/>
      </c>
      <c r="AG103" s="2" t="str">
        <f t="shared" si="25"/>
        <v/>
      </c>
      <c r="AH103" s="2" t="str">
        <f t="shared" si="18"/>
        <v xml:space="preserve"> DEFAULT </v>
      </c>
      <c r="AI103" s="2" t="str">
        <f t="shared" si="26"/>
        <v xml:space="preserve"> </v>
      </c>
      <c r="AJ103" s="2" t="str">
        <f t="shared" si="29"/>
        <v>,</v>
      </c>
      <c r="AK103" s="2" t="str">
        <f t="shared" si="30"/>
        <v/>
      </c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</row>
    <row r="104" spans="1:66" x14ac:dyDescent="0.8">
      <c r="A104" s="7" t="s">
        <v>13</v>
      </c>
      <c r="B104" s="7" t="s">
        <v>14</v>
      </c>
      <c r="C104" s="7"/>
      <c r="D104" s="7"/>
      <c r="G104" s="2">
        <f t="shared" si="1"/>
        <v>100</v>
      </c>
      <c r="H104" s="2" t="s">
        <v>49</v>
      </c>
      <c r="I104" s="2" t="s">
        <v>63</v>
      </c>
      <c r="J104" s="2" t="s">
        <v>77</v>
      </c>
      <c r="K104" s="2" t="s">
        <v>25</v>
      </c>
      <c r="L104" s="2" t="s">
        <v>86</v>
      </c>
      <c r="M104" s="2"/>
      <c r="N104" s="2"/>
      <c r="O104" s="2" t="s">
        <v>119</v>
      </c>
      <c r="P104" s="2">
        <v>10</v>
      </c>
      <c r="Q104" s="2" t="s">
        <v>291</v>
      </c>
      <c r="R104" s="2" t="s">
        <v>295</v>
      </c>
      <c r="S104" s="3" t="s">
        <v>239</v>
      </c>
      <c r="U104" s="2">
        <f>COUNTIF(J$5:J104,J104)</f>
        <v>3</v>
      </c>
      <c r="V104" s="2">
        <f>COUNTIFS(U$5:U104,1)</f>
        <v>13</v>
      </c>
      <c r="W104" s="2"/>
      <c r="X104" s="13"/>
      <c r="Y104" s="2" t="str">
        <f t="shared" si="27"/>
        <v/>
      </c>
      <c r="Z104" s="2" t="str">
        <f t="shared" si="19"/>
        <v>expense_items_id</v>
      </c>
      <c r="AA104" s="2" t="str">
        <f t="shared" si="20"/>
        <v xml:space="preserve"> </v>
      </c>
      <c r="AB104" s="2" t="str">
        <f t="shared" si="28"/>
        <v>VARCHAR</v>
      </c>
      <c r="AC104" s="2" t="str">
        <f t="shared" si="21"/>
        <v>(</v>
      </c>
      <c r="AD104" s="2">
        <f t="shared" si="22"/>
        <v>10</v>
      </c>
      <c r="AE104" s="2" t="str">
        <f t="shared" si="23"/>
        <v>)</v>
      </c>
      <c r="AF104" s="2" t="str">
        <f t="shared" si="24"/>
        <v/>
      </c>
      <c r="AG104" s="2" t="str">
        <f t="shared" si="25"/>
        <v/>
      </c>
      <c r="AH104" s="2" t="str">
        <f t="shared" si="18"/>
        <v xml:space="preserve"> DEFAULT </v>
      </c>
      <c r="AI104" s="2" t="str">
        <f t="shared" si="26"/>
        <v xml:space="preserve"> </v>
      </c>
      <c r="AJ104" s="2" t="str">
        <f t="shared" si="29"/>
        <v>,</v>
      </c>
      <c r="AK104" s="2" t="str">
        <f t="shared" si="30"/>
        <v/>
      </c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</row>
    <row r="105" spans="1:66" x14ac:dyDescent="0.8">
      <c r="A105" s="7" t="s">
        <v>13</v>
      </c>
      <c r="B105" s="7" t="s">
        <v>14</v>
      </c>
      <c r="C105" s="7"/>
      <c r="D105" s="7"/>
      <c r="G105" s="2">
        <f t="shared" si="1"/>
        <v>101</v>
      </c>
      <c r="H105" s="2" t="s">
        <v>49</v>
      </c>
      <c r="I105" s="2" t="s">
        <v>63</v>
      </c>
      <c r="J105" s="2" t="s">
        <v>77</v>
      </c>
      <c r="K105" s="2" t="s">
        <v>26</v>
      </c>
      <c r="L105" s="2" t="s">
        <v>88</v>
      </c>
      <c r="M105" s="2"/>
      <c r="N105" s="2"/>
      <c r="O105" s="2" t="s">
        <v>119</v>
      </c>
      <c r="P105" s="2">
        <v>10</v>
      </c>
      <c r="Q105" s="2" t="s">
        <v>291</v>
      </c>
      <c r="R105" s="2" t="s">
        <v>296</v>
      </c>
      <c r="S105" s="3" t="s">
        <v>240</v>
      </c>
      <c r="U105" s="2">
        <f>COUNTIF(J$5:J105,J105)</f>
        <v>4</v>
      </c>
      <c r="V105" s="2">
        <f>COUNTIFS(U$5:U105,1)</f>
        <v>13</v>
      </c>
      <c r="W105" s="2"/>
      <c r="X105" s="13"/>
      <c r="Y105" s="2" t="str">
        <f t="shared" si="27"/>
        <v/>
      </c>
      <c r="Z105" s="2" t="str">
        <f t="shared" si="19"/>
        <v>expense_items_details_id</v>
      </c>
      <c r="AA105" s="2" t="str">
        <f t="shared" si="20"/>
        <v xml:space="preserve"> </v>
      </c>
      <c r="AB105" s="2" t="str">
        <f t="shared" si="28"/>
        <v>VARCHAR</v>
      </c>
      <c r="AC105" s="2" t="str">
        <f t="shared" si="21"/>
        <v>(</v>
      </c>
      <c r="AD105" s="2">
        <f t="shared" si="22"/>
        <v>10</v>
      </c>
      <c r="AE105" s="2" t="str">
        <f t="shared" si="23"/>
        <v>)</v>
      </c>
      <c r="AF105" s="2" t="str">
        <f t="shared" si="24"/>
        <v/>
      </c>
      <c r="AG105" s="2" t="str">
        <f t="shared" si="25"/>
        <v/>
      </c>
      <c r="AH105" s="2" t="str">
        <f t="shared" si="18"/>
        <v xml:space="preserve"> DEFAULT </v>
      </c>
      <c r="AI105" s="2" t="str">
        <f t="shared" si="26"/>
        <v xml:space="preserve"> </v>
      </c>
      <c r="AJ105" s="2" t="str">
        <f t="shared" si="29"/>
        <v>,</v>
      </c>
      <c r="AK105" s="2" t="str">
        <f t="shared" si="30"/>
        <v/>
      </c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</row>
    <row r="106" spans="1:66" x14ac:dyDescent="0.8">
      <c r="A106" s="7" t="s">
        <v>13</v>
      </c>
      <c r="B106" s="7" t="s">
        <v>14</v>
      </c>
      <c r="C106" s="7"/>
      <c r="D106" s="7"/>
      <c r="G106" s="2">
        <f t="shared" si="1"/>
        <v>102</v>
      </c>
      <c r="H106" s="2" t="s">
        <v>49</v>
      </c>
      <c r="I106" s="2" t="s">
        <v>63</v>
      </c>
      <c r="J106" s="2" t="s">
        <v>77</v>
      </c>
      <c r="K106" s="2" t="s">
        <v>50</v>
      </c>
      <c r="L106" s="2" t="s">
        <v>98</v>
      </c>
      <c r="M106" s="2"/>
      <c r="N106" s="2"/>
      <c r="O106" s="2" t="s">
        <v>119</v>
      </c>
      <c r="P106" s="2">
        <v>13</v>
      </c>
      <c r="Q106" s="2" t="s">
        <v>291</v>
      </c>
      <c r="R106" s="2" t="s">
        <v>286</v>
      </c>
      <c r="S106" s="3" t="s">
        <v>254</v>
      </c>
      <c r="U106" s="2">
        <f>COUNTIF(J$5:J106,J106)</f>
        <v>5</v>
      </c>
      <c r="V106" s="2">
        <f>COUNTIFS(U$5:U106,1)</f>
        <v>13</v>
      </c>
      <c r="W106" s="2"/>
      <c r="X106" s="13"/>
      <c r="Y106" s="2" t="str">
        <f t="shared" si="27"/>
        <v/>
      </c>
      <c r="Z106" s="2" t="str">
        <f t="shared" si="19"/>
        <v>jan_code</v>
      </c>
      <c r="AA106" s="2" t="str">
        <f t="shared" si="20"/>
        <v xml:space="preserve"> </v>
      </c>
      <c r="AB106" s="2" t="str">
        <f t="shared" si="28"/>
        <v>VARCHAR</v>
      </c>
      <c r="AC106" s="2" t="str">
        <f t="shared" si="21"/>
        <v>(</v>
      </c>
      <c r="AD106" s="2">
        <f t="shared" si="22"/>
        <v>13</v>
      </c>
      <c r="AE106" s="2" t="str">
        <f t="shared" si="23"/>
        <v>)</v>
      </c>
      <c r="AF106" s="2" t="str">
        <f t="shared" si="24"/>
        <v/>
      </c>
      <c r="AG106" s="2" t="str">
        <f t="shared" si="25"/>
        <v/>
      </c>
      <c r="AH106" s="2" t="str">
        <f t="shared" si="18"/>
        <v xml:space="preserve"> DEFAULT </v>
      </c>
      <c r="AI106" s="2" t="str">
        <f t="shared" si="26"/>
        <v xml:space="preserve"> </v>
      </c>
      <c r="AJ106" s="2" t="str">
        <f t="shared" si="29"/>
        <v>,</v>
      </c>
      <c r="AK106" s="2" t="str">
        <f t="shared" si="30"/>
        <v/>
      </c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</row>
    <row r="107" spans="1:66" x14ac:dyDescent="0.8">
      <c r="A107" s="7" t="s">
        <v>13</v>
      </c>
      <c r="B107" s="7" t="s">
        <v>14</v>
      </c>
      <c r="C107" s="7"/>
      <c r="D107" s="7"/>
      <c r="G107" s="2">
        <f t="shared" si="1"/>
        <v>103</v>
      </c>
      <c r="H107" s="2" t="s">
        <v>49</v>
      </c>
      <c r="I107" s="2" t="s">
        <v>63</v>
      </c>
      <c r="J107" s="2" t="s">
        <v>77</v>
      </c>
      <c r="K107" s="2" t="s">
        <v>28</v>
      </c>
      <c r="L107" s="2" t="s">
        <v>99</v>
      </c>
      <c r="M107" s="2"/>
      <c r="N107" s="2"/>
      <c r="O107" s="2" t="s">
        <v>118</v>
      </c>
      <c r="P107" s="2">
        <v>12</v>
      </c>
      <c r="Q107" s="2">
        <v>0</v>
      </c>
      <c r="R107" s="2" t="s">
        <v>293</v>
      </c>
      <c r="S107" s="3" t="s">
        <v>259</v>
      </c>
      <c r="U107" s="2">
        <f>COUNTIF(J$5:J107,J107)</f>
        <v>6</v>
      </c>
      <c r="V107" s="2">
        <f>COUNTIFS(U$5:U107,1)</f>
        <v>13</v>
      </c>
      <c r="W107" s="2"/>
      <c r="X107" s="13"/>
      <c r="Y107" s="2" t="str">
        <f t="shared" si="27"/>
        <v/>
      </c>
      <c r="Z107" s="2" t="str">
        <f t="shared" si="19"/>
        <v>withdrawals</v>
      </c>
      <c r="AA107" s="2" t="str">
        <f t="shared" si="20"/>
        <v xml:space="preserve"> </v>
      </c>
      <c r="AB107" s="2" t="str">
        <f t="shared" si="28"/>
        <v>INTEGER</v>
      </c>
      <c r="AC107" s="2" t="str">
        <f t="shared" si="21"/>
        <v>(</v>
      </c>
      <c r="AD107" s="2">
        <f t="shared" si="22"/>
        <v>12</v>
      </c>
      <c r="AE107" s="2" t="str">
        <f t="shared" si="23"/>
        <v>)</v>
      </c>
      <c r="AF107" s="2" t="str">
        <f t="shared" si="24"/>
        <v/>
      </c>
      <c r="AG107" s="2" t="str">
        <f t="shared" si="25"/>
        <v/>
      </c>
      <c r="AH107" s="2" t="str">
        <f t="shared" si="18"/>
        <v xml:space="preserve"> DEFAULT </v>
      </c>
      <c r="AI107" s="2">
        <f t="shared" si="26"/>
        <v>0</v>
      </c>
      <c r="AJ107" s="2" t="str">
        <f t="shared" si="29"/>
        <v>,</v>
      </c>
      <c r="AK107" s="2" t="str">
        <f t="shared" si="30"/>
        <v/>
      </c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</row>
    <row r="108" spans="1:66" x14ac:dyDescent="0.8">
      <c r="A108" s="7" t="s">
        <v>13</v>
      </c>
      <c r="B108" s="7" t="s">
        <v>14</v>
      </c>
      <c r="C108" s="7"/>
      <c r="D108" s="7"/>
      <c r="G108" s="2">
        <f t="shared" si="1"/>
        <v>104</v>
      </c>
      <c r="H108" s="2" t="s">
        <v>49</v>
      </c>
      <c r="I108" s="2" t="s">
        <v>63</v>
      </c>
      <c r="J108" s="2" t="s">
        <v>77</v>
      </c>
      <c r="K108" s="2" t="s">
        <v>29</v>
      </c>
      <c r="L108" s="2" t="s">
        <v>100</v>
      </c>
      <c r="M108" s="2"/>
      <c r="N108" s="2"/>
      <c r="O108" s="2" t="s">
        <v>118</v>
      </c>
      <c r="P108" s="2">
        <v>12</v>
      </c>
      <c r="Q108" s="2">
        <v>0</v>
      </c>
      <c r="R108" s="2" t="s">
        <v>293</v>
      </c>
      <c r="S108" s="3" t="s">
        <v>259</v>
      </c>
      <c r="U108" s="2">
        <f>COUNTIF(J$5:J108,J108)</f>
        <v>7</v>
      </c>
      <c r="V108" s="2">
        <f>COUNTIFS(U$5:U108,1)</f>
        <v>13</v>
      </c>
      <c r="W108" s="2"/>
      <c r="X108" s="13"/>
      <c r="Y108" s="2" t="str">
        <f t="shared" si="27"/>
        <v/>
      </c>
      <c r="Z108" s="2" t="str">
        <f t="shared" si="19"/>
        <v>deposits</v>
      </c>
      <c r="AA108" s="2" t="str">
        <f t="shared" si="20"/>
        <v xml:space="preserve"> </v>
      </c>
      <c r="AB108" s="2" t="str">
        <f t="shared" si="28"/>
        <v>INTEGER</v>
      </c>
      <c r="AC108" s="2" t="str">
        <f t="shared" si="21"/>
        <v>(</v>
      </c>
      <c r="AD108" s="2">
        <f t="shared" si="22"/>
        <v>12</v>
      </c>
      <c r="AE108" s="2" t="str">
        <f t="shared" si="23"/>
        <v>)</v>
      </c>
      <c r="AF108" s="2" t="str">
        <f t="shared" si="24"/>
        <v/>
      </c>
      <c r="AG108" s="2" t="str">
        <f t="shared" si="25"/>
        <v/>
      </c>
      <c r="AH108" s="2" t="str">
        <f t="shared" si="18"/>
        <v xml:space="preserve"> DEFAULT </v>
      </c>
      <c r="AI108" s="2">
        <f t="shared" si="26"/>
        <v>0</v>
      </c>
      <c r="AJ108" s="2" t="str">
        <f t="shared" si="29"/>
        <v>,</v>
      </c>
      <c r="AK108" s="2" t="str">
        <f t="shared" si="30"/>
        <v/>
      </c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</row>
    <row r="109" spans="1:66" x14ac:dyDescent="0.8">
      <c r="A109" s="7" t="s">
        <v>13</v>
      </c>
      <c r="B109" s="7" t="s">
        <v>14</v>
      </c>
      <c r="C109" s="7"/>
      <c r="D109" s="7"/>
      <c r="G109" s="2">
        <f t="shared" si="1"/>
        <v>105</v>
      </c>
      <c r="H109" s="2" t="s">
        <v>49</v>
      </c>
      <c r="I109" s="2" t="s">
        <v>63</v>
      </c>
      <c r="J109" s="2" t="s">
        <v>77</v>
      </c>
      <c r="K109" s="2" t="s">
        <v>30</v>
      </c>
      <c r="L109" s="2" t="s">
        <v>101</v>
      </c>
      <c r="M109" s="2"/>
      <c r="N109" s="2"/>
      <c r="O109" s="2" t="s">
        <v>163</v>
      </c>
      <c r="P109" s="2"/>
      <c r="Q109" s="16" t="s">
        <v>229</v>
      </c>
      <c r="R109" s="2" t="s">
        <v>286</v>
      </c>
      <c r="S109" s="3" t="s">
        <v>232</v>
      </c>
      <c r="U109" s="2">
        <f>COUNTIF(J$5:J109,J109)</f>
        <v>8</v>
      </c>
      <c r="V109" s="2">
        <f>COUNTIFS(U$5:U109,1)</f>
        <v>13</v>
      </c>
      <c r="W109" s="2"/>
      <c r="X109" s="13"/>
      <c r="Y109" s="2" t="str">
        <f t="shared" si="27"/>
        <v/>
      </c>
      <c r="Z109" s="2" t="str">
        <f t="shared" si="19"/>
        <v>use</v>
      </c>
      <c r="AA109" s="2" t="str">
        <f t="shared" si="20"/>
        <v xml:space="preserve"> </v>
      </c>
      <c r="AB109" s="2" t="str">
        <f t="shared" si="28"/>
        <v>TEXT</v>
      </c>
      <c r="AC109" s="2" t="str">
        <f t="shared" si="21"/>
        <v>(</v>
      </c>
      <c r="AD109" s="2">
        <f t="shared" si="22"/>
        <v>0</v>
      </c>
      <c r="AE109" s="2" t="str">
        <f t="shared" si="23"/>
        <v>)</v>
      </c>
      <c r="AF109" s="2" t="str">
        <f t="shared" si="24"/>
        <v/>
      </c>
      <c r="AG109" s="2" t="str">
        <f t="shared" si="25"/>
        <v/>
      </c>
      <c r="AH109" s="2" t="str">
        <f t="shared" si="18"/>
        <v xml:space="preserve"> DEFAULT </v>
      </c>
      <c r="AI109" s="2" t="str">
        <f t="shared" si="26"/>
        <v xml:space="preserve"> </v>
      </c>
      <c r="AJ109" s="2" t="str">
        <f t="shared" si="29"/>
        <v>,</v>
      </c>
      <c r="AK109" s="2" t="str">
        <f t="shared" si="30"/>
        <v/>
      </c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</row>
    <row r="110" spans="1:66" x14ac:dyDescent="0.8">
      <c r="A110" s="7" t="s">
        <v>13</v>
      </c>
      <c r="B110" s="7" t="s">
        <v>14</v>
      </c>
      <c r="C110" s="7"/>
      <c r="D110" s="7"/>
      <c r="G110" s="2">
        <f t="shared" ref="G110:G194" si="31">ROW()-4</f>
        <v>106</v>
      </c>
      <c r="H110" s="2" t="s">
        <v>49</v>
      </c>
      <c r="I110" s="2" t="s">
        <v>63</v>
      </c>
      <c r="J110" s="2" t="s">
        <v>77</v>
      </c>
      <c r="K110" s="2" t="s">
        <v>31</v>
      </c>
      <c r="L110" s="2" t="s">
        <v>102</v>
      </c>
      <c r="M110" s="2"/>
      <c r="N110" s="2"/>
      <c r="O110" s="2" t="s">
        <v>119</v>
      </c>
      <c r="P110" s="2">
        <v>10</v>
      </c>
      <c r="Q110" s="2" t="s">
        <v>291</v>
      </c>
      <c r="R110" s="2" t="s">
        <v>297</v>
      </c>
      <c r="S110" s="3" t="s">
        <v>241</v>
      </c>
      <c r="U110" s="2">
        <f>COUNTIF(J$5:J110,J110)</f>
        <v>9</v>
      </c>
      <c r="V110" s="2">
        <f>COUNTIFS(U$5:U110,1)</f>
        <v>13</v>
      </c>
      <c r="W110" s="2"/>
      <c r="X110" s="13"/>
      <c r="Y110" s="2" t="str">
        <f t="shared" si="27"/>
        <v/>
      </c>
      <c r="Z110" s="2" t="str">
        <f t="shared" si="19"/>
        <v>shop_id</v>
      </c>
      <c r="AA110" s="2" t="str">
        <f t="shared" si="20"/>
        <v xml:space="preserve"> </v>
      </c>
      <c r="AB110" s="2" t="str">
        <f t="shared" si="28"/>
        <v>VARCHAR</v>
      </c>
      <c r="AC110" s="2" t="str">
        <f t="shared" si="21"/>
        <v>(</v>
      </c>
      <c r="AD110" s="2">
        <f t="shared" si="22"/>
        <v>10</v>
      </c>
      <c r="AE110" s="2" t="str">
        <f t="shared" si="23"/>
        <v>)</v>
      </c>
      <c r="AF110" s="2" t="str">
        <f t="shared" si="24"/>
        <v/>
      </c>
      <c r="AG110" s="2" t="str">
        <f t="shared" si="25"/>
        <v/>
      </c>
      <c r="AH110" s="2" t="str">
        <f t="shared" si="18"/>
        <v xml:space="preserve"> DEFAULT </v>
      </c>
      <c r="AI110" s="2" t="str">
        <f t="shared" si="26"/>
        <v xml:space="preserve"> </v>
      </c>
      <c r="AJ110" s="2" t="str">
        <f t="shared" si="29"/>
        <v>,</v>
      </c>
      <c r="AK110" s="2" t="str">
        <f t="shared" si="30"/>
        <v/>
      </c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</row>
    <row r="111" spans="1:66" x14ac:dyDescent="0.8">
      <c r="A111" s="7" t="s">
        <v>13</v>
      </c>
      <c r="B111" s="7" t="s">
        <v>14</v>
      </c>
      <c r="C111" s="7"/>
      <c r="D111" s="7"/>
      <c r="G111" s="2">
        <f t="shared" si="31"/>
        <v>107</v>
      </c>
      <c r="H111" s="2" t="s">
        <v>49</v>
      </c>
      <c r="I111" s="2" t="s">
        <v>63</v>
      </c>
      <c r="J111" s="2" t="s">
        <v>77</v>
      </c>
      <c r="K111" s="2" t="s">
        <v>32</v>
      </c>
      <c r="L111" s="2" t="s">
        <v>103</v>
      </c>
      <c r="M111" s="2"/>
      <c r="N111" s="2"/>
      <c r="O111" s="2" t="s">
        <v>163</v>
      </c>
      <c r="P111" s="2"/>
      <c r="Q111" s="16" t="s">
        <v>229</v>
      </c>
      <c r="R111" s="2" t="s">
        <v>286</v>
      </c>
      <c r="S111" s="3" t="s">
        <v>231</v>
      </c>
      <c r="U111" s="2">
        <f>COUNTIF(J$5:J111,J111)</f>
        <v>10</v>
      </c>
      <c r="V111" s="2">
        <f>COUNTIFS(U$5:U111,1)</f>
        <v>13</v>
      </c>
      <c r="W111" s="2"/>
      <c r="X111" s="13"/>
      <c r="Y111" s="2" t="str">
        <f t="shared" si="27"/>
        <v/>
      </c>
      <c r="Z111" s="2" t="str">
        <f t="shared" si="19"/>
        <v>shop</v>
      </c>
      <c r="AA111" s="2" t="str">
        <f t="shared" si="20"/>
        <v xml:space="preserve"> </v>
      </c>
      <c r="AB111" s="2" t="str">
        <f t="shared" si="28"/>
        <v>TEXT</v>
      </c>
      <c r="AC111" s="2" t="str">
        <f t="shared" si="21"/>
        <v>(</v>
      </c>
      <c r="AD111" s="2">
        <f t="shared" si="22"/>
        <v>0</v>
      </c>
      <c r="AE111" s="2" t="str">
        <f t="shared" si="23"/>
        <v>)</v>
      </c>
      <c r="AF111" s="2" t="str">
        <f t="shared" si="24"/>
        <v/>
      </c>
      <c r="AG111" s="2" t="str">
        <f t="shared" si="25"/>
        <v/>
      </c>
      <c r="AH111" s="2" t="str">
        <f t="shared" si="18"/>
        <v xml:space="preserve"> DEFAULT </v>
      </c>
      <c r="AI111" s="2" t="str">
        <f t="shared" si="26"/>
        <v xml:space="preserve"> </v>
      </c>
      <c r="AJ111" s="2" t="str">
        <f t="shared" si="29"/>
        <v>,</v>
      </c>
      <c r="AK111" s="2" t="str">
        <f t="shared" si="30"/>
        <v/>
      </c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</row>
    <row r="112" spans="1:66" x14ac:dyDescent="0.8">
      <c r="A112" s="7" t="s">
        <v>13</v>
      </c>
      <c r="B112" s="7" t="s">
        <v>14</v>
      </c>
      <c r="C112" s="7"/>
      <c r="D112" s="7"/>
      <c r="G112" s="2">
        <f t="shared" si="31"/>
        <v>108</v>
      </c>
      <c r="H112" s="2" t="s">
        <v>49</v>
      </c>
      <c r="I112" s="2" t="s">
        <v>63</v>
      </c>
      <c r="J112" s="2" t="s">
        <v>77</v>
      </c>
      <c r="K112" s="2" t="s">
        <v>33</v>
      </c>
      <c r="L112" s="2" t="s">
        <v>104</v>
      </c>
      <c r="M112" s="2"/>
      <c r="N112" s="2"/>
      <c r="O112" s="2" t="s">
        <v>163</v>
      </c>
      <c r="P112" s="2"/>
      <c r="Q112" s="16" t="s">
        <v>229</v>
      </c>
      <c r="R112" s="2" t="s">
        <v>286</v>
      </c>
      <c r="S112" s="3" t="s">
        <v>233</v>
      </c>
      <c r="U112" s="2">
        <f>COUNTIF(J$5:J112,J112)</f>
        <v>11</v>
      </c>
      <c r="V112" s="2">
        <f>COUNTIFS(U$5:U112,1)</f>
        <v>13</v>
      </c>
      <c r="W112" s="2"/>
      <c r="X112" s="13"/>
      <c r="Y112" s="2" t="str">
        <f t="shared" si="27"/>
        <v/>
      </c>
      <c r="Z112" s="2" t="str">
        <f t="shared" si="19"/>
        <v>where_to_buy</v>
      </c>
      <c r="AA112" s="2" t="str">
        <f t="shared" si="20"/>
        <v xml:space="preserve"> </v>
      </c>
      <c r="AB112" s="2" t="str">
        <f t="shared" si="28"/>
        <v>TEXT</v>
      </c>
      <c r="AC112" s="2" t="str">
        <f t="shared" si="21"/>
        <v>(</v>
      </c>
      <c r="AD112" s="2">
        <f t="shared" si="22"/>
        <v>0</v>
      </c>
      <c r="AE112" s="2" t="str">
        <f t="shared" si="23"/>
        <v>)</v>
      </c>
      <c r="AF112" s="2" t="str">
        <f t="shared" si="24"/>
        <v/>
      </c>
      <c r="AG112" s="2" t="str">
        <f t="shared" si="25"/>
        <v/>
      </c>
      <c r="AH112" s="2" t="str">
        <f t="shared" si="18"/>
        <v xml:space="preserve"> DEFAULT </v>
      </c>
      <c r="AI112" s="2" t="str">
        <f t="shared" si="26"/>
        <v xml:space="preserve"> </v>
      </c>
      <c r="AJ112" s="2" t="str">
        <f t="shared" si="29"/>
        <v>,</v>
      </c>
      <c r="AK112" s="2" t="str">
        <f t="shared" si="30"/>
        <v/>
      </c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</row>
    <row r="113" spans="1:66" x14ac:dyDescent="0.8">
      <c r="A113" s="7" t="s">
        <v>13</v>
      </c>
      <c r="B113" s="7" t="s">
        <v>14</v>
      </c>
      <c r="C113" s="7"/>
      <c r="D113" s="7"/>
      <c r="G113" s="2">
        <f t="shared" si="31"/>
        <v>109</v>
      </c>
      <c r="H113" s="2" t="s">
        <v>49</v>
      </c>
      <c r="I113" s="2" t="s">
        <v>63</v>
      </c>
      <c r="J113" s="2" t="s">
        <v>77</v>
      </c>
      <c r="K113" s="2" t="s">
        <v>20</v>
      </c>
      <c r="L113" s="2" t="s">
        <v>105</v>
      </c>
      <c r="M113" s="2"/>
      <c r="N113" s="2"/>
      <c r="O113" s="2" t="s">
        <v>163</v>
      </c>
      <c r="P113" s="2"/>
      <c r="Q113" s="16" t="s">
        <v>229</v>
      </c>
      <c r="R113" s="2" t="s">
        <v>286</v>
      </c>
      <c r="S113" s="3" t="s">
        <v>234</v>
      </c>
      <c r="U113" s="2">
        <f>COUNTIF(J$5:J113,J113)</f>
        <v>12</v>
      </c>
      <c r="V113" s="2">
        <f>COUNTIFS(U$5:U113,1)</f>
        <v>13</v>
      </c>
      <c r="W113" s="2"/>
      <c r="X113" s="13"/>
      <c r="Y113" s="2" t="str">
        <f t="shared" si="27"/>
        <v/>
      </c>
      <c r="Z113" s="2" t="str">
        <f t="shared" si="19"/>
        <v>memo</v>
      </c>
      <c r="AA113" s="2" t="str">
        <f t="shared" si="20"/>
        <v xml:space="preserve"> </v>
      </c>
      <c r="AB113" s="2" t="str">
        <f t="shared" si="28"/>
        <v>TEXT</v>
      </c>
      <c r="AC113" s="2" t="str">
        <f t="shared" si="21"/>
        <v>(</v>
      </c>
      <c r="AD113" s="2">
        <f t="shared" si="22"/>
        <v>0</v>
      </c>
      <c r="AE113" s="2" t="str">
        <f t="shared" si="23"/>
        <v>)</v>
      </c>
      <c r="AF113" s="2" t="str">
        <f t="shared" si="24"/>
        <v/>
      </c>
      <c r="AG113" s="2" t="str">
        <f t="shared" si="25"/>
        <v/>
      </c>
      <c r="AH113" s="2" t="str">
        <f t="shared" si="18"/>
        <v xml:space="preserve"> DEFAULT </v>
      </c>
      <c r="AI113" s="2" t="str">
        <f t="shared" si="26"/>
        <v xml:space="preserve"> </v>
      </c>
      <c r="AJ113" s="2" t="str">
        <f t="shared" si="29"/>
        <v>,</v>
      </c>
      <c r="AK113" s="2" t="str">
        <f t="shared" si="30"/>
        <v/>
      </c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</row>
    <row r="114" spans="1:66" x14ac:dyDescent="0.8">
      <c r="A114" s="7" t="s">
        <v>13</v>
      </c>
      <c r="B114" s="7" t="s">
        <v>14</v>
      </c>
      <c r="C114" s="7"/>
      <c r="D114" s="7"/>
      <c r="G114" s="2">
        <f t="shared" si="31"/>
        <v>110</v>
      </c>
      <c r="H114" s="2" t="s">
        <v>49</v>
      </c>
      <c r="I114" s="2" t="s">
        <v>63</v>
      </c>
      <c r="J114" s="2" t="s">
        <v>77</v>
      </c>
      <c r="K114" s="2" t="s">
        <v>34</v>
      </c>
      <c r="L114" s="2" t="s">
        <v>106</v>
      </c>
      <c r="M114" s="2"/>
      <c r="N114" s="2"/>
      <c r="O114" s="2" t="s">
        <v>115</v>
      </c>
      <c r="P114" s="2">
        <v>8</v>
      </c>
      <c r="Q114" s="2" t="s">
        <v>291</v>
      </c>
      <c r="R114" s="2" t="s">
        <v>117</v>
      </c>
      <c r="S114" s="3" t="s">
        <v>225</v>
      </c>
      <c r="U114" s="2">
        <f>COUNTIF(J$5:J114,J114)</f>
        <v>13</v>
      </c>
      <c r="V114" s="2">
        <f>COUNTIFS(U$5:U114,1)</f>
        <v>13</v>
      </c>
      <c r="W114" s="2"/>
      <c r="X114" s="13"/>
      <c r="Y114" s="2" t="str">
        <f t="shared" si="27"/>
        <v/>
      </c>
      <c r="Z114" s="2" t="str">
        <f t="shared" si="19"/>
        <v>accounting_date</v>
      </c>
      <c r="AA114" s="2" t="str">
        <f t="shared" si="20"/>
        <v xml:space="preserve"> </v>
      </c>
      <c r="AB114" s="2" t="str">
        <f t="shared" si="28"/>
        <v>VARCHAR</v>
      </c>
      <c r="AC114" s="2" t="str">
        <f t="shared" si="21"/>
        <v>(</v>
      </c>
      <c r="AD114" s="2">
        <f t="shared" si="22"/>
        <v>8</v>
      </c>
      <c r="AE114" s="2" t="str">
        <f t="shared" si="23"/>
        <v>)</v>
      </c>
      <c r="AF114" s="2" t="str">
        <f t="shared" si="24"/>
        <v/>
      </c>
      <c r="AG114" s="2" t="str">
        <f t="shared" si="25"/>
        <v/>
      </c>
      <c r="AH114" s="2" t="str">
        <f t="shared" si="18"/>
        <v xml:space="preserve"> DEFAULT </v>
      </c>
      <c r="AI114" s="2" t="str">
        <f t="shared" si="26"/>
        <v xml:space="preserve"> </v>
      </c>
      <c r="AJ114" s="2" t="str">
        <f t="shared" si="29"/>
        <v>,</v>
      </c>
      <c r="AK114" s="2" t="str">
        <f t="shared" si="30"/>
        <v/>
      </c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</row>
    <row r="115" spans="1:66" x14ac:dyDescent="0.8">
      <c r="A115" s="7" t="s">
        <v>13</v>
      </c>
      <c r="B115" s="7" t="s">
        <v>14</v>
      </c>
      <c r="C115" s="7"/>
      <c r="D115" s="7"/>
      <c r="G115" s="2">
        <f t="shared" si="31"/>
        <v>111</v>
      </c>
      <c r="H115" s="2" t="s">
        <v>49</v>
      </c>
      <c r="I115" s="2" t="s">
        <v>63</v>
      </c>
      <c r="J115" s="2" t="s">
        <v>77</v>
      </c>
      <c r="K115" s="2" t="s">
        <v>51</v>
      </c>
      <c r="L115" s="2" t="s">
        <v>107</v>
      </c>
      <c r="M115" s="2"/>
      <c r="N115" s="2"/>
      <c r="O115" s="2" t="s">
        <v>119</v>
      </c>
      <c r="P115" s="2">
        <v>8</v>
      </c>
      <c r="Q115" s="2" t="s">
        <v>286</v>
      </c>
      <c r="R115" s="2" t="s">
        <v>290</v>
      </c>
      <c r="S115" s="3" t="s">
        <v>226</v>
      </c>
      <c r="U115" s="2">
        <f>COUNTIF(J$5:J115,J115)</f>
        <v>14</v>
      </c>
      <c r="V115" s="2">
        <f>COUNTIFS(U$5:U115,1)</f>
        <v>13</v>
      </c>
      <c r="W115" s="2"/>
      <c r="X115" s="13"/>
      <c r="Y115" s="2" t="str">
        <f t="shared" si="27"/>
        <v/>
      </c>
      <c r="Z115" s="2" t="str">
        <f t="shared" si="19"/>
        <v>login_user</v>
      </c>
      <c r="AA115" s="2" t="str">
        <f t="shared" si="20"/>
        <v xml:space="preserve"> </v>
      </c>
      <c r="AB115" s="2" t="str">
        <f t="shared" si="28"/>
        <v>VARCHAR</v>
      </c>
      <c r="AC115" s="2" t="str">
        <f t="shared" si="21"/>
        <v>(</v>
      </c>
      <c r="AD115" s="2">
        <f t="shared" si="22"/>
        <v>8</v>
      </c>
      <c r="AE115" s="2" t="str">
        <f t="shared" si="23"/>
        <v>)</v>
      </c>
      <c r="AF115" s="2" t="str">
        <f t="shared" si="24"/>
        <v/>
      </c>
      <c r="AG115" s="2" t="str">
        <f t="shared" si="25"/>
        <v/>
      </c>
      <c r="AH115" s="2" t="str">
        <f t="shared" si="18"/>
        <v xml:space="preserve"> DEFAULT </v>
      </c>
      <c r="AI115" s="2" t="str">
        <f t="shared" si="26"/>
        <v xml:space="preserve"> </v>
      </c>
      <c r="AJ115" s="2" t="str">
        <f t="shared" si="29"/>
        <v>,</v>
      </c>
      <c r="AK115" s="2" t="str">
        <f t="shared" si="30"/>
        <v/>
      </c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</row>
    <row r="116" spans="1:66" x14ac:dyDescent="0.8">
      <c r="A116" s="7" t="s">
        <v>13</v>
      </c>
      <c r="B116" s="7" t="s">
        <v>14</v>
      </c>
      <c r="C116" s="7"/>
      <c r="D116" s="7"/>
      <c r="G116" s="2">
        <f t="shared" si="31"/>
        <v>112</v>
      </c>
      <c r="H116" s="2" t="s">
        <v>49</v>
      </c>
      <c r="I116" s="2" t="s">
        <v>63</v>
      </c>
      <c r="J116" s="2" t="s">
        <v>77</v>
      </c>
      <c r="K116" s="2" t="s">
        <v>22</v>
      </c>
      <c r="L116" s="2" t="s">
        <v>81</v>
      </c>
      <c r="M116" s="2"/>
      <c r="N116" s="2"/>
      <c r="O116" s="2" t="s">
        <v>116</v>
      </c>
      <c r="P116" s="2">
        <v>8</v>
      </c>
      <c r="Q116" s="22" t="s">
        <v>287</v>
      </c>
      <c r="R116" s="14" t="s">
        <v>288</v>
      </c>
      <c r="S116" s="3" t="s">
        <v>268</v>
      </c>
      <c r="U116" s="2">
        <f>COUNTIF(J$5:J116,J116)</f>
        <v>15</v>
      </c>
      <c r="V116" s="2">
        <f>COUNTIFS(U$5:U116,1)</f>
        <v>13</v>
      </c>
      <c r="W116" s="2"/>
      <c r="X116" s="13"/>
      <c r="Y116" s="2" t="str">
        <f t="shared" si="27"/>
        <v/>
      </c>
      <c r="Z116" s="2" t="str">
        <f t="shared" si="19"/>
        <v>registration_date</v>
      </c>
      <c r="AA116" s="2" t="str">
        <f t="shared" si="20"/>
        <v xml:space="preserve"> </v>
      </c>
      <c r="AB116" s="2" t="str">
        <f t="shared" si="28"/>
        <v>TIMESTAMP</v>
      </c>
      <c r="AC116" s="2" t="str">
        <f t="shared" si="21"/>
        <v>(</v>
      </c>
      <c r="AD116" s="2">
        <f t="shared" si="22"/>
        <v>8</v>
      </c>
      <c r="AE116" s="2" t="str">
        <f t="shared" si="23"/>
        <v>)</v>
      </c>
      <c r="AF116" s="2" t="str">
        <f t="shared" si="24"/>
        <v/>
      </c>
      <c r="AG116" s="2" t="str">
        <f t="shared" si="25"/>
        <v/>
      </c>
      <c r="AH116" s="2" t="str">
        <f t="shared" si="18"/>
        <v xml:space="preserve"> DEFAULT </v>
      </c>
      <c r="AI116" s="2" t="str">
        <f t="shared" si="26"/>
        <v>CURRENT_TIMESTAMP</v>
      </c>
      <c r="AJ116" s="2" t="str">
        <f t="shared" si="29"/>
        <v>,</v>
      </c>
      <c r="AK116" s="2" t="str">
        <f t="shared" si="30"/>
        <v/>
      </c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</row>
    <row r="117" spans="1:66" x14ac:dyDescent="0.8">
      <c r="A117" s="7" t="s">
        <v>13</v>
      </c>
      <c r="B117" s="7" t="s">
        <v>14</v>
      </c>
      <c r="C117" s="7"/>
      <c r="D117" s="7"/>
      <c r="G117" s="2">
        <f t="shared" si="31"/>
        <v>113</v>
      </c>
      <c r="H117" s="2" t="s">
        <v>49</v>
      </c>
      <c r="I117" s="2" t="s">
        <v>63</v>
      </c>
      <c r="J117" s="2" t="s">
        <v>77</v>
      </c>
      <c r="K117" s="2" t="s">
        <v>23</v>
      </c>
      <c r="L117" s="2" t="s">
        <v>179</v>
      </c>
      <c r="M117" s="2"/>
      <c r="N117" s="2"/>
      <c r="O117" s="2" t="s">
        <v>116</v>
      </c>
      <c r="P117" s="2">
        <v>8</v>
      </c>
      <c r="Q117" s="22" t="s">
        <v>287</v>
      </c>
      <c r="R117" s="14" t="s">
        <v>288</v>
      </c>
      <c r="S117" s="3" t="s">
        <v>268</v>
      </c>
      <c r="U117" s="2">
        <f>COUNTIF(J$5:J117,J117)</f>
        <v>16</v>
      </c>
      <c r="V117" s="2">
        <f>COUNTIFS(U$5:U117,1)</f>
        <v>13</v>
      </c>
      <c r="W117" s="2"/>
      <c r="X117" s="13"/>
      <c r="Y117" s="2" t="str">
        <f t="shared" si="27"/>
        <v/>
      </c>
      <c r="Z117" s="2" t="str">
        <f t="shared" si="19"/>
        <v>update_date</v>
      </c>
      <c r="AA117" s="2" t="str">
        <f t="shared" si="20"/>
        <v xml:space="preserve"> </v>
      </c>
      <c r="AB117" s="2" t="str">
        <f t="shared" si="28"/>
        <v>TIMESTAMP</v>
      </c>
      <c r="AC117" s="2" t="str">
        <f t="shared" si="21"/>
        <v>(</v>
      </c>
      <c r="AD117" s="2">
        <f t="shared" si="22"/>
        <v>8</v>
      </c>
      <c r="AE117" s="2" t="str">
        <f t="shared" si="23"/>
        <v>)</v>
      </c>
      <c r="AF117" s="2" t="str">
        <f t="shared" si="24"/>
        <v/>
      </c>
      <c r="AG117" s="2" t="str">
        <f t="shared" si="25"/>
        <v/>
      </c>
      <c r="AH117" s="2" t="str">
        <f t="shared" si="18"/>
        <v xml:space="preserve"> DEFAULT </v>
      </c>
      <c r="AI117" s="2" t="str">
        <f t="shared" si="26"/>
        <v>CURRENT_TIMESTAMP</v>
      </c>
      <c r="AJ117" s="2" t="str">
        <f t="shared" si="29"/>
        <v>,</v>
      </c>
      <c r="AK117" s="2" t="str">
        <f t="shared" si="30"/>
        <v/>
      </c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</row>
    <row r="118" spans="1:66" x14ac:dyDescent="0.8">
      <c r="A118" s="7" t="s">
        <v>13</v>
      </c>
      <c r="B118" s="7" t="s">
        <v>14</v>
      </c>
      <c r="C118" s="7"/>
      <c r="D118" s="7"/>
      <c r="G118" s="2">
        <f t="shared" si="31"/>
        <v>114</v>
      </c>
      <c r="H118" s="2" t="s">
        <v>49</v>
      </c>
      <c r="I118" s="2" t="s">
        <v>63</v>
      </c>
      <c r="J118" s="2" t="s">
        <v>77</v>
      </c>
      <c r="K118" s="2" t="s">
        <v>52</v>
      </c>
      <c r="L118" s="2" t="s">
        <v>82</v>
      </c>
      <c r="M118" s="2"/>
      <c r="N118" s="2"/>
      <c r="O118" s="2" t="s">
        <v>119</v>
      </c>
      <c r="P118" s="2">
        <v>8</v>
      </c>
      <c r="Q118" s="2" t="s">
        <v>286</v>
      </c>
      <c r="R118" s="2" t="s">
        <v>290</v>
      </c>
      <c r="S118" s="3" t="s">
        <v>226</v>
      </c>
      <c r="U118" s="2">
        <f>COUNTIF(J$5:J118,J118)</f>
        <v>17</v>
      </c>
      <c r="V118" s="2">
        <f>COUNTIFS(U$5:U118,1)</f>
        <v>13</v>
      </c>
      <c r="W118" s="2"/>
      <c r="X118" s="13"/>
      <c r="Y118" s="2" t="str">
        <f t="shared" si="27"/>
        <v/>
      </c>
      <c r="Z118" s="2" t="str">
        <f t="shared" si="19"/>
        <v>registered_user_id</v>
      </c>
      <c r="AA118" s="2" t="str">
        <f t="shared" si="20"/>
        <v xml:space="preserve"> </v>
      </c>
      <c r="AB118" s="2" t="str">
        <f t="shared" si="28"/>
        <v>VARCHAR</v>
      </c>
      <c r="AC118" s="2" t="str">
        <f t="shared" si="21"/>
        <v>(</v>
      </c>
      <c r="AD118" s="2">
        <f t="shared" si="22"/>
        <v>8</v>
      </c>
      <c r="AE118" s="2" t="str">
        <f t="shared" si="23"/>
        <v>)</v>
      </c>
      <c r="AF118" s="2" t="str">
        <f t="shared" si="24"/>
        <v/>
      </c>
      <c r="AG118" s="2" t="str">
        <f t="shared" si="25"/>
        <v/>
      </c>
      <c r="AH118" s="2" t="str">
        <f t="shared" si="18"/>
        <v xml:space="preserve"> DEFAULT </v>
      </c>
      <c r="AI118" s="2" t="str">
        <f t="shared" si="26"/>
        <v xml:space="preserve"> </v>
      </c>
      <c r="AJ118" s="2" t="str">
        <f t="shared" si="29"/>
        <v>,</v>
      </c>
      <c r="AK118" s="2" t="str">
        <f t="shared" si="30"/>
        <v/>
      </c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</row>
    <row r="119" spans="1:66" x14ac:dyDescent="0.8">
      <c r="A119" s="7" t="s">
        <v>13</v>
      </c>
      <c r="B119" s="7" t="s">
        <v>14</v>
      </c>
      <c r="C119" s="7"/>
      <c r="D119" s="7"/>
      <c r="G119" s="2">
        <f t="shared" si="31"/>
        <v>115</v>
      </c>
      <c r="H119" s="2" t="s">
        <v>49</v>
      </c>
      <c r="I119" s="2" t="s">
        <v>63</v>
      </c>
      <c r="J119" s="2" t="s">
        <v>77</v>
      </c>
      <c r="K119" s="2" t="s">
        <v>53</v>
      </c>
      <c r="L119" s="2" t="s">
        <v>83</v>
      </c>
      <c r="M119" s="2"/>
      <c r="N119" s="2"/>
      <c r="O119" s="2" t="s">
        <v>119</v>
      </c>
      <c r="P119" s="2">
        <v>8</v>
      </c>
      <c r="Q119" s="2" t="s">
        <v>286</v>
      </c>
      <c r="R119" s="2" t="s">
        <v>290</v>
      </c>
      <c r="S119" s="3" t="s">
        <v>226</v>
      </c>
      <c r="U119" s="2">
        <f>COUNTIF(J$5:J119,J119)</f>
        <v>18</v>
      </c>
      <c r="V119" s="2">
        <f>COUNTIFS(U$5:U119,1)</f>
        <v>13</v>
      </c>
      <c r="W119" s="2"/>
      <c r="X119" s="13"/>
      <c r="Y119" s="2" t="str">
        <f t="shared" si="27"/>
        <v/>
      </c>
      <c r="Z119" s="2" t="str">
        <f t="shared" si="19"/>
        <v>update_user_id</v>
      </c>
      <c r="AA119" s="2" t="str">
        <f t="shared" si="20"/>
        <v xml:space="preserve"> </v>
      </c>
      <c r="AB119" s="2" t="str">
        <f t="shared" si="28"/>
        <v>VARCHAR</v>
      </c>
      <c r="AC119" s="2" t="str">
        <f t="shared" si="21"/>
        <v>(</v>
      </c>
      <c r="AD119" s="2">
        <f t="shared" si="22"/>
        <v>8</v>
      </c>
      <c r="AE119" s="2" t="str">
        <f t="shared" si="23"/>
        <v>)</v>
      </c>
      <c r="AF119" s="2" t="str">
        <f t="shared" si="24"/>
        <v/>
      </c>
      <c r="AG119" s="2" t="str">
        <f t="shared" si="25"/>
        <v/>
      </c>
      <c r="AH119" s="2" t="str">
        <f t="shared" ref="AH119:AH182" si="32">AH$3</f>
        <v xml:space="preserve"> DEFAULT </v>
      </c>
      <c r="AI119" s="2" t="str">
        <f t="shared" si="26"/>
        <v xml:space="preserve"> </v>
      </c>
      <c r="AJ119" s="2" t="str">
        <f t="shared" si="29"/>
        <v/>
      </c>
      <c r="AK119" s="2" t="str">
        <f t="shared" si="30"/>
        <v>)</v>
      </c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</row>
    <row r="120" spans="1:66" ht="59.65" x14ac:dyDescent="0.8">
      <c r="A120" s="7" t="s">
        <v>13</v>
      </c>
      <c r="B120" s="7" t="s">
        <v>14</v>
      </c>
      <c r="C120" s="7"/>
      <c r="D120" s="7"/>
      <c r="G120" s="2">
        <f t="shared" si="31"/>
        <v>116</v>
      </c>
      <c r="H120" s="2" t="s">
        <v>49</v>
      </c>
      <c r="I120" s="2" t="s">
        <v>64</v>
      </c>
      <c r="J120" s="2" t="s">
        <v>78</v>
      </c>
      <c r="K120" s="2" t="s">
        <v>31</v>
      </c>
      <c r="L120" s="2" t="s">
        <v>102</v>
      </c>
      <c r="M120" s="2" t="s">
        <v>223</v>
      </c>
      <c r="N120" s="2"/>
      <c r="O120" s="2" t="s">
        <v>119</v>
      </c>
      <c r="P120" s="2">
        <v>10</v>
      </c>
      <c r="Q120" s="2" t="s">
        <v>286</v>
      </c>
      <c r="R120" s="2" t="s">
        <v>267</v>
      </c>
      <c r="S120" s="3" t="s">
        <v>237</v>
      </c>
      <c r="U120" s="2">
        <f>COUNTIF(J$5:J120,J120)</f>
        <v>1</v>
      </c>
      <c r="V120" s="2">
        <f>COUNTIFS(U$5:U120,1)</f>
        <v>14</v>
      </c>
      <c r="W120" s="2"/>
      <c r="X120" s="13"/>
      <c r="Y120" s="2" t="str">
        <f t="shared" si="27"/>
        <v>(</v>
      </c>
      <c r="Z120" s="2" t="str">
        <f t="shared" si="19"/>
        <v>shop_id</v>
      </c>
      <c r="AA120" s="2" t="str">
        <f t="shared" si="20"/>
        <v xml:space="preserve"> </v>
      </c>
      <c r="AB120" s="2" t="str">
        <f t="shared" si="28"/>
        <v>VARCHAR</v>
      </c>
      <c r="AC120" s="2" t="str">
        <f t="shared" si="21"/>
        <v>(</v>
      </c>
      <c r="AD120" s="2">
        <f t="shared" si="22"/>
        <v>10</v>
      </c>
      <c r="AE120" s="2" t="str">
        <f t="shared" si="23"/>
        <v>)</v>
      </c>
      <c r="AF120" s="2" t="str">
        <f t="shared" si="24"/>
        <v/>
      </c>
      <c r="AG120" s="2" t="str">
        <f t="shared" si="25"/>
        <v xml:space="preserve"> NOT NULL</v>
      </c>
      <c r="AH120" s="2" t="str">
        <f t="shared" si="32"/>
        <v xml:space="preserve"> DEFAULT </v>
      </c>
      <c r="AI120" s="2" t="str">
        <f t="shared" si="26"/>
        <v/>
      </c>
      <c r="AJ120" s="2" t="str">
        <f t="shared" si="29"/>
        <v>,</v>
      </c>
      <c r="AK120" s="2" t="str">
        <f t="shared" si="30"/>
        <v/>
      </c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</row>
    <row r="121" spans="1:66" x14ac:dyDescent="0.8">
      <c r="A121" s="7" t="s">
        <v>13</v>
      </c>
      <c r="B121" s="7" t="s">
        <v>14</v>
      </c>
      <c r="C121" s="7"/>
      <c r="D121" s="7"/>
      <c r="G121" s="2">
        <f t="shared" si="31"/>
        <v>117</v>
      </c>
      <c r="H121" s="2" t="s">
        <v>49</v>
      </c>
      <c r="I121" s="2" t="s">
        <v>64</v>
      </c>
      <c r="J121" s="2" t="s">
        <v>78</v>
      </c>
      <c r="K121" s="2" t="s">
        <v>32</v>
      </c>
      <c r="L121" s="2" t="s">
        <v>103</v>
      </c>
      <c r="M121" s="2"/>
      <c r="N121" s="2"/>
      <c r="O121" s="2" t="s">
        <v>163</v>
      </c>
      <c r="P121" s="2"/>
      <c r="Q121" s="16" t="s">
        <v>229</v>
      </c>
      <c r="R121" s="2" t="s">
        <v>286</v>
      </c>
      <c r="S121" s="3" t="s">
        <v>235</v>
      </c>
      <c r="U121" s="2">
        <f>COUNTIF(J$5:J121,J121)</f>
        <v>2</v>
      </c>
      <c r="V121" s="2">
        <f>COUNTIFS(U$5:U121,1)</f>
        <v>14</v>
      </c>
      <c r="W121" s="2"/>
      <c r="X121" s="13"/>
      <c r="Y121" s="2" t="str">
        <f t="shared" si="27"/>
        <v/>
      </c>
      <c r="Z121" s="2" t="str">
        <f t="shared" si="19"/>
        <v>shop</v>
      </c>
      <c r="AA121" s="2" t="str">
        <f t="shared" si="20"/>
        <v xml:space="preserve"> </v>
      </c>
      <c r="AB121" s="2" t="str">
        <f t="shared" si="28"/>
        <v>TEXT</v>
      </c>
      <c r="AC121" s="2" t="str">
        <f t="shared" si="21"/>
        <v>(</v>
      </c>
      <c r="AD121" s="2">
        <f t="shared" si="22"/>
        <v>0</v>
      </c>
      <c r="AE121" s="2" t="str">
        <f t="shared" si="23"/>
        <v>)</v>
      </c>
      <c r="AF121" s="2" t="str">
        <f t="shared" si="24"/>
        <v/>
      </c>
      <c r="AG121" s="2" t="str">
        <f t="shared" si="25"/>
        <v/>
      </c>
      <c r="AH121" s="2" t="str">
        <f t="shared" si="32"/>
        <v xml:space="preserve"> DEFAULT </v>
      </c>
      <c r="AI121" s="2" t="str">
        <f t="shared" si="26"/>
        <v xml:space="preserve"> </v>
      </c>
      <c r="AJ121" s="2" t="str">
        <f t="shared" si="29"/>
        <v>,</v>
      </c>
      <c r="AK121" s="2" t="str">
        <f t="shared" si="30"/>
        <v/>
      </c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</row>
    <row r="122" spans="1:66" x14ac:dyDescent="0.8">
      <c r="A122" s="7" t="s">
        <v>13</v>
      </c>
      <c r="B122" s="7" t="s">
        <v>14</v>
      </c>
      <c r="C122" s="7"/>
      <c r="D122" s="7"/>
      <c r="G122" s="2">
        <f t="shared" si="31"/>
        <v>118</v>
      </c>
      <c r="H122" s="2" t="s">
        <v>49</v>
      </c>
      <c r="I122" s="2" t="s">
        <v>64</v>
      </c>
      <c r="J122" s="2" t="s">
        <v>78</v>
      </c>
      <c r="K122" s="2" t="s">
        <v>33</v>
      </c>
      <c r="L122" s="2" t="s">
        <v>104</v>
      </c>
      <c r="M122" s="2"/>
      <c r="N122" s="2"/>
      <c r="O122" s="2" t="s">
        <v>163</v>
      </c>
      <c r="P122" s="2"/>
      <c r="Q122" s="16" t="s">
        <v>229</v>
      </c>
      <c r="R122" s="2" t="s">
        <v>286</v>
      </c>
      <c r="S122" s="3" t="s">
        <v>236</v>
      </c>
      <c r="U122" s="2">
        <f>COUNTIF(J$5:J122,J122)</f>
        <v>3</v>
      </c>
      <c r="V122" s="2">
        <f>COUNTIFS(U$5:U122,1)</f>
        <v>14</v>
      </c>
      <c r="W122" s="2"/>
      <c r="X122" s="13"/>
      <c r="Y122" s="2" t="str">
        <f t="shared" si="27"/>
        <v/>
      </c>
      <c r="Z122" s="2" t="str">
        <f t="shared" si="19"/>
        <v>where_to_buy</v>
      </c>
      <c r="AA122" s="2" t="str">
        <f t="shared" si="20"/>
        <v xml:space="preserve"> </v>
      </c>
      <c r="AB122" s="2" t="str">
        <f t="shared" si="28"/>
        <v>TEXT</v>
      </c>
      <c r="AC122" s="2" t="str">
        <f t="shared" si="21"/>
        <v>(</v>
      </c>
      <c r="AD122" s="2">
        <f t="shared" si="22"/>
        <v>0</v>
      </c>
      <c r="AE122" s="2" t="str">
        <f t="shared" si="23"/>
        <v>)</v>
      </c>
      <c r="AF122" s="2" t="str">
        <f t="shared" si="24"/>
        <v/>
      </c>
      <c r="AG122" s="2" t="str">
        <f t="shared" si="25"/>
        <v/>
      </c>
      <c r="AH122" s="2" t="str">
        <f t="shared" si="32"/>
        <v xml:space="preserve"> DEFAULT </v>
      </c>
      <c r="AI122" s="2" t="str">
        <f t="shared" si="26"/>
        <v xml:space="preserve"> </v>
      </c>
      <c r="AJ122" s="2" t="str">
        <f t="shared" si="29"/>
        <v>,</v>
      </c>
      <c r="AK122" s="2" t="str">
        <f t="shared" si="30"/>
        <v/>
      </c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</row>
    <row r="123" spans="1:66" x14ac:dyDescent="0.8">
      <c r="A123" s="7" t="s">
        <v>13</v>
      </c>
      <c r="B123" s="7" t="s">
        <v>14</v>
      </c>
      <c r="C123" s="7"/>
      <c r="D123" s="7"/>
      <c r="G123" s="2">
        <f t="shared" si="31"/>
        <v>119</v>
      </c>
      <c r="H123" s="2" t="s">
        <v>49</v>
      </c>
      <c r="I123" s="2" t="s">
        <v>64</v>
      </c>
      <c r="J123" s="2" t="s">
        <v>78</v>
      </c>
      <c r="K123" s="2" t="s">
        <v>212</v>
      </c>
      <c r="L123" s="2" t="s">
        <v>92</v>
      </c>
      <c r="M123" s="2" t="s">
        <v>195</v>
      </c>
      <c r="N123" s="2"/>
      <c r="O123" s="2" t="s">
        <v>196</v>
      </c>
      <c r="P123" s="2">
        <v>6</v>
      </c>
      <c r="Q123" s="2" t="s">
        <v>316</v>
      </c>
      <c r="R123" s="2" t="s">
        <v>301</v>
      </c>
      <c r="S123" s="3" t="s">
        <v>299</v>
      </c>
      <c r="U123" s="2">
        <f>COUNTIF(J$5:J123,J123)</f>
        <v>4</v>
      </c>
      <c r="V123" s="2">
        <f>COUNTIFS(U$5:U123,1)</f>
        <v>14</v>
      </c>
      <c r="W123" s="2"/>
      <c r="X123" s="13"/>
      <c r="Y123" s="2" t="str">
        <f t="shared" si="27"/>
        <v/>
      </c>
      <c r="Z123" s="2" t="str">
        <f t="shared" si="19"/>
        <v>category</v>
      </c>
      <c r="AA123" s="2" t="str">
        <f t="shared" si="20"/>
        <v xml:space="preserve"> </v>
      </c>
      <c r="AB123" s="2" t="str">
        <f t="shared" si="28"/>
        <v>TEXT</v>
      </c>
      <c r="AC123" s="2" t="str">
        <f t="shared" si="21"/>
        <v>(</v>
      </c>
      <c r="AD123" s="2">
        <f t="shared" si="22"/>
        <v>6</v>
      </c>
      <c r="AE123" s="2" t="str">
        <f t="shared" si="23"/>
        <v>)</v>
      </c>
      <c r="AF123" s="2" t="str">
        <f t="shared" si="24"/>
        <v/>
      </c>
      <c r="AG123" s="2" t="str">
        <f t="shared" si="25"/>
        <v xml:space="preserve"> NOT NULL</v>
      </c>
      <c r="AH123" s="2" t="str">
        <f t="shared" si="32"/>
        <v xml:space="preserve"> DEFAULT </v>
      </c>
      <c r="AI123" s="2" t="str">
        <f t="shared" si="26"/>
        <v/>
      </c>
      <c r="AJ123" s="2" t="str">
        <f t="shared" si="29"/>
        <v>,</v>
      </c>
      <c r="AK123" s="2" t="str">
        <f t="shared" si="30"/>
        <v/>
      </c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</row>
    <row r="124" spans="1:66" x14ac:dyDescent="0.8">
      <c r="A124" s="7" t="s">
        <v>13</v>
      </c>
      <c r="B124" s="7" t="s">
        <v>14</v>
      </c>
      <c r="C124" s="7"/>
      <c r="D124" s="7"/>
      <c r="G124" s="2">
        <f t="shared" si="31"/>
        <v>120</v>
      </c>
      <c r="H124" s="2" t="s">
        <v>49</v>
      </c>
      <c r="I124" s="2" t="s">
        <v>64</v>
      </c>
      <c r="J124" s="2" t="s">
        <v>78</v>
      </c>
      <c r="K124" s="2" t="s">
        <v>309</v>
      </c>
      <c r="L124" s="2" t="s">
        <v>306</v>
      </c>
      <c r="M124" s="2" t="s">
        <v>195</v>
      </c>
      <c r="N124" s="2"/>
      <c r="O124" s="2" t="s">
        <v>196</v>
      </c>
      <c r="P124" s="2">
        <v>4</v>
      </c>
      <c r="Q124" s="2" t="s">
        <v>310</v>
      </c>
      <c r="R124" s="2" t="s">
        <v>301</v>
      </c>
      <c r="S124" s="3" t="s">
        <v>352</v>
      </c>
      <c r="U124" s="2">
        <f>COUNTIF(J$5:J124,J124)</f>
        <v>5</v>
      </c>
      <c r="V124" s="2">
        <f>COUNTIFS(U$5:U124,1)</f>
        <v>14</v>
      </c>
      <c r="W124" s="2"/>
      <c r="X124" s="13"/>
      <c r="Y124" s="2" t="str">
        <f t="shared" si="27"/>
        <v/>
      </c>
      <c r="Z124" s="2" t="str">
        <f t="shared" si="19"/>
        <v>serial_number_4_digits</v>
      </c>
      <c r="AA124" s="2" t="str">
        <f t="shared" si="20"/>
        <v xml:space="preserve"> </v>
      </c>
      <c r="AB124" s="2" t="str">
        <f t="shared" si="28"/>
        <v>TEXT</v>
      </c>
      <c r="AC124" s="2" t="str">
        <f t="shared" si="21"/>
        <v>(</v>
      </c>
      <c r="AD124" s="2">
        <f t="shared" si="22"/>
        <v>4</v>
      </c>
      <c r="AE124" s="2" t="str">
        <f t="shared" si="23"/>
        <v>)</v>
      </c>
      <c r="AF124" s="2" t="str">
        <f t="shared" si="24"/>
        <v/>
      </c>
      <c r="AG124" s="2" t="str">
        <f t="shared" si="25"/>
        <v xml:space="preserve"> NOT NULL</v>
      </c>
      <c r="AH124" s="2" t="str">
        <f t="shared" si="32"/>
        <v xml:space="preserve"> DEFAULT </v>
      </c>
      <c r="AI124" s="2" t="str">
        <f t="shared" si="26"/>
        <v/>
      </c>
      <c r="AJ124" s="2" t="str">
        <f t="shared" si="29"/>
        <v>,</v>
      </c>
      <c r="AK124" s="2" t="str">
        <f t="shared" si="30"/>
        <v/>
      </c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</row>
    <row r="125" spans="1:66" x14ac:dyDescent="0.8">
      <c r="A125" s="7" t="s">
        <v>13</v>
      </c>
      <c r="B125" s="7" t="s">
        <v>14</v>
      </c>
      <c r="C125" s="7"/>
      <c r="D125" s="7"/>
      <c r="G125" s="2">
        <f t="shared" si="31"/>
        <v>121</v>
      </c>
      <c r="H125" s="2" t="s">
        <v>49</v>
      </c>
      <c r="I125" s="2" t="s">
        <v>64</v>
      </c>
      <c r="J125" s="2" t="s">
        <v>78</v>
      </c>
      <c r="K125" s="2" t="s">
        <v>22</v>
      </c>
      <c r="L125" s="2" t="s">
        <v>81</v>
      </c>
      <c r="M125" s="2"/>
      <c r="N125" s="2"/>
      <c r="O125" s="2" t="s">
        <v>116</v>
      </c>
      <c r="P125" s="2">
        <v>8</v>
      </c>
      <c r="Q125" s="22" t="s">
        <v>287</v>
      </c>
      <c r="R125" s="14" t="s">
        <v>288</v>
      </c>
      <c r="S125" s="3" t="s">
        <v>268</v>
      </c>
      <c r="U125" s="2">
        <f>COUNTIF(J$5:J125,J125)</f>
        <v>6</v>
      </c>
      <c r="V125" s="2">
        <f>COUNTIFS(U$5:U125,1)</f>
        <v>14</v>
      </c>
      <c r="W125" s="2"/>
      <c r="X125" s="13"/>
      <c r="Y125" s="2" t="str">
        <f t="shared" si="27"/>
        <v/>
      </c>
      <c r="Z125" s="2" t="str">
        <f t="shared" si="19"/>
        <v>registration_date</v>
      </c>
      <c r="AA125" s="2" t="str">
        <f t="shared" si="20"/>
        <v xml:space="preserve"> </v>
      </c>
      <c r="AB125" s="2" t="str">
        <f t="shared" si="28"/>
        <v>TIMESTAMP</v>
      </c>
      <c r="AC125" s="2" t="str">
        <f t="shared" si="21"/>
        <v>(</v>
      </c>
      <c r="AD125" s="2">
        <f t="shared" si="22"/>
        <v>8</v>
      </c>
      <c r="AE125" s="2" t="str">
        <f t="shared" si="23"/>
        <v>)</v>
      </c>
      <c r="AF125" s="2" t="str">
        <f t="shared" si="24"/>
        <v/>
      </c>
      <c r="AG125" s="2" t="str">
        <f t="shared" si="25"/>
        <v/>
      </c>
      <c r="AH125" s="2" t="str">
        <f t="shared" si="32"/>
        <v xml:space="preserve"> DEFAULT </v>
      </c>
      <c r="AI125" s="2" t="str">
        <f t="shared" si="26"/>
        <v>CURRENT_TIMESTAMP</v>
      </c>
      <c r="AJ125" s="2" t="str">
        <f t="shared" si="29"/>
        <v>,</v>
      </c>
      <c r="AK125" s="2" t="str">
        <f t="shared" si="30"/>
        <v/>
      </c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</row>
    <row r="126" spans="1:66" x14ac:dyDescent="0.8">
      <c r="A126" s="7" t="s">
        <v>13</v>
      </c>
      <c r="B126" s="7" t="s">
        <v>14</v>
      </c>
      <c r="C126" s="7"/>
      <c r="D126" s="7"/>
      <c r="G126" s="2">
        <f t="shared" si="31"/>
        <v>122</v>
      </c>
      <c r="H126" s="2" t="s">
        <v>49</v>
      </c>
      <c r="I126" s="2" t="s">
        <v>64</v>
      </c>
      <c r="J126" s="2" t="s">
        <v>78</v>
      </c>
      <c r="K126" s="2" t="s">
        <v>23</v>
      </c>
      <c r="L126" s="2" t="s">
        <v>179</v>
      </c>
      <c r="M126" s="2"/>
      <c r="N126" s="2"/>
      <c r="O126" s="2" t="s">
        <v>116</v>
      </c>
      <c r="P126" s="2">
        <v>8</v>
      </c>
      <c r="Q126" s="22" t="s">
        <v>287</v>
      </c>
      <c r="R126" s="14" t="s">
        <v>288</v>
      </c>
      <c r="S126" s="3" t="s">
        <v>268</v>
      </c>
      <c r="U126" s="2">
        <f>COUNTIF(J$5:J126,J126)</f>
        <v>7</v>
      </c>
      <c r="V126" s="2">
        <f>COUNTIFS(U$5:U126,1)</f>
        <v>14</v>
      </c>
      <c r="W126" s="2"/>
      <c r="X126" s="13"/>
      <c r="Y126" s="2" t="str">
        <f t="shared" si="27"/>
        <v/>
      </c>
      <c r="Z126" s="2" t="str">
        <f t="shared" si="19"/>
        <v>update_date</v>
      </c>
      <c r="AA126" s="2" t="str">
        <f t="shared" si="20"/>
        <v xml:space="preserve"> </v>
      </c>
      <c r="AB126" s="2" t="str">
        <f t="shared" si="28"/>
        <v>TIMESTAMP</v>
      </c>
      <c r="AC126" s="2" t="str">
        <f t="shared" si="21"/>
        <v>(</v>
      </c>
      <c r="AD126" s="2">
        <f t="shared" si="22"/>
        <v>8</v>
      </c>
      <c r="AE126" s="2" t="str">
        <f t="shared" si="23"/>
        <v>)</v>
      </c>
      <c r="AF126" s="2" t="str">
        <f t="shared" si="24"/>
        <v/>
      </c>
      <c r="AG126" s="2" t="str">
        <f t="shared" si="25"/>
        <v/>
      </c>
      <c r="AH126" s="2" t="str">
        <f t="shared" si="32"/>
        <v xml:space="preserve"> DEFAULT </v>
      </c>
      <c r="AI126" s="2" t="str">
        <f t="shared" si="26"/>
        <v>CURRENT_TIMESTAMP</v>
      </c>
      <c r="AJ126" s="2" t="str">
        <f t="shared" si="29"/>
        <v>,</v>
      </c>
      <c r="AK126" s="2" t="str">
        <f t="shared" si="30"/>
        <v/>
      </c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</row>
    <row r="127" spans="1:66" x14ac:dyDescent="0.8">
      <c r="A127" s="7" t="s">
        <v>13</v>
      </c>
      <c r="B127" s="7" t="s">
        <v>14</v>
      </c>
      <c r="C127" s="7"/>
      <c r="D127" s="7"/>
      <c r="G127" s="2">
        <f t="shared" si="31"/>
        <v>123</v>
      </c>
      <c r="H127" s="2" t="s">
        <v>49</v>
      </c>
      <c r="I127" s="2" t="s">
        <v>64</v>
      </c>
      <c r="J127" s="2" t="s">
        <v>78</v>
      </c>
      <c r="K127" s="2" t="s">
        <v>52</v>
      </c>
      <c r="L127" s="2" t="s">
        <v>82</v>
      </c>
      <c r="M127" s="2"/>
      <c r="N127" s="2"/>
      <c r="O127" s="2" t="s">
        <v>119</v>
      </c>
      <c r="P127" s="2">
        <v>8</v>
      </c>
      <c r="Q127" s="2" t="s">
        <v>286</v>
      </c>
      <c r="R127" s="2" t="s">
        <v>290</v>
      </c>
      <c r="S127" s="3" t="s">
        <v>226</v>
      </c>
      <c r="U127" s="2">
        <f>COUNTIF(J$5:J127,J127)</f>
        <v>8</v>
      </c>
      <c r="V127" s="2">
        <f>COUNTIFS(U$5:U127,1)</f>
        <v>14</v>
      </c>
      <c r="W127" s="2"/>
      <c r="X127" s="13"/>
      <c r="Y127" s="2" t="str">
        <f t="shared" si="27"/>
        <v/>
      </c>
      <c r="Z127" s="2" t="str">
        <f t="shared" si="19"/>
        <v>registered_user_id</v>
      </c>
      <c r="AA127" s="2" t="str">
        <f t="shared" si="20"/>
        <v xml:space="preserve"> </v>
      </c>
      <c r="AB127" s="2" t="str">
        <f t="shared" si="28"/>
        <v>VARCHAR</v>
      </c>
      <c r="AC127" s="2" t="str">
        <f t="shared" si="21"/>
        <v>(</v>
      </c>
      <c r="AD127" s="2">
        <f t="shared" si="22"/>
        <v>8</v>
      </c>
      <c r="AE127" s="2" t="str">
        <f t="shared" si="23"/>
        <v>)</v>
      </c>
      <c r="AF127" s="2" t="str">
        <f t="shared" si="24"/>
        <v/>
      </c>
      <c r="AG127" s="2" t="str">
        <f t="shared" si="25"/>
        <v/>
      </c>
      <c r="AH127" s="2" t="str">
        <f t="shared" si="32"/>
        <v xml:space="preserve"> DEFAULT </v>
      </c>
      <c r="AI127" s="2" t="str">
        <f t="shared" si="26"/>
        <v xml:space="preserve"> </v>
      </c>
      <c r="AJ127" s="2" t="str">
        <f t="shared" si="29"/>
        <v>,</v>
      </c>
      <c r="AK127" s="2" t="str">
        <f t="shared" si="30"/>
        <v/>
      </c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</row>
    <row r="128" spans="1:66" x14ac:dyDescent="0.8">
      <c r="A128" s="7" t="s">
        <v>13</v>
      </c>
      <c r="B128" s="7" t="s">
        <v>14</v>
      </c>
      <c r="C128" s="7"/>
      <c r="D128" s="7"/>
      <c r="G128" s="2">
        <f t="shared" si="31"/>
        <v>124</v>
      </c>
      <c r="H128" s="2" t="s">
        <v>49</v>
      </c>
      <c r="I128" s="2" t="s">
        <v>64</v>
      </c>
      <c r="J128" s="2" t="s">
        <v>78</v>
      </c>
      <c r="K128" s="2" t="s">
        <v>53</v>
      </c>
      <c r="L128" s="2" t="s">
        <v>83</v>
      </c>
      <c r="M128" s="2"/>
      <c r="N128" s="2"/>
      <c r="O128" s="2" t="s">
        <v>119</v>
      </c>
      <c r="P128" s="2">
        <v>8</v>
      </c>
      <c r="Q128" s="2" t="s">
        <v>286</v>
      </c>
      <c r="R128" s="2" t="s">
        <v>290</v>
      </c>
      <c r="S128" s="3" t="s">
        <v>226</v>
      </c>
      <c r="U128" s="2">
        <f>COUNTIF(J$5:J128,J128)</f>
        <v>9</v>
      </c>
      <c r="V128" s="2">
        <f>COUNTIFS(U$5:U128,1)</f>
        <v>14</v>
      </c>
      <c r="W128" s="2"/>
      <c r="X128" s="13"/>
      <c r="Y128" s="2" t="str">
        <f t="shared" si="27"/>
        <v/>
      </c>
      <c r="Z128" s="2" t="str">
        <f t="shared" si="19"/>
        <v>update_user_id</v>
      </c>
      <c r="AA128" s="2" t="str">
        <f t="shared" si="20"/>
        <v xml:space="preserve"> </v>
      </c>
      <c r="AB128" s="2" t="str">
        <f t="shared" si="28"/>
        <v>VARCHAR</v>
      </c>
      <c r="AC128" s="2" t="str">
        <f t="shared" si="21"/>
        <v>(</v>
      </c>
      <c r="AD128" s="2">
        <f t="shared" si="22"/>
        <v>8</v>
      </c>
      <c r="AE128" s="2" t="str">
        <f t="shared" si="23"/>
        <v>)</v>
      </c>
      <c r="AF128" s="2" t="str">
        <f t="shared" si="24"/>
        <v/>
      </c>
      <c r="AG128" s="2" t="str">
        <f t="shared" si="25"/>
        <v/>
      </c>
      <c r="AH128" s="2" t="str">
        <f t="shared" si="32"/>
        <v xml:space="preserve"> DEFAULT </v>
      </c>
      <c r="AI128" s="2" t="str">
        <f t="shared" si="26"/>
        <v xml:space="preserve"> </v>
      </c>
      <c r="AJ128" s="2" t="str">
        <f t="shared" si="29"/>
        <v/>
      </c>
      <c r="AK128" s="2" t="str">
        <f t="shared" si="30"/>
        <v>)</v>
      </c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</row>
    <row r="129" spans="1:66" s="15" customFormat="1" x14ac:dyDescent="0.8">
      <c r="A129" s="7" t="s">
        <v>13</v>
      </c>
      <c r="B129" s="7" t="s">
        <v>14</v>
      </c>
      <c r="C129" s="7"/>
      <c r="D129" s="7"/>
      <c r="G129" s="16">
        <f t="shared" si="31"/>
        <v>125</v>
      </c>
      <c r="H129" s="16" t="s">
        <v>48</v>
      </c>
      <c r="I129" s="16" t="s">
        <v>173</v>
      </c>
      <c r="J129" s="16" t="s">
        <v>206</v>
      </c>
      <c r="K129" s="16" t="s">
        <v>176</v>
      </c>
      <c r="L129" s="16" t="s">
        <v>207</v>
      </c>
      <c r="M129" s="16"/>
      <c r="N129" s="16"/>
      <c r="O129" s="16" t="s">
        <v>196</v>
      </c>
      <c r="P129" s="16"/>
      <c r="Q129" s="16" t="s">
        <v>229</v>
      </c>
      <c r="R129" s="2" t="s">
        <v>286</v>
      </c>
      <c r="S129" s="19" t="s">
        <v>260</v>
      </c>
      <c r="U129" s="2">
        <f>COUNTIF(J$5:J129,J129)</f>
        <v>1</v>
      </c>
      <c r="V129" s="2">
        <f>COUNTIFS(U$5:U129,1)</f>
        <v>15</v>
      </c>
      <c r="W129" s="16"/>
      <c r="X129" s="17"/>
      <c r="Y129" s="2" t="str">
        <f t="shared" si="27"/>
        <v>(</v>
      </c>
      <c r="Z129" s="2" t="str">
        <f t="shared" si="19"/>
        <v>japanese_name</v>
      </c>
      <c r="AA129" s="2" t="str">
        <f t="shared" si="20"/>
        <v xml:space="preserve"> </v>
      </c>
      <c r="AB129" s="2" t="str">
        <f t="shared" si="28"/>
        <v>TEXT</v>
      </c>
      <c r="AC129" s="2" t="str">
        <f t="shared" si="21"/>
        <v>(</v>
      </c>
      <c r="AD129" s="2">
        <f t="shared" si="22"/>
        <v>0</v>
      </c>
      <c r="AE129" s="2" t="str">
        <f t="shared" si="23"/>
        <v>)</v>
      </c>
      <c r="AF129" s="2" t="str">
        <f t="shared" si="24"/>
        <v/>
      </c>
      <c r="AG129" s="2" t="str">
        <f t="shared" si="25"/>
        <v/>
      </c>
      <c r="AH129" s="2" t="str">
        <f t="shared" si="32"/>
        <v xml:space="preserve"> DEFAULT </v>
      </c>
      <c r="AI129" s="2" t="str">
        <f t="shared" si="26"/>
        <v xml:space="preserve"> </v>
      </c>
      <c r="AJ129" s="2" t="str">
        <f t="shared" si="29"/>
        <v>,</v>
      </c>
      <c r="AK129" s="2" t="str">
        <f t="shared" si="30"/>
        <v/>
      </c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</row>
    <row r="130" spans="1:66" s="15" customFormat="1" x14ac:dyDescent="0.8">
      <c r="A130" s="7" t="s">
        <v>13</v>
      </c>
      <c r="B130" s="7" t="s">
        <v>14</v>
      </c>
      <c r="C130" s="7"/>
      <c r="D130" s="7"/>
      <c r="G130" s="16">
        <f t="shared" si="31"/>
        <v>126</v>
      </c>
      <c r="H130" s="16" t="s">
        <v>48</v>
      </c>
      <c r="I130" s="16" t="s">
        <v>173</v>
      </c>
      <c r="J130" s="16" t="s">
        <v>206</v>
      </c>
      <c r="K130" s="16" t="s">
        <v>174</v>
      </c>
      <c r="L130" s="16" t="s">
        <v>208</v>
      </c>
      <c r="M130" s="16"/>
      <c r="N130" s="16"/>
      <c r="O130" s="16" t="s">
        <v>196</v>
      </c>
      <c r="P130" s="16"/>
      <c r="Q130" s="16" t="s">
        <v>229</v>
      </c>
      <c r="R130" s="2" t="s">
        <v>286</v>
      </c>
      <c r="S130" s="19" t="s">
        <v>261</v>
      </c>
      <c r="U130" s="2">
        <f>COUNTIF(J$5:J130,J130)</f>
        <v>2</v>
      </c>
      <c r="V130" s="2">
        <f>COUNTIFS(U$5:U130,1)</f>
        <v>15</v>
      </c>
      <c r="W130" s="16"/>
      <c r="X130" s="17"/>
      <c r="Y130" s="2" t="str">
        <f t="shared" si="27"/>
        <v/>
      </c>
      <c r="Z130" s="2" t="str">
        <f t="shared" si="19"/>
        <v>english_name</v>
      </c>
      <c r="AA130" s="2" t="str">
        <f t="shared" si="20"/>
        <v xml:space="preserve"> </v>
      </c>
      <c r="AB130" s="2" t="str">
        <f t="shared" si="28"/>
        <v>TEXT</v>
      </c>
      <c r="AC130" s="2" t="str">
        <f t="shared" si="21"/>
        <v>(</v>
      </c>
      <c r="AD130" s="2">
        <f t="shared" si="22"/>
        <v>0</v>
      </c>
      <c r="AE130" s="2" t="str">
        <f t="shared" si="23"/>
        <v>)</v>
      </c>
      <c r="AF130" s="2" t="str">
        <f t="shared" si="24"/>
        <v/>
      </c>
      <c r="AG130" s="2" t="str">
        <f t="shared" si="25"/>
        <v/>
      </c>
      <c r="AH130" s="2" t="str">
        <f t="shared" si="32"/>
        <v xml:space="preserve"> DEFAULT </v>
      </c>
      <c r="AI130" s="2" t="str">
        <f t="shared" si="26"/>
        <v xml:space="preserve"> </v>
      </c>
      <c r="AJ130" s="2" t="str">
        <f t="shared" si="29"/>
        <v>,</v>
      </c>
      <c r="AK130" s="2" t="str">
        <f t="shared" si="30"/>
        <v/>
      </c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</row>
    <row r="131" spans="1:66" s="15" customFormat="1" x14ac:dyDescent="0.8">
      <c r="A131" s="7" t="s">
        <v>13</v>
      </c>
      <c r="B131" s="7" t="s">
        <v>14</v>
      </c>
      <c r="C131" s="7"/>
      <c r="D131" s="7"/>
      <c r="G131" s="16">
        <f t="shared" si="31"/>
        <v>127</v>
      </c>
      <c r="H131" s="16" t="s">
        <v>48</v>
      </c>
      <c r="I131" s="16" t="s">
        <v>173</v>
      </c>
      <c r="J131" s="16" t="s">
        <v>206</v>
      </c>
      <c r="K131" s="16" t="s">
        <v>175</v>
      </c>
      <c r="L131" s="16" t="s">
        <v>209</v>
      </c>
      <c r="M131" s="16"/>
      <c r="N131" s="16"/>
      <c r="O131" s="16" t="s">
        <v>196</v>
      </c>
      <c r="P131" s="16"/>
      <c r="Q131" s="16" t="s">
        <v>229</v>
      </c>
      <c r="R131" s="2" t="s">
        <v>286</v>
      </c>
      <c r="S131" s="19" t="s">
        <v>262</v>
      </c>
      <c r="U131" s="2">
        <f>COUNTIF(J$5:J131,J131)</f>
        <v>3</v>
      </c>
      <c r="V131" s="2">
        <f>COUNTIFS(U$5:U131,1)</f>
        <v>15</v>
      </c>
      <c r="W131" s="16"/>
      <c r="X131" s="17"/>
      <c r="Y131" s="2" t="str">
        <f t="shared" si="27"/>
        <v/>
      </c>
      <c r="Z131" s="2" t="str">
        <f t="shared" si="19"/>
        <v>alias</v>
      </c>
      <c r="AA131" s="2" t="str">
        <f t="shared" si="20"/>
        <v xml:space="preserve"> </v>
      </c>
      <c r="AB131" s="2" t="str">
        <f t="shared" si="28"/>
        <v>TEXT</v>
      </c>
      <c r="AC131" s="2" t="str">
        <f t="shared" si="21"/>
        <v>(</v>
      </c>
      <c r="AD131" s="2">
        <f t="shared" si="22"/>
        <v>0</v>
      </c>
      <c r="AE131" s="2" t="str">
        <f t="shared" si="23"/>
        <v>)</v>
      </c>
      <c r="AF131" s="2" t="str">
        <f t="shared" si="24"/>
        <v/>
      </c>
      <c r="AG131" s="2" t="str">
        <f t="shared" si="25"/>
        <v/>
      </c>
      <c r="AH131" s="2" t="str">
        <f t="shared" si="32"/>
        <v xml:space="preserve"> DEFAULT </v>
      </c>
      <c r="AI131" s="2" t="str">
        <f t="shared" si="26"/>
        <v xml:space="preserve"> </v>
      </c>
      <c r="AJ131" s="2" t="str">
        <f t="shared" si="29"/>
        <v>,</v>
      </c>
      <c r="AK131" s="2" t="str">
        <f t="shared" si="30"/>
        <v/>
      </c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</row>
    <row r="132" spans="1:66" s="15" customFormat="1" ht="59.65" x14ac:dyDescent="0.8">
      <c r="A132" s="7" t="s">
        <v>13</v>
      </c>
      <c r="B132" s="7" t="s">
        <v>14</v>
      </c>
      <c r="C132" s="7"/>
      <c r="D132" s="7"/>
      <c r="G132" s="16">
        <f t="shared" si="31"/>
        <v>128</v>
      </c>
      <c r="H132" s="16" t="s">
        <v>48</v>
      </c>
      <c r="I132" s="16" t="s">
        <v>173</v>
      </c>
      <c r="J132" s="16" t="s">
        <v>206</v>
      </c>
      <c r="K132" s="16" t="s">
        <v>180</v>
      </c>
      <c r="L132" s="16" t="s">
        <v>210</v>
      </c>
      <c r="M132" s="16"/>
      <c r="N132" s="16"/>
      <c r="O132" s="16" t="s">
        <v>196</v>
      </c>
      <c r="P132" s="16"/>
      <c r="Q132" s="16" t="s">
        <v>264</v>
      </c>
      <c r="R132" s="2" t="s">
        <v>286</v>
      </c>
      <c r="S132" s="19" t="s">
        <v>263</v>
      </c>
      <c r="U132" s="2">
        <f>COUNTIF(J$5:J132,J132)</f>
        <v>4</v>
      </c>
      <c r="V132" s="2">
        <f>COUNTIFS(U$5:U132,1)</f>
        <v>15</v>
      </c>
      <c r="W132" s="16"/>
      <c r="X132" s="17"/>
      <c r="Y132" s="2" t="str">
        <f t="shared" si="27"/>
        <v/>
      </c>
      <c r="Z132" s="2" t="str">
        <f t="shared" si="19"/>
        <v>search_words</v>
      </c>
      <c r="AA132" s="2" t="str">
        <f t="shared" si="20"/>
        <v xml:space="preserve"> </v>
      </c>
      <c r="AB132" s="2" t="str">
        <f t="shared" si="28"/>
        <v>TEXT</v>
      </c>
      <c r="AC132" s="2" t="str">
        <f t="shared" si="21"/>
        <v>(</v>
      </c>
      <c r="AD132" s="2">
        <f t="shared" si="22"/>
        <v>0</v>
      </c>
      <c r="AE132" s="2" t="str">
        <f t="shared" si="23"/>
        <v>)</v>
      </c>
      <c r="AF132" s="2" t="str">
        <f t="shared" si="24"/>
        <v/>
      </c>
      <c r="AG132" s="2" t="str">
        <f t="shared" si="25"/>
        <v/>
      </c>
      <c r="AH132" s="2" t="str">
        <f t="shared" si="32"/>
        <v xml:space="preserve"> DEFAULT </v>
      </c>
      <c r="AI132" s="2" t="str">
        <f t="shared" si="26"/>
        <v xml:space="preserve"> </v>
      </c>
      <c r="AJ132" s="2" t="str">
        <f t="shared" si="29"/>
        <v>,</v>
      </c>
      <c r="AK132" s="2" t="str">
        <f t="shared" si="30"/>
        <v/>
      </c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</row>
    <row r="133" spans="1:66" s="15" customFormat="1" x14ac:dyDescent="0.8">
      <c r="A133" s="7" t="s">
        <v>13</v>
      </c>
      <c r="B133" s="7" t="s">
        <v>14</v>
      </c>
      <c r="C133" s="7"/>
      <c r="D133" s="7"/>
      <c r="G133" s="16">
        <f t="shared" si="31"/>
        <v>129</v>
      </c>
      <c r="H133" s="16" t="s">
        <v>48</v>
      </c>
      <c r="I133" s="16" t="s">
        <v>173</v>
      </c>
      <c r="J133" s="16" t="s">
        <v>206</v>
      </c>
      <c r="K133" s="16" t="s">
        <v>22</v>
      </c>
      <c r="L133" s="16" t="s">
        <v>81</v>
      </c>
      <c r="M133" s="16"/>
      <c r="N133" s="16"/>
      <c r="O133" s="16" t="s">
        <v>165</v>
      </c>
      <c r="P133" s="16">
        <v>8</v>
      </c>
      <c r="Q133" s="22" t="s">
        <v>287</v>
      </c>
      <c r="R133" s="14" t="s">
        <v>288</v>
      </c>
      <c r="S133" s="3" t="s">
        <v>268</v>
      </c>
      <c r="U133" s="2">
        <f>COUNTIF(J$5:J133,J133)</f>
        <v>5</v>
      </c>
      <c r="V133" s="2">
        <f>COUNTIFS(U$5:U133,1)</f>
        <v>15</v>
      </c>
      <c r="W133" s="16"/>
      <c r="X133" s="17"/>
      <c r="Y133" s="2" t="str">
        <f t="shared" si="27"/>
        <v/>
      </c>
      <c r="Z133" s="2" t="str">
        <f t="shared" si="19"/>
        <v>registration_date</v>
      </c>
      <c r="AA133" s="2" t="str">
        <f t="shared" si="20"/>
        <v xml:space="preserve"> </v>
      </c>
      <c r="AB133" s="2" t="str">
        <f t="shared" si="28"/>
        <v>TIMESTAMP</v>
      </c>
      <c r="AC133" s="2" t="str">
        <f t="shared" si="21"/>
        <v>(</v>
      </c>
      <c r="AD133" s="2">
        <f t="shared" si="22"/>
        <v>8</v>
      </c>
      <c r="AE133" s="2" t="str">
        <f t="shared" si="23"/>
        <v>)</v>
      </c>
      <c r="AF133" s="2" t="str">
        <f t="shared" si="24"/>
        <v/>
      </c>
      <c r="AG133" s="2" t="str">
        <f t="shared" si="25"/>
        <v/>
      </c>
      <c r="AH133" s="2" t="str">
        <f t="shared" si="32"/>
        <v xml:space="preserve"> DEFAULT </v>
      </c>
      <c r="AI133" s="2" t="str">
        <f t="shared" si="26"/>
        <v>CURRENT_TIMESTAMP</v>
      </c>
      <c r="AJ133" s="2" t="str">
        <f t="shared" si="29"/>
        <v>,</v>
      </c>
      <c r="AK133" s="2" t="str">
        <f t="shared" si="30"/>
        <v/>
      </c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</row>
    <row r="134" spans="1:66" s="15" customFormat="1" x14ac:dyDescent="0.8">
      <c r="A134" s="7" t="s">
        <v>13</v>
      </c>
      <c r="B134" s="7" t="s">
        <v>14</v>
      </c>
      <c r="C134" s="7"/>
      <c r="D134" s="7"/>
      <c r="G134" s="16">
        <f t="shared" si="31"/>
        <v>130</v>
      </c>
      <c r="H134" s="16" t="s">
        <v>48</v>
      </c>
      <c r="I134" s="16" t="s">
        <v>173</v>
      </c>
      <c r="J134" s="16" t="s">
        <v>206</v>
      </c>
      <c r="K134" s="16" t="s">
        <v>23</v>
      </c>
      <c r="L134" s="16" t="s">
        <v>179</v>
      </c>
      <c r="M134" s="16"/>
      <c r="N134" s="16"/>
      <c r="O134" s="16" t="s">
        <v>165</v>
      </c>
      <c r="P134" s="16">
        <v>8</v>
      </c>
      <c r="Q134" s="22" t="s">
        <v>287</v>
      </c>
      <c r="R134" s="14" t="s">
        <v>288</v>
      </c>
      <c r="S134" s="3" t="s">
        <v>268</v>
      </c>
      <c r="U134" s="2">
        <f>COUNTIF(J$5:J134,J134)</f>
        <v>6</v>
      </c>
      <c r="V134" s="2">
        <f>COUNTIFS(U$5:U134,1)</f>
        <v>15</v>
      </c>
      <c r="W134" s="16"/>
      <c r="X134" s="17"/>
      <c r="Y134" s="2" t="str">
        <f t="shared" si="27"/>
        <v/>
      </c>
      <c r="Z134" s="2" t="str">
        <f t="shared" ref="Z134:Z194" si="33">IF($L134="","",$L134)</f>
        <v>update_date</v>
      </c>
      <c r="AA134" s="2" t="str">
        <f t="shared" ref="AA134:AA194" si="34">AA$3</f>
        <v xml:space="preserve"> </v>
      </c>
      <c r="AB134" s="2" t="str">
        <f t="shared" si="28"/>
        <v>TIMESTAMP</v>
      </c>
      <c r="AC134" s="2" t="str">
        <f t="shared" ref="AC134:AC194" si="35">IF($P134="指定なし","",AC$3)</f>
        <v>(</v>
      </c>
      <c r="AD134" s="2">
        <f t="shared" ref="AD134:AD194" si="36">IF($P134="指定なし","",$P134)</f>
        <v>8</v>
      </c>
      <c r="AE134" s="2" t="str">
        <f t="shared" ref="AE134:AE194" si="37">IF($P134="指定なし","",AE$3)</f>
        <v>)</v>
      </c>
      <c r="AF134" s="2" t="str">
        <f t="shared" ref="AF134:AF194" si="38">IF(N134&lt;&gt;"",AF$3,"")</f>
        <v/>
      </c>
      <c r="AG134" s="2" t="str">
        <f t="shared" ref="AG134:AG194" si="39">IF(OR($M134="〇",$N134="〇"),AG$3,"")</f>
        <v/>
      </c>
      <c r="AH134" s="2" t="str">
        <f t="shared" si="32"/>
        <v xml:space="preserve"> DEFAULT </v>
      </c>
      <c r="AI134" s="2" t="str">
        <f t="shared" ref="AI134:AI194" si="40">IF($AG134=$AG$3,"",IF(OR($AB134="VARCHAR",$AB134="TEXT",$AB134="")," ",IF(OR($AB134="INTEGER"),0,IF(OR($AB134="TIMESTAMP"),"CURRENT_TIMESTAMP",NA()))))</f>
        <v>CURRENT_TIMESTAMP</v>
      </c>
      <c r="AJ134" s="2" t="str">
        <f t="shared" si="29"/>
        <v>,</v>
      </c>
      <c r="AK134" s="2" t="str">
        <f t="shared" si="30"/>
        <v/>
      </c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</row>
    <row r="135" spans="1:66" s="15" customFormat="1" x14ac:dyDescent="0.8">
      <c r="A135" s="7" t="s">
        <v>13</v>
      </c>
      <c r="B135" s="7" t="s">
        <v>14</v>
      </c>
      <c r="C135" s="7"/>
      <c r="D135" s="7"/>
      <c r="G135" s="16">
        <f t="shared" si="31"/>
        <v>131</v>
      </c>
      <c r="H135" s="16" t="s">
        <v>48</v>
      </c>
      <c r="I135" s="16" t="s">
        <v>173</v>
      </c>
      <c r="J135" s="16" t="s">
        <v>206</v>
      </c>
      <c r="K135" s="16" t="s">
        <v>52</v>
      </c>
      <c r="L135" s="16" t="s">
        <v>82</v>
      </c>
      <c r="M135" s="16"/>
      <c r="N135" s="16"/>
      <c r="O135" s="16" t="s">
        <v>166</v>
      </c>
      <c r="P135" s="16">
        <v>8</v>
      </c>
      <c r="Q135" s="2" t="s">
        <v>286</v>
      </c>
      <c r="R135" s="2" t="s">
        <v>290</v>
      </c>
      <c r="S135" s="3" t="s">
        <v>226</v>
      </c>
      <c r="U135" s="2">
        <f>COUNTIF(J$5:J135,J135)</f>
        <v>7</v>
      </c>
      <c r="V135" s="2">
        <f>COUNTIFS(U$5:U135,1)</f>
        <v>15</v>
      </c>
      <c r="W135" s="16"/>
      <c r="X135" s="17"/>
      <c r="Y135" s="2" t="str">
        <f t="shared" si="27"/>
        <v/>
      </c>
      <c r="Z135" s="2" t="str">
        <f t="shared" si="33"/>
        <v>registered_user_id</v>
      </c>
      <c r="AA135" s="2" t="str">
        <f t="shared" si="34"/>
        <v xml:space="preserve"> </v>
      </c>
      <c r="AB135" s="2" t="str">
        <f t="shared" si="28"/>
        <v>VARCHAR</v>
      </c>
      <c r="AC135" s="2" t="str">
        <f t="shared" si="35"/>
        <v>(</v>
      </c>
      <c r="AD135" s="2">
        <f t="shared" si="36"/>
        <v>8</v>
      </c>
      <c r="AE135" s="2" t="str">
        <f t="shared" si="37"/>
        <v>)</v>
      </c>
      <c r="AF135" s="2" t="str">
        <f t="shared" si="38"/>
        <v/>
      </c>
      <c r="AG135" s="2" t="str">
        <f t="shared" si="39"/>
        <v/>
      </c>
      <c r="AH135" s="2" t="str">
        <f t="shared" si="32"/>
        <v xml:space="preserve"> DEFAULT </v>
      </c>
      <c r="AI135" s="2" t="str">
        <f t="shared" si="40"/>
        <v xml:space="preserve"> </v>
      </c>
      <c r="AJ135" s="2" t="str">
        <f t="shared" si="29"/>
        <v>,</v>
      </c>
      <c r="AK135" s="2" t="str">
        <f t="shared" si="30"/>
        <v/>
      </c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</row>
    <row r="136" spans="1:66" s="15" customFormat="1" x14ac:dyDescent="0.8">
      <c r="A136" s="7" t="s">
        <v>13</v>
      </c>
      <c r="B136" s="7" t="s">
        <v>14</v>
      </c>
      <c r="C136" s="7"/>
      <c r="D136" s="7"/>
      <c r="G136" s="16">
        <f t="shared" si="31"/>
        <v>132</v>
      </c>
      <c r="H136" s="16" t="s">
        <v>48</v>
      </c>
      <c r="I136" s="16" t="s">
        <v>173</v>
      </c>
      <c r="J136" s="16" t="s">
        <v>206</v>
      </c>
      <c r="K136" s="16" t="s">
        <v>53</v>
      </c>
      <c r="L136" s="16" t="s">
        <v>83</v>
      </c>
      <c r="M136" s="16"/>
      <c r="N136" s="16"/>
      <c r="O136" s="16" t="s">
        <v>166</v>
      </c>
      <c r="P136" s="16">
        <v>8</v>
      </c>
      <c r="Q136" s="2" t="s">
        <v>286</v>
      </c>
      <c r="R136" s="2" t="s">
        <v>290</v>
      </c>
      <c r="S136" s="3" t="s">
        <v>226</v>
      </c>
      <c r="U136" s="2">
        <f>COUNTIF(J$5:J136,J136)</f>
        <v>8</v>
      </c>
      <c r="V136" s="2">
        <f>COUNTIFS(U$5:U136,1)</f>
        <v>15</v>
      </c>
      <c r="W136" s="16"/>
      <c r="X136" s="17"/>
      <c r="Y136" s="2" t="str">
        <f t="shared" si="27"/>
        <v/>
      </c>
      <c r="Z136" s="2" t="str">
        <f t="shared" si="33"/>
        <v>update_user_id</v>
      </c>
      <c r="AA136" s="2" t="str">
        <f t="shared" si="34"/>
        <v xml:space="preserve"> </v>
      </c>
      <c r="AB136" s="2" t="str">
        <f t="shared" si="28"/>
        <v>VARCHAR</v>
      </c>
      <c r="AC136" s="2" t="str">
        <f t="shared" si="35"/>
        <v>(</v>
      </c>
      <c r="AD136" s="2">
        <f t="shared" si="36"/>
        <v>8</v>
      </c>
      <c r="AE136" s="2" t="str">
        <f t="shared" si="37"/>
        <v>)</v>
      </c>
      <c r="AF136" s="2" t="str">
        <f t="shared" si="38"/>
        <v/>
      </c>
      <c r="AG136" s="2" t="str">
        <f t="shared" si="39"/>
        <v/>
      </c>
      <c r="AH136" s="2" t="str">
        <f t="shared" si="32"/>
        <v xml:space="preserve"> DEFAULT </v>
      </c>
      <c r="AI136" s="2" t="str">
        <f t="shared" si="40"/>
        <v xml:space="preserve"> </v>
      </c>
      <c r="AJ136" s="2" t="str">
        <f t="shared" si="29"/>
        <v/>
      </c>
      <c r="AK136" s="2" t="str">
        <f t="shared" si="30"/>
        <v>)</v>
      </c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</row>
    <row r="137" spans="1:66" s="15" customFormat="1" x14ac:dyDescent="0.8">
      <c r="A137" s="7" t="s">
        <v>13</v>
      </c>
      <c r="B137" s="7" t="s">
        <v>14</v>
      </c>
      <c r="C137" s="7"/>
      <c r="D137" s="7"/>
      <c r="G137" s="16">
        <f t="shared" si="31"/>
        <v>133</v>
      </c>
      <c r="H137" s="16" t="s">
        <v>48</v>
      </c>
      <c r="I137" s="16" t="s">
        <v>167</v>
      </c>
      <c r="J137" s="16" t="s">
        <v>187</v>
      </c>
      <c r="K137" s="16" t="s">
        <v>177</v>
      </c>
      <c r="L137" s="16" t="s">
        <v>188</v>
      </c>
      <c r="M137" s="16" t="s">
        <v>195</v>
      </c>
      <c r="N137" s="16"/>
      <c r="O137" s="16" t="s">
        <v>196</v>
      </c>
      <c r="P137" s="16"/>
      <c r="Q137" s="16" t="s">
        <v>286</v>
      </c>
      <c r="R137" s="2" t="s">
        <v>286</v>
      </c>
      <c r="S137" s="19" t="s">
        <v>242</v>
      </c>
      <c r="U137" s="2">
        <f>COUNTIF(J$5:J137,J137)</f>
        <v>1</v>
      </c>
      <c r="V137" s="2">
        <f>COUNTIFS(U$5:U137,1)</f>
        <v>16</v>
      </c>
      <c r="W137" s="16"/>
      <c r="X137" s="17"/>
      <c r="Y137" s="2" t="str">
        <f t="shared" si="27"/>
        <v>(</v>
      </c>
      <c r="Z137" s="2" t="str">
        <f t="shared" si="33"/>
        <v>id_english_name</v>
      </c>
      <c r="AA137" s="2" t="str">
        <f t="shared" si="34"/>
        <v xml:space="preserve"> </v>
      </c>
      <c r="AB137" s="2" t="str">
        <f t="shared" si="28"/>
        <v>TEXT</v>
      </c>
      <c r="AC137" s="2" t="str">
        <f t="shared" si="35"/>
        <v>(</v>
      </c>
      <c r="AD137" s="2">
        <f t="shared" si="36"/>
        <v>0</v>
      </c>
      <c r="AE137" s="2" t="str">
        <f t="shared" si="37"/>
        <v>)</v>
      </c>
      <c r="AF137" s="2" t="str">
        <f t="shared" si="38"/>
        <v/>
      </c>
      <c r="AG137" s="2" t="str">
        <f t="shared" si="39"/>
        <v xml:space="preserve"> NOT NULL</v>
      </c>
      <c r="AH137" s="2" t="str">
        <f t="shared" si="32"/>
        <v xml:space="preserve"> DEFAULT </v>
      </c>
      <c r="AI137" s="2" t="str">
        <f t="shared" si="40"/>
        <v/>
      </c>
      <c r="AJ137" s="2" t="str">
        <f t="shared" si="29"/>
        <v>,</v>
      </c>
      <c r="AK137" s="2" t="str">
        <f t="shared" si="30"/>
        <v/>
      </c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</row>
    <row r="138" spans="1:66" s="15" customFormat="1" x14ac:dyDescent="0.8">
      <c r="A138" s="7" t="s">
        <v>13</v>
      </c>
      <c r="B138" s="7" t="s">
        <v>14</v>
      </c>
      <c r="C138" s="7"/>
      <c r="D138" s="7"/>
      <c r="G138" s="16">
        <f t="shared" si="31"/>
        <v>134</v>
      </c>
      <c r="H138" s="16" t="s">
        <v>48</v>
      </c>
      <c r="I138" s="16" t="s">
        <v>167</v>
      </c>
      <c r="J138" s="16" t="s">
        <v>187</v>
      </c>
      <c r="K138" s="16" t="s">
        <v>178</v>
      </c>
      <c r="L138" s="16" t="s">
        <v>189</v>
      </c>
      <c r="M138" s="16"/>
      <c r="N138" s="16"/>
      <c r="O138" s="16" t="s">
        <v>196</v>
      </c>
      <c r="P138" s="16"/>
      <c r="Q138" s="16" t="s">
        <v>286</v>
      </c>
      <c r="R138" s="2" t="s">
        <v>286</v>
      </c>
      <c r="S138" s="19" t="s">
        <v>243</v>
      </c>
      <c r="U138" s="2">
        <f>COUNTIF(J$5:J138,J138)</f>
        <v>2</v>
      </c>
      <c r="V138" s="2">
        <f>COUNTIFS(U$5:U138,1)</f>
        <v>16</v>
      </c>
      <c r="W138" s="16"/>
      <c r="X138" s="17"/>
      <c r="Y138" s="2" t="str">
        <f t="shared" si="27"/>
        <v/>
      </c>
      <c r="Z138" s="2" t="str">
        <f t="shared" si="33"/>
        <v>id_japanese_name</v>
      </c>
      <c r="AA138" s="2" t="str">
        <f t="shared" si="34"/>
        <v xml:space="preserve"> </v>
      </c>
      <c r="AB138" s="2" t="str">
        <f t="shared" si="28"/>
        <v>TEXT</v>
      </c>
      <c r="AC138" s="2" t="str">
        <f t="shared" si="35"/>
        <v>(</v>
      </c>
      <c r="AD138" s="2">
        <f t="shared" si="36"/>
        <v>0</v>
      </c>
      <c r="AE138" s="2" t="str">
        <f t="shared" si="37"/>
        <v>)</v>
      </c>
      <c r="AF138" s="2" t="str">
        <f t="shared" si="38"/>
        <v/>
      </c>
      <c r="AG138" s="2" t="str">
        <f t="shared" si="39"/>
        <v/>
      </c>
      <c r="AH138" s="2" t="str">
        <f t="shared" si="32"/>
        <v xml:space="preserve"> DEFAULT </v>
      </c>
      <c r="AI138" s="2" t="str">
        <f t="shared" si="40"/>
        <v xml:space="preserve"> </v>
      </c>
      <c r="AJ138" s="2" t="str">
        <f t="shared" si="29"/>
        <v>,</v>
      </c>
      <c r="AK138" s="2" t="str">
        <f t="shared" si="30"/>
        <v/>
      </c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</row>
    <row r="139" spans="1:66" s="15" customFormat="1" x14ac:dyDescent="0.8">
      <c r="A139" s="7" t="s">
        <v>13</v>
      </c>
      <c r="B139" s="7" t="s">
        <v>14</v>
      </c>
      <c r="C139" s="7"/>
      <c r="D139" s="7"/>
      <c r="G139" s="16">
        <f t="shared" si="31"/>
        <v>135</v>
      </c>
      <c r="H139" s="16" t="s">
        <v>48</v>
      </c>
      <c r="I139" s="16" t="s">
        <v>167</v>
      </c>
      <c r="J139" s="16" t="s">
        <v>187</v>
      </c>
      <c r="K139" s="16" t="s">
        <v>164</v>
      </c>
      <c r="L139" s="16" t="s">
        <v>190</v>
      </c>
      <c r="M139" s="16"/>
      <c r="N139" s="16"/>
      <c r="O139" s="16" t="s">
        <v>170</v>
      </c>
      <c r="P139" s="16">
        <v>12</v>
      </c>
      <c r="Q139" s="18" t="s">
        <v>227</v>
      </c>
      <c r="R139" s="18" t="s">
        <v>298</v>
      </c>
      <c r="S139" s="19" t="s">
        <v>244</v>
      </c>
      <c r="U139" s="2">
        <f>COUNTIF(J$5:J139,J139)</f>
        <v>3</v>
      </c>
      <c r="V139" s="2">
        <f>COUNTIFS(U$5:U139,1)</f>
        <v>16</v>
      </c>
      <c r="W139" s="16"/>
      <c r="X139" s="17"/>
      <c r="Y139" s="2" t="str">
        <f t="shared" si="27"/>
        <v/>
      </c>
      <c r="Z139" s="2" t="str">
        <f t="shared" si="33"/>
        <v>id_digit</v>
      </c>
      <c r="AA139" s="2" t="str">
        <f t="shared" si="34"/>
        <v xml:space="preserve"> </v>
      </c>
      <c r="AB139" s="2" t="str">
        <f t="shared" si="28"/>
        <v>INTEGER</v>
      </c>
      <c r="AC139" s="2" t="str">
        <f t="shared" si="35"/>
        <v>(</v>
      </c>
      <c r="AD139" s="2">
        <f t="shared" si="36"/>
        <v>12</v>
      </c>
      <c r="AE139" s="2" t="str">
        <f t="shared" si="37"/>
        <v>)</v>
      </c>
      <c r="AF139" s="2" t="str">
        <f t="shared" si="38"/>
        <v/>
      </c>
      <c r="AG139" s="2" t="str">
        <f t="shared" si="39"/>
        <v/>
      </c>
      <c r="AH139" s="2" t="str">
        <f t="shared" si="32"/>
        <v xml:space="preserve"> DEFAULT </v>
      </c>
      <c r="AI139" s="2">
        <f t="shared" si="40"/>
        <v>0</v>
      </c>
      <c r="AJ139" s="2" t="str">
        <f t="shared" si="29"/>
        <v>,</v>
      </c>
      <c r="AK139" s="2" t="str">
        <f t="shared" si="30"/>
        <v/>
      </c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</row>
    <row r="140" spans="1:66" s="15" customFormat="1" ht="39.75" x14ac:dyDescent="0.8">
      <c r="A140" s="7" t="s">
        <v>13</v>
      </c>
      <c r="B140" s="7" t="s">
        <v>14</v>
      </c>
      <c r="C140" s="7"/>
      <c r="D140" s="7"/>
      <c r="G140" s="16">
        <f t="shared" si="31"/>
        <v>136</v>
      </c>
      <c r="H140" s="16" t="s">
        <v>48</v>
      </c>
      <c r="I140" s="16" t="s">
        <v>167</v>
      </c>
      <c r="J140" s="16" t="s">
        <v>187</v>
      </c>
      <c r="K140" s="16" t="s">
        <v>168</v>
      </c>
      <c r="L140" s="16" t="s">
        <v>191</v>
      </c>
      <c r="M140" s="16"/>
      <c r="N140" s="16"/>
      <c r="O140" s="16" t="s">
        <v>170</v>
      </c>
      <c r="P140" s="16">
        <v>12</v>
      </c>
      <c r="Q140" s="16" t="s">
        <v>229</v>
      </c>
      <c r="R140" s="16" t="s">
        <v>286</v>
      </c>
      <c r="S140" s="19" t="s">
        <v>245</v>
      </c>
      <c r="U140" s="2">
        <f>COUNTIF(J$5:J140,J140)</f>
        <v>4</v>
      </c>
      <c r="V140" s="2">
        <f>COUNTIFS(U$5:U140,1)</f>
        <v>16</v>
      </c>
      <c r="W140" s="16"/>
      <c r="X140" s="17"/>
      <c r="Y140" s="2" t="str">
        <f t="shared" si="27"/>
        <v/>
      </c>
      <c r="Z140" s="2" t="str">
        <f t="shared" si="33"/>
        <v>id_component_number</v>
      </c>
      <c r="AA140" s="2" t="str">
        <f t="shared" si="34"/>
        <v xml:space="preserve"> </v>
      </c>
      <c r="AB140" s="2" t="str">
        <f t="shared" si="28"/>
        <v>INTEGER</v>
      </c>
      <c r="AC140" s="2" t="str">
        <f t="shared" si="35"/>
        <v>(</v>
      </c>
      <c r="AD140" s="2">
        <f t="shared" si="36"/>
        <v>12</v>
      </c>
      <c r="AE140" s="2" t="str">
        <f t="shared" si="37"/>
        <v>)</v>
      </c>
      <c r="AF140" s="2" t="str">
        <f t="shared" si="38"/>
        <v/>
      </c>
      <c r="AG140" s="2" t="str">
        <f t="shared" si="39"/>
        <v/>
      </c>
      <c r="AH140" s="2" t="str">
        <f t="shared" si="32"/>
        <v xml:space="preserve"> DEFAULT </v>
      </c>
      <c r="AI140" s="2">
        <f t="shared" si="40"/>
        <v>0</v>
      </c>
      <c r="AJ140" s="2" t="str">
        <f t="shared" si="29"/>
        <v>,</v>
      </c>
      <c r="AK140" s="2" t="str">
        <f t="shared" si="30"/>
        <v/>
      </c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</row>
    <row r="141" spans="1:66" s="15" customFormat="1" ht="59.65" x14ac:dyDescent="0.8">
      <c r="A141" s="7" t="s">
        <v>13</v>
      </c>
      <c r="B141" s="7" t="s">
        <v>14</v>
      </c>
      <c r="C141" s="7"/>
      <c r="D141" s="7"/>
      <c r="G141" s="16">
        <f t="shared" si="31"/>
        <v>137</v>
      </c>
      <c r="H141" s="16" t="s">
        <v>48</v>
      </c>
      <c r="I141" s="16" t="s">
        <v>167</v>
      </c>
      <c r="J141" s="16" t="s">
        <v>187</v>
      </c>
      <c r="K141" s="16" t="s">
        <v>169</v>
      </c>
      <c r="L141" s="16" t="s">
        <v>192</v>
      </c>
      <c r="M141" s="16"/>
      <c r="N141" s="16"/>
      <c r="O141" s="16" t="s">
        <v>196</v>
      </c>
      <c r="P141" s="16"/>
      <c r="Q141" s="16" t="s">
        <v>286</v>
      </c>
      <c r="R141" s="2" t="s">
        <v>286</v>
      </c>
      <c r="S141" s="19" t="s">
        <v>246</v>
      </c>
      <c r="U141" s="2">
        <f>COUNTIF(J$5:J141,J141)</f>
        <v>5</v>
      </c>
      <c r="V141" s="2">
        <f>COUNTIFS(U$5:U141,1)</f>
        <v>16</v>
      </c>
      <c r="W141" s="16"/>
      <c r="X141" s="17"/>
      <c r="Y141" s="2" t="str">
        <f t="shared" si="27"/>
        <v/>
      </c>
      <c r="Z141" s="2" t="str">
        <f t="shared" si="33"/>
        <v>id_component_name</v>
      </c>
      <c r="AA141" s="2" t="str">
        <f t="shared" si="34"/>
        <v xml:space="preserve"> </v>
      </c>
      <c r="AB141" s="2" t="str">
        <f t="shared" si="28"/>
        <v>TEXT</v>
      </c>
      <c r="AC141" s="2" t="str">
        <f t="shared" si="35"/>
        <v>(</v>
      </c>
      <c r="AD141" s="2">
        <f t="shared" si="36"/>
        <v>0</v>
      </c>
      <c r="AE141" s="2" t="str">
        <f t="shared" si="37"/>
        <v>)</v>
      </c>
      <c r="AF141" s="2" t="str">
        <f t="shared" si="38"/>
        <v/>
      </c>
      <c r="AG141" s="2" t="str">
        <f t="shared" si="39"/>
        <v/>
      </c>
      <c r="AH141" s="2" t="str">
        <f t="shared" si="32"/>
        <v xml:space="preserve"> DEFAULT </v>
      </c>
      <c r="AI141" s="2" t="str">
        <f t="shared" si="40"/>
        <v xml:space="preserve"> </v>
      </c>
      <c r="AJ141" s="2" t="str">
        <f t="shared" si="29"/>
        <v>,</v>
      </c>
      <c r="AK141" s="2" t="str">
        <f t="shared" si="30"/>
        <v/>
      </c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</row>
    <row r="142" spans="1:66" s="15" customFormat="1" ht="39.75" x14ac:dyDescent="0.8">
      <c r="A142" s="7" t="s">
        <v>13</v>
      </c>
      <c r="B142" s="7" t="s">
        <v>14</v>
      </c>
      <c r="C142" s="7"/>
      <c r="D142" s="7"/>
      <c r="G142" s="16">
        <f t="shared" si="31"/>
        <v>138</v>
      </c>
      <c r="H142" s="16" t="s">
        <v>48</v>
      </c>
      <c r="I142" s="16" t="s">
        <v>167</v>
      </c>
      <c r="J142" s="16" t="s">
        <v>187</v>
      </c>
      <c r="K142" s="16" t="s">
        <v>171</v>
      </c>
      <c r="L142" s="16" t="s">
        <v>193</v>
      </c>
      <c r="M142" s="16"/>
      <c r="N142" s="16"/>
      <c r="O142" s="16" t="s">
        <v>170</v>
      </c>
      <c r="P142" s="16">
        <v>12</v>
      </c>
      <c r="Q142" s="18" t="s">
        <v>227</v>
      </c>
      <c r="R142" s="18" t="s">
        <v>298</v>
      </c>
      <c r="S142" s="19" t="s">
        <v>230</v>
      </c>
      <c r="U142" s="2">
        <f>COUNTIF(J$5:J142,J142)</f>
        <v>6</v>
      </c>
      <c r="V142" s="2">
        <f>COUNTIFS(U$5:U142,1)</f>
        <v>16</v>
      </c>
      <c r="W142" s="16"/>
      <c r="X142" s="17"/>
      <c r="Y142" s="2" t="str">
        <f t="shared" si="27"/>
        <v/>
      </c>
      <c r="Z142" s="2" t="str">
        <f t="shared" si="33"/>
        <v>id_component_digit</v>
      </c>
      <c r="AA142" s="2" t="str">
        <f t="shared" si="34"/>
        <v xml:space="preserve"> </v>
      </c>
      <c r="AB142" s="2" t="str">
        <f t="shared" si="28"/>
        <v>INTEGER</v>
      </c>
      <c r="AC142" s="2" t="str">
        <f t="shared" si="35"/>
        <v>(</v>
      </c>
      <c r="AD142" s="2">
        <f t="shared" si="36"/>
        <v>12</v>
      </c>
      <c r="AE142" s="2" t="str">
        <f t="shared" si="37"/>
        <v>)</v>
      </c>
      <c r="AF142" s="2" t="str">
        <f t="shared" si="38"/>
        <v/>
      </c>
      <c r="AG142" s="2" t="str">
        <f t="shared" si="39"/>
        <v/>
      </c>
      <c r="AH142" s="2" t="str">
        <f t="shared" si="32"/>
        <v xml:space="preserve"> DEFAULT </v>
      </c>
      <c r="AI142" s="2">
        <f t="shared" si="40"/>
        <v>0</v>
      </c>
      <c r="AJ142" s="2" t="str">
        <f t="shared" si="29"/>
        <v>,</v>
      </c>
      <c r="AK142" s="2" t="str">
        <f t="shared" si="30"/>
        <v/>
      </c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</row>
    <row r="143" spans="1:66" s="15" customFormat="1" x14ac:dyDescent="0.8">
      <c r="A143" s="7" t="s">
        <v>13</v>
      </c>
      <c r="B143" s="7" t="s">
        <v>14</v>
      </c>
      <c r="C143" s="7"/>
      <c r="D143" s="7"/>
      <c r="G143" s="16">
        <f t="shared" si="31"/>
        <v>139</v>
      </c>
      <c r="H143" s="16" t="s">
        <v>48</v>
      </c>
      <c r="I143" s="16" t="s">
        <v>167</v>
      </c>
      <c r="J143" s="16" t="s">
        <v>187</v>
      </c>
      <c r="K143" s="16" t="s">
        <v>186</v>
      </c>
      <c r="L143" s="16" t="s">
        <v>194</v>
      </c>
      <c r="M143" s="16"/>
      <c r="N143" s="16"/>
      <c r="O143" s="16" t="s">
        <v>196</v>
      </c>
      <c r="P143" s="16"/>
      <c r="Q143" s="16" t="s">
        <v>229</v>
      </c>
      <c r="R143" s="2" t="s">
        <v>286</v>
      </c>
      <c r="S143" s="19" t="s">
        <v>276</v>
      </c>
      <c r="U143" s="2">
        <f>COUNTIF(J$5:J143,J143)</f>
        <v>7</v>
      </c>
      <c r="V143" s="2">
        <f>COUNTIFS(U$5:U143,1)</f>
        <v>16</v>
      </c>
      <c r="W143" s="16"/>
      <c r="X143" s="17"/>
      <c r="Y143" s="2" t="str">
        <f t="shared" si="27"/>
        <v/>
      </c>
      <c r="Z143" s="2" t="str">
        <f t="shared" si="33"/>
        <v>setting_specifications</v>
      </c>
      <c r="AA143" s="2" t="str">
        <f t="shared" si="34"/>
        <v xml:space="preserve"> </v>
      </c>
      <c r="AB143" s="2" t="str">
        <f t="shared" si="28"/>
        <v>TEXT</v>
      </c>
      <c r="AC143" s="2" t="str">
        <f t="shared" si="35"/>
        <v>(</v>
      </c>
      <c r="AD143" s="2">
        <f t="shared" si="36"/>
        <v>0</v>
      </c>
      <c r="AE143" s="2" t="str">
        <f t="shared" si="37"/>
        <v>)</v>
      </c>
      <c r="AF143" s="2" t="str">
        <f t="shared" si="38"/>
        <v/>
      </c>
      <c r="AG143" s="2" t="str">
        <f t="shared" si="39"/>
        <v/>
      </c>
      <c r="AH143" s="2" t="str">
        <f t="shared" si="32"/>
        <v xml:space="preserve"> DEFAULT </v>
      </c>
      <c r="AI143" s="2" t="str">
        <f t="shared" si="40"/>
        <v xml:space="preserve"> </v>
      </c>
      <c r="AJ143" s="2" t="str">
        <f t="shared" si="29"/>
        <v>,</v>
      </c>
      <c r="AK143" s="2" t="str">
        <f t="shared" si="30"/>
        <v/>
      </c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</row>
    <row r="144" spans="1:66" s="15" customFormat="1" x14ac:dyDescent="0.8">
      <c r="A144" s="7" t="s">
        <v>13</v>
      </c>
      <c r="B144" s="7" t="s">
        <v>14</v>
      </c>
      <c r="C144" s="7"/>
      <c r="D144" s="7"/>
      <c r="G144" s="16">
        <f t="shared" si="31"/>
        <v>140</v>
      </c>
      <c r="H144" s="16" t="s">
        <v>48</v>
      </c>
      <c r="I144" s="16" t="s">
        <v>167</v>
      </c>
      <c r="J144" s="16" t="s">
        <v>187</v>
      </c>
      <c r="K144" s="16" t="s">
        <v>22</v>
      </c>
      <c r="L144" s="16" t="s">
        <v>81</v>
      </c>
      <c r="M144" s="16"/>
      <c r="N144" s="16"/>
      <c r="O144" s="16" t="s">
        <v>165</v>
      </c>
      <c r="P144" s="16">
        <v>8</v>
      </c>
      <c r="Q144" s="22" t="s">
        <v>287</v>
      </c>
      <c r="R144" s="14" t="s">
        <v>288</v>
      </c>
      <c r="S144" s="3" t="s">
        <v>268</v>
      </c>
      <c r="U144" s="2">
        <f>COUNTIF(J$5:J144,J144)</f>
        <v>8</v>
      </c>
      <c r="V144" s="2">
        <f>COUNTIFS(U$5:U144,1)</f>
        <v>16</v>
      </c>
      <c r="W144" s="16"/>
      <c r="X144" s="17"/>
      <c r="Y144" s="2" t="str">
        <f t="shared" ref="Y144:Y194" si="41">IF($V143=$V144,"",Y$3)</f>
        <v/>
      </c>
      <c r="Z144" s="2" t="str">
        <f t="shared" si="33"/>
        <v>registration_date</v>
      </c>
      <c r="AA144" s="2" t="str">
        <f t="shared" si="34"/>
        <v xml:space="preserve"> </v>
      </c>
      <c r="AB144" s="2" t="str">
        <f t="shared" ref="AB144:AB194" si="42">UPPER(O144)</f>
        <v>TIMESTAMP</v>
      </c>
      <c r="AC144" s="2" t="str">
        <f t="shared" si="35"/>
        <v>(</v>
      </c>
      <c r="AD144" s="2">
        <f t="shared" si="36"/>
        <v>8</v>
      </c>
      <c r="AE144" s="2" t="str">
        <f t="shared" si="37"/>
        <v>)</v>
      </c>
      <c r="AF144" s="2" t="str">
        <f t="shared" si="38"/>
        <v/>
      </c>
      <c r="AG144" s="2" t="str">
        <f t="shared" si="39"/>
        <v/>
      </c>
      <c r="AH144" s="2" t="str">
        <f t="shared" si="32"/>
        <v xml:space="preserve"> DEFAULT </v>
      </c>
      <c r="AI144" s="2" t="str">
        <f t="shared" si="40"/>
        <v>CURRENT_TIMESTAMP</v>
      </c>
      <c r="AJ144" s="2" t="str">
        <f t="shared" ref="AJ144:AJ194" si="43">IF($V144=$V145,AJ$3,"")</f>
        <v>,</v>
      </c>
      <c r="AK144" s="2" t="str">
        <f t="shared" ref="AK144:AK194" si="44">IF($V144=$V145,"",AK$3)</f>
        <v/>
      </c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</row>
    <row r="145" spans="1:66" s="15" customFormat="1" x14ac:dyDescent="0.8">
      <c r="A145" s="7" t="s">
        <v>13</v>
      </c>
      <c r="B145" s="7" t="s">
        <v>14</v>
      </c>
      <c r="C145" s="7"/>
      <c r="D145" s="7"/>
      <c r="G145" s="16">
        <f t="shared" si="31"/>
        <v>141</v>
      </c>
      <c r="H145" s="16" t="s">
        <v>48</v>
      </c>
      <c r="I145" s="16" t="s">
        <v>167</v>
      </c>
      <c r="J145" s="16" t="s">
        <v>187</v>
      </c>
      <c r="K145" s="16" t="s">
        <v>23</v>
      </c>
      <c r="L145" s="16" t="s">
        <v>179</v>
      </c>
      <c r="M145" s="16"/>
      <c r="N145" s="16"/>
      <c r="O145" s="16" t="s">
        <v>165</v>
      </c>
      <c r="P145" s="16">
        <v>8</v>
      </c>
      <c r="Q145" s="22" t="s">
        <v>287</v>
      </c>
      <c r="R145" s="14" t="s">
        <v>288</v>
      </c>
      <c r="S145" s="3" t="s">
        <v>268</v>
      </c>
      <c r="U145" s="2">
        <f>COUNTIF(J$5:J145,J145)</f>
        <v>9</v>
      </c>
      <c r="V145" s="2">
        <f>COUNTIFS(U$5:U145,1)</f>
        <v>16</v>
      </c>
      <c r="W145" s="16"/>
      <c r="X145" s="17"/>
      <c r="Y145" s="2" t="str">
        <f t="shared" si="41"/>
        <v/>
      </c>
      <c r="Z145" s="2" t="str">
        <f t="shared" si="33"/>
        <v>update_date</v>
      </c>
      <c r="AA145" s="2" t="str">
        <f t="shared" si="34"/>
        <v xml:space="preserve"> </v>
      </c>
      <c r="AB145" s="2" t="str">
        <f t="shared" si="42"/>
        <v>TIMESTAMP</v>
      </c>
      <c r="AC145" s="2" t="str">
        <f t="shared" si="35"/>
        <v>(</v>
      </c>
      <c r="AD145" s="2">
        <f t="shared" si="36"/>
        <v>8</v>
      </c>
      <c r="AE145" s="2" t="str">
        <f t="shared" si="37"/>
        <v>)</v>
      </c>
      <c r="AF145" s="2" t="str">
        <f t="shared" si="38"/>
        <v/>
      </c>
      <c r="AG145" s="2" t="str">
        <f t="shared" si="39"/>
        <v/>
      </c>
      <c r="AH145" s="2" t="str">
        <f t="shared" si="32"/>
        <v xml:space="preserve"> DEFAULT </v>
      </c>
      <c r="AI145" s="2" t="str">
        <f t="shared" si="40"/>
        <v>CURRENT_TIMESTAMP</v>
      </c>
      <c r="AJ145" s="2" t="str">
        <f t="shared" si="43"/>
        <v>,</v>
      </c>
      <c r="AK145" s="2" t="str">
        <f t="shared" si="44"/>
        <v/>
      </c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</row>
    <row r="146" spans="1:66" s="15" customFormat="1" x14ac:dyDescent="0.8">
      <c r="A146" s="7" t="s">
        <v>13</v>
      </c>
      <c r="B146" s="7" t="s">
        <v>14</v>
      </c>
      <c r="C146" s="7"/>
      <c r="D146" s="7"/>
      <c r="G146" s="16">
        <f t="shared" si="31"/>
        <v>142</v>
      </c>
      <c r="H146" s="16" t="s">
        <v>48</v>
      </c>
      <c r="I146" s="16" t="s">
        <v>167</v>
      </c>
      <c r="J146" s="16" t="s">
        <v>187</v>
      </c>
      <c r="K146" s="16" t="s">
        <v>52</v>
      </c>
      <c r="L146" s="16" t="s">
        <v>82</v>
      </c>
      <c r="M146" s="16"/>
      <c r="N146" s="16"/>
      <c r="O146" s="16" t="s">
        <v>166</v>
      </c>
      <c r="P146" s="16">
        <v>8</v>
      </c>
      <c r="Q146" s="2" t="s">
        <v>286</v>
      </c>
      <c r="R146" s="2" t="s">
        <v>290</v>
      </c>
      <c r="S146" s="3" t="s">
        <v>226</v>
      </c>
      <c r="U146" s="2">
        <f>COUNTIF(J$5:J146,J146)</f>
        <v>10</v>
      </c>
      <c r="V146" s="2">
        <f>COUNTIFS(U$5:U146,1)</f>
        <v>16</v>
      </c>
      <c r="W146" s="16"/>
      <c r="X146" s="17"/>
      <c r="Y146" s="2" t="str">
        <f t="shared" si="41"/>
        <v/>
      </c>
      <c r="Z146" s="2" t="str">
        <f t="shared" si="33"/>
        <v>registered_user_id</v>
      </c>
      <c r="AA146" s="2" t="str">
        <f t="shared" si="34"/>
        <v xml:space="preserve"> </v>
      </c>
      <c r="AB146" s="2" t="str">
        <f t="shared" si="42"/>
        <v>VARCHAR</v>
      </c>
      <c r="AC146" s="2" t="str">
        <f t="shared" si="35"/>
        <v>(</v>
      </c>
      <c r="AD146" s="2">
        <f t="shared" si="36"/>
        <v>8</v>
      </c>
      <c r="AE146" s="2" t="str">
        <f t="shared" si="37"/>
        <v>)</v>
      </c>
      <c r="AF146" s="2" t="str">
        <f t="shared" si="38"/>
        <v/>
      </c>
      <c r="AG146" s="2" t="str">
        <f t="shared" si="39"/>
        <v/>
      </c>
      <c r="AH146" s="2" t="str">
        <f t="shared" si="32"/>
        <v xml:space="preserve"> DEFAULT </v>
      </c>
      <c r="AI146" s="2" t="str">
        <f t="shared" si="40"/>
        <v xml:space="preserve"> </v>
      </c>
      <c r="AJ146" s="2" t="str">
        <f t="shared" si="43"/>
        <v>,</v>
      </c>
      <c r="AK146" s="2" t="str">
        <f t="shared" si="44"/>
        <v/>
      </c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</row>
    <row r="147" spans="1:66" s="15" customFormat="1" x14ac:dyDescent="0.8">
      <c r="A147" s="7" t="s">
        <v>13</v>
      </c>
      <c r="B147" s="7" t="s">
        <v>14</v>
      </c>
      <c r="C147" s="7"/>
      <c r="D147" s="7"/>
      <c r="G147" s="16">
        <f t="shared" si="31"/>
        <v>143</v>
      </c>
      <c r="H147" s="16" t="s">
        <v>48</v>
      </c>
      <c r="I147" s="16" t="s">
        <v>167</v>
      </c>
      <c r="J147" s="16" t="s">
        <v>187</v>
      </c>
      <c r="K147" s="16" t="s">
        <v>53</v>
      </c>
      <c r="L147" s="16" t="s">
        <v>83</v>
      </c>
      <c r="M147" s="16"/>
      <c r="N147" s="16"/>
      <c r="O147" s="16" t="s">
        <v>166</v>
      </c>
      <c r="P147" s="16">
        <v>8</v>
      </c>
      <c r="Q147" s="2" t="s">
        <v>286</v>
      </c>
      <c r="R147" s="2" t="s">
        <v>290</v>
      </c>
      <c r="S147" s="3" t="s">
        <v>226</v>
      </c>
      <c r="U147" s="2">
        <f>COUNTIF(J$5:J147,J147)</f>
        <v>11</v>
      </c>
      <c r="V147" s="2">
        <f>COUNTIFS(U$5:U147,1)</f>
        <v>16</v>
      </c>
      <c r="W147" s="16"/>
      <c r="X147" s="17"/>
      <c r="Y147" s="2" t="str">
        <f t="shared" si="41"/>
        <v/>
      </c>
      <c r="Z147" s="2" t="str">
        <f t="shared" si="33"/>
        <v>update_user_id</v>
      </c>
      <c r="AA147" s="2" t="str">
        <f t="shared" si="34"/>
        <v xml:space="preserve"> </v>
      </c>
      <c r="AB147" s="2" t="str">
        <f t="shared" si="42"/>
        <v>VARCHAR</v>
      </c>
      <c r="AC147" s="2" t="str">
        <f t="shared" si="35"/>
        <v>(</v>
      </c>
      <c r="AD147" s="2">
        <f t="shared" si="36"/>
        <v>8</v>
      </c>
      <c r="AE147" s="2" t="str">
        <f t="shared" si="37"/>
        <v>)</v>
      </c>
      <c r="AF147" s="2" t="str">
        <f t="shared" si="38"/>
        <v/>
      </c>
      <c r="AG147" s="2" t="str">
        <f t="shared" si="39"/>
        <v/>
      </c>
      <c r="AH147" s="2" t="str">
        <f t="shared" si="32"/>
        <v xml:space="preserve"> DEFAULT </v>
      </c>
      <c r="AI147" s="2" t="str">
        <f t="shared" si="40"/>
        <v xml:space="preserve"> </v>
      </c>
      <c r="AJ147" s="2" t="str">
        <f t="shared" si="43"/>
        <v/>
      </c>
      <c r="AK147" s="2" t="str">
        <f t="shared" si="44"/>
        <v>)</v>
      </c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</row>
    <row r="148" spans="1:66" s="15" customFormat="1" x14ac:dyDescent="0.8">
      <c r="A148" s="7" t="s">
        <v>13</v>
      </c>
      <c r="B148" s="7" t="s">
        <v>14</v>
      </c>
      <c r="C148" s="7"/>
      <c r="D148" s="7"/>
      <c r="G148" s="16">
        <f t="shared" si="31"/>
        <v>144</v>
      </c>
      <c r="H148" s="16" t="s">
        <v>48</v>
      </c>
      <c r="I148" s="16" t="s">
        <v>181</v>
      </c>
      <c r="J148" s="16" t="s">
        <v>197</v>
      </c>
      <c r="K148" s="16" t="s">
        <v>198</v>
      </c>
      <c r="L148" s="16" t="s">
        <v>191</v>
      </c>
      <c r="M148" s="16" t="s">
        <v>195</v>
      </c>
      <c r="N148" s="16"/>
      <c r="O148" s="16" t="s">
        <v>170</v>
      </c>
      <c r="P148" s="16">
        <v>12</v>
      </c>
      <c r="Q148" s="2" t="s">
        <v>286</v>
      </c>
      <c r="R148" s="2" t="s">
        <v>286</v>
      </c>
      <c r="S148" s="19" t="s">
        <v>247</v>
      </c>
      <c r="U148" s="2">
        <f>COUNTIF(J$5:J148,J148)</f>
        <v>1</v>
      </c>
      <c r="V148" s="2">
        <f>COUNTIFS(U$5:U148,1)</f>
        <v>17</v>
      </c>
      <c r="W148" s="16"/>
      <c r="X148" s="17"/>
      <c r="Y148" s="2" t="str">
        <f t="shared" si="41"/>
        <v>(</v>
      </c>
      <c r="Z148" s="2" t="str">
        <f t="shared" si="33"/>
        <v>id_component_number</v>
      </c>
      <c r="AA148" s="2" t="str">
        <f t="shared" si="34"/>
        <v xml:space="preserve"> </v>
      </c>
      <c r="AB148" s="2" t="str">
        <f t="shared" si="42"/>
        <v>INTEGER</v>
      </c>
      <c r="AC148" s="2" t="str">
        <f t="shared" si="35"/>
        <v>(</v>
      </c>
      <c r="AD148" s="2">
        <f t="shared" si="36"/>
        <v>12</v>
      </c>
      <c r="AE148" s="2" t="str">
        <f t="shared" si="37"/>
        <v>)</v>
      </c>
      <c r="AF148" s="2" t="str">
        <f t="shared" si="38"/>
        <v/>
      </c>
      <c r="AG148" s="2" t="str">
        <f t="shared" si="39"/>
        <v xml:space="preserve"> NOT NULL</v>
      </c>
      <c r="AH148" s="2" t="str">
        <f t="shared" si="32"/>
        <v xml:space="preserve"> DEFAULT </v>
      </c>
      <c r="AI148" s="2" t="str">
        <f t="shared" si="40"/>
        <v/>
      </c>
      <c r="AJ148" s="2" t="str">
        <f t="shared" si="43"/>
        <v>,</v>
      </c>
      <c r="AK148" s="2" t="str">
        <f t="shared" si="44"/>
        <v/>
      </c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</row>
    <row r="149" spans="1:66" s="15" customFormat="1" x14ac:dyDescent="0.8">
      <c r="A149" s="7" t="s">
        <v>13</v>
      </c>
      <c r="B149" s="7" t="s">
        <v>14</v>
      </c>
      <c r="C149" s="7"/>
      <c r="D149" s="7"/>
      <c r="G149" s="16">
        <f t="shared" si="31"/>
        <v>145</v>
      </c>
      <c r="H149" s="16" t="s">
        <v>48</v>
      </c>
      <c r="I149" s="16" t="s">
        <v>181</v>
      </c>
      <c r="J149" s="16" t="s">
        <v>197</v>
      </c>
      <c r="K149" s="16" t="s">
        <v>199</v>
      </c>
      <c r="L149" s="16" t="s">
        <v>192</v>
      </c>
      <c r="M149" s="16"/>
      <c r="N149" s="16"/>
      <c r="O149" s="16" t="s">
        <v>196</v>
      </c>
      <c r="P149" s="16"/>
      <c r="Q149" s="2" t="s">
        <v>286</v>
      </c>
      <c r="R149" s="2" t="s">
        <v>286</v>
      </c>
      <c r="S149" s="19" t="s">
        <v>248</v>
      </c>
      <c r="U149" s="2">
        <f>COUNTIF(J$5:J149,J149)</f>
        <v>2</v>
      </c>
      <c r="V149" s="2">
        <f>COUNTIFS(U$5:U149,1)</f>
        <v>17</v>
      </c>
      <c r="W149" s="16"/>
      <c r="X149" s="17"/>
      <c r="Y149" s="2" t="str">
        <f t="shared" si="41"/>
        <v/>
      </c>
      <c r="Z149" s="2" t="str">
        <f t="shared" si="33"/>
        <v>id_component_name</v>
      </c>
      <c r="AA149" s="2" t="str">
        <f t="shared" si="34"/>
        <v xml:space="preserve"> </v>
      </c>
      <c r="AB149" s="2" t="str">
        <f t="shared" si="42"/>
        <v>TEXT</v>
      </c>
      <c r="AC149" s="2" t="str">
        <f t="shared" si="35"/>
        <v>(</v>
      </c>
      <c r="AD149" s="2">
        <f t="shared" si="36"/>
        <v>0</v>
      </c>
      <c r="AE149" s="2" t="str">
        <f t="shared" si="37"/>
        <v>)</v>
      </c>
      <c r="AF149" s="2" t="str">
        <f t="shared" si="38"/>
        <v/>
      </c>
      <c r="AG149" s="2" t="str">
        <f t="shared" si="39"/>
        <v/>
      </c>
      <c r="AH149" s="2" t="str">
        <f t="shared" si="32"/>
        <v xml:space="preserve"> DEFAULT </v>
      </c>
      <c r="AI149" s="2" t="str">
        <f t="shared" si="40"/>
        <v xml:space="preserve"> </v>
      </c>
      <c r="AJ149" s="2" t="str">
        <f t="shared" si="43"/>
        <v>,</v>
      </c>
      <c r="AK149" s="2" t="str">
        <f t="shared" si="44"/>
        <v/>
      </c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</row>
    <row r="150" spans="1:66" s="15" customFormat="1" x14ac:dyDescent="0.8">
      <c r="A150" s="7" t="s">
        <v>13</v>
      </c>
      <c r="B150" s="7" t="s">
        <v>14</v>
      </c>
      <c r="C150" s="7"/>
      <c r="D150" s="7"/>
      <c r="G150" s="16">
        <f t="shared" si="31"/>
        <v>146</v>
      </c>
      <c r="H150" s="16" t="s">
        <v>48</v>
      </c>
      <c r="I150" s="16" t="s">
        <v>181</v>
      </c>
      <c r="J150" s="16" t="s">
        <v>197</v>
      </c>
      <c r="K150" s="16" t="s">
        <v>185</v>
      </c>
      <c r="L150" s="16" t="s">
        <v>193</v>
      </c>
      <c r="M150" s="16"/>
      <c r="N150" s="16"/>
      <c r="O150" s="16" t="s">
        <v>170</v>
      </c>
      <c r="P150" s="16">
        <v>12</v>
      </c>
      <c r="Q150" s="18" t="s">
        <v>227</v>
      </c>
      <c r="R150" s="2" t="s">
        <v>286</v>
      </c>
      <c r="S150" s="19" t="s">
        <v>249</v>
      </c>
      <c r="U150" s="2">
        <f>COUNTIF(J$5:J150,J150)</f>
        <v>3</v>
      </c>
      <c r="V150" s="2">
        <f>COUNTIFS(U$5:U150,1)</f>
        <v>17</v>
      </c>
      <c r="W150" s="16"/>
      <c r="X150" s="17"/>
      <c r="Y150" s="2" t="str">
        <f t="shared" si="41"/>
        <v/>
      </c>
      <c r="Z150" s="2" t="str">
        <f t="shared" si="33"/>
        <v>id_component_digit</v>
      </c>
      <c r="AA150" s="2" t="str">
        <f t="shared" si="34"/>
        <v xml:space="preserve"> </v>
      </c>
      <c r="AB150" s="2" t="str">
        <f t="shared" si="42"/>
        <v>INTEGER</v>
      </c>
      <c r="AC150" s="2" t="str">
        <f t="shared" si="35"/>
        <v>(</v>
      </c>
      <c r="AD150" s="2">
        <f t="shared" si="36"/>
        <v>12</v>
      </c>
      <c r="AE150" s="2" t="str">
        <f t="shared" si="37"/>
        <v>)</v>
      </c>
      <c r="AF150" s="2" t="str">
        <f t="shared" si="38"/>
        <v/>
      </c>
      <c r="AG150" s="2" t="str">
        <f t="shared" si="39"/>
        <v/>
      </c>
      <c r="AH150" s="2" t="str">
        <f t="shared" si="32"/>
        <v xml:space="preserve"> DEFAULT </v>
      </c>
      <c r="AI150" s="2">
        <f t="shared" si="40"/>
        <v>0</v>
      </c>
      <c r="AJ150" s="2" t="str">
        <f t="shared" si="43"/>
        <v>,</v>
      </c>
      <c r="AK150" s="2" t="str">
        <f t="shared" si="44"/>
        <v/>
      </c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</row>
    <row r="151" spans="1:66" s="15" customFormat="1" x14ac:dyDescent="0.8">
      <c r="A151" s="7" t="s">
        <v>13</v>
      </c>
      <c r="B151" s="7" t="s">
        <v>14</v>
      </c>
      <c r="C151" s="7"/>
      <c r="D151" s="7"/>
      <c r="G151" s="16">
        <f t="shared" si="31"/>
        <v>147</v>
      </c>
      <c r="H151" s="16" t="s">
        <v>48</v>
      </c>
      <c r="I151" s="16" t="s">
        <v>181</v>
      </c>
      <c r="J151" s="16" t="s">
        <v>197</v>
      </c>
      <c r="K151" s="16" t="s">
        <v>200</v>
      </c>
      <c r="L151" s="16" t="s">
        <v>203</v>
      </c>
      <c r="M151" s="16" t="s">
        <v>195</v>
      </c>
      <c r="N151" s="16"/>
      <c r="O151" s="16" t="s">
        <v>196</v>
      </c>
      <c r="P151" s="16"/>
      <c r="Q151" s="16" t="s">
        <v>286</v>
      </c>
      <c r="R151" s="2" t="s">
        <v>286</v>
      </c>
      <c r="S151" s="19" t="s">
        <v>275</v>
      </c>
      <c r="U151" s="2">
        <f>COUNTIF(J$5:J151,J151)</f>
        <v>4</v>
      </c>
      <c r="V151" s="2">
        <f>COUNTIFS(U$5:U151,1)</f>
        <v>17</v>
      </c>
      <c r="W151" s="16"/>
      <c r="X151" s="17"/>
      <c r="Y151" s="2" t="str">
        <f t="shared" si="41"/>
        <v/>
      </c>
      <c r="Z151" s="2" t="str">
        <f t="shared" si="33"/>
        <v>choices</v>
      </c>
      <c r="AA151" s="2" t="str">
        <f t="shared" si="34"/>
        <v xml:space="preserve"> </v>
      </c>
      <c r="AB151" s="2" t="str">
        <f t="shared" si="42"/>
        <v>TEXT</v>
      </c>
      <c r="AC151" s="2" t="str">
        <f t="shared" si="35"/>
        <v>(</v>
      </c>
      <c r="AD151" s="2">
        <f t="shared" si="36"/>
        <v>0</v>
      </c>
      <c r="AE151" s="2" t="str">
        <f t="shared" si="37"/>
        <v>)</v>
      </c>
      <c r="AF151" s="2" t="str">
        <f t="shared" si="38"/>
        <v/>
      </c>
      <c r="AG151" s="2" t="str">
        <f t="shared" si="39"/>
        <v xml:space="preserve"> NOT NULL</v>
      </c>
      <c r="AH151" s="2" t="str">
        <f t="shared" si="32"/>
        <v xml:space="preserve"> DEFAULT </v>
      </c>
      <c r="AI151" s="2" t="str">
        <f t="shared" si="40"/>
        <v/>
      </c>
      <c r="AJ151" s="2" t="str">
        <f t="shared" si="43"/>
        <v>,</v>
      </c>
      <c r="AK151" s="2" t="str">
        <f t="shared" si="44"/>
        <v/>
      </c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</row>
    <row r="152" spans="1:66" s="15" customFormat="1" x14ac:dyDescent="0.8">
      <c r="A152" s="7" t="s">
        <v>13</v>
      </c>
      <c r="B152" s="7" t="s">
        <v>14</v>
      </c>
      <c r="C152" s="7"/>
      <c r="D152" s="7"/>
      <c r="G152" s="16">
        <f t="shared" si="31"/>
        <v>148</v>
      </c>
      <c r="H152" s="16" t="s">
        <v>48</v>
      </c>
      <c r="I152" s="16" t="s">
        <v>181</v>
      </c>
      <c r="J152" s="16" t="s">
        <v>197</v>
      </c>
      <c r="K152" s="16" t="s">
        <v>201</v>
      </c>
      <c r="L152" s="16" t="s">
        <v>204</v>
      </c>
      <c r="M152" s="16"/>
      <c r="N152" s="16"/>
      <c r="O152" s="16" t="s">
        <v>196</v>
      </c>
      <c r="P152" s="16"/>
      <c r="Q152" s="16" t="s">
        <v>229</v>
      </c>
      <c r="R152" s="2" t="s">
        <v>286</v>
      </c>
      <c r="S152" s="19" t="s">
        <v>277</v>
      </c>
      <c r="U152" s="2">
        <f>COUNTIF(J$5:J152,J152)</f>
        <v>5</v>
      </c>
      <c r="V152" s="2">
        <f>COUNTIFS(U$5:U152,1)</f>
        <v>17</v>
      </c>
      <c r="W152" s="16"/>
      <c r="X152" s="17"/>
      <c r="Y152" s="2" t="str">
        <f t="shared" si="41"/>
        <v/>
      </c>
      <c r="Z152" s="2" t="str">
        <f t="shared" si="33"/>
        <v>discription_id_component</v>
      </c>
      <c r="AA152" s="2" t="str">
        <f t="shared" si="34"/>
        <v xml:space="preserve"> </v>
      </c>
      <c r="AB152" s="2" t="str">
        <f t="shared" si="42"/>
        <v>TEXT</v>
      </c>
      <c r="AC152" s="2" t="str">
        <f t="shared" si="35"/>
        <v>(</v>
      </c>
      <c r="AD152" s="2">
        <f t="shared" si="36"/>
        <v>0</v>
      </c>
      <c r="AE152" s="2" t="str">
        <f t="shared" si="37"/>
        <v>)</v>
      </c>
      <c r="AF152" s="2" t="str">
        <f t="shared" si="38"/>
        <v/>
      </c>
      <c r="AG152" s="2" t="str">
        <f t="shared" si="39"/>
        <v/>
      </c>
      <c r="AH152" s="2" t="str">
        <f t="shared" si="32"/>
        <v xml:space="preserve"> DEFAULT </v>
      </c>
      <c r="AI152" s="2" t="str">
        <f t="shared" si="40"/>
        <v xml:space="preserve"> </v>
      </c>
      <c r="AJ152" s="2" t="str">
        <f t="shared" si="43"/>
        <v>,</v>
      </c>
      <c r="AK152" s="2" t="str">
        <f t="shared" si="44"/>
        <v/>
      </c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</row>
    <row r="153" spans="1:66" s="15" customFormat="1" ht="79.5" x14ac:dyDescent="0.8">
      <c r="A153" s="7" t="s">
        <v>13</v>
      </c>
      <c r="B153" s="7" t="s">
        <v>14</v>
      </c>
      <c r="C153" s="7"/>
      <c r="D153" s="7"/>
      <c r="G153" s="16">
        <f t="shared" si="31"/>
        <v>149</v>
      </c>
      <c r="H153" s="16" t="s">
        <v>48</v>
      </c>
      <c r="I153" s="16" t="s">
        <v>181</v>
      </c>
      <c r="J153" s="16" t="s">
        <v>197</v>
      </c>
      <c r="K153" s="16" t="s">
        <v>202</v>
      </c>
      <c r="L153" s="16" t="s">
        <v>205</v>
      </c>
      <c r="M153" s="16"/>
      <c r="N153" s="16"/>
      <c r="O153" s="16" t="s">
        <v>196</v>
      </c>
      <c r="P153" s="16"/>
      <c r="Q153" s="2" t="s">
        <v>286</v>
      </c>
      <c r="R153" s="2" t="s">
        <v>286</v>
      </c>
      <c r="S153" s="19" t="s">
        <v>250</v>
      </c>
      <c r="U153" s="2">
        <f>COUNTIF(J$5:J153,J153)</f>
        <v>6</v>
      </c>
      <c r="V153" s="2">
        <f>COUNTIFS(U$5:U153,1)</f>
        <v>17</v>
      </c>
      <c r="W153" s="16"/>
      <c r="X153" s="17"/>
      <c r="Y153" s="2" t="str">
        <f t="shared" si="41"/>
        <v/>
      </c>
      <c r="Z153" s="2" t="str">
        <f t="shared" si="33"/>
        <v>use_id</v>
      </c>
      <c r="AA153" s="2" t="str">
        <f t="shared" si="34"/>
        <v xml:space="preserve"> </v>
      </c>
      <c r="AB153" s="2" t="str">
        <f t="shared" si="42"/>
        <v>TEXT</v>
      </c>
      <c r="AC153" s="2" t="str">
        <f t="shared" si="35"/>
        <v>(</v>
      </c>
      <c r="AD153" s="2">
        <f t="shared" si="36"/>
        <v>0</v>
      </c>
      <c r="AE153" s="2" t="str">
        <f t="shared" si="37"/>
        <v>)</v>
      </c>
      <c r="AF153" s="2" t="str">
        <f t="shared" si="38"/>
        <v/>
      </c>
      <c r="AG153" s="2" t="str">
        <f t="shared" si="39"/>
        <v/>
      </c>
      <c r="AH153" s="2" t="str">
        <f t="shared" si="32"/>
        <v xml:space="preserve"> DEFAULT </v>
      </c>
      <c r="AI153" s="2" t="str">
        <f t="shared" si="40"/>
        <v xml:space="preserve"> </v>
      </c>
      <c r="AJ153" s="2" t="str">
        <f t="shared" si="43"/>
        <v>,</v>
      </c>
      <c r="AK153" s="2" t="str">
        <f t="shared" si="44"/>
        <v/>
      </c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</row>
    <row r="154" spans="1:66" s="15" customFormat="1" x14ac:dyDescent="0.8">
      <c r="A154" s="7" t="s">
        <v>13</v>
      </c>
      <c r="B154" s="7" t="s">
        <v>14</v>
      </c>
      <c r="C154" s="7"/>
      <c r="D154" s="7"/>
      <c r="G154" s="16">
        <f t="shared" si="31"/>
        <v>150</v>
      </c>
      <c r="H154" s="16" t="s">
        <v>48</v>
      </c>
      <c r="I154" s="16" t="s">
        <v>181</v>
      </c>
      <c r="J154" s="16" t="s">
        <v>197</v>
      </c>
      <c r="K154" s="16" t="s">
        <v>22</v>
      </c>
      <c r="L154" s="16" t="s">
        <v>81</v>
      </c>
      <c r="M154" s="16"/>
      <c r="N154" s="16"/>
      <c r="O154" s="16" t="s">
        <v>165</v>
      </c>
      <c r="P154" s="16">
        <v>8</v>
      </c>
      <c r="Q154" s="22" t="s">
        <v>287</v>
      </c>
      <c r="R154" s="14" t="s">
        <v>288</v>
      </c>
      <c r="S154" s="3" t="s">
        <v>268</v>
      </c>
      <c r="U154" s="2">
        <f>COUNTIF(J$5:J154,J154)</f>
        <v>7</v>
      </c>
      <c r="V154" s="2">
        <f>COUNTIFS(U$5:U154,1)</f>
        <v>17</v>
      </c>
      <c r="W154" s="16"/>
      <c r="X154" s="17"/>
      <c r="Y154" s="2" t="str">
        <f t="shared" si="41"/>
        <v/>
      </c>
      <c r="Z154" s="2" t="str">
        <f t="shared" si="33"/>
        <v>registration_date</v>
      </c>
      <c r="AA154" s="2" t="str">
        <f t="shared" si="34"/>
        <v xml:space="preserve"> </v>
      </c>
      <c r="AB154" s="2" t="str">
        <f t="shared" si="42"/>
        <v>TIMESTAMP</v>
      </c>
      <c r="AC154" s="2" t="str">
        <f t="shared" si="35"/>
        <v>(</v>
      </c>
      <c r="AD154" s="2">
        <f t="shared" si="36"/>
        <v>8</v>
      </c>
      <c r="AE154" s="2" t="str">
        <f t="shared" si="37"/>
        <v>)</v>
      </c>
      <c r="AF154" s="2" t="str">
        <f t="shared" si="38"/>
        <v/>
      </c>
      <c r="AG154" s="2" t="str">
        <f t="shared" si="39"/>
        <v/>
      </c>
      <c r="AH154" s="2" t="str">
        <f t="shared" si="32"/>
        <v xml:space="preserve"> DEFAULT </v>
      </c>
      <c r="AI154" s="2" t="str">
        <f t="shared" si="40"/>
        <v>CURRENT_TIMESTAMP</v>
      </c>
      <c r="AJ154" s="2" t="str">
        <f t="shared" si="43"/>
        <v>,</v>
      </c>
      <c r="AK154" s="2" t="str">
        <f t="shared" si="44"/>
        <v/>
      </c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</row>
    <row r="155" spans="1:66" x14ac:dyDescent="0.8">
      <c r="A155" s="7" t="s">
        <v>13</v>
      </c>
      <c r="B155" s="7" t="s">
        <v>14</v>
      </c>
      <c r="C155" s="7"/>
      <c r="D155" s="7"/>
      <c r="G155" s="2">
        <f t="shared" si="31"/>
        <v>151</v>
      </c>
      <c r="H155" s="2" t="s">
        <v>48</v>
      </c>
      <c r="I155" s="2" t="s">
        <v>181</v>
      </c>
      <c r="J155" s="2" t="s">
        <v>197</v>
      </c>
      <c r="K155" s="2" t="s">
        <v>23</v>
      </c>
      <c r="L155" s="2" t="s">
        <v>179</v>
      </c>
      <c r="M155" s="2"/>
      <c r="N155" s="2"/>
      <c r="O155" s="2" t="s">
        <v>165</v>
      </c>
      <c r="P155" s="2">
        <v>8</v>
      </c>
      <c r="Q155" s="22" t="s">
        <v>287</v>
      </c>
      <c r="R155" s="14" t="s">
        <v>288</v>
      </c>
      <c r="S155" s="3" t="s">
        <v>268</v>
      </c>
      <c r="U155" s="2">
        <f>COUNTIF(J$5:J155,J155)</f>
        <v>8</v>
      </c>
      <c r="V155" s="2">
        <f>COUNTIFS(U$5:U155,1)</f>
        <v>17</v>
      </c>
      <c r="W155" s="2"/>
      <c r="X155" s="13"/>
      <c r="Y155" s="2" t="str">
        <f t="shared" si="41"/>
        <v/>
      </c>
      <c r="Z155" s="2" t="str">
        <f t="shared" si="33"/>
        <v>update_date</v>
      </c>
      <c r="AA155" s="2" t="str">
        <f t="shared" si="34"/>
        <v xml:space="preserve"> </v>
      </c>
      <c r="AB155" s="2" t="str">
        <f t="shared" si="42"/>
        <v>TIMESTAMP</v>
      </c>
      <c r="AC155" s="2" t="str">
        <f t="shared" si="35"/>
        <v>(</v>
      </c>
      <c r="AD155" s="2">
        <f t="shared" si="36"/>
        <v>8</v>
      </c>
      <c r="AE155" s="2" t="str">
        <f t="shared" si="37"/>
        <v>)</v>
      </c>
      <c r="AF155" s="2" t="str">
        <f t="shared" si="38"/>
        <v/>
      </c>
      <c r="AG155" s="2" t="str">
        <f t="shared" si="39"/>
        <v/>
      </c>
      <c r="AH155" s="2" t="str">
        <f t="shared" si="32"/>
        <v xml:space="preserve"> DEFAULT </v>
      </c>
      <c r="AI155" s="2" t="str">
        <f t="shared" si="40"/>
        <v>CURRENT_TIMESTAMP</v>
      </c>
      <c r="AJ155" s="2" t="str">
        <f t="shared" si="43"/>
        <v>,</v>
      </c>
      <c r="AK155" s="2" t="str">
        <f t="shared" si="44"/>
        <v/>
      </c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</row>
    <row r="156" spans="1:66" x14ac:dyDescent="0.8">
      <c r="A156" s="7" t="s">
        <v>13</v>
      </c>
      <c r="B156" s="7" t="s">
        <v>14</v>
      </c>
      <c r="C156" s="7"/>
      <c r="D156" s="7"/>
      <c r="G156" s="2">
        <f t="shared" si="31"/>
        <v>152</v>
      </c>
      <c r="H156" s="2" t="s">
        <v>48</v>
      </c>
      <c r="I156" s="2" t="s">
        <v>181</v>
      </c>
      <c r="J156" s="2" t="s">
        <v>197</v>
      </c>
      <c r="K156" s="2" t="s">
        <v>52</v>
      </c>
      <c r="L156" s="2" t="s">
        <v>82</v>
      </c>
      <c r="M156" s="2"/>
      <c r="N156" s="2"/>
      <c r="O156" s="2" t="s">
        <v>166</v>
      </c>
      <c r="P156" s="2">
        <v>8</v>
      </c>
      <c r="Q156" s="2" t="s">
        <v>286</v>
      </c>
      <c r="R156" s="2" t="s">
        <v>290</v>
      </c>
      <c r="S156" s="3" t="s">
        <v>226</v>
      </c>
      <c r="U156" s="2">
        <f>COUNTIF(J$5:J156,J156)</f>
        <v>9</v>
      </c>
      <c r="V156" s="2">
        <f>COUNTIFS(U$5:U156,1)</f>
        <v>17</v>
      </c>
      <c r="W156" s="2"/>
      <c r="X156" s="13"/>
      <c r="Y156" s="2" t="str">
        <f t="shared" si="41"/>
        <v/>
      </c>
      <c r="Z156" s="2" t="str">
        <f t="shared" si="33"/>
        <v>registered_user_id</v>
      </c>
      <c r="AA156" s="2" t="str">
        <f t="shared" si="34"/>
        <v xml:space="preserve"> </v>
      </c>
      <c r="AB156" s="2" t="str">
        <f t="shared" si="42"/>
        <v>VARCHAR</v>
      </c>
      <c r="AC156" s="2" t="str">
        <f t="shared" si="35"/>
        <v>(</v>
      </c>
      <c r="AD156" s="2">
        <f t="shared" si="36"/>
        <v>8</v>
      </c>
      <c r="AE156" s="2" t="str">
        <f t="shared" si="37"/>
        <v>)</v>
      </c>
      <c r="AF156" s="2" t="str">
        <f t="shared" si="38"/>
        <v/>
      </c>
      <c r="AG156" s="2" t="str">
        <f t="shared" si="39"/>
        <v/>
      </c>
      <c r="AH156" s="2" t="str">
        <f t="shared" si="32"/>
        <v xml:space="preserve"> DEFAULT </v>
      </c>
      <c r="AI156" s="2" t="str">
        <f t="shared" si="40"/>
        <v xml:space="preserve"> </v>
      </c>
      <c r="AJ156" s="2" t="str">
        <f t="shared" si="43"/>
        <v>,</v>
      </c>
      <c r="AK156" s="2" t="str">
        <f t="shared" si="44"/>
        <v/>
      </c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</row>
    <row r="157" spans="1:66" x14ac:dyDescent="0.8">
      <c r="A157" s="7" t="s">
        <v>13</v>
      </c>
      <c r="B157" s="7" t="s">
        <v>14</v>
      </c>
      <c r="C157" s="7"/>
      <c r="D157" s="7"/>
      <c r="G157" s="2">
        <f t="shared" si="31"/>
        <v>153</v>
      </c>
      <c r="H157" s="2" t="s">
        <v>48</v>
      </c>
      <c r="I157" s="2" t="s">
        <v>181</v>
      </c>
      <c r="J157" s="2" t="s">
        <v>197</v>
      </c>
      <c r="K157" s="2" t="s">
        <v>53</v>
      </c>
      <c r="L157" s="2" t="s">
        <v>83</v>
      </c>
      <c r="M157" s="2"/>
      <c r="N157" s="2"/>
      <c r="O157" s="2" t="s">
        <v>166</v>
      </c>
      <c r="P157" s="2">
        <v>8</v>
      </c>
      <c r="Q157" s="2" t="s">
        <v>286</v>
      </c>
      <c r="R157" s="2" t="s">
        <v>290</v>
      </c>
      <c r="S157" s="3" t="s">
        <v>226</v>
      </c>
      <c r="U157" s="2">
        <f>COUNTIF(J$5:J157,J157)</f>
        <v>10</v>
      </c>
      <c r="V157" s="2">
        <f>COUNTIFS(U$5:U157,1)</f>
        <v>17</v>
      </c>
      <c r="W157" s="2"/>
      <c r="X157" s="13"/>
      <c r="Y157" s="2" t="str">
        <f t="shared" si="41"/>
        <v/>
      </c>
      <c r="Z157" s="2" t="str">
        <f t="shared" si="33"/>
        <v>update_user_id</v>
      </c>
      <c r="AA157" s="2" t="str">
        <f t="shared" si="34"/>
        <v xml:space="preserve"> </v>
      </c>
      <c r="AB157" s="2" t="str">
        <f t="shared" si="42"/>
        <v>VARCHAR</v>
      </c>
      <c r="AC157" s="2" t="str">
        <f t="shared" si="35"/>
        <v>(</v>
      </c>
      <c r="AD157" s="2">
        <f t="shared" si="36"/>
        <v>8</v>
      </c>
      <c r="AE157" s="2" t="str">
        <f t="shared" si="37"/>
        <v>)</v>
      </c>
      <c r="AF157" s="2" t="str">
        <f t="shared" si="38"/>
        <v/>
      </c>
      <c r="AG157" s="2" t="str">
        <f t="shared" si="39"/>
        <v/>
      </c>
      <c r="AH157" s="2" t="str">
        <f t="shared" si="32"/>
        <v xml:space="preserve"> DEFAULT </v>
      </c>
      <c r="AI157" s="2" t="str">
        <f t="shared" si="40"/>
        <v xml:space="preserve"> </v>
      </c>
      <c r="AJ157" s="2" t="str">
        <f t="shared" si="43"/>
        <v/>
      </c>
      <c r="AK157" s="2" t="str">
        <f t="shared" si="44"/>
        <v>)</v>
      </c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</row>
    <row r="158" spans="1:66" x14ac:dyDescent="0.8">
      <c r="A158" s="7" t="s">
        <v>13</v>
      </c>
      <c r="B158" s="7" t="s">
        <v>14</v>
      </c>
      <c r="C158" s="7"/>
      <c r="D158" s="7"/>
      <c r="G158" s="2">
        <f t="shared" si="31"/>
        <v>154</v>
      </c>
      <c r="H158" s="2" t="s">
        <v>48</v>
      </c>
      <c r="I158" s="2" t="s">
        <v>216</v>
      </c>
      <c r="J158" s="2" t="s">
        <v>221</v>
      </c>
      <c r="K158" s="2" t="s">
        <v>211</v>
      </c>
      <c r="L158" s="16" t="s">
        <v>220</v>
      </c>
      <c r="M158" s="2" t="s">
        <v>195</v>
      </c>
      <c r="N158" s="2"/>
      <c r="O158" s="16" t="s">
        <v>196</v>
      </c>
      <c r="P158" s="16"/>
      <c r="Q158" s="2" t="s">
        <v>286</v>
      </c>
      <c r="R158" s="2" t="s">
        <v>267</v>
      </c>
      <c r="S158" s="3" t="s">
        <v>251</v>
      </c>
      <c r="U158" s="2">
        <f>COUNTIF(J$5:J158,J158)</f>
        <v>1</v>
      </c>
      <c r="V158" s="2">
        <f>COUNTIFS(U$5:U158,1)</f>
        <v>18</v>
      </c>
      <c r="W158" s="2"/>
      <c r="X158" s="13"/>
      <c r="Y158" s="2" t="str">
        <f t="shared" si="41"/>
        <v>(</v>
      </c>
      <c r="Z158" s="2" t="str">
        <f t="shared" si="33"/>
        <v>function_id</v>
      </c>
      <c r="AA158" s="2" t="str">
        <f t="shared" si="34"/>
        <v xml:space="preserve"> </v>
      </c>
      <c r="AB158" s="2" t="str">
        <f t="shared" si="42"/>
        <v>TEXT</v>
      </c>
      <c r="AC158" s="2" t="str">
        <f t="shared" si="35"/>
        <v>(</v>
      </c>
      <c r="AD158" s="2">
        <f t="shared" si="36"/>
        <v>0</v>
      </c>
      <c r="AE158" s="2" t="str">
        <f t="shared" si="37"/>
        <v>)</v>
      </c>
      <c r="AF158" s="2" t="str">
        <f t="shared" si="38"/>
        <v/>
      </c>
      <c r="AG158" s="2" t="str">
        <f t="shared" si="39"/>
        <v xml:space="preserve"> NOT NULL</v>
      </c>
      <c r="AH158" s="2" t="str">
        <f t="shared" si="32"/>
        <v xml:space="preserve"> DEFAULT </v>
      </c>
      <c r="AI158" s="2" t="str">
        <f t="shared" si="40"/>
        <v/>
      </c>
      <c r="AJ158" s="2" t="str">
        <f t="shared" si="43"/>
        <v>,</v>
      </c>
      <c r="AK158" s="2" t="str">
        <f t="shared" si="44"/>
        <v/>
      </c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</row>
    <row r="159" spans="1:66" x14ac:dyDescent="0.8">
      <c r="A159" s="7" t="s">
        <v>13</v>
      </c>
      <c r="B159" s="7" t="s">
        <v>14</v>
      </c>
      <c r="C159" s="7"/>
      <c r="D159" s="7"/>
      <c r="G159" s="2">
        <f t="shared" si="31"/>
        <v>155</v>
      </c>
      <c r="H159" s="16" t="s">
        <v>48</v>
      </c>
      <c r="I159" s="2" t="s">
        <v>216</v>
      </c>
      <c r="J159" s="2" t="s">
        <v>221</v>
      </c>
      <c r="K159" s="16" t="s">
        <v>212</v>
      </c>
      <c r="L159" s="16" t="s">
        <v>92</v>
      </c>
      <c r="M159" s="16" t="s">
        <v>223</v>
      </c>
      <c r="N159" s="16"/>
      <c r="O159" s="16" t="s">
        <v>196</v>
      </c>
      <c r="P159" s="16"/>
      <c r="Q159" s="16" t="s">
        <v>286</v>
      </c>
      <c r="R159" s="2" t="s">
        <v>286</v>
      </c>
      <c r="S159" s="19" t="s">
        <v>272</v>
      </c>
      <c r="U159" s="2">
        <f>COUNTIF(J$5:J159,J159)</f>
        <v>2</v>
      </c>
      <c r="V159" s="2">
        <f>COUNTIFS(U$5:U159,1)</f>
        <v>18</v>
      </c>
      <c r="W159" s="2"/>
      <c r="X159" s="13"/>
      <c r="Y159" s="2" t="str">
        <f t="shared" si="41"/>
        <v/>
      </c>
      <c r="Z159" s="2" t="str">
        <f t="shared" si="33"/>
        <v>category</v>
      </c>
      <c r="AA159" s="2" t="str">
        <f t="shared" si="34"/>
        <v xml:space="preserve"> </v>
      </c>
      <c r="AB159" s="2" t="str">
        <f t="shared" si="42"/>
        <v>TEXT</v>
      </c>
      <c r="AC159" s="2" t="str">
        <f t="shared" si="35"/>
        <v>(</v>
      </c>
      <c r="AD159" s="2">
        <f t="shared" si="36"/>
        <v>0</v>
      </c>
      <c r="AE159" s="2" t="str">
        <f t="shared" si="37"/>
        <v>)</v>
      </c>
      <c r="AF159" s="2" t="str">
        <f t="shared" si="38"/>
        <v/>
      </c>
      <c r="AG159" s="2" t="str">
        <f t="shared" si="39"/>
        <v xml:space="preserve"> NOT NULL</v>
      </c>
      <c r="AH159" s="2" t="str">
        <f t="shared" si="32"/>
        <v xml:space="preserve"> DEFAULT </v>
      </c>
      <c r="AI159" s="2" t="str">
        <f t="shared" si="40"/>
        <v/>
      </c>
      <c r="AJ159" s="2" t="str">
        <f t="shared" si="43"/>
        <v>,</v>
      </c>
      <c r="AK159" s="2" t="str">
        <f t="shared" si="44"/>
        <v/>
      </c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</row>
    <row r="160" spans="1:66" x14ac:dyDescent="0.8">
      <c r="A160" s="7" t="s">
        <v>13</v>
      </c>
      <c r="B160" s="7" t="s">
        <v>14</v>
      </c>
      <c r="C160" s="7"/>
      <c r="D160" s="7"/>
      <c r="G160" s="2">
        <f t="shared" si="31"/>
        <v>156</v>
      </c>
      <c r="H160" s="2" t="s">
        <v>48</v>
      </c>
      <c r="I160" s="2" t="s">
        <v>216</v>
      </c>
      <c r="J160" s="2" t="s">
        <v>221</v>
      </c>
      <c r="K160" s="2" t="s">
        <v>353</v>
      </c>
      <c r="L160" s="16" t="s">
        <v>351</v>
      </c>
      <c r="M160" s="2" t="s">
        <v>223</v>
      </c>
      <c r="N160" s="2"/>
      <c r="O160" s="16" t="s">
        <v>166</v>
      </c>
      <c r="P160" s="16">
        <v>5</v>
      </c>
      <c r="Q160" s="23" t="s">
        <v>292</v>
      </c>
      <c r="R160" s="2" t="s">
        <v>301</v>
      </c>
      <c r="S160" s="3" t="s">
        <v>274</v>
      </c>
      <c r="U160" s="2">
        <f>COUNTIF(J$5:J160,J160)</f>
        <v>3</v>
      </c>
      <c r="V160" s="2">
        <f>COUNTIFS(U$5:U160,1)</f>
        <v>18</v>
      </c>
      <c r="W160" s="2"/>
      <c r="X160" s="13"/>
      <c r="Y160" s="2" t="str">
        <f t="shared" si="41"/>
        <v/>
      </c>
      <c r="Z160" s="2" t="str">
        <f t="shared" si="33"/>
        <v>serial_number_5_digits</v>
      </c>
      <c r="AA160" s="2" t="str">
        <f t="shared" si="34"/>
        <v xml:space="preserve"> </v>
      </c>
      <c r="AB160" s="2" t="str">
        <f t="shared" si="42"/>
        <v>VARCHAR</v>
      </c>
      <c r="AC160" s="2" t="str">
        <f t="shared" si="35"/>
        <v>(</v>
      </c>
      <c r="AD160" s="2">
        <f t="shared" si="36"/>
        <v>5</v>
      </c>
      <c r="AE160" s="2" t="str">
        <f t="shared" si="37"/>
        <v>)</v>
      </c>
      <c r="AF160" s="2" t="str">
        <f t="shared" si="38"/>
        <v/>
      </c>
      <c r="AG160" s="2" t="str">
        <f t="shared" si="39"/>
        <v xml:space="preserve"> NOT NULL</v>
      </c>
      <c r="AH160" s="2" t="str">
        <f t="shared" si="32"/>
        <v xml:space="preserve"> DEFAULT </v>
      </c>
      <c r="AI160" s="2" t="str">
        <f t="shared" si="40"/>
        <v/>
      </c>
      <c r="AJ160" s="2" t="str">
        <f t="shared" si="43"/>
        <v>,</v>
      </c>
      <c r="AK160" s="2" t="str">
        <f t="shared" si="44"/>
        <v/>
      </c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</row>
    <row r="161" spans="1:66" x14ac:dyDescent="0.8">
      <c r="A161" s="7" t="s">
        <v>13</v>
      </c>
      <c r="B161" s="7" t="s">
        <v>14</v>
      </c>
      <c r="C161" s="7"/>
      <c r="D161" s="7"/>
      <c r="G161" s="2">
        <f t="shared" si="31"/>
        <v>157</v>
      </c>
      <c r="H161" s="2" t="s">
        <v>48</v>
      </c>
      <c r="I161" s="2" t="s">
        <v>216</v>
      </c>
      <c r="J161" s="2" t="s">
        <v>221</v>
      </c>
      <c r="K161" s="2" t="s">
        <v>213</v>
      </c>
      <c r="L161" s="2" t="s">
        <v>219</v>
      </c>
      <c r="M161" s="2" t="s">
        <v>223</v>
      </c>
      <c r="N161" s="2"/>
      <c r="O161" s="16" t="s">
        <v>196</v>
      </c>
      <c r="P161" s="16"/>
      <c r="Q161" s="16" t="s">
        <v>286</v>
      </c>
      <c r="R161" s="2" t="s">
        <v>286</v>
      </c>
      <c r="S161" s="3" t="s">
        <v>273</v>
      </c>
      <c r="U161" s="2">
        <f>COUNTIF(J$5:J161,J161)</f>
        <v>4</v>
      </c>
      <c r="V161" s="2">
        <f>COUNTIFS(U$5:U161,1)</f>
        <v>18</v>
      </c>
      <c r="W161" s="2"/>
      <c r="X161" s="13"/>
      <c r="Y161" s="2" t="str">
        <f t="shared" si="41"/>
        <v/>
      </c>
      <c r="Z161" s="2" t="str">
        <f t="shared" si="33"/>
        <v>alias_m_dictionary</v>
      </c>
      <c r="AA161" s="2" t="str">
        <f t="shared" si="34"/>
        <v xml:space="preserve"> </v>
      </c>
      <c r="AB161" s="2" t="str">
        <f t="shared" si="42"/>
        <v>TEXT</v>
      </c>
      <c r="AC161" s="2" t="str">
        <f t="shared" si="35"/>
        <v>(</v>
      </c>
      <c r="AD161" s="2">
        <f t="shared" si="36"/>
        <v>0</v>
      </c>
      <c r="AE161" s="2" t="str">
        <f t="shared" si="37"/>
        <v>)</v>
      </c>
      <c r="AF161" s="2" t="str">
        <f t="shared" si="38"/>
        <v/>
      </c>
      <c r="AG161" s="2" t="str">
        <f t="shared" si="39"/>
        <v xml:space="preserve"> NOT NULL</v>
      </c>
      <c r="AH161" s="2" t="str">
        <f t="shared" si="32"/>
        <v xml:space="preserve"> DEFAULT </v>
      </c>
      <c r="AI161" s="2" t="str">
        <f t="shared" si="40"/>
        <v/>
      </c>
      <c r="AJ161" s="2" t="str">
        <f t="shared" si="43"/>
        <v>,</v>
      </c>
      <c r="AK161" s="2" t="str">
        <f t="shared" si="44"/>
        <v/>
      </c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</row>
    <row r="162" spans="1:66" x14ac:dyDescent="0.8">
      <c r="A162" s="7" t="s">
        <v>13</v>
      </c>
      <c r="B162" s="7" t="s">
        <v>14</v>
      </c>
      <c r="C162" s="7"/>
      <c r="D162" s="7"/>
      <c r="G162" s="2">
        <f t="shared" si="31"/>
        <v>158</v>
      </c>
      <c r="H162" s="2" t="s">
        <v>48</v>
      </c>
      <c r="I162" s="2" t="s">
        <v>216</v>
      </c>
      <c r="J162" s="2" t="s">
        <v>221</v>
      </c>
      <c r="K162" s="2" t="s">
        <v>214</v>
      </c>
      <c r="L162" s="2" t="s">
        <v>217</v>
      </c>
      <c r="M162" s="2"/>
      <c r="N162" s="2"/>
      <c r="O162" s="16" t="s">
        <v>196</v>
      </c>
      <c r="P162" s="16"/>
      <c r="Q162" s="16" t="s">
        <v>229</v>
      </c>
      <c r="R162" s="2" t="s">
        <v>286</v>
      </c>
      <c r="S162" s="19" t="s">
        <v>270</v>
      </c>
      <c r="U162" s="2">
        <f>COUNTIF(J$5:J162,J162)</f>
        <v>5</v>
      </c>
      <c r="V162" s="2">
        <f>COUNTIFS(U$5:U162,1)</f>
        <v>18</v>
      </c>
      <c r="W162" s="2"/>
      <c r="X162" s="13"/>
      <c r="Y162" s="2" t="str">
        <f t="shared" si="41"/>
        <v/>
      </c>
      <c r="Z162" s="2" t="str">
        <f t="shared" si="33"/>
        <v>function_japanese_name</v>
      </c>
      <c r="AA162" s="2" t="str">
        <f t="shared" si="34"/>
        <v xml:space="preserve"> </v>
      </c>
      <c r="AB162" s="2" t="str">
        <f t="shared" si="42"/>
        <v>TEXT</v>
      </c>
      <c r="AC162" s="2" t="str">
        <f t="shared" si="35"/>
        <v>(</v>
      </c>
      <c r="AD162" s="2">
        <f t="shared" si="36"/>
        <v>0</v>
      </c>
      <c r="AE162" s="2" t="str">
        <f t="shared" si="37"/>
        <v>)</v>
      </c>
      <c r="AF162" s="2" t="str">
        <f t="shared" si="38"/>
        <v/>
      </c>
      <c r="AG162" s="2" t="str">
        <f t="shared" si="39"/>
        <v/>
      </c>
      <c r="AH162" s="2" t="str">
        <f t="shared" si="32"/>
        <v xml:space="preserve"> DEFAULT </v>
      </c>
      <c r="AI162" s="2" t="str">
        <f t="shared" si="40"/>
        <v xml:space="preserve"> </v>
      </c>
      <c r="AJ162" s="2" t="str">
        <f t="shared" si="43"/>
        <v>,</v>
      </c>
      <c r="AK162" s="2" t="str">
        <f t="shared" si="44"/>
        <v/>
      </c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</row>
    <row r="163" spans="1:66" x14ac:dyDescent="0.8">
      <c r="A163" s="7" t="s">
        <v>13</v>
      </c>
      <c r="B163" s="7" t="s">
        <v>14</v>
      </c>
      <c r="C163" s="7"/>
      <c r="D163" s="7"/>
      <c r="G163" s="2">
        <f t="shared" si="31"/>
        <v>159</v>
      </c>
      <c r="H163" s="2" t="s">
        <v>48</v>
      </c>
      <c r="I163" s="2" t="s">
        <v>216</v>
      </c>
      <c r="J163" s="2" t="s">
        <v>221</v>
      </c>
      <c r="K163" s="16" t="s">
        <v>215</v>
      </c>
      <c r="L163" s="16" t="s">
        <v>218</v>
      </c>
      <c r="M163" s="16"/>
      <c r="N163" s="16"/>
      <c r="O163" s="16" t="s">
        <v>196</v>
      </c>
      <c r="P163" s="16"/>
      <c r="Q163" s="16" t="s">
        <v>229</v>
      </c>
      <c r="R163" s="2" t="s">
        <v>286</v>
      </c>
      <c r="S163" s="19" t="s">
        <v>271</v>
      </c>
      <c r="U163" s="2">
        <f>COUNTIF(J$5:J163,J163)</f>
        <v>6</v>
      </c>
      <c r="V163" s="2">
        <f>COUNTIFS(U$5:U163,1)</f>
        <v>18</v>
      </c>
      <c r="W163" s="2"/>
      <c r="X163" s="13"/>
      <c r="Y163" s="2" t="str">
        <f t="shared" si="41"/>
        <v/>
      </c>
      <c r="Z163" s="2" t="str">
        <f t="shared" si="33"/>
        <v>function_english_name</v>
      </c>
      <c r="AA163" s="2" t="str">
        <f t="shared" si="34"/>
        <v xml:space="preserve"> </v>
      </c>
      <c r="AB163" s="2" t="str">
        <f t="shared" si="42"/>
        <v>TEXT</v>
      </c>
      <c r="AC163" s="2" t="str">
        <f t="shared" si="35"/>
        <v>(</v>
      </c>
      <c r="AD163" s="2">
        <f t="shared" si="36"/>
        <v>0</v>
      </c>
      <c r="AE163" s="2" t="str">
        <f t="shared" si="37"/>
        <v>)</v>
      </c>
      <c r="AF163" s="2" t="str">
        <f t="shared" si="38"/>
        <v/>
      </c>
      <c r="AG163" s="2" t="str">
        <f t="shared" si="39"/>
        <v/>
      </c>
      <c r="AH163" s="2" t="str">
        <f t="shared" si="32"/>
        <v xml:space="preserve"> DEFAULT </v>
      </c>
      <c r="AI163" s="2" t="str">
        <f t="shared" si="40"/>
        <v xml:space="preserve"> </v>
      </c>
      <c r="AJ163" s="2" t="str">
        <f t="shared" si="43"/>
        <v>,</v>
      </c>
      <c r="AK163" s="2" t="str">
        <f t="shared" si="44"/>
        <v/>
      </c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</row>
    <row r="164" spans="1:66" x14ac:dyDescent="0.8">
      <c r="A164" s="7" t="s">
        <v>13</v>
      </c>
      <c r="B164" s="7" t="s">
        <v>14</v>
      </c>
      <c r="C164" s="7"/>
      <c r="D164" s="7"/>
      <c r="G164" s="2">
        <f t="shared" si="31"/>
        <v>160</v>
      </c>
      <c r="H164" s="2" t="s">
        <v>48</v>
      </c>
      <c r="I164" s="2" t="s">
        <v>216</v>
      </c>
      <c r="J164" s="2" t="s">
        <v>221</v>
      </c>
      <c r="K164" s="16" t="s">
        <v>22</v>
      </c>
      <c r="L164" s="16" t="s">
        <v>81</v>
      </c>
      <c r="M164" s="16"/>
      <c r="N164" s="16"/>
      <c r="O164" s="16" t="s">
        <v>165</v>
      </c>
      <c r="P164" s="16">
        <v>8</v>
      </c>
      <c r="Q164" s="22" t="s">
        <v>287</v>
      </c>
      <c r="R164" s="14" t="s">
        <v>288</v>
      </c>
      <c r="S164" s="3" t="s">
        <v>268</v>
      </c>
      <c r="U164" s="2">
        <f>COUNTIF(J$5:J164,J164)</f>
        <v>7</v>
      </c>
      <c r="V164" s="2">
        <f>COUNTIFS(U$5:U164,1)</f>
        <v>18</v>
      </c>
      <c r="W164" s="2"/>
      <c r="X164" s="13"/>
      <c r="Y164" s="2" t="str">
        <f t="shared" si="41"/>
        <v/>
      </c>
      <c r="Z164" s="2" t="str">
        <f t="shared" si="33"/>
        <v>registration_date</v>
      </c>
      <c r="AA164" s="2" t="str">
        <f t="shared" si="34"/>
        <v xml:space="preserve"> </v>
      </c>
      <c r="AB164" s="2" t="str">
        <f t="shared" si="42"/>
        <v>TIMESTAMP</v>
      </c>
      <c r="AC164" s="2" t="str">
        <f t="shared" si="35"/>
        <v>(</v>
      </c>
      <c r="AD164" s="2">
        <f t="shared" si="36"/>
        <v>8</v>
      </c>
      <c r="AE164" s="2" t="str">
        <f t="shared" si="37"/>
        <v>)</v>
      </c>
      <c r="AF164" s="2" t="str">
        <f t="shared" si="38"/>
        <v/>
      </c>
      <c r="AG164" s="2" t="str">
        <f t="shared" si="39"/>
        <v/>
      </c>
      <c r="AH164" s="2" t="str">
        <f t="shared" si="32"/>
        <v xml:space="preserve"> DEFAULT </v>
      </c>
      <c r="AI164" s="2" t="str">
        <f t="shared" si="40"/>
        <v>CURRENT_TIMESTAMP</v>
      </c>
      <c r="AJ164" s="2" t="str">
        <f t="shared" si="43"/>
        <v>,</v>
      </c>
      <c r="AK164" s="2" t="str">
        <f t="shared" si="44"/>
        <v/>
      </c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</row>
    <row r="165" spans="1:66" x14ac:dyDescent="0.8">
      <c r="A165" s="7" t="s">
        <v>13</v>
      </c>
      <c r="B165" s="7" t="s">
        <v>14</v>
      </c>
      <c r="C165" s="7"/>
      <c r="D165" s="7"/>
      <c r="G165" s="2">
        <f t="shared" si="31"/>
        <v>161</v>
      </c>
      <c r="H165" s="2" t="s">
        <v>48</v>
      </c>
      <c r="I165" s="2" t="s">
        <v>216</v>
      </c>
      <c r="J165" s="2" t="s">
        <v>221</v>
      </c>
      <c r="K165" s="16" t="s">
        <v>23</v>
      </c>
      <c r="L165" s="16" t="s">
        <v>179</v>
      </c>
      <c r="M165" s="16"/>
      <c r="N165" s="16"/>
      <c r="O165" s="2" t="s">
        <v>165</v>
      </c>
      <c r="P165" s="16">
        <v>8</v>
      </c>
      <c r="Q165" s="22" t="s">
        <v>287</v>
      </c>
      <c r="R165" s="14" t="s">
        <v>288</v>
      </c>
      <c r="S165" s="3" t="s">
        <v>268</v>
      </c>
      <c r="U165" s="2">
        <f>COUNTIF(J$5:J165,J165)</f>
        <v>8</v>
      </c>
      <c r="V165" s="2">
        <f>COUNTIFS(U$5:U165,1)</f>
        <v>18</v>
      </c>
      <c r="W165" s="2"/>
      <c r="X165" s="13"/>
      <c r="Y165" s="2" t="str">
        <f t="shared" si="41"/>
        <v/>
      </c>
      <c r="Z165" s="2" t="str">
        <f t="shared" si="33"/>
        <v>update_date</v>
      </c>
      <c r="AA165" s="2" t="str">
        <f t="shared" si="34"/>
        <v xml:space="preserve"> </v>
      </c>
      <c r="AB165" s="2" t="str">
        <f t="shared" si="42"/>
        <v>TIMESTAMP</v>
      </c>
      <c r="AC165" s="2" t="str">
        <f t="shared" si="35"/>
        <v>(</v>
      </c>
      <c r="AD165" s="2">
        <f t="shared" si="36"/>
        <v>8</v>
      </c>
      <c r="AE165" s="2" t="str">
        <f t="shared" si="37"/>
        <v>)</v>
      </c>
      <c r="AF165" s="2" t="str">
        <f t="shared" si="38"/>
        <v/>
      </c>
      <c r="AG165" s="2" t="str">
        <f t="shared" si="39"/>
        <v/>
      </c>
      <c r="AH165" s="2" t="str">
        <f t="shared" si="32"/>
        <v xml:space="preserve"> DEFAULT </v>
      </c>
      <c r="AI165" s="2" t="str">
        <f t="shared" si="40"/>
        <v>CURRENT_TIMESTAMP</v>
      </c>
      <c r="AJ165" s="2" t="str">
        <f t="shared" si="43"/>
        <v>,</v>
      </c>
      <c r="AK165" s="2" t="str">
        <f t="shared" si="44"/>
        <v/>
      </c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</row>
    <row r="166" spans="1:66" x14ac:dyDescent="0.8">
      <c r="A166" s="7" t="s">
        <v>13</v>
      </c>
      <c r="B166" s="7" t="s">
        <v>14</v>
      </c>
      <c r="C166" s="7"/>
      <c r="D166" s="7"/>
      <c r="G166" s="2">
        <f t="shared" si="31"/>
        <v>162</v>
      </c>
      <c r="H166" s="2" t="s">
        <v>48</v>
      </c>
      <c r="I166" s="2" t="s">
        <v>216</v>
      </c>
      <c r="J166" s="2" t="s">
        <v>221</v>
      </c>
      <c r="K166" s="16" t="s">
        <v>52</v>
      </c>
      <c r="L166" s="16" t="s">
        <v>82</v>
      </c>
      <c r="M166" s="16"/>
      <c r="N166" s="16"/>
      <c r="O166" s="16" t="s">
        <v>166</v>
      </c>
      <c r="P166" s="16">
        <v>8</v>
      </c>
      <c r="Q166" s="2" t="s">
        <v>286</v>
      </c>
      <c r="R166" s="2" t="s">
        <v>290</v>
      </c>
      <c r="S166" s="3" t="s">
        <v>226</v>
      </c>
      <c r="U166" s="2">
        <f>COUNTIF(J$5:J166,J166)</f>
        <v>9</v>
      </c>
      <c r="V166" s="2">
        <f>COUNTIFS(U$5:U166,1)</f>
        <v>18</v>
      </c>
      <c r="W166" s="2"/>
      <c r="X166" s="13"/>
      <c r="Y166" s="2" t="str">
        <f t="shared" si="41"/>
        <v/>
      </c>
      <c r="Z166" s="2" t="str">
        <f t="shared" si="33"/>
        <v>registered_user_id</v>
      </c>
      <c r="AA166" s="2" t="str">
        <f t="shared" si="34"/>
        <v xml:space="preserve"> </v>
      </c>
      <c r="AB166" s="2" t="str">
        <f t="shared" si="42"/>
        <v>VARCHAR</v>
      </c>
      <c r="AC166" s="2" t="str">
        <f t="shared" si="35"/>
        <v>(</v>
      </c>
      <c r="AD166" s="2">
        <f t="shared" si="36"/>
        <v>8</v>
      </c>
      <c r="AE166" s="2" t="str">
        <f t="shared" si="37"/>
        <v>)</v>
      </c>
      <c r="AF166" s="2" t="str">
        <f t="shared" si="38"/>
        <v/>
      </c>
      <c r="AG166" s="2" t="str">
        <f t="shared" si="39"/>
        <v/>
      </c>
      <c r="AH166" s="2" t="str">
        <f t="shared" si="32"/>
        <v xml:space="preserve"> DEFAULT </v>
      </c>
      <c r="AI166" s="2" t="str">
        <f t="shared" si="40"/>
        <v xml:space="preserve"> </v>
      </c>
      <c r="AJ166" s="2" t="str">
        <f t="shared" si="43"/>
        <v>,</v>
      </c>
      <c r="AK166" s="2" t="str">
        <f t="shared" si="44"/>
        <v/>
      </c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</row>
    <row r="167" spans="1:66" x14ac:dyDescent="0.8">
      <c r="A167" s="7" t="s">
        <v>13</v>
      </c>
      <c r="B167" s="7" t="s">
        <v>14</v>
      </c>
      <c r="C167" s="7"/>
      <c r="D167" s="7"/>
      <c r="G167" s="2">
        <f t="shared" si="31"/>
        <v>163</v>
      </c>
      <c r="H167" s="2" t="s">
        <v>48</v>
      </c>
      <c r="I167" s="2" t="s">
        <v>216</v>
      </c>
      <c r="J167" s="2" t="s">
        <v>221</v>
      </c>
      <c r="K167" s="16" t="s">
        <v>53</v>
      </c>
      <c r="L167" s="16" t="s">
        <v>83</v>
      </c>
      <c r="M167" s="16"/>
      <c r="N167" s="16"/>
      <c r="O167" s="16" t="s">
        <v>166</v>
      </c>
      <c r="P167" s="16">
        <v>8</v>
      </c>
      <c r="Q167" s="2" t="s">
        <v>286</v>
      </c>
      <c r="R167" s="2" t="s">
        <v>290</v>
      </c>
      <c r="S167" s="3" t="s">
        <v>226</v>
      </c>
      <c r="U167" s="2">
        <f>COUNTIF(J$5:J167,J167)</f>
        <v>10</v>
      </c>
      <c r="V167" s="2">
        <f>COUNTIFS(U$5:U167,1)</f>
        <v>18</v>
      </c>
      <c r="W167" s="2"/>
      <c r="X167" s="13"/>
      <c r="Y167" s="2" t="str">
        <f t="shared" si="41"/>
        <v/>
      </c>
      <c r="Z167" s="2" t="str">
        <f t="shared" si="33"/>
        <v>update_user_id</v>
      </c>
      <c r="AA167" s="2" t="str">
        <f t="shared" si="34"/>
        <v xml:space="preserve"> </v>
      </c>
      <c r="AB167" s="2" t="str">
        <f t="shared" si="42"/>
        <v>VARCHAR</v>
      </c>
      <c r="AC167" s="2" t="str">
        <f t="shared" si="35"/>
        <v>(</v>
      </c>
      <c r="AD167" s="2">
        <f t="shared" si="36"/>
        <v>8</v>
      </c>
      <c r="AE167" s="2" t="str">
        <f t="shared" si="37"/>
        <v>)</v>
      </c>
      <c r="AF167" s="2" t="str">
        <f t="shared" si="38"/>
        <v/>
      </c>
      <c r="AG167" s="2" t="str">
        <f t="shared" si="39"/>
        <v/>
      </c>
      <c r="AH167" s="2" t="str">
        <f t="shared" si="32"/>
        <v xml:space="preserve"> DEFAULT </v>
      </c>
      <c r="AI167" s="2" t="str">
        <f t="shared" si="40"/>
        <v xml:space="preserve"> </v>
      </c>
      <c r="AJ167" s="2" t="str">
        <f t="shared" si="43"/>
        <v>,</v>
      </c>
      <c r="AK167" s="2" t="str">
        <f t="shared" si="44"/>
        <v/>
      </c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</row>
    <row r="168" spans="1:66" x14ac:dyDescent="0.8">
      <c r="A168" s="7" t="s">
        <v>13</v>
      </c>
      <c r="B168" s="7" t="s">
        <v>14</v>
      </c>
      <c r="C168" s="7"/>
      <c r="D168" s="7"/>
      <c r="G168" s="2">
        <f t="shared" si="31"/>
        <v>164</v>
      </c>
      <c r="H168" s="2"/>
      <c r="I168" s="2"/>
      <c r="J168" s="2"/>
      <c r="K168" s="16"/>
      <c r="L168" s="16"/>
      <c r="M168" s="16"/>
      <c r="N168" s="16"/>
      <c r="O168" s="16"/>
      <c r="P168" s="16"/>
      <c r="Q168" s="16"/>
      <c r="R168" s="16"/>
      <c r="S168" s="19"/>
      <c r="U168" s="2">
        <f>COUNTIF(J$5:J168,J168)</f>
        <v>0</v>
      </c>
      <c r="V168" s="2">
        <f>COUNTIFS(U$5:U168,1)</f>
        <v>18</v>
      </c>
      <c r="W168" s="2"/>
      <c r="X168" s="13"/>
      <c r="Y168" s="2" t="str">
        <f t="shared" si="41"/>
        <v/>
      </c>
      <c r="Z168" s="2" t="str">
        <f t="shared" si="33"/>
        <v/>
      </c>
      <c r="AA168" s="2" t="str">
        <f t="shared" si="34"/>
        <v xml:space="preserve"> </v>
      </c>
      <c r="AB168" s="2" t="str">
        <f t="shared" si="42"/>
        <v/>
      </c>
      <c r="AC168" s="2" t="str">
        <f t="shared" si="35"/>
        <v>(</v>
      </c>
      <c r="AD168" s="2">
        <f t="shared" si="36"/>
        <v>0</v>
      </c>
      <c r="AE168" s="2" t="str">
        <f t="shared" si="37"/>
        <v>)</v>
      </c>
      <c r="AF168" s="2" t="str">
        <f t="shared" si="38"/>
        <v/>
      </c>
      <c r="AG168" s="2" t="str">
        <f t="shared" si="39"/>
        <v/>
      </c>
      <c r="AH168" s="2" t="str">
        <f t="shared" si="32"/>
        <v xml:space="preserve"> DEFAULT </v>
      </c>
      <c r="AI168" s="2" t="str">
        <f t="shared" si="40"/>
        <v xml:space="preserve"> </v>
      </c>
      <c r="AJ168" s="2" t="str">
        <f t="shared" si="43"/>
        <v>,</v>
      </c>
      <c r="AK168" s="2" t="str">
        <f t="shared" si="44"/>
        <v/>
      </c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</row>
    <row r="169" spans="1:66" x14ac:dyDescent="0.8">
      <c r="A169" s="7" t="s">
        <v>13</v>
      </c>
      <c r="B169" s="7" t="s">
        <v>14</v>
      </c>
      <c r="C169" s="7"/>
      <c r="D169" s="7"/>
      <c r="G169" s="2">
        <f t="shared" si="31"/>
        <v>165</v>
      </c>
      <c r="H169" s="2"/>
      <c r="I169" s="2"/>
      <c r="J169" s="2"/>
      <c r="K169" s="16"/>
      <c r="L169" s="16"/>
      <c r="M169" s="16"/>
      <c r="N169" s="16"/>
      <c r="O169" s="16"/>
      <c r="P169" s="16"/>
      <c r="Q169" s="16"/>
      <c r="R169" s="16"/>
      <c r="S169" s="19"/>
      <c r="U169" s="2">
        <f>COUNTIF(J$5:J169,J169)</f>
        <v>0</v>
      </c>
      <c r="V169" s="2">
        <f>COUNTIFS(U$5:U169,1)</f>
        <v>18</v>
      </c>
      <c r="W169" s="2"/>
      <c r="X169" s="13"/>
      <c r="Y169" s="2" t="str">
        <f t="shared" si="41"/>
        <v/>
      </c>
      <c r="Z169" s="2" t="str">
        <f t="shared" si="33"/>
        <v/>
      </c>
      <c r="AA169" s="2" t="str">
        <f t="shared" si="34"/>
        <v xml:space="preserve"> </v>
      </c>
      <c r="AB169" s="2" t="str">
        <f t="shared" si="42"/>
        <v/>
      </c>
      <c r="AC169" s="2" t="str">
        <f t="shared" si="35"/>
        <v>(</v>
      </c>
      <c r="AD169" s="2">
        <f t="shared" si="36"/>
        <v>0</v>
      </c>
      <c r="AE169" s="2" t="str">
        <f t="shared" si="37"/>
        <v>)</v>
      </c>
      <c r="AF169" s="2" t="str">
        <f t="shared" si="38"/>
        <v/>
      </c>
      <c r="AG169" s="2" t="str">
        <f t="shared" si="39"/>
        <v/>
      </c>
      <c r="AH169" s="2" t="str">
        <f t="shared" si="32"/>
        <v xml:space="preserve"> DEFAULT </v>
      </c>
      <c r="AI169" s="2" t="str">
        <f t="shared" si="40"/>
        <v xml:space="preserve"> </v>
      </c>
      <c r="AJ169" s="2" t="str">
        <f t="shared" si="43"/>
        <v>,</v>
      </c>
      <c r="AK169" s="2" t="str">
        <f t="shared" si="44"/>
        <v/>
      </c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</row>
    <row r="170" spans="1:66" x14ac:dyDescent="0.8">
      <c r="A170" s="7" t="s">
        <v>13</v>
      </c>
      <c r="B170" s="7" t="s">
        <v>14</v>
      </c>
      <c r="C170" s="7"/>
      <c r="D170" s="7"/>
      <c r="G170" s="2">
        <f t="shared" si="31"/>
        <v>166</v>
      </c>
      <c r="H170" s="2"/>
      <c r="I170" s="2"/>
      <c r="J170" s="2"/>
      <c r="K170" s="16"/>
      <c r="L170" s="16"/>
      <c r="M170" s="16"/>
      <c r="N170" s="16"/>
      <c r="O170" s="16"/>
      <c r="P170" s="16"/>
      <c r="Q170" s="16"/>
      <c r="R170" s="16"/>
      <c r="S170" s="19"/>
      <c r="U170" s="2">
        <f>COUNTIF(J$5:J170,J170)</f>
        <v>0</v>
      </c>
      <c r="V170" s="2">
        <f>COUNTIFS(U$5:U170,1)</f>
        <v>18</v>
      </c>
      <c r="W170" s="2"/>
      <c r="X170" s="13"/>
      <c r="Y170" s="2" t="str">
        <f t="shared" si="41"/>
        <v/>
      </c>
      <c r="Z170" s="2" t="str">
        <f t="shared" si="33"/>
        <v/>
      </c>
      <c r="AA170" s="2" t="str">
        <f t="shared" si="34"/>
        <v xml:space="preserve"> </v>
      </c>
      <c r="AB170" s="2" t="str">
        <f t="shared" si="42"/>
        <v/>
      </c>
      <c r="AC170" s="2" t="str">
        <f t="shared" si="35"/>
        <v>(</v>
      </c>
      <c r="AD170" s="2">
        <f t="shared" si="36"/>
        <v>0</v>
      </c>
      <c r="AE170" s="2" t="str">
        <f t="shared" si="37"/>
        <v>)</v>
      </c>
      <c r="AF170" s="2" t="str">
        <f t="shared" si="38"/>
        <v/>
      </c>
      <c r="AG170" s="2" t="str">
        <f t="shared" si="39"/>
        <v/>
      </c>
      <c r="AH170" s="2" t="str">
        <f t="shared" si="32"/>
        <v xml:space="preserve"> DEFAULT </v>
      </c>
      <c r="AI170" s="2" t="str">
        <f t="shared" si="40"/>
        <v xml:space="preserve"> </v>
      </c>
      <c r="AJ170" s="2" t="str">
        <f t="shared" si="43"/>
        <v>,</v>
      </c>
      <c r="AK170" s="2" t="str">
        <f t="shared" si="44"/>
        <v/>
      </c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</row>
    <row r="171" spans="1:66" x14ac:dyDescent="0.8">
      <c r="A171" s="7" t="s">
        <v>13</v>
      </c>
      <c r="B171" s="7" t="s">
        <v>14</v>
      </c>
      <c r="C171" s="7"/>
      <c r="D171" s="7"/>
      <c r="G171" s="2">
        <f t="shared" si="31"/>
        <v>167</v>
      </c>
      <c r="H171" s="2"/>
      <c r="I171" s="2"/>
      <c r="J171" s="2"/>
      <c r="K171" s="16"/>
      <c r="L171" s="16"/>
      <c r="M171" s="16"/>
      <c r="N171" s="16"/>
      <c r="O171" s="16"/>
      <c r="P171" s="16"/>
      <c r="Q171" s="16"/>
      <c r="R171" s="16"/>
      <c r="S171" s="19"/>
      <c r="U171" s="2">
        <f>COUNTIF(J$5:J171,J171)</f>
        <v>0</v>
      </c>
      <c r="V171" s="2">
        <f>COUNTIFS(U$5:U171,1)</f>
        <v>18</v>
      </c>
      <c r="W171" s="2"/>
      <c r="X171" s="13"/>
      <c r="Y171" s="2" t="str">
        <f t="shared" si="41"/>
        <v/>
      </c>
      <c r="Z171" s="2" t="str">
        <f t="shared" si="33"/>
        <v/>
      </c>
      <c r="AA171" s="2" t="str">
        <f t="shared" si="34"/>
        <v xml:space="preserve"> </v>
      </c>
      <c r="AB171" s="2" t="str">
        <f t="shared" si="42"/>
        <v/>
      </c>
      <c r="AC171" s="2" t="str">
        <f t="shared" si="35"/>
        <v>(</v>
      </c>
      <c r="AD171" s="2">
        <f t="shared" si="36"/>
        <v>0</v>
      </c>
      <c r="AE171" s="2" t="str">
        <f t="shared" si="37"/>
        <v>)</v>
      </c>
      <c r="AF171" s="2" t="str">
        <f t="shared" si="38"/>
        <v/>
      </c>
      <c r="AG171" s="2" t="str">
        <f t="shared" si="39"/>
        <v/>
      </c>
      <c r="AH171" s="2" t="str">
        <f t="shared" si="32"/>
        <v xml:space="preserve"> DEFAULT </v>
      </c>
      <c r="AI171" s="2" t="str">
        <f t="shared" si="40"/>
        <v xml:space="preserve"> </v>
      </c>
      <c r="AJ171" s="2" t="str">
        <f t="shared" si="43"/>
        <v>,</v>
      </c>
      <c r="AK171" s="2" t="str">
        <f t="shared" si="44"/>
        <v/>
      </c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</row>
    <row r="172" spans="1:66" x14ac:dyDescent="0.8">
      <c r="A172" s="7" t="s">
        <v>13</v>
      </c>
      <c r="B172" s="7" t="s">
        <v>14</v>
      </c>
      <c r="C172" s="7"/>
      <c r="D172" s="7"/>
      <c r="G172" s="2">
        <f t="shared" si="31"/>
        <v>168</v>
      </c>
      <c r="H172" s="2"/>
      <c r="I172" s="2"/>
      <c r="J172" s="2"/>
      <c r="K172" s="16"/>
      <c r="L172" s="16"/>
      <c r="M172" s="16"/>
      <c r="N172" s="16"/>
      <c r="O172" s="16"/>
      <c r="P172" s="16"/>
      <c r="Q172" s="16"/>
      <c r="R172" s="16"/>
      <c r="S172" s="19"/>
      <c r="U172" s="2">
        <f>COUNTIF(J$5:J172,J172)</f>
        <v>0</v>
      </c>
      <c r="V172" s="2">
        <f>COUNTIFS(U$5:U172,1)</f>
        <v>18</v>
      </c>
      <c r="W172" s="2"/>
      <c r="X172" s="13"/>
      <c r="Y172" s="2" t="str">
        <f t="shared" si="41"/>
        <v/>
      </c>
      <c r="Z172" s="2" t="str">
        <f t="shared" si="33"/>
        <v/>
      </c>
      <c r="AA172" s="2" t="str">
        <f t="shared" si="34"/>
        <v xml:space="preserve"> </v>
      </c>
      <c r="AB172" s="2" t="str">
        <f t="shared" si="42"/>
        <v/>
      </c>
      <c r="AC172" s="2" t="str">
        <f t="shared" si="35"/>
        <v>(</v>
      </c>
      <c r="AD172" s="2">
        <f t="shared" si="36"/>
        <v>0</v>
      </c>
      <c r="AE172" s="2" t="str">
        <f t="shared" si="37"/>
        <v>)</v>
      </c>
      <c r="AF172" s="2" t="str">
        <f t="shared" si="38"/>
        <v/>
      </c>
      <c r="AG172" s="2" t="str">
        <f t="shared" si="39"/>
        <v/>
      </c>
      <c r="AH172" s="2" t="str">
        <f t="shared" si="32"/>
        <v xml:space="preserve"> DEFAULT </v>
      </c>
      <c r="AI172" s="2" t="str">
        <f t="shared" si="40"/>
        <v xml:space="preserve"> </v>
      </c>
      <c r="AJ172" s="2" t="str">
        <f t="shared" si="43"/>
        <v>,</v>
      </c>
      <c r="AK172" s="2" t="str">
        <f t="shared" si="44"/>
        <v/>
      </c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</row>
    <row r="173" spans="1:66" x14ac:dyDescent="0.8">
      <c r="A173" s="7" t="s">
        <v>13</v>
      </c>
      <c r="B173" s="7" t="s">
        <v>14</v>
      </c>
      <c r="C173" s="7"/>
      <c r="D173" s="7"/>
      <c r="G173" s="2">
        <f t="shared" si="31"/>
        <v>169</v>
      </c>
      <c r="H173" s="2"/>
      <c r="I173" s="2"/>
      <c r="J173" s="2"/>
      <c r="K173" s="16"/>
      <c r="L173" s="16"/>
      <c r="M173" s="16"/>
      <c r="N173" s="16"/>
      <c r="O173" s="16"/>
      <c r="P173" s="16"/>
      <c r="Q173" s="16"/>
      <c r="R173" s="16"/>
      <c r="S173" s="19"/>
      <c r="U173" s="2">
        <f>COUNTIF(J$5:J173,J173)</f>
        <v>0</v>
      </c>
      <c r="V173" s="2">
        <f>COUNTIFS(U$5:U173,1)</f>
        <v>18</v>
      </c>
      <c r="W173" s="2"/>
      <c r="X173" s="13"/>
      <c r="Y173" s="2" t="str">
        <f t="shared" si="41"/>
        <v/>
      </c>
      <c r="Z173" s="2" t="str">
        <f t="shared" si="33"/>
        <v/>
      </c>
      <c r="AA173" s="2" t="str">
        <f t="shared" si="34"/>
        <v xml:space="preserve"> </v>
      </c>
      <c r="AB173" s="2" t="str">
        <f t="shared" si="42"/>
        <v/>
      </c>
      <c r="AC173" s="2" t="str">
        <f t="shared" si="35"/>
        <v>(</v>
      </c>
      <c r="AD173" s="2">
        <f t="shared" si="36"/>
        <v>0</v>
      </c>
      <c r="AE173" s="2" t="str">
        <f t="shared" si="37"/>
        <v>)</v>
      </c>
      <c r="AF173" s="2" t="str">
        <f t="shared" si="38"/>
        <v/>
      </c>
      <c r="AG173" s="2" t="str">
        <f t="shared" si="39"/>
        <v/>
      </c>
      <c r="AH173" s="2" t="str">
        <f t="shared" si="32"/>
        <v xml:space="preserve"> DEFAULT </v>
      </c>
      <c r="AI173" s="2" t="str">
        <f t="shared" si="40"/>
        <v xml:space="preserve"> </v>
      </c>
      <c r="AJ173" s="2" t="str">
        <f t="shared" si="43"/>
        <v>,</v>
      </c>
      <c r="AK173" s="2" t="str">
        <f t="shared" si="44"/>
        <v/>
      </c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</row>
    <row r="174" spans="1:66" x14ac:dyDescent="0.8">
      <c r="A174" s="7" t="s">
        <v>13</v>
      </c>
      <c r="B174" s="7" t="s">
        <v>14</v>
      </c>
      <c r="C174" s="7"/>
      <c r="D174" s="7"/>
      <c r="G174" s="2">
        <f t="shared" si="31"/>
        <v>170</v>
      </c>
      <c r="H174" s="2"/>
      <c r="I174" s="2"/>
      <c r="J174" s="2"/>
      <c r="K174" s="16"/>
      <c r="L174" s="16"/>
      <c r="M174" s="16"/>
      <c r="N174" s="16"/>
      <c r="O174" s="16"/>
      <c r="P174" s="16"/>
      <c r="Q174" s="16"/>
      <c r="R174" s="16"/>
      <c r="S174" s="19"/>
      <c r="U174" s="2">
        <f>COUNTIF(J$5:J174,J174)</f>
        <v>0</v>
      </c>
      <c r="V174" s="2">
        <f>COUNTIFS(U$5:U174,1)</f>
        <v>18</v>
      </c>
      <c r="W174" s="2"/>
      <c r="X174" s="13"/>
      <c r="Y174" s="2" t="str">
        <f t="shared" si="41"/>
        <v/>
      </c>
      <c r="Z174" s="2" t="str">
        <f t="shared" si="33"/>
        <v/>
      </c>
      <c r="AA174" s="2" t="str">
        <f t="shared" si="34"/>
        <v xml:space="preserve"> </v>
      </c>
      <c r="AB174" s="2" t="str">
        <f t="shared" si="42"/>
        <v/>
      </c>
      <c r="AC174" s="2" t="str">
        <f t="shared" si="35"/>
        <v>(</v>
      </c>
      <c r="AD174" s="2">
        <f t="shared" si="36"/>
        <v>0</v>
      </c>
      <c r="AE174" s="2" t="str">
        <f t="shared" si="37"/>
        <v>)</v>
      </c>
      <c r="AF174" s="2" t="str">
        <f t="shared" si="38"/>
        <v/>
      </c>
      <c r="AG174" s="2" t="str">
        <f t="shared" si="39"/>
        <v/>
      </c>
      <c r="AH174" s="2" t="str">
        <f t="shared" si="32"/>
        <v xml:space="preserve"> DEFAULT </v>
      </c>
      <c r="AI174" s="2" t="str">
        <f t="shared" si="40"/>
        <v xml:space="preserve"> </v>
      </c>
      <c r="AJ174" s="2" t="str">
        <f t="shared" si="43"/>
        <v>,</v>
      </c>
      <c r="AK174" s="2" t="str">
        <f t="shared" si="44"/>
        <v/>
      </c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</row>
    <row r="175" spans="1:66" x14ac:dyDescent="0.8">
      <c r="A175" s="7" t="s">
        <v>13</v>
      </c>
      <c r="B175" s="7" t="s">
        <v>14</v>
      </c>
      <c r="C175" s="7"/>
      <c r="D175" s="7"/>
      <c r="G175" s="2">
        <f t="shared" si="31"/>
        <v>171</v>
      </c>
      <c r="H175" s="2"/>
      <c r="I175" s="2"/>
      <c r="J175" s="2"/>
      <c r="K175" s="16"/>
      <c r="L175" s="16"/>
      <c r="M175" s="16"/>
      <c r="N175" s="16"/>
      <c r="O175" s="16"/>
      <c r="P175" s="16"/>
      <c r="Q175" s="16"/>
      <c r="R175" s="16"/>
      <c r="S175" s="19"/>
      <c r="U175" s="2">
        <f>COUNTIF(J$5:J175,J175)</f>
        <v>0</v>
      </c>
      <c r="V175" s="2">
        <f>COUNTIFS(U$5:U175,1)</f>
        <v>18</v>
      </c>
      <c r="W175" s="2"/>
      <c r="X175" s="13"/>
      <c r="Y175" s="2" t="str">
        <f t="shared" si="41"/>
        <v/>
      </c>
      <c r="Z175" s="2" t="str">
        <f t="shared" si="33"/>
        <v/>
      </c>
      <c r="AA175" s="2" t="str">
        <f t="shared" si="34"/>
        <v xml:space="preserve"> </v>
      </c>
      <c r="AB175" s="2" t="str">
        <f t="shared" si="42"/>
        <v/>
      </c>
      <c r="AC175" s="2" t="str">
        <f t="shared" si="35"/>
        <v>(</v>
      </c>
      <c r="AD175" s="2">
        <f t="shared" si="36"/>
        <v>0</v>
      </c>
      <c r="AE175" s="2" t="str">
        <f t="shared" si="37"/>
        <v>)</v>
      </c>
      <c r="AF175" s="2" t="str">
        <f t="shared" si="38"/>
        <v/>
      </c>
      <c r="AG175" s="2" t="str">
        <f t="shared" si="39"/>
        <v/>
      </c>
      <c r="AH175" s="2" t="str">
        <f t="shared" si="32"/>
        <v xml:space="preserve"> DEFAULT </v>
      </c>
      <c r="AI175" s="2" t="str">
        <f t="shared" si="40"/>
        <v xml:space="preserve"> </v>
      </c>
      <c r="AJ175" s="2" t="str">
        <f t="shared" si="43"/>
        <v>,</v>
      </c>
      <c r="AK175" s="2" t="str">
        <f t="shared" si="44"/>
        <v/>
      </c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</row>
    <row r="176" spans="1:66" x14ac:dyDescent="0.8">
      <c r="A176" s="7" t="s">
        <v>13</v>
      </c>
      <c r="B176" s="7" t="s">
        <v>14</v>
      </c>
      <c r="C176" s="7"/>
      <c r="D176" s="7"/>
      <c r="G176" s="2">
        <f t="shared" si="31"/>
        <v>172</v>
      </c>
      <c r="H176" s="2"/>
      <c r="I176" s="2"/>
      <c r="J176" s="2"/>
      <c r="K176" s="16"/>
      <c r="L176" s="16"/>
      <c r="M176" s="16"/>
      <c r="N176" s="16"/>
      <c r="O176" s="16"/>
      <c r="P176" s="16"/>
      <c r="Q176" s="16"/>
      <c r="R176" s="16"/>
      <c r="S176" s="19"/>
      <c r="U176" s="2">
        <f>COUNTIF(J$5:J176,J176)</f>
        <v>0</v>
      </c>
      <c r="V176" s="2">
        <f>COUNTIFS(U$5:U176,1)</f>
        <v>18</v>
      </c>
      <c r="W176" s="2"/>
      <c r="X176" s="13"/>
      <c r="Y176" s="2" t="str">
        <f t="shared" si="41"/>
        <v/>
      </c>
      <c r="Z176" s="2" t="str">
        <f t="shared" si="33"/>
        <v/>
      </c>
      <c r="AA176" s="2" t="str">
        <f t="shared" si="34"/>
        <v xml:space="preserve"> </v>
      </c>
      <c r="AB176" s="2" t="str">
        <f t="shared" si="42"/>
        <v/>
      </c>
      <c r="AC176" s="2" t="str">
        <f t="shared" si="35"/>
        <v>(</v>
      </c>
      <c r="AD176" s="2">
        <f t="shared" si="36"/>
        <v>0</v>
      </c>
      <c r="AE176" s="2" t="str">
        <f t="shared" si="37"/>
        <v>)</v>
      </c>
      <c r="AF176" s="2" t="str">
        <f t="shared" si="38"/>
        <v/>
      </c>
      <c r="AG176" s="2" t="str">
        <f t="shared" si="39"/>
        <v/>
      </c>
      <c r="AH176" s="2" t="str">
        <f t="shared" si="32"/>
        <v xml:space="preserve"> DEFAULT </v>
      </c>
      <c r="AI176" s="2" t="str">
        <f t="shared" si="40"/>
        <v xml:space="preserve"> </v>
      </c>
      <c r="AJ176" s="2" t="str">
        <f t="shared" si="43"/>
        <v>,</v>
      </c>
      <c r="AK176" s="2" t="str">
        <f t="shared" si="44"/>
        <v/>
      </c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</row>
    <row r="177" spans="1:66" x14ac:dyDescent="0.8">
      <c r="A177" s="7" t="s">
        <v>13</v>
      </c>
      <c r="B177" s="7" t="s">
        <v>14</v>
      </c>
      <c r="C177" s="7"/>
      <c r="D177" s="7"/>
      <c r="G177" s="2">
        <f t="shared" si="31"/>
        <v>173</v>
      </c>
      <c r="H177" s="2"/>
      <c r="I177" s="2"/>
      <c r="J177" s="2"/>
      <c r="K177" s="16"/>
      <c r="L177" s="16"/>
      <c r="M177" s="16"/>
      <c r="N177" s="16"/>
      <c r="O177" s="16"/>
      <c r="P177" s="16"/>
      <c r="Q177" s="16"/>
      <c r="R177" s="16"/>
      <c r="S177" s="19"/>
      <c r="U177" s="2">
        <f>COUNTIF(J$5:J177,J177)</f>
        <v>0</v>
      </c>
      <c r="V177" s="2">
        <f>COUNTIFS(U$5:U177,1)</f>
        <v>18</v>
      </c>
      <c r="W177" s="2"/>
      <c r="X177" s="13"/>
      <c r="Y177" s="2" t="str">
        <f t="shared" si="41"/>
        <v/>
      </c>
      <c r="Z177" s="2" t="str">
        <f t="shared" si="33"/>
        <v/>
      </c>
      <c r="AA177" s="2" t="str">
        <f t="shared" si="34"/>
        <v xml:space="preserve"> </v>
      </c>
      <c r="AB177" s="2" t="str">
        <f t="shared" si="42"/>
        <v/>
      </c>
      <c r="AC177" s="2" t="str">
        <f t="shared" si="35"/>
        <v>(</v>
      </c>
      <c r="AD177" s="2">
        <f t="shared" si="36"/>
        <v>0</v>
      </c>
      <c r="AE177" s="2" t="str">
        <f t="shared" si="37"/>
        <v>)</v>
      </c>
      <c r="AF177" s="2" t="str">
        <f t="shared" si="38"/>
        <v/>
      </c>
      <c r="AG177" s="2" t="str">
        <f t="shared" si="39"/>
        <v/>
      </c>
      <c r="AH177" s="2" t="str">
        <f t="shared" si="32"/>
        <v xml:space="preserve"> DEFAULT </v>
      </c>
      <c r="AI177" s="2" t="str">
        <f t="shared" si="40"/>
        <v xml:space="preserve"> </v>
      </c>
      <c r="AJ177" s="2" t="str">
        <f t="shared" si="43"/>
        <v>,</v>
      </c>
      <c r="AK177" s="2" t="str">
        <f t="shared" si="44"/>
        <v/>
      </c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</row>
    <row r="178" spans="1:66" x14ac:dyDescent="0.8">
      <c r="A178" s="7" t="s">
        <v>13</v>
      </c>
      <c r="B178" s="7" t="s">
        <v>14</v>
      </c>
      <c r="C178" s="7"/>
      <c r="D178" s="7"/>
      <c r="G178" s="2">
        <f t="shared" si="31"/>
        <v>174</v>
      </c>
      <c r="H178" s="2"/>
      <c r="I178" s="2"/>
      <c r="J178" s="2"/>
      <c r="K178" s="16"/>
      <c r="L178" s="16"/>
      <c r="M178" s="16"/>
      <c r="N178" s="16"/>
      <c r="O178" s="16"/>
      <c r="P178" s="16"/>
      <c r="Q178" s="16"/>
      <c r="R178" s="16"/>
      <c r="S178" s="19"/>
      <c r="U178" s="2">
        <f>COUNTIF(J$5:J178,J178)</f>
        <v>0</v>
      </c>
      <c r="V178" s="2">
        <f>COUNTIFS(U$5:U178,1)</f>
        <v>18</v>
      </c>
      <c r="W178" s="2"/>
      <c r="X178" s="13"/>
      <c r="Y178" s="2" t="str">
        <f t="shared" si="41"/>
        <v/>
      </c>
      <c r="Z178" s="2" t="str">
        <f t="shared" si="33"/>
        <v/>
      </c>
      <c r="AA178" s="2" t="str">
        <f t="shared" si="34"/>
        <v xml:space="preserve"> </v>
      </c>
      <c r="AB178" s="2" t="str">
        <f t="shared" si="42"/>
        <v/>
      </c>
      <c r="AC178" s="2" t="str">
        <f t="shared" si="35"/>
        <v>(</v>
      </c>
      <c r="AD178" s="2">
        <f t="shared" si="36"/>
        <v>0</v>
      </c>
      <c r="AE178" s="2" t="str">
        <f t="shared" si="37"/>
        <v>)</v>
      </c>
      <c r="AF178" s="2" t="str">
        <f t="shared" si="38"/>
        <v/>
      </c>
      <c r="AG178" s="2" t="str">
        <f t="shared" si="39"/>
        <v/>
      </c>
      <c r="AH178" s="2" t="str">
        <f t="shared" si="32"/>
        <v xml:space="preserve"> DEFAULT </v>
      </c>
      <c r="AI178" s="2" t="str">
        <f t="shared" si="40"/>
        <v xml:space="preserve"> </v>
      </c>
      <c r="AJ178" s="2" t="str">
        <f t="shared" si="43"/>
        <v>,</v>
      </c>
      <c r="AK178" s="2" t="str">
        <f t="shared" si="44"/>
        <v/>
      </c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</row>
    <row r="179" spans="1:66" x14ac:dyDescent="0.8">
      <c r="A179" s="7" t="s">
        <v>13</v>
      </c>
      <c r="B179" s="7" t="s">
        <v>14</v>
      </c>
      <c r="C179" s="7"/>
      <c r="D179" s="7"/>
      <c r="G179" s="2">
        <f t="shared" si="31"/>
        <v>175</v>
      </c>
      <c r="H179" s="2"/>
      <c r="I179" s="2"/>
      <c r="J179" s="2"/>
      <c r="K179" s="16"/>
      <c r="L179" s="16"/>
      <c r="M179" s="16"/>
      <c r="N179" s="16"/>
      <c r="O179" s="16"/>
      <c r="P179" s="16"/>
      <c r="Q179" s="16"/>
      <c r="R179" s="16"/>
      <c r="S179" s="19"/>
      <c r="U179" s="2">
        <f>COUNTIF(J$5:J179,J179)</f>
        <v>0</v>
      </c>
      <c r="V179" s="2">
        <f>COUNTIFS(U$5:U179,1)</f>
        <v>18</v>
      </c>
      <c r="W179" s="2"/>
      <c r="X179" s="13"/>
      <c r="Y179" s="2" t="str">
        <f t="shared" si="41"/>
        <v/>
      </c>
      <c r="Z179" s="2" t="str">
        <f t="shared" si="33"/>
        <v/>
      </c>
      <c r="AA179" s="2" t="str">
        <f t="shared" si="34"/>
        <v xml:space="preserve"> </v>
      </c>
      <c r="AB179" s="2" t="str">
        <f t="shared" si="42"/>
        <v/>
      </c>
      <c r="AC179" s="2" t="str">
        <f t="shared" si="35"/>
        <v>(</v>
      </c>
      <c r="AD179" s="2">
        <f t="shared" si="36"/>
        <v>0</v>
      </c>
      <c r="AE179" s="2" t="str">
        <f t="shared" si="37"/>
        <v>)</v>
      </c>
      <c r="AF179" s="2" t="str">
        <f t="shared" si="38"/>
        <v/>
      </c>
      <c r="AG179" s="2" t="str">
        <f t="shared" si="39"/>
        <v/>
      </c>
      <c r="AH179" s="2" t="str">
        <f t="shared" si="32"/>
        <v xml:space="preserve"> DEFAULT </v>
      </c>
      <c r="AI179" s="2" t="str">
        <f t="shared" si="40"/>
        <v xml:space="preserve"> </v>
      </c>
      <c r="AJ179" s="2" t="str">
        <f t="shared" si="43"/>
        <v>,</v>
      </c>
      <c r="AK179" s="2" t="str">
        <f t="shared" si="44"/>
        <v/>
      </c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</row>
    <row r="180" spans="1:66" x14ac:dyDescent="0.8">
      <c r="A180" s="7" t="s">
        <v>13</v>
      </c>
      <c r="B180" s="7" t="s">
        <v>14</v>
      </c>
      <c r="C180" s="7"/>
      <c r="D180" s="7"/>
      <c r="G180" s="2">
        <f t="shared" si="31"/>
        <v>176</v>
      </c>
      <c r="H180" s="2"/>
      <c r="I180" s="2"/>
      <c r="J180" s="2"/>
      <c r="K180" s="16"/>
      <c r="L180" s="16"/>
      <c r="M180" s="16"/>
      <c r="N180" s="16"/>
      <c r="O180" s="16"/>
      <c r="P180" s="16"/>
      <c r="Q180" s="16"/>
      <c r="R180" s="16"/>
      <c r="S180" s="19"/>
      <c r="U180" s="2">
        <f>COUNTIF(J$5:J180,J180)</f>
        <v>0</v>
      </c>
      <c r="V180" s="2">
        <f>COUNTIFS(U$5:U180,1)</f>
        <v>18</v>
      </c>
      <c r="W180" s="2"/>
      <c r="X180" s="13"/>
      <c r="Y180" s="2" t="str">
        <f t="shared" si="41"/>
        <v/>
      </c>
      <c r="Z180" s="2" t="str">
        <f t="shared" si="33"/>
        <v/>
      </c>
      <c r="AA180" s="2" t="str">
        <f t="shared" si="34"/>
        <v xml:space="preserve"> </v>
      </c>
      <c r="AB180" s="2" t="str">
        <f t="shared" si="42"/>
        <v/>
      </c>
      <c r="AC180" s="2" t="str">
        <f t="shared" si="35"/>
        <v>(</v>
      </c>
      <c r="AD180" s="2">
        <f t="shared" si="36"/>
        <v>0</v>
      </c>
      <c r="AE180" s="2" t="str">
        <f t="shared" si="37"/>
        <v>)</v>
      </c>
      <c r="AF180" s="2" t="str">
        <f t="shared" si="38"/>
        <v/>
      </c>
      <c r="AG180" s="2" t="str">
        <f t="shared" si="39"/>
        <v/>
      </c>
      <c r="AH180" s="2" t="str">
        <f t="shared" si="32"/>
        <v xml:space="preserve"> DEFAULT </v>
      </c>
      <c r="AI180" s="2" t="str">
        <f t="shared" si="40"/>
        <v xml:space="preserve"> </v>
      </c>
      <c r="AJ180" s="2" t="str">
        <f t="shared" si="43"/>
        <v>,</v>
      </c>
      <c r="AK180" s="2" t="str">
        <f t="shared" si="44"/>
        <v/>
      </c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</row>
    <row r="181" spans="1:66" x14ac:dyDescent="0.8">
      <c r="A181" s="7" t="s">
        <v>13</v>
      </c>
      <c r="B181" s="7" t="s">
        <v>14</v>
      </c>
      <c r="C181" s="7"/>
      <c r="D181" s="7"/>
      <c r="G181" s="2">
        <f t="shared" si="31"/>
        <v>177</v>
      </c>
      <c r="H181" s="2"/>
      <c r="I181" s="2"/>
      <c r="J181" s="2"/>
      <c r="K181" s="16"/>
      <c r="L181" s="16"/>
      <c r="M181" s="16"/>
      <c r="N181" s="16"/>
      <c r="O181" s="16"/>
      <c r="P181" s="16"/>
      <c r="Q181" s="16"/>
      <c r="R181" s="16"/>
      <c r="S181" s="19"/>
      <c r="U181" s="2">
        <f>COUNTIF(J$5:J181,J181)</f>
        <v>0</v>
      </c>
      <c r="V181" s="2">
        <f>COUNTIFS(U$5:U181,1)</f>
        <v>18</v>
      </c>
      <c r="W181" s="2"/>
      <c r="X181" s="13"/>
      <c r="Y181" s="2" t="str">
        <f t="shared" si="41"/>
        <v/>
      </c>
      <c r="Z181" s="2" t="str">
        <f t="shared" si="33"/>
        <v/>
      </c>
      <c r="AA181" s="2" t="str">
        <f t="shared" si="34"/>
        <v xml:space="preserve"> </v>
      </c>
      <c r="AB181" s="2" t="str">
        <f t="shared" si="42"/>
        <v/>
      </c>
      <c r="AC181" s="2" t="str">
        <f t="shared" si="35"/>
        <v>(</v>
      </c>
      <c r="AD181" s="2">
        <f t="shared" si="36"/>
        <v>0</v>
      </c>
      <c r="AE181" s="2" t="str">
        <f t="shared" si="37"/>
        <v>)</v>
      </c>
      <c r="AF181" s="2" t="str">
        <f t="shared" si="38"/>
        <v/>
      </c>
      <c r="AG181" s="2" t="str">
        <f t="shared" si="39"/>
        <v/>
      </c>
      <c r="AH181" s="2" t="str">
        <f t="shared" si="32"/>
        <v xml:space="preserve"> DEFAULT </v>
      </c>
      <c r="AI181" s="2" t="str">
        <f t="shared" si="40"/>
        <v xml:space="preserve"> </v>
      </c>
      <c r="AJ181" s="2" t="str">
        <f t="shared" si="43"/>
        <v>,</v>
      </c>
      <c r="AK181" s="2" t="str">
        <f t="shared" si="44"/>
        <v/>
      </c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</row>
    <row r="182" spans="1:66" x14ac:dyDescent="0.8">
      <c r="A182" s="7" t="s">
        <v>13</v>
      </c>
      <c r="B182" s="7" t="s">
        <v>14</v>
      </c>
      <c r="C182" s="7"/>
      <c r="D182" s="7"/>
      <c r="G182" s="2">
        <f t="shared" si="31"/>
        <v>178</v>
      </c>
      <c r="H182" s="2"/>
      <c r="I182" s="2"/>
      <c r="J182" s="2"/>
      <c r="K182" s="16"/>
      <c r="L182" s="16"/>
      <c r="M182" s="16"/>
      <c r="N182" s="16"/>
      <c r="O182" s="16"/>
      <c r="P182" s="16"/>
      <c r="Q182" s="16"/>
      <c r="R182" s="16"/>
      <c r="S182" s="19"/>
      <c r="U182" s="2">
        <f>COUNTIF(J$5:J182,J182)</f>
        <v>0</v>
      </c>
      <c r="V182" s="2">
        <f>COUNTIFS(U$5:U182,1)</f>
        <v>18</v>
      </c>
      <c r="W182" s="2"/>
      <c r="X182" s="13"/>
      <c r="Y182" s="2" t="str">
        <f t="shared" si="41"/>
        <v/>
      </c>
      <c r="Z182" s="2" t="str">
        <f t="shared" si="33"/>
        <v/>
      </c>
      <c r="AA182" s="2" t="str">
        <f t="shared" si="34"/>
        <v xml:space="preserve"> </v>
      </c>
      <c r="AB182" s="2" t="str">
        <f t="shared" si="42"/>
        <v/>
      </c>
      <c r="AC182" s="2" t="str">
        <f t="shared" si="35"/>
        <v>(</v>
      </c>
      <c r="AD182" s="2">
        <f t="shared" si="36"/>
        <v>0</v>
      </c>
      <c r="AE182" s="2" t="str">
        <f t="shared" si="37"/>
        <v>)</v>
      </c>
      <c r="AF182" s="2" t="str">
        <f t="shared" si="38"/>
        <v/>
      </c>
      <c r="AG182" s="2" t="str">
        <f t="shared" si="39"/>
        <v/>
      </c>
      <c r="AH182" s="2" t="str">
        <f t="shared" si="32"/>
        <v xml:space="preserve"> DEFAULT </v>
      </c>
      <c r="AI182" s="2" t="str">
        <f t="shared" si="40"/>
        <v xml:space="preserve"> </v>
      </c>
      <c r="AJ182" s="2" t="str">
        <f t="shared" si="43"/>
        <v>,</v>
      </c>
      <c r="AK182" s="2" t="str">
        <f t="shared" si="44"/>
        <v/>
      </c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</row>
    <row r="183" spans="1:66" x14ac:dyDescent="0.8">
      <c r="A183" s="7" t="s">
        <v>13</v>
      </c>
      <c r="B183" s="7" t="s">
        <v>14</v>
      </c>
      <c r="C183" s="7"/>
      <c r="D183" s="7"/>
      <c r="G183" s="2">
        <f t="shared" si="31"/>
        <v>179</v>
      </c>
      <c r="H183" s="2"/>
      <c r="I183" s="2"/>
      <c r="J183" s="2"/>
      <c r="K183" s="16"/>
      <c r="L183" s="16"/>
      <c r="M183" s="16"/>
      <c r="N183" s="16"/>
      <c r="O183" s="16"/>
      <c r="P183" s="16"/>
      <c r="Q183" s="16"/>
      <c r="R183" s="16"/>
      <c r="S183" s="19"/>
      <c r="U183" s="2">
        <f>COUNTIF(J$5:J183,J183)</f>
        <v>0</v>
      </c>
      <c r="V183" s="2">
        <f>COUNTIFS(U$5:U183,1)</f>
        <v>18</v>
      </c>
      <c r="W183" s="2"/>
      <c r="X183" s="13"/>
      <c r="Y183" s="2" t="str">
        <f t="shared" si="41"/>
        <v/>
      </c>
      <c r="Z183" s="2" t="str">
        <f t="shared" si="33"/>
        <v/>
      </c>
      <c r="AA183" s="2" t="str">
        <f t="shared" si="34"/>
        <v xml:space="preserve"> </v>
      </c>
      <c r="AB183" s="2" t="str">
        <f t="shared" si="42"/>
        <v/>
      </c>
      <c r="AC183" s="2" t="str">
        <f t="shared" si="35"/>
        <v>(</v>
      </c>
      <c r="AD183" s="2">
        <f t="shared" si="36"/>
        <v>0</v>
      </c>
      <c r="AE183" s="2" t="str">
        <f t="shared" si="37"/>
        <v>)</v>
      </c>
      <c r="AF183" s="2" t="str">
        <f t="shared" si="38"/>
        <v/>
      </c>
      <c r="AG183" s="2" t="str">
        <f t="shared" si="39"/>
        <v/>
      </c>
      <c r="AH183" s="2" t="str">
        <f t="shared" ref="AH183:AH194" si="45">AH$3</f>
        <v xml:space="preserve"> DEFAULT </v>
      </c>
      <c r="AI183" s="2" t="str">
        <f t="shared" si="40"/>
        <v xml:space="preserve"> </v>
      </c>
      <c r="AJ183" s="2" t="str">
        <f t="shared" si="43"/>
        <v>,</v>
      </c>
      <c r="AK183" s="2" t="str">
        <f t="shared" si="44"/>
        <v/>
      </c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</row>
    <row r="184" spans="1:66" x14ac:dyDescent="0.8">
      <c r="A184" s="7" t="s">
        <v>13</v>
      </c>
      <c r="B184" s="7" t="s">
        <v>14</v>
      </c>
      <c r="C184" s="7"/>
      <c r="D184" s="7"/>
      <c r="G184" s="2">
        <f t="shared" si="31"/>
        <v>180</v>
      </c>
      <c r="H184" s="2"/>
      <c r="I184" s="2"/>
      <c r="J184" s="2"/>
      <c r="K184" s="16"/>
      <c r="L184" s="16"/>
      <c r="M184" s="16"/>
      <c r="N184" s="16"/>
      <c r="O184" s="16"/>
      <c r="P184" s="16"/>
      <c r="Q184" s="16"/>
      <c r="R184" s="16"/>
      <c r="S184" s="19"/>
      <c r="U184" s="2">
        <f>COUNTIF(J$5:J184,J184)</f>
        <v>0</v>
      </c>
      <c r="V184" s="2">
        <f>COUNTIFS(U$5:U184,1)</f>
        <v>18</v>
      </c>
      <c r="W184" s="2"/>
      <c r="X184" s="13"/>
      <c r="Y184" s="2" t="str">
        <f t="shared" si="41"/>
        <v/>
      </c>
      <c r="Z184" s="2" t="str">
        <f t="shared" si="33"/>
        <v/>
      </c>
      <c r="AA184" s="2" t="str">
        <f t="shared" si="34"/>
        <v xml:space="preserve"> </v>
      </c>
      <c r="AB184" s="2" t="str">
        <f t="shared" si="42"/>
        <v/>
      </c>
      <c r="AC184" s="2" t="str">
        <f t="shared" si="35"/>
        <v>(</v>
      </c>
      <c r="AD184" s="2">
        <f t="shared" si="36"/>
        <v>0</v>
      </c>
      <c r="AE184" s="2" t="str">
        <f t="shared" si="37"/>
        <v>)</v>
      </c>
      <c r="AF184" s="2" t="str">
        <f t="shared" si="38"/>
        <v/>
      </c>
      <c r="AG184" s="2" t="str">
        <f t="shared" si="39"/>
        <v/>
      </c>
      <c r="AH184" s="2" t="str">
        <f t="shared" si="45"/>
        <v xml:space="preserve"> DEFAULT </v>
      </c>
      <c r="AI184" s="2" t="str">
        <f t="shared" si="40"/>
        <v xml:space="preserve"> </v>
      </c>
      <c r="AJ184" s="2" t="str">
        <f t="shared" si="43"/>
        <v>,</v>
      </c>
      <c r="AK184" s="2" t="str">
        <f t="shared" si="44"/>
        <v/>
      </c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</row>
    <row r="185" spans="1:66" x14ac:dyDescent="0.8">
      <c r="A185" s="7" t="s">
        <v>13</v>
      </c>
      <c r="B185" s="7" t="s">
        <v>14</v>
      </c>
      <c r="C185" s="7"/>
      <c r="D185" s="7"/>
      <c r="G185" s="2">
        <f t="shared" si="31"/>
        <v>181</v>
      </c>
      <c r="H185" s="2"/>
      <c r="I185" s="2"/>
      <c r="J185" s="2"/>
      <c r="K185" s="16"/>
      <c r="L185" s="16"/>
      <c r="M185" s="16"/>
      <c r="N185" s="16"/>
      <c r="O185" s="16"/>
      <c r="P185" s="16"/>
      <c r="Q185" s="16"/>
      <c r="R185" s="16"/>
      <c r="S185" s="19"/>
      <c r="U185" s="2">
        <f>COUNTIF(J$5:J185,J185)</f>
        <v>0</v>
      </c>
      <c r="V185" s="2">
        <f>COUNTIFS(U$5:U185,1)</f>
        <v>18</v>
      </c>
      <c r="W185" s="2"/>
      <c r="X185" s="13"/>
      <c r="Y185" s="2" t="str">
        <f t="shared" si="41"/>
        <v/>
      </c>
      <c r="Z185" s="2" t="str">
        <f t="shared" si="33"/>
        <v/>
      </c>
      <c r="AA185" s="2" t="str">
        <f t="shared" si="34"/>
        <v xml:space="preserve"> </v>
      </c>
      <c r="AB185" s="2" t="str">
        <f t="shared" si="42"/>
        <v/>
      </c>
      <c r="AC185" s="2" t="str">
        <f t="shared" si="35"/>
        <v>(</v>
      </c>
      <c r="AD185" s="2">
        <f t="shared" si="36"/>
        <v>0</v>
      </c>
      <c r="AE185" s="2" t="str">
        <f t="shared" si="37"/>
        <v>)</v>
      </c>
      <c r="AF185" s="2" t="str">
        <f t="shared" si="38"/>
        <v/>
      </c>
      <c r="AG185" s="2" t="str">
        <f t="shared" si="39"/>
        <v/>
      </c>
      <c r="AH185" s="2" t="str">
        <f t="shared" si="45"/>
        <v xml:space="preserve"> DEFAULT </v>
      </c>
      <c r="AI185" s="2" t="str">
        <f t="shared" si="40"/>
        <v xml:space="preserve"> </v>
      </c>
      <c r="AJ185" s="2" t="str">
        <f t="shared" si="43"/>
        <v>,</v>
      </c>
      <c r="AK185" s="2" t="str">
        <f t="shared" si="44"/>
        <v/>
      </c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</row>
    <row r="186" spans="1:66" x14ac:dyDescent="0.8">
      <c r="A186" s="7" t="s">
        <v>13</v>
      </c>
      <c r="B186" s="7" t="s">
        <v>14</v>
      </c>
      <c r="C186" s="7"/>
      <c r="D186" s="7"/>
      <c r="G186" s="2">
        <f t="shared" si="31"/>
        <v>182</v>
      </c>
      <c r="H186" s="2"/>
      <c r="I186" s="2"/>
      <c r="J186" s="2"/>
      <c r="K186" s="16"/>
      <c r="L186" s="16"/>
      <c r="M186" s="16"/>
      <c r="N186" s="16"/>
      <c r="O186" s="16"/>
      <c r="P186" s="16"/>
      <c r="Q186" s="16"/>
      <c r="R186" s="16"/>
      <c r="S186" s="19"/>
      <c r="U186" s="2">
        <f>COUNTIF(J$5:J186,J186)</f>
        <v>0</v>
      </c>
      <c r="V186" s="2">
        <f>COUNTIFS(U$5:U186,1)</f>
        <v>18</v>
      </c>
      <c r="W186" s="2"/>
      <c r="X186" s="13"/>
      <c r="Y186" s="2" t="str">
        <f t="shared" si="41"/>
        <v/>
      </c>
      <c r="Z186" s="2" t="str">
        <f t="shared" si="33"/>
        <v/>
      </c>
      <c r="AA186" s="2" t="str">
        <f t="shared" si="34"/>
        <v xml:space="preserve"> </v>
      </c>
      <c r="AB186" s="2" t="str">
        <f t="shared" si="42"/>
        <v/>
      </c>
      <c r="AC186" s="2" t="str">
        <f t="shared" si="35"/>
        <v>(</v>
      </c>
      <c r="AD186" s="2">
        <f t="shared" si="36"/>
        <v>0</v>
      </c>
      <c r="AE186" s="2" t="str">
        <f t="shared" si="37"/>
        <v>)</v>
      </c>
      <c r="AF186" s="2" t="str">
        <f t="shared" si="38"/>
        <v/>
      </c>
      <c r="AG186" s="2" t="str">
        <f t="shared" si="39"/>
        <v/>
      </c>
      <c r="AH186" s="2" t="str">
        <f t="shared" si="45"/>
        <v xml:space="preserve"> DEFAULT </v>
      </c>
      <c r="AI186" s="2" t="str">
        <f t="shared" si="40"/>
        <v xml:space="preserve"> </v>
      </c>
      <c r="AJ186" s="2" t="str">
        <f t="shared" si="43"/>
        <v>,</v>
      </c>
      <c r="AK186" s="2" t="str">
        <f t="shared" si="44"/>
        <v/>
      </c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</row>
    <row r="187" spans="1:66" x14ac:dyDescent="0.8">
      <c r="A187" s="7" t="s">
        <v>13</v>
      </c>
      <c r="B187" s="7" t="s">
        <v>14</v>
      </c>
      <c r="C187" s="7"/>
      <c r="D187" s="7"/>
      <c r="G187" s="2">
        <f t="shared" si="31"/>
        <v>183</v>
      </c>
      <c r="H187" s="2"/>
      <c r="I187" s="2"/>
      <c r="J187" s="2"/>
      <c r="K187" s="16"/>
      <c r="L187" s="16"/>
      <c r="M187" s="16"/>
      <c r="N187" s="16"/>
      <c r="O187" s="16"/>
      <c r="P187" s="16"/>
      <c r="Q187" s="16"/>
      <c r="R187" s="16"/>
      <c r="S187" s="19"/>
      <c r="U187" s="2">
        <f>COUNTIF(J$5:J187,J187)</f>
        <v>0</v>
      </c>
      <c r="V187" s="2">
        <f>COUNTIFS(U$5:U187,1)</f>
        <v>18</v>
      </c>
      <c r="W187" s="2"/>
      <c r="X187" s="13"/>
      <c r="Y187" s="2" t="str">
        <f t="shared" si="41"/>
        <v/>
      </c>
      <c r="Z187" s="2" t="str">
        <f t="shared" si="33"/>
        <v/>
      </c>
      <c r="AA187" s="2" t="str">
        <f t="shared" si="34"/>
        <v xml:space="preserve"> </v>
      </c>
      <c r="AB187" s="2" t="str">
        <f t="shared" si="42"/>
        <v/>
      </c>
      <c r="AC187" s="2" t="str">
        <f t="shared" si="35"/>
        <v>(</v>
      </c>
      <c r="AD187" s="2">
        <f t="shared" si="36"/>
        <v>0</v>
      </c>
      <c r="AE187" s="2" t="str">
        <f t="shared" si="37"/>
        <v>)</v>
      </c>
      <c r="AF187" s="2" t="str">
        <f t="shared" si="38"/>
        <v/>
      </c>
      <c r="AG187" s="2" t="str">
        <f t="shared" si="39"/>
        <v/>
      </c>
      <c r="AH187" s="2" t="str">
        <f t="shared" si="45"/>
        <v xml:space="preserve"> DEFAULT </v>
      </c>
      <c r="AI187" s="2" t="str">
        <f t="shared" si="40"/>
        <v xml:space="preserve"> </v>
      </c>
      <c r="AJ187" s="2" t="str">
        <f t="shared" si="43"/>
        <v>,</v>
      </c>
      <c r="AK187" s="2" t="str">
        <f t="shared" si="44"/>
        <v/>
      </c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</row>
    <row r="188" spans="1:66" x14ac:dyDescent="0.8">
      <c r="A188" s="7" t="s">
        <v>13</v>
      </c>
      <c r="B188" s="7" t="s">
        <v>14</v>
      </c>
      <c r="C188" s="7"/>
      <c r="D188" s="7"/>
      <c r="G188" s="2">
        <f t="shared" si="31"/>
        <v>184</v>
      </c>
      <c r="H188" s="2"/>
      <c r="I188" s="2"/>
      <c r="J188" s="2"/>
      <c r="K188" s="16"/>
      <c r="L188" s="16"/>
      <c r="M188" s="16"/>
      <c r="N188" s="16"/>
      <c r="O188" s="16"/>
      <c r="P188" s="16"/>
      <c r="Q188" s="16"/>
      <c r="R188" s="16"/>
      <c r="S188" s="19"/>
      <c r="U188" s="2">
        <f>COUNTIF(J$5:J188,J188)</f>
        <v>0</v>
      </c>
      <c r="V188" s="2">
        <f>COUNTIFS(U$5:U188,1)</f>
        <v>18</v>
      </c>
      <c r="W188" s="2"/>
      <c r="X188" s="13"/>
      <c r="Y188" s="2" t="str">
        <f t="shared" si="41"/>
        <v/>
      </c>
      <c r="Z188" s="2" t="str">
        <f t="shared" si="33"/>
        <v/>
      </c>
      <c r="AA188" s="2" t="str">
        <f t="shared" si="34"/>
        <v xml:space="preserve"> </v>
      </c>
      <c r="AB188" s="2" t="str">
        <f t="shared" si="42"/>
        <v/>
      </c>
      <c r="AC188" s="2" t="str">
        <f t="shared" si="35"/>
        <v>(</v>
      </c>
      <c r="AD188" s="2">
        <f t="shared" si="36"/>
        <v>0</v>
      </c>
      <c r="AE188" s="2" t="str">
        <f t="shared" si="37"/>
        <v>)</v>
      </c>
      <c r="AF188" s="2" t="str">
        <f t="shared" si="38"/>
        <v/>
      </c>
      <c r="AG188" s="2" t="str">
        <f t="shared" si="39"/>
        <v/>
      </c>
      <c r="AH188" s="2" t="str">
        <f t="shared" si="45"/>
        <v xml:space="preserve"> DEFAULT </v>
      </c>
      <c r="AI188" s="2" t="str">
        <f t="shared" si="40"/>
        <v xml:space="preserve"> </v>
      </c>
      <c r="AJ188" s="2" t="str">
        <f t="shared" si="43"/>
        <v>,</v>
      </c>
      <c r="AK188" s="2" t="str">
        <f t="shared" si="44"/>
        <v/>
      </c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</row>
    <row r="189" spans="1:66" x14ac:dyDescent="0.8">
      <c r="A189" s="7" t="s">
        <v>13</v>
      </c>
      <c r="B189" s="7" t="s">
        <v>14</v>
      </c>
      <c r="C189" s="7"/>
      <c r="D189" s="7"/>
      <c r="G189" s="2">
        <f t="shared" si="31"/>
        <v>185</v>
      </c>
      <c r="H189" s="2"/>
      <c r="I189" s="2"/>
      <c r="J189" s="2"/>
      <c r="K189" s="16"/>
      <c r="L189" s="16"/>
      <c r="M189" s="16"/>
      <c r="N189" s="16"/>
      <c r="O189" s="16"/>
      <c r="P189" s="16"/>
      <c r="Q189" s="16"/>
      <c r="R189" s="16"/>
      <c r="S189" s="19"/>
      <c r="U189" s="2">
        <f>COUNTIF(J$5:J189,J189)</f>
        <v>0</v>
      </c>
      <c r="V189" s="2">
        <f>COUNTIFS(U$5:U189,1)</f>
        <v>18</v>
      </c>
      <c r="W189" s="2"/>
      <c r="X189" s="13"/>
      <c r="Y189" s="2" t="str">
        <f t="shared" si="41"/>
        <v/>
      </c>
      <c r="Z189" s="2" t="str">
        <f t="shared" si="33"/>
        <v/>
      </c>
      <c r="AA189" s="2" t="str">
        <f t="shared" si="34"/>
        <v xml:space="preserve"> </v>
      </c>
      <c r="AB189" s="2" t="str">
        <f t="shared" si="42"/>
        <v/>
      </c>
      <c r="AC189" s="2" t="str">
        <f t="shared" si="35"/>
        <v>(</v>
      </c>
      <c r="AD189" s="2">
        <f t="shared" si="36"/>
        <v>0</v>
      </c>
      <c r="AE189" s="2" t="str">
        <f t="shared" si="37"/>
        <v>)</v>
      </c>
      <c r="AF189" s="2" t="str">
        <f t="shared" si="38"/>
        <v/>
      </c>
      <c r="AG189" s="2" t="str">
        <f t="shared" si="39"/>
        <v/>
      </c>
      <c r="AH189" s="2" t="str">
        <f t="shared" si="45"/>
        <v xml:space="preserve"> DEFAULT </v>
      </c>
      <c r="AI189" s="2" t="str">
        <f t="shared" si="40"/>
        <v xml:space="preserve"> </v>
      </c>
      <c r="AJ189" s="2" t="str">
        <f t="shared" si="43"/>
        <v>,</v>
      </c>
      <c r="AK189" s="2" t="str">
        <f t="shared" si="44"/>
        <v/>
      </c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</row>
    <row r="190" spans="1:66" x14ac:dyDescent="0.8">
      <c r="A190" s="7" t="s">
        <v>13</v>
      </c>
      <c r="B190" s="7" t="s">
        <v>14</v>
      </c>
      <c r="C190" s="7"/>
      <c r="D190" s="7"/>
      <c r="G190" s="2">
        <f t="shared" si="31"/>
        <v>186</v>
      </c>
      <c r="H190" s="2"/>
      <c r="I190" s="2"/>
      <c r="J190" s="2"/>
      <c r="K190" s="16"/>
      <c r="L190" s="16"/>
      <c r="M190" s="16"/>
      <c r="N190" s="16"/>
      <c r="O190" s="16"/>
      <c r="P190" s="16"/>
      <c r="Q190" s="16"/>
      <c r="R190" s="16"/>
      <c r="S190" s="19"/>
      <c r="U190" s="2">
        <f>COUNTIF(J$5:J190,J190)</f>
        <v>0</v>
      </c>
      <c r="V190" s="2">
        <f>COUNTIFS(U$5:U190,1)</f>
        <v>18</v>
      </c>
      <c r="W190" s="2"/>
      <c r="X190" s="13"/>
      <c r="Y190" s="2" t="str">
        <f t="shared" si="41"/>
        <v/>
      </c>
      <c r="Z190" s="2" t="str">
        <f t="shared" si="33"/>
        <v/>
      </c>
      <c r="AA190" s="2" t="str">
        <f t="shared" si="34"/>
        <v xml:space="preserve"> </v>
      </c>
      <c r="AB190" s="2" t="str">
        <f t="shared" si="42"/>
        <v/>
      </c>
      <c r="AC190" s="2" t="str">
        <f t="shared" si="35"/>
        <v>(</v>
      </c>
      <c r="AD190" s="2">
        <f t="shared" si="36"/>
        <v>0</v>
      </c>
      <c r="AE190" s="2" t="str">
        <f t="shared" si="37"/>
        <v>)</v>
      </c>
      <c r="AF190" s="2" t="str">
        <f t="shared" si="38"/>
        <v/>
      </c>
      <c r="AG190" s="2" t="str">
        <f t="shared" si="39"/>
        <v/>
      </c>
      <c r="AH190" s="2" t="str">
        <f t="shared" si="45"/>
        <v xml:space="preserve"> DEFAULT </v>
      </c>
      <c r="AI190" s="2" t="str">
        <f t="shared" si="40"/>
        <v xml:space="preserve"> </v>
      </c>
      <c r="AJ190" s="2" t="str">
        <f t="shared" si="43"/>
        <v>,</v>
      </c>
      <c r="AK190" s="2" t="str">
        <f t="shared" si="44"/>
        <v/>
      </c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</row>
    <row r="191" spans="1:66" x14ac:dyDescent="0.8">
      <c r="A191" s="7" t="s">
        <v>13</v>
      </c>
      <c r="B191" s="7" t="s">
        <v>14</v>
      </c>
      <c r="C191" s="7"/>
      <c r="D191" s="7"/>
      <c r="G191" s="2">
        <f t="shared" si="31"/>
        <v>187</v>
      </c>
      <c r="H191" s="2"/>
      <c r="I191" s="2"/>
      <c r="J191" s="2"/>
      <c r="K191" s="16"/>
      <c r="L191" s="16"/>
      <c r="M191" s="16"/>
      <c r="N191" s="16"/>
      <c r="O191" s="16"/>
      <c r="P191" s="16"/>
      <c r="Q191" s="16"/>
      <c r="R191" s="16"/>
      <c r="S191" s="19"/>
      <c r="U191" s="2">
        <f>COUNTIF(J$5:J191,J191)</f>
        <v>0</v>
      </c>
      <c r="V191" s="2">
        <f>COUNTIFS(U$5:U191,1)</f>
        <v>18</v>
      </c>
      <c r="W191" s="2"/>
      <c r="X191" s="13"/>
      <c r="Y191" s="2" t="str">
        <f t="shared" si="41"/>
        <v/>
      </c>
      <c r="Z191" s="2" t="str">
        <f t="shared" si="33"/>
        <v/>
      </c>
      <c r="AA191" s="2" t="str">
        <f t="shared" si="34"/>
        <v xml:space="preserve"> </v>
      </c>
      <c r="AB191" s="2" t="str">
        <f t="shared" si="42"/>
        <v/>
      </c>
      <c r="AC191" s="2" t="str">
        <f t="shared" si="35"/>
        <v>(</v>
      </c>
      <c r="AD191" s="2">
        <f t="shared" si="36"/>
        <v>0</v>
      </c>
      <c r="AE191" s="2" t="str">
        <f t="shared" si="37"/>
        <v>)</v>
      </c>
      <c r="AF191" s="2" t="str">
        <f t="shared" si="38"/>
        <v/>
      </c>
      <c r="AG191" s="2" t="str">
        <f t="shared" si="39"/>
        <v/>
      </c>
      <c r="AH191" s="2" t="str">
        <f t="shared" si="45"/>
        <v xml:space="preserve"> DEFAULT </v>
      </c>
      <c r="AI191" s="2" t="str">
        <f t="shared" si="40"/>
        <v xml:space="preserve"> </v>
      </c>
      <c r="AJ191" s="2" t="str">
        <f t="shared" si="43"/>
        <v>,</v>
      </c>
      <c r="AK191" s="2" t="str">
        <f t="shared" si="44"/>
        <v/>
      </c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</row>
    <row r="192" spans="1:66" x14ac:dyDescent="0.8">
      <c r="A192" s="7" t="s">
        <v>13</v>
      </c>
      <c r="B192" s="7" t="s">
        <v>14</v>
      </c>
      <c r="C192" s="7"/>
      <c r="D192" s="7"/>
      <c r="G192" s="2">
        <f t="shared" si="31"/>
        <v>188</v>
      </c>
      <c r="H192" s="2"/>
      <c r="I192" s="2"/>
      <c r="J192" s="2"/>
      <c r="K192" s="16"/>
      <c r="L192" s="16"/>
      <c r="M192" s="16"/>
      <c r="N192" s="16"/>
      <c r="O192" s="16"/>
      <c r="P192" s="16"/>
      <c r="Q192" s="16"/>
      <c r="R192" s="16"/>
      <c r="S192" s="19"/>
      <c r="U192" s="2">
        <f>COUNTIF(J$5:J192,J192)</f>
        <v>0</v>
      </c>
      <c r="V192" s="2">
        <f>COUNTIFS(U$5:U192,1)</f>
        <v>18</v>
      </c>
      <c r="W192" s="2"/>
      <c r="X192" s="13"/>
      <c r="Y192" s="2" t="str">
        <f t="shared" si="41"/>
        <v/>
      </c>
      <c r="Z192" s="2" t="str">
        <f t="shared" si="33"/>
        <v/>
      </c>
      <c r="AA192" s="2" t="str">
        <f t="shared" si="34"/>
        <v xml:space="preserve"> </v>
      </c>
      <c r="AB192" s="2" t="str">
        <f t="shared" si="42"/>
        <v/>
      </c>
      <c r="AC192" s="2" t="str">
        <f t="shared" si="35"/>
        <v>(</v>
      </c>
      <c r="AD192" s="2">
        <f t="shared" si="36"/>
        <v>0</v>
      </c>
      <c r="AE192" s="2" t="str">
        <f t="shared" si="37"/>
        <v>)</v>
      </c>
      <c r="AF192" s="2" t="str">
        <f t="shared" si="38"/>
        <v/>
      </c>
      <c r="AG192" s="2" t="str">
        <f t="shared" si="39"/>
        <v/>
      </c>
      <c r="AH192" s="2" t="str">
        <f t="shared" si="45"/>
        <v xml:space="preserve"> DEFAULT </v>
      </c>
      <c r="AI192" s="2" t="str">
        <f t="shared" si="40"/>
        <v xml:space="preserve"> </v>
      </c>
      <c r="AJ192" s="2" t="str">
        <f t="shared" si="43"/>
        <v>,</v>
      </c>
      <c r="AK192" s="2" t="str">
        <f t="shared" si="44"/>
        <v/>
      </c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</row>
    <row r="193" spans="1:66" x14ac:dyDescent="0.8">
      <c r="A193" s="7" t="s">
        <v>13</v>
      </c>
      <c r="B193" s="7" t="s">
        <v>14</v>
      </c>
      <c r="C193" s="7"/>
      <c r="D193" s="7"/>
      <c r="G193" s="2">
        <f t="shared" si="31"/>
        <v>189</v>
      </c>
      <c r="H193" s="2"/>
      <c r="I193" s="2"/>
      <c r="J193" s="2"/>
      <c r="K193" s="16"/>
      <c r="L193" s="16"/>
      <c r="M193" s="16"/>
      <c r="N193" s="16"/>
      <c r="O193" s="16"/>
      <c r="P193" s="16"/>
      <c r="Q193" s="16"/>
      <c r="R193" s="16"/>
      <c r="S193" s="19"/>
      <c r="U193" s="2">
        <f>COUNTIF(J$5:J193,J193)</f>
        <v>0</v>
      </c>
      <c r="V193" s="2">
        <f>COUNTIFS(U$5:U193,1)</f>
        <v>18</v>
      </c>
      <c r="W193" s="2"/>
      <c r="X193" s="13"/>
      <c r="Y193" s="2" t="str">
        <f t="shared" si="41"/>
        <v/>
      </c>
      <c r="Z193" s="2" t="str">
        <f t="shared" si="33"/>
        <v/>
      </c>
      <c r="AA193" s="2" t="str">
        <f t="shared" si="34"/>
        <v xml:space="preserve"> </v>
      </c>
      <c r="AB193" s="2" t="str">
        <f t="shared" si="42"/>
        <v/>
      </c>
      <c r="AC193" s="2" t="str">
        <f t="shared" si="35"/>
        <v>(</v>
      </c>
      <c r="AD193" s="2">
        <f t="shared" si="36"/>
        <v>0</v>
      </c>
      <c r="AE193" s="2" t="str">
        <f t="shared" si="37"/>
        <v>)</v>
      </c>
      <c r="AF193" s="2" t="str">
        <f t="shared" si="38"/>
        <v/>
      </c>
      <c r="AG193" s="2" t="str">
        <f t="shared" si="39"/>
        <v/>
      </c>
      <c r="AH193" s="2" t="str">
        <f t="shared" si="45"/>
        <v xml:space="preserve"> DEFAULT </v>
      </c>
      <c r="AI193" s="2" t="str">
        <f t="shared" si="40"/>
        <v xml:space="preserve"> </v>
      </c>
      <c r="AJ193" s="2" t="str">
        <f t="shared" si="43"/>
        <v>,</v>
      </c>
      <c r="AK193" s="2" t="str">
        <f t="shared" si="44"/>
        <v/>
      </c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</row>
    <row r="194" spans="1:66" x14ac:dyDescent="0.8">
      <c r="A194" s="7" t="s">
        <v>13</v>
      </c>
      <c r="B194" s="7" t="s">
        <v>14</v>
      </c>
      <c r="C194" s="7"/>
      <c r="D194" s="7"/>
      <c r="G194" s="2">
        <f t="shared" si="31"/>
        <v>190</v>
      </c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3"/>
      <c r="U194" s="2">
        <f>COUNTIF(J$5:J194,J194)</f>
        <v>0</v>
      </c>
      <c r="V194" s="2">
        <f>COUNTIFS(U$5:U194,1)</f>
        <v>18</v>
      </c>
      <c r="W194" s="2"/>
      <c r="X194" s="13"/>
      <c r="Y194" s="2" t="str">
        <f t="shared" si="41"/>
        <v/>
      </c>
      <c r="Z194" s="2" t="str">
        <f t="shared" si="33"/>
        <v/>
      </c>
      <c r="AA194" s="2" t="str">
        <f t="shared" si="34"/>
        <v xml:space="preserve"> </v>
      </c>
      <c r="AB194" s="2" t="str">
        <f t="shared" si="42"/>
        <v/>
      </c>
      <c r="AC194" s="2" t="str">
        <f t="shared" si="35"/>
        <v>(</v>
      </c>
      <c r="AD194" s="2">
        <f t="shared" si="36"/>
        <v>0</v>
      </c>
      <c r="AE194" s="2" t="str">
        <f t="shared" si="37"/>
        <v>)</v>
      </c>
      <c r="AF194" s="2" t="str">
        <f t="shared" si="38"/>
        <v/>
      </c>
      <c r="AG194" s="2" t="str">
        <f t="shared" si="39"/>
        <v/>
      </c>
      <c r="AH194" s="2" t="str">
        <f t="shared" si="45"/>
        <v xml:space="preserve"> DEFAULT </v>
      </c>
      <c r="AI194" s="2" t="str">
        <f t="shared" si="40"/>
        <v xml:space="preserve"> </v>
      </c>
      <c r="AJ194" s="2" t="str">
        <f t="shared" si="43"/>
        <v/>
      </c>
      <c r="AK194" s="2" t="str">
        <f t="shared" si="44"/>
        <v>)</v>
      </c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</row>
  </sheetData>
  <autoFilter ref="G4:X194" xr:uid="{00000000-0009-0000-0000-000003000000}"/>
  <phoneticPr fontId="1"/>
  <dataValidations count="3">
    <dataValidation type="list" allowBlank="1" showInputMessage="1" showErrorMessage="1" sqref="D2:D194 B2:B194" xr:uid="{00000000-0002-0000-0300-000000000000}">
      <formula1>"新規,更新,削除"</formula1>
    </dataValidation>
    <dataValidation type="list" allowBlank="1" showInputMessage="1" showErrorMessage="1" sqref="H5:H128" xr:uid="{00000000-0002-0000-0300-000001000000}">
      <formula1>"マスタ,テーブル"</formula1>
    </dataValidation>
    <dataValidation type="list" allowBlank="1" sqref="K5:K194" xr:uid="{00000000-0002-0000-0300-000002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変更履歴</vt:lpstr>
      <vt:lpstr>データベース</vt:lpstr>
      <vt:lpstr>テーブル一覧</vt:lpstr>
      <vt:lpstr>テーブル定義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増田憲人</dc:creator>
  <cp:lastModifiedBy>masudakento</cp:lastModifiedBy>
  <dcterms:created xsi:type="dcterms:W3CDTF">2020-11-17T09:13:06Z</dcterms:created>
  <dcterms:modified xsi:type="dcterms:W3CDTF">2023-03-12T06:47:18Z</dcterms:modified>
</cp:coreProperties>
</file>