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I23" i="1"/>
  <c r="F24" i="1"/>
  <c r="F25" i="1"/>
  <c r="F26" i="1"/>
  <c r="F27" i="1"/>
  <c r="F28" i="1"/>
  <c r="F29" i="1"/>
  <c r="F23" i="1"/>
  <c r="I29" i="1" l="1"/>
  <c r="J29" i="1"/>
  <c r="I28" i="1"/>
  <c r="J28" i="1"/>
  <c r="I27" i="1"/>
  <c r="J27" i="1"/>
  <c r="I26" i="1"/>
  <c r="J26" i="1"/>
  <c r="I25" i="1"/>
  <c r="J25" i="1"/>
  <c r="I24" i="1"/>
  <c r="J23" i="1"/>
  <c r="C14" i="1" l="1"/>
  <c r="C13" i="1"/>
  <c r="I10" i="1"/>
  <c r="G10" i="1"/>
  <c r="E10" i="1"/>
  <c r="N10" i="1"/>
  <c r="M10" i="1"/>
  <c r="L10" i="1"/>
  <c r="K10" i="1"/>
  <c r="C6" i="1"/>
  <c r="C5" i="1"/>
  <c r="C9" i="1" l="1"/>
  <c r="C12" i="1" s="1"/>
</calcChain>
</file>

<file path=xl/sharedStrings.xml><?xml version="1.0" encoding="utf-8"?>
<sst xmlns="http://schemas.openxmlformats.org/spreadsheetml/2006/main" count="46" uniqueCount="38">
  <si>
    <t>Roles</t>
  </si>
  <si>
    <t>Analista</t>
  </si>
  <si>
    <t>Diseñador</t>
  </si>
  <si>
    <t>Programador</t>
  </si>
  <si>
    <t>Téster</t>
  </si>
  <si>
    <t>Asegurador de Calidad</t>
  </si>
  <si>
    <t>Habilidades</t>
  </si>
  <si>
    <t>Arq de sis1</t>
  </si>
  <si>
    <t>Arq de sis2</t>
  </si>
  <si>
    <t>UED2</t>
  </si>
  <si>
    <t>UED1</t>
  </si>
  <si>
    <t>Front-end1</t>
  </si>
  <si>
    <t>Front-end2</t>
  </si>
  <si>
    <t>Back-end1</t>
  </si>
  <si>
    <t>Back-end2</t>
  </si>
  <si>
    <t>Inglés</t>
  </si>
  <si>
    <t>Inglés 2</t>
  </si>
  <si>
    <t>php</t>
  </si>
  <si>
    <t>MySQL</t>
  </si>
  <si>
    <t>Jquery</t>
  </si>
  <si>
    <t>HTML5</t>
  </si>
  <si>
    <t>SQLServer</t>
  </si>
  <si>
    <t>JS</t>
  </si>
  <si>
    <t>Aseg calid</t>
  </si>
  <si>
    <t>Edo Gto</t>
  </si>
  <si>
    <t>hrs x dia</t>
  </si>
  <si>
    <t>hrs x mes</t>
  </si>
  <si>
    <t>Salario por rol</t>
  </si>
  <si>
    <t>Rol</t>
  </si>
  <si>
    <t>salario por mes</t>
  </si>
  <si>
    <t>sueldo x hr</t>
  </si>
  <si>
    <t xml:space="preserve">Analista </t>
  </si>
  <si>
    <t>Administrador de Proyectos</t>
  </si>
  <si>
    <t>Administrador de la Configuración</t>
  </si>
  <si>
    <t xml:space="preserve">Salario geográfico </t>
  </si>
  <si>
    <t>% En base al salario geográfico</t>
  </si>
  <si>
    <t>día x mes</t>
  </si>
  <si>
    <t>SALARIOS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</si>
</sst>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$-80A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5" borderId="0" xfId="0" applyFill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7" borderId="0" xfId="0" applyFill="1" applyAlignment="1">
      <alignment horizontal="left" vertical="center"/>
    </xf>
    <xf numFmtId="0" fontId="2" fillId="8" borderId="0" xfId="0" applyFont="1" applyFill="1"/>
    <xf numFmtId="0" fontId="2" fillId="7" borderId="0" xfId="0" applyFont="1" applyFill="1"/>
    <xf numFmtId="0" fontId="0" fillId="7" borderId="1" xfId="0" applyFill="1" applyBorder="1"/>
    <xf numFmtId="0" fontId="0" fillId="7" borderId="2" xfId="0" applyFill="1" applyBorder="1" applyAlignment="1">
      <alignment vertical="center"/>
    </xf>
    <xf numFmtId="0" fontId="1" fillId="6" borderId="1" xfId="0" applyFont="1" applyFill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9"/>
  <sheetViews>
    <sheetView tabSelected="1" topLeftCell="A12" workbookViewId="0">
      <selection activeCell="J22" sqref="J22"/>
    </sheetView>
  </sheetViews>
  <sheetFormatPr baseColWidth="10" defaultRowHeight="15" x14ac:dyDescent="0.25"/>
  <cols>
    <col min="2" max="2" width="19.85546875" customWidth="1"/>
    <col min="3" max="3" width="16.42578125" customWidth="1"/>
    <col min="4" max="4" width="17.85546875" customWidth="1"/>
    <col min="5" max="5" width="23.5703125" customWidth="1"/>
    <col min="6" max="6" width="25.85546875" customWidth="1"/>
    <col min="7" max="7" width="14.42578125" customWidth="1"/>
    <col min="8" max="8" width="12.140625" customWidth="1"/>
    <col min="9" max="9" width="10.85546875" customWidth="1"/>
    <col min="10" max="10" width="16.5703125" customWidth="1"/>
  </cols>
  <sheetData>
    <row r="3" spans="2:16" ht="46.5" x14ac:dyDescent="0.7">
      <c r="B3" s="16" t="s">
        <v>37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16" x14ac:dyDescent="0.25">
      <c r="B4" s="1" t="s">
        <v>0</v>
      </c>
      <c r="C4" s="1"/>
    </row>
    <row r="5" spans="2:16" x14ac:dyDescent="0.25">
      <c r="B5" t="s">
        <v>32</v>
      </c>
      <c r="C5">
        <f>AVERAGE(E5,D5)</f>
        <v>38213</v>
      </c>
      <c r="D5">
        <v>37081</v>
      </c>
      <c r="E5">
        <v>39345</v>
      </c>
    </row>
    <row r="6" spans="2:16" x14ac:dyDescent="0.25">
      <c r="B6" t="s">
        <v>1</v>
      </c>
      <c r="C6">
        <f>AVERAGE(D6,E6)</f>
        <v>28380</v>
      </c>
      <c r="D6">
        <v>28431</v>
      </c>
      <c r="E6">
        <v>28329</v>
      </c>
    </row>
    <row r="7" spans="2:16" x14ac:dyDescent="0.25">
      <c r="B7" s="10" t="s">
        <v>2</v>
      </c>
      <c r="D7" s="8" t="s">
        <v>6</v>
      </c>
      <c r="E7" s="2" t="s">
        <v>7</v>
      </c>
      <c r="F7" s="2" t="s">
        <v>8</v>
      </c>
      <c r="G7" s="2" t="s">
        <v>10</v>
      </c>
      <c r="H7" s="2" t="s">
        <v>9</v>
      </c>
    </row>
    <row r="8" spans="2:16" x14ac:dyDescent="0.25">
      <c r="B8" s="10"/>
      <c r="C8">
        <v>28640</v>
      </c>
      <c r="D8" s="8"/>
      <c r="E8">
        <v>32905</v>
      </c>
      <c r="F8">
        <v>34289</v>
      </c>
      <c r="G8">
        <v>25129</v>
      </c>
      <c r="H8">
        <v>222035</v>
      </c>
    </row>
    <row r="9" spans="2:16" x14ac:dyDescent="0.25">
      <c r="B9" s="10" t="s">
        <v>3</v>
      </c>
      <c r="C9" s="9">
        <f>AVERAGE(E10,G10,I10,K10,L10,M10,N10,O10,P10)</f>
        <v>24134.444444444445</v>
      </c>
      <c r="D9" s="8" t="s">
        <v>6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22</v>
      </c>
      <c r="M9" s="2" t="s">
        <v>18</v>
      </c>
      <c r="N9" s="2" t="s">
        <v>21</v>
      </c>
      <c r="O9" s="2" t="s">
        <v>20</v>
      </c>
      <c r="P9" s="2" t="s">
        <v>19</v>
      </c>
    </row>
    <row r="10" spans="2:16" x14ac:dyDescent="0.25">
      <c r="B10" s="10"/>
      <c r="C10" s="9"/>
      <c r="D10" s="8"/>
      <c r="E10" s="4">
        <f>(24880+F10)/2</f>
        <v>25426.5</v>
      </c>
      <c r="F10" s="3">
        <v>25973</v>
      </c>
      <c r="G10">
        <f>(26978+H10)/2</f>
        <v>25979</v>
      </c>
      <c r="H10" s="3">
        <v>24980</v>
      </c>
      <c r="I10" s="4">
        <f>(29020+J10)/2</f>
        <v>25958.5</v>
      </c>
      <c r="J10" s="3">
        <v>22897</v>
      </c>
      <c r="K10" s="4">
        <f>(21915+20074)/2</f>
        <v>20994.5</v>
      </c>
      <c r="L10">
        <f>(24463+27375)/2</f>
        <v>25919</v>
      </c>
      <c r="M10">
        <f>(20800+19565)/2</f>
        <v>20182.5</v>
      </c>
      <c r="N10">
        <f>(21182+23086)/2</f>
        <v>22134</v>
      </c>
      <c r="O10">
        <v>25220</v>
      </c>
      <c r="P10">
        <v>25396</v>
      </c>
    </row>
    <row r="11" spans="2:16" x14ac:dyDescent="0.25">
      <c r="B11" s="10" t="s">
        <v>4</v>
      </c>
      <c r="D11" s="8" t="s">
        <v>6</v>
      </c>
      <c r="E11" s="2" t="s">
        <v>23</v>
      </c>
    </row>
    <row r="12" spans="2:16" x14ac:dyDescent="0.25">
      <c r="B12" s="10"/>
      <c r="C12" s="4">
        <f>AVERAGE(E12,C9,E8)</f>
        <v>27683.814814814814</v>
      </c>
      <c r="D12" s="8"/>
      <c r="E12">
        <v>26012</v>
      </c>
    </row>
    <row r="13" spans="2:16" x14ac:dyDescent="0.25">
      <c r="B13" s="10" t="s">
        <v>33</v>
      </c>
      <c r="C13">
        <f>(22802+21668)/2</f>
        <v>22235</v>
      </c>
    </row>
    <row r="14" spans="2:16" x14ac:dyDescent="0.25">
      <c r="B14" s="10" t="s">
        <v>5</v>
      </c>
      <c r="C14">
        <f>(25571+26453)/2</f>
        <v>26012</v>
      </c>
    </row>
    <row r="18" spans="2:10" ht="18.75" x14ac:dyDescent="0.3">
      <c r="B18" s="11" t="s">
        <v>24</v>
      </c>
      <c r="C18" s="12">
        <v>23352</v>
      </c>
    </row>
    <row r="22" spans="2:10" x14ac:dyDescent="0.25">
      <c r="B22" s="15" t="s">
        <v>28</v>
      </c>
      <c r="C22" s="15" t="s">
        <v>34</v>
      </c>
      <c r="D22" s="15" t="s">
        <v>27</v>
      </c>
      <c r="E22" s="15" t="s">
        <v>35</v>
      </c>
      <c r="F22" s="15" t="s">
        <v>29</v>
      </c>
      <c r="G22" s="15" t="s">
        <v>36</v>
      </c>
      <c r="H22" s="15" t="s">
        <v>25</v>
      </c>
      <c r="I22" s="15" t="s">
        <v>26</v>
      </c>
      <c r="J22" s="15" t="s">
        <v>30</v>
      </c>
    </row>
    <row r="23" spans="2:10" x14ac:dyDescent="0.25">
      <c r="B23" s="13" t="s">
        <v>32</v>
      </c>
      <c r="C23" s="5">
        <v>23352</v>
      </c>
      <c r="D23" s="5">
        <v>38213</v>
      </c>
      <c r="E23" s="6">
        <v>61.1</v>
      </c>
      <c r="F23" s="7">
        <f>D23*0.61</f>
        <v>23309.93</v>
      </c>
      <c r="G23" s="5">
        <v>20</v>
      </c>
      <c r="H23" s="5">
        <v>8</v>
      </c>
      <c r="I23" s="5">
        <f>H23*G23</f>
        <v>160</v>
      </c>
      <c r="J23" s="7">
        <f>(F23/G23)/H23</f>
        <v>145.6870625</v>
      </c>
    </row>
    <row r="24" spans="2:10" x14ac:dyDescent="0.25">
      <c r="B24" s="13" t="s">
        <v>31</v>
      </c>
      <c r="C24" s="5">
        <v>23352</v>
      </c>
      <c r="D24" s="5">
        <v>28380</v>
      </c>
      <c r="E24" s="6">
        <v>61.1</v>
      </c>
      <c r="F24" s="7">
        <f t="shared" ref="F24:F29" si="0">D24*0.61</f>
        <v>17311.8</v>
      </c>
      <c r="G24" s="5">
        <v>20</v>
      </c>
      <c r="H24" s="5">
        <v>8</v>
      </c>
      <c r="I24" s="5">
        <f t="shared" ref="I24:I29" si="1">H24*G24</f>
        <v>160</v>
      </c>
      <c r="J24" s="7">
        <f>(F24/G24)/H24</f>
        <v>108.19874999999999</v>
      </c>
    </row>
    <row r="25" spans="2:10" x14ac:dyDescent="0.25">
      <c r="B25" s="14" t="s">
        <v>2</v>
      </c>
      <c r="C25" s="5">
        <v>23352</v>
      </c>
      <c r="D25" s="5">
        <v>28640</v>
      </c>
      <c r="E25" s="6">
        <v>61.1</v>
      </c>
      <c r="F25" s="7">
        <f t="shared" si="0"/>
        <v>17470.399999999998</v>
      </c>
      <c r="G25" s="5">
        <v>20</v>
      </c>
      <c r="H25" s="5">
        <v>8</v>
      </c>
      <c r="I25" s="5">
        <f t="shared" si="1"/>
        <v>160</v>
      </c>
      <c r="J25" s="7">
        <f t="shared" ref="J25:J29" si="2">(F25/G25)/H25</f>
        <v>109.18999999999998</v>
      </c>
    </row>
    <row r="26" spans="2:10" x14ac:dyDescent="0.25">
      <c r="B26" s="14" t="s">
        <v>3</v>
      </c>
      <c r="C26">
        <v>23352</v>
      </c>
      <c r="D26" s="5">
        <v>24134</v>
      </c>
      <c r="E26" s="6">
        <v>61.1</v>
      </c>
      <c r="F26" s="7">
        <f t="shared" si="0"/>
        <v>14721.74</v>
      </c>
      <c r="G26" s="5">
        <v>20</v>
      </c>
      <c r="H26" s="5">
        <v>8</v>
      </c>
      <c r="I26" s="5">
        <f t="shared" si="1"/>
        <v>160</v>
      </c>
      <c r="J26" s="7">
        <f t="shared" si="2"/>
        <v>92.010874999999999</v>
      </c>
    </row>
    <row r="27" spans="2:10" x14ac:dyDescent="0.25">
      <c r="B27" s="14" t="s">
        <v>4</v>
      </c>
      <c r="C27" s="5">
        <v>23352</v>
      </c>
      <c r="D27" s="5">
        <v>27684</v>
      </c>
      <c r="E27" s="6">
        <v>61.1</v>
      </c>
      <c r="F27" s="7">
        <f t="shared" si="0"/>
        <v>16887.239999999998</v>
      </c>
      <c r="G27" s="5">
        <v>20</v>
      </c>
      <c r="H27" s="5">
        <v>8</v>
      </c>
      <c r="I27" s="5">
        <f t="shared" si="1"/>
        <v>160</v>
      </c>
      <c r="J27" s="7">
        <f t="shared" si="2"/>
        <v>105.54524999999998</v>
      </c>
    </row>
    <row r="28" spans="2:10" x14ac:dyDescent="0.25">
      <c r="B28" s="13" t="s">
        <v>33</v>
      </c>
      <c r="C28">
        <v>23352</v>
      </c>
      <c r="D28" s="5">
        <v>22235</v>
      </c>
      <c r="E28" s="6">
        <v>61.1</v>
      </c>
      <c r="F28" s="7">
        <f t="shared" si="0"/>
        <v>13563.35</v>
      </c>
      <c r="G28" s="5">
        <v>20</v>
      </c>
      <c r="H28" s="5">
        <v>8</v>
      </c>
      <c r="I28" s="5">
        <f t="shared" si="1"/>
        <v>160</v>
      </c>
      <c r="J28" s="7">
        <f t="shared" si="2"/>
        <v>84.770937500000002</v>
      </c>
    </row>
    <row r="29" spans="2:10" x14ac:dyDescent="0.25">
      <c r="B29" s="13" t="s">
        <v>5</v>
      </c>
      <c r="C29" s="5">
        <v>23352</v>
      </c>
      <c r="D29" s="5">
        <v>26012</v>
      </c>
      <c r="E29" s="6">
        <v>61.1</v>
      </c>
      <c r="F29" s="7">
        <f t="shared" si="0"/>
        <v>15867.32</v>
      </c>
      <c r="G29" s="5">
        <v>20</v>
      </c>
      <c r="H29" s="5">
        <v>8</v>
      </c>
      <c r="I29" s="5">
        <f t="shared" si="1"/>
        <v>160</v>
      </c>
      <c r="J29" s="7">
        <f t="shared" si="2"/>
        <v>99.170749999999998</v>
      </c>
    </row>
  </sheetData>
  <mergeCells count="9">
    <mergeCell ref="B13:B14"/>
    <mergeCell ref="B3:P3"/>
    <mergeCell ref="D11:D12"/>
    <mergeCell ref="B11:B12"/>
    <mergeCell ref="D7:D8"/>
    <mergeCell ref="B7:B8"/>
    <mergeCell ref="D9:D10"/>
    <mergeCell ref="B9:B10"/>
    <mergeCell ref="C9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Garduño Alvarado</dc:creator>
  <cp:lastModifiedBy>Windows User</cp:lastModifiedBy>
  <dcterms:created xsi:type="dcterms:W3CDTF">2016-06-29T17:43:10Z</dcterms:created>
  <dcterms:modified xsi:type="dcterms:W3CDTF">2016-07-02T19:14:55Z</dcterms:modified>
</cp:coreProperties>
</file>