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2" l="1"/>
  <c r="W6" i="12"/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<sst xmlns="http://schemas.openxmlformats.org/spreadsheetml/2006/main" count="351" uniqueCount="152">
  <si>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</si>
  <si>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（6月30日公表時点）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</si>
  <si>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</si>
  <si>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</si>
  <si>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</si>
  <si>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</si>
  <si>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</si>
  <si>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</si>
  <si>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</si>
  <si>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</si>
  <si>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</si>
  <si>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</si>
  <si>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</si>
  <si>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</si>
  <si>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</si>
  <si>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</si>
  <si>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</si>
  <si>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</si>
  <si>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</si>
  <si>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</si>
  <si>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</si>
  <si>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</si>
  <si>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</si>
  <si>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</si>
  <si>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</si>
  <si>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</si>
  <si>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</si>
  <si>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</si>
  <si>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</si>
  <si>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</si>
  <si>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</si>
  <si>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</si>
  <si>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</si>
  <si>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</si>
  <si>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</si>
  <si>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</si>
  <si>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</si>
  <si>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</si>
  <si>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</si>
  <si>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</si>
  <si>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</si>
  <si>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</si>
  <si>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</si>
  <si>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</si>
  <si>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</si>
  <si>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</si>
  <si>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</si>
  <si>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</si>
  <si>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</si>
  <si>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</si>
  <si>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</si>
  <si>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</si>
  <si>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</si>
  <si>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</si>
  <si>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</si>
  <si>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</si>
  <si>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</si>
  <si>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</si>
  <si>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</si>
  <si>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</si>
  <si>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</si>
  <si>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</si>
  <si>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</si>
  <si>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</si>
  <si>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</si>
  <si>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</si>
  <si>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</si>
  <si>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</si>
  <si>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</si>
  <si>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</si>
  <si>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</si>
  <si>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</si>
  <si>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</si>
  <si>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</si>
  <si>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</si>
  <si>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</si>
  <si>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</si>
  <si>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</si>
  <si>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</si>
  <si>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</si>
  <si>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</si>
  <si>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</si>
  <si>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</si>
  <si>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</si>
  <si>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</si>
  <si>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</si>
  <si>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</si>
  <si>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</si>
  <si>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</si>
  <si>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</si>
  <si>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</si>
  <si>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</si>
  <si>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</si>
  <si>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</si>
  <si>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</si>
  <si>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</si>
  <si>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</si>
  <si>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</si>
  <si>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</si>
  <si>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</si>
  <si>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</si>
  <si>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</si>
  <si>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</si>
  <si>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</si>
  <si>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</si>
  <si>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</si>
  <si>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</si>
  <si>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</si>
  <si>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</si>
  <si>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</si>
  <si>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</si>
  <si>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</si>
  <si>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</si>
  <si>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</si>
  <si>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</si>
  <si>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</si>
  <si>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</si>
  <si>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</si>
  <si>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</si>
  <si>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（6月29日まで）</t>
  </si>
  <si>
    <t>ワクチン供給量
（6月29日まで）※4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</si>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</sst>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5.5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44741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77774583</v>
      </c>
      <c r="D10" s="11">
        <f>C10/$B10</f>
        <v>0.61411479053361928</v>
      </c>
      <c r="E10" s="21">
        <f>SUM(E11:E57)</f>
        <v>598438</v>
      </c>
      <c r="F10" s="11">
        <f>E10/$B10</f>
        <v>4.7253178717442702E-3</v>
      </c>
      <c r="G10" s="21">
        <f>SUM(G11:G57)</f>
        <v>67250</v>
      </c>
      <c r="H10" s="11">
        <f>G10/$B10</f>
        <v>5.3101177878878375E-4</v>
      </c>
    </row>
    <row r="11" spans="1:8" x14ac:dyDescent="0.45">
      <c r="A11" s="12" t="s">
        <v>14</v>
      </c>
      <c r="B11" s="20">
        <v>5226603</v>
      </c>
      <c r="C11" s="21">
        <v>3336394</v>
      </c>
      <c r="D11" s="11">
        <f t="shared" ref="D11:D57" si="0">C11/$B11</f>
        <v>0.63834846457632233</v>
      </c>
      <c r="E11" s="21">
        <v>24405</v>
      </c>
      <c r="F11" s="11">
        <f t="shared" ref="F11:F57" si="1">E11/$B11</f>
        <v>4.6693808578918278E-3</v>
      </c>
      <c r="G11" s="21">
        <v>3739</v>
      </c>
      <c r="H11" s="11">
        <f t="shared" ref="H11:H57" si="2">G11/$B11</f>
        <v>7.1537861207365469E-4</v>
      </c>
    </row>
    <row r="12" spans="1:8" x14ac:dyDescent="0.45">
      <c r="A12" s="12" t="s">
        <v>15</v>
      </c>
      <c r="B12" s="20">
        <v>1259615</v>
      </c>
      <c r="C12" s="21">
        <v>857507</v>
      </c>
      <c r="D12" s="11">
        <f t="shared" si="0"/>
        <v>0.68076912389896915</v>
      </c>
      <c r="E12" s="21">
        <v>7416</v>
      </c>
      <c r="F12" s="11">
        <f t="shared" si="1"/>
        <v>5.8875132480956487E-3</v>
      </c>
      <c r="G12" s="21">
        <v>1016</v>
      </c>
      <c r="H12" s="11">
        <f t="shared" si="2"/>
        <v>8.0659566613608131E-4</v>
      </c>
    </row>
    <row r="13" spans="1:8" x14ac:dyDescent="0.45">
      <c r="A13" s="12" t="s">
        <v>16</v>
      </c>
      <c r="B13" s="20">
        <v>1220823</v>
      </c>
      <c r="C13" s="21">
        <v>842073</v>
      </c>
      <c r="D13" s="11">
        <f t="shared" si="0"/>
        <v>0.68975846621500414</v>
      </c>
      <c r="E13" s="21">
        <v>7231</v>
      </c>
      <c r="F13" s="11">
        <f t="shared" si="1"/>
        <v>5.9230535466648316E-3</v>
      </c>
      <c r="G13" s="21">
        <v>1146</v>
      </c>
      <c r="H13" s="11">
        <f t="shared" si="2"/>
        <v>9.3871101707618547E-4</v>
      </c>
    </row>
    <row r="14" spans="1:8" x14ac:dyDescent="0.45">
      <c r="A14" s="12" t="s">
        <v>17</v>
      </c>
      <c r="B14" s="20">
        <v>2281989</v>
      </c>
      <c r="C14" s="21">
        <v>1472088</v>
      </c>
      <c r="D14" s="11">
        <f t="shared" si="0"/>
        <v>0.64508987554278308</v>
      </c>
      <c r="E14" s="21">
        <v>13491</v>
      </c>
      <c r="F14" s="11">
        <f t="shared" si="1"/>
        <v>5.9119478665322226E-3</v>
      </c>
      <c r="G14" s="21">
        <v>2039</v>
      </c>
      <c r="H14" s="11">
        <f t="shared" si="2"/>
        <v>8.9351876805716414E-4</v>
      </c>
    </row>
    <row r="15" spans="1:8" x14ac:dyDescent="0.45">
      <c r="A15" s="12" t="s">
        <v>18</v>
      </c>
      <c r="B15" s="20">
        <v>971288</v>
      </c>
      <c r="C15" s="21">
        <v>700079</v>
      </c>
      <c r="D15" s="11">
        <f t="shared" si="0"/>
        <v>0.72077385904077884</v>
      </c>
      <c r="E15" s="21">
        <v>7575</v>
      </c>
      <c r="F15" s="11">
        <f t="shared" si="1"/>
        <v>7.7989226676330814E-3</v>
      </c>
      <c r="G15" s="21">
        <v>742</v>
      </c>
      <c r="H15" s="11">
        <f t="shared" si="2"/>
        <v>7.6393407516617111E-4</v>
      </c>
    </row>
    <row r="16" spans="1:8" x14ac:dyDescent="0.45">
      <c r="A16" s="12" t="s">
        <v>19</v>
      </c>
      <c r="B16" s="20">
        <v>1069562</v>
      </c>
      <c r="C16" s="21">
        <v>752051</v>
      </c>
      <c r="D16" s="11">
        <f t="shared" si="0"/>
        <v>0.70313922895540415</v>
      </c>
      <c r="E16" s="21">
        <v>6877</v>
      </c>
      <c r="F16" s="11">
        <f t="shared" si="1"/>
        <v>6.4297347886331045E-3</v>
      </c>
      <c r="G16" s="21">
        <v>385</v>
      </c>
      <c r="H16" s="11">
        <f t="shared" si="2"/>
        <v>3.5996043240130074E-4</v>
      </c>
    </row>
    <row r="17" spans="1:8" x14ac:dyDescent="0.45">
      <c r="A17" s="12" t="s">
        <v>20</v>
      </c>
      <c r="B17" s="20">
        <v>1862059.0000000002</v>
      </c>
      <c r="C17" s="21">
        <v>1269502</v>
      </c>
      <c r="D17" s="11">
        <f t="shared" si="0"/>
        <v>0.6817732413419767</v>
      </c>
      <c r="E17" s="21">
        <v>11200</v>
      </c>
      <c r="F17" s="11">
        <f t="shared" si="1"/>
        <v>6.0148470053848985E-3</v>
      </c>
      <c r="G17" s="21">
        <v>1270</v>
      </c>
      <c r="H17" s="11">
        <f t="shared" si="2"/>
        <v>6.8204068721775186E-4</v>
      </c>
    </row>
    <row r="18" spans="1:8" x14ac:dyDescent="0.45">
      <c r="A18" s="12" t="s">
        <v>21</v>
      </c>
      <c r="B18" s="20">
        <v>2907675</v>
      </c>
      <c r="C18" s="21">
        <v>1905250</v>
      </c>
      <c r="D18" s="11">
        <f t="shared" si="0"/>
        <v>0.65524860928404993</v>
      </c>
      <c r="E18" s="21">
        <v>15816</v>
      </c>
      <c r="F18" s="11">
        <f t="shared" si="1"/>
        <v>5.439397456730893E-3</v>
      </c>
      <c r="G18" s="21">
        <v>1735</v>
      </c>
      <c r="H18" s="11">
        <f t="shared" si="2"/>
        <v>5.9669667345903514E-4</v>
      </c>
    </row>
    <row r="19" spans="1:8" x14ac:dyDescent="0.45">
      <c r="A19" s="12" t="s">
        <v>22</v>
      </c>
      <c r="B19" s="20">
        <v>1955401</v>
      </c>
      <c r="C19" s="21">
        <v>1263835</v>
      </c>
      <c r="D19" s="11">
        <f t="shared" si="0"/>
        <v>0.64633034349476148</v>
      </c>
      <c r="E19" s="21">
        <v>11672</v>
      </c>
      <c r="F19" s="11">
        <f t="shared" si="1"/>
        <v>5.9691081266706929E-3</v>
      </c>
      <c r="G19" s="21">
        <v>1223</v>
      </c>
      <c r="H19" s="11">
        <f t="shared" si="2"/>
        <v>6.2544715892034423E-4</v>
      </c>
    </row>
    <row r="20" spans="1:8" x14ac:dyDescent="0.45">
      <c r="A20" s="12" t="s">
        <v>23</v>
      </c>
      <c r="B20" s="20">
        <v>1958101</v>
      </c>
      <c r="C20" s="21">
        <v>1258882</v>
      </c>
      <c r="D20" s="11">
        <f t="shared" si="0"/>
        <v>0.64290963540695811</v>
      </c>
      <c r="E20" s="21">
        <v>7163</v>
      </c>
      <c r="F20" s="11">
        <f t="shared" si="1"/>
        <v>3.6581361227025571E-3</v>
      </c>
      <c r="G20" s="21">
        <v>837</v>
      </c>
      <c r="H20" s="11">
        <f t="shared" si="2"/>
        <v>4.2745496784895161E-4</v>
      </c>
    </row>
    <row r="21" spans="1:8" x14ac:dyDescent="0.45">
      <c r="A21" s="12" t="s">
        <v>24</v>
      </c>
      <c r="B21" s="20">
        <v>7393799</v>
      </c>
      <c r="C21" s="21">
        <v>4550833</v>
      </c>
      <c r="D21" s="11">
        <f t="shared" si="0"/>
        <v>0.61549319909832545</v>
      </c>
      <c r="E21" s="21">
        <v>39858</v>
      </c>
      <c r="F21" s="11">
        <f t="shared" si="1"/>
        <v>5.3907335051980717E-3</v>
      </c>
      <c r="G21" s="21">
        <v>5192</v>
      </c>
      <c r="H21" s="11">
        <f t="shared" si="2"/>
        <v>7.0221005466878392E-4</v>
      </c>
    </row>
    <row r="22" spans="1:8" x14ac:dyDescent="0.45">
      <c r="A22" s="12" t="s">
        <v>25</v>
      </c>
      <c r="B22" s="20">
        <v>6322892.0000000009</v>
      </c>
      <c r="C22" s="21">
        <v>3974103</v>
      </c>
      <c r="D22" s="11">
        <f t="shared" si="0"/>
        <v>0.62852615543646795</v>
      </c>
      <c r="E22" s="21">
        <v>36167</v>
      </c>
      <c r="F22" s="11">
        <f t="shared" si="1"/>
        <v>5.7200091350603482E-3</v>
      </c>
      <c r="G22" s="21">
        <v>4046</v>
      </c>
      <c r="H22" s="11">
        <f t="shared" si="2"/>
        <v>6.3989705976315889E-4</v>
      </c>
    </row>
    <row r="23" spans="1:8" x14ac:dyDescent="0.45">
      <c r="A23" s="12" t="s">
        <v>26</v>
      </c>
      <c r="B23" s="20">
        <v>13843329.000000002</v>
      </c>
      <c r="C23" s="21">
        <v>8284004</v>
      </c>
      <c r="D23" s="11">
        <f t="shared" si="0"/>
        <v>0.59841126364908315</v>
      </c>
      <c r="E23" s="21">
        <v>63251</v>
      </c>
      <c r="F23" s="11">
        <f t="shared" si="1"/>
        <v>4.569059942156976E-3</v>
      </c>
      <c r="G23" s="21">
        <v>7004</v>
      </c>
      <c r="H23" s="11">
        <f t="shared" si="2"/>
        <v>5.0594766620081042E-4</v>
      </c>
    </row>
    <row r="24" spans="1:8" x14ac:dyDescent="0.45">
      <c r="A24" s="12" t="s">
        <v>27</v>
      </c>
      <c r="B24" s="20">
        <v>9220206</v>
      </c>
      <c r="C24" s="21">
        <v>5621011</v>
      </c>
      <c r="D24" s="11">
        <f t="shared" si="0"/>
        <v>0.60964050044001183</v>
      </c>
      <c r="E24" s="21">
        <v>42040</v>
      </c>
      <c r="F24" s="11">
        <f t="shared" si="1"/>
        <v>4.5595510555837904E-3</v>
      </c>
      <c r="G24" s="21">
        <v>3422</v>
      </c>
      <c r="H24" s="11">
        <f t="shared" si="2"/>
        <v>3.7114138230751026E-4</v>
      </c>
    </row>
    <row r="25" spans="1:8" x14ac:dyDescent="0.45">
      <c r="A25" s="12" t="s">
        <v>28</v>
      </c>
      <c r="B25" s="20">
        <v>2213174</v>
      </c>
      <c r="C25" s="21">
        <v>1548449</v>
      </c>
      <c r="D25" s="11">
        <f t="shared" si="0"/>
        <v>0.69965081823661401</v>
      </c>
      <c r="E25" s="21">
        <v>10656</v>
      </c>
      <c r="F25" s="11">
        <f t="shared" si="1"/>
        <v>4.8148044392352339E-3</v>
      </c>
      <c r="G25" s="21">
        <v>577</v>
      </c>
      <c r="H25" s="11">
        <f t="shared" si="2"/>
        <v>2.6071153917405502E-4</v>
      </c>
    </row>
    <row r="26" spans="1:8" x14ac:dyDescent="0.45">
      <c r="A26" s="12" t="s">
        <v>29</v>
      </c>
      <c r="B26" s="20">
        <v>1047674</v>
      </c>
      <c r="C26" s="21">
        <v>691749</v>
      </c>
      <c r="D26" s="11">
        <f t="shared" si="0"/>
        <v>0.66027122940914829</v>
      </c>
      <c r="E26" s="21">
        <v>4645</v>
      </c>
      <c r="F26" s="11">
        <f t="shared" si="1"/>
        <v>4.4336310722610274E-3</v>
      </c>
      <c r="G26" s="21">
        <v>281</v>
      </c>
      <c r="H26" s="11">
        <f t="shared" si="2"/>
        <v>2.6821320372558637E-4</v>
      </c>
    </row>
    <row r="27" spans="1:8" x14ac:dyDescent="0.45">
      <c r="A27" s="12" t="s">
        <v>30</v>
      </c>
      <c r="B27" s="20">
        <v>1132656</v>
      </c>
      <c r="C27" s="21">
        <v>708937</v>
      </c>
      <c r="D27" s="11">
        <f t="shared" si="0"/>
        <v>0.62590671836815415</v>
      </c>
      <c r="E27" s="21">
        <v>5417</v>
      </c>
      <c r="F27" s="11">
        <f t="shared" si="1"/>
        <v>4.7825641677614389E-3</v>
      </c>
      <c r="G27" s="21">
        <v>421</v>
      </c>
      <c r="H27" s="11">
        <f t="shared" si="2"/>
        <v>3.7169272930174738E-4</v>
      </c>
    </row>
    <row r="28" spans="1:8" x14ac:dyDescent="0.45">
      <c r="A28" s="12" t="s">
        <v>31</v>
      </c>
      <c r="B28" s="20">
        <v>774582.99999999988</v>
      </c>
      <c r="C28" s="21">
        <v>496690</v>
      </c>
      <c r="D28" s="11">
        <f t="shared" si="0"/>
        <v>0.64123534856819742</v>
      </c>
      <c r="E28" s="21">
        <v>4747</v>
      </c>
      <c r="F28" s="11">
        <f t="shared" si="1"/>
        <v>6.1284587965395581E-3</v>
      </c>
      <c r="G28" s="21">
        <v>130</v>
      </c>
      <c r="H28" s="11">
        <f t="shared" si="2"/>
        <v>1.6783224005690806E-4</v>
      </c>
    </row>
    <row r="29" spans="1:8" x14ac:dyDescent="0.45">
      <c r="A29" s="12" t="s">
        <v>32</v>
      </c>
      <c r="B29" s="20">
        <v>820997</v>
      </c>
      <c r="C29" s="21">
        <v>520281</v>
      </c>
      <c r="D29" s="11">
        <f t="shared" si="0"/>
        <v>0.6337185154147944</v>
      </c>
      <c r="E29" s="21">
        <v>2798</v>
      </c>
      <c r="F29" s="11">
        <f t="shared" si="1"/>
        <v>3.4080514301513889E-3</v>
      </c>
      <c r="G29" s="21">
        <v>942</v>
      </c>
      <c r="H29" s="11">
        <f t="shared" si="2"/>
        <v>1.1473854350259501E-3</v>
      </c>
    </row>
    <row r="30" spans="1:8" x14ac:dyDescent="0.45">
      <c r="A30" s="12" t="s">
        <v>33</v>
      </c>
      <c r="B30" s="20">
        <v>2071737</v>
      </c>
      <c r="C30" s="21">
        <v>1377643</v>
      </c>
      <c r="D30" s="11">
        <f t="shared" si="0"/>
        <v>0.66497002273937278</v>
      </c>
      <c r="E30" s="21">
        <v>11204</v>
      </c>
      <c r="F30" s="11">
        <f t="shared" si="1"/>
        <v>5.4080223503272856E-3</v>
      </c>
      <c r="G30" s="21">
        <v>1314</v>
      </c>
      <c r="H30" s="11">
        <f t="shared" si="2"/>
        <v>6.3425038989022259E-4</v>
      </c>
    </row>
    <row r="31" spans="1:8" x14ac:dyDescent="0.45">
      <c r="A31" s="12" t="s">
        <v>34</v>
      </c>
      <c r="B31" s="20">
        <v>2016791</v>
      </c>
      <c r="C31" s="21">
        <v>1297324</v>
      </c>
      <c r="D31" s="11">
        <f t="shared" si="0"/>
        <v>0.64326149809276223</v>
      </c>
      <c r="E31" s="21">
        <v>7510</v>
      </c>
      <c r="F31" s="11">
        <f t="shared" si="1"/>
        <v>3.723737362969192E-3</v>
      </c>
      <c r="G31" s="21">
        <v>522</v>
      </c>
      <c r="H31" s="11">
        <f t="shared" si="2"/>
        <v>2.5882701777229269E-4</v>
      </c>
    </row>
    <row r="32" spans="1:8" x14ac:dyDescent="0.45">
      <c r="A32" s="12" t="s">
        <v>35</v>
      </c>
      <c r="B32" s="20">
        <v>3686259.9999999995</v>
      </c>
      <c r="C32" s="21">
        <v>2339036</v>
      </c>
      <c r="D32" s="11">
        <f t="shared" si="0"/>
        <v>0.63452822101533812</v>
      </c>
      <c r="E32" s="21">
        <v>19561</v>
      </c>
      <c r="F32" s="11">
        <f t="shared" si="1"/>
        <v>5.306462376500844E-3</v>
      </c>
      <c r="G32" s="21">
        <v>1830</v>
      </c>
      <c r="H32" s="11">
        <f t="shared" si="2"/>
        <v>4.9643812427772329E-4</v>
      </c>
    </row>
    <row r="33" spans="1:8" x14ac:dyDescent="0.45">
      <c r="A33" s="12" t="s">
        <v>36</v>
      </c>
      <c r="B33" s="20">
        <v>7558801.9999999991</v>
      </c>
      <c r="C33" s="21">
        <v>4406835</v>
      </c>
      <c r="D33" s="11">
        <f t="shared" si="0"/>
        <v>0.58300706910962885</v>
      </c>
      <c r="E33" s="21">
        <v>29241</v>
      </c>
      <c r="F33" s="11">
        <f t="shared" si="1"/>
        <v>3.8684701623352487E-3</v>
      </c>
      <c r="G33" s="21">
        <v>2913</v>
      </c>
      <c r="H33" s="11">
        <f t="shared" si="2"/>
        <v>3.8537852956063679E-4</v>
      </c>
    </row>
    <row r="34" spans="1:8" x14ac:dyDescent="0.45">
      <c r="A34" s="12" t="s">
        <v>37</v>
      </c>
      <c r="B34" s="20">
        <v>1800557</v>
      </c>
      <c r="C34" s="21">
        <v>1116251</v>
      </c>
      <c r="D34" s="11">
        <f t="shared" si="0"/>
        <v>0.61994760510219893</v>
      </c>
      <c r="E34" s="21">
        <v>8710</v>
      </c>
      <c r="F34" s="11">
        <f t="shared" si="1"/>
        <v>4.8373919848135882E-3</v>
      </c>
      <c r="G34" s="21">
        <v>1103</v>
      </c>
      <c r="H34" s="11">
        <f t="shared" si="2"/>
        <v>6.1258821575767947E-4</v>
      </c>
    </row>
    <row r="35" spans="1:8" x14ac:dyDescent="0.45">
      <c r="A35" s="12" t="s">
        <v>38</v>
      </c>
      <c r="B35" s="20">
        <v>1418843</v>
      </c>
      <c r="C35" s="21">
        <v>853602</v>
      </c>
      <c r="D35" s="11">
        <f t="shared" si="0"/>
        <v>0.60161836087572762</v>
      </c>
      <c r="E35" s="21">
        <v>5757</v>
      </c>
      <c r="F35" s="11">
        <f t="shared" si="1"/>
        <v>4.0575313829648522E-3</v>
      </c>
      <c r="G35" s="21">
        <v>467</v>
      </c>
      <c r="H35" s="11">
        <f t="shared" si="2"/>
        <v>3.2914142015712803E-4</v>
      </c>
    </row>
    <row r="36" spans="1:8" x14ac:dyDescent="0.45">
      <c r="A36" s="12" t="s">
        <v>39</v>
      </c>
      <c r="B36" s="20">
        <v>2530542</v>
      </c>
      <c r="C36" s="21">
        <v>1469813</v>
      </c>
      <c r="D36" s="11">
        <f t="shared" si="0"/>
        <v>0.58082932431076029</v>
      </c>
      <c r="E36" s="21">
        <v>12357</v>
      </c>
      <c r="F36" s="11">
        <f t="shared" si="1"/>
        <v>4.8831436111315286E-3</v>
      </c>
      <c r="G36" s="21">
        <v>1238</v>
      </c>
      <c r="H36" s="11">
        <f t="shared" si="2"/>
        <v>4.8922325731009402E-4</v>
      </c>
    </row>
    <row r="37" spans="1:8" x14ac:dyDescent="0.45">
      <c r="A37" s="12" t="s">
        <v>40</v>
      </c>
      <c r="B37" s="20">
        <v>8839511</v>
      </c>
      <c r="C37" s="21">
        <v>4832370</v>
      </c>
      <c r="D37" s="11">
        <f t="shared" si="0"/>
        <v>0.54667843051499121</v>
      </c>
      <c r="E37" s="21">
        <v>43835</v>
      </c>
      <c r="F37" s="11">
        <f t="shared" si="1"/>
        <v>4.9589847221186787E-3</v>
      </c>
      <c r="G37" s="21">
        <v>5233</v>
      </c>
      <c r="H37" s="11">
        <f t="shared" si="2"/>
        <v>5.9200107336254237E-4</v>
      </c>
    </row>
    <row r="38" spans="1:8" x14ac:dyDescent="0.45">
      <c r="A38" s="12" t="s">
        <v>41</v>
      </c>
      <c r="B38" s="20">
        <v>5523625</v>
      </c>
      <c r="C38" s="21">
        <v>3237719</v>
      </c>
      <c r="D38" s="11">
        <f t="shared" si="0"/>
        <v>0.5861583652040101</v>
      </c>
      <c r="E38" s="21">
        <v>23621</v>
      </c>
      <c r="F38" s="11">
        <f t="shared" si="1"/>
        <v>4.2763583697300236E-3</v>
      </c>
      <c r="G38" s="21">
        <v>4128</v>
      </c>
      <c r="H38" s="11">
        <f t="shared" si="2"/>
        <v>7.4733530969245735E-4</v>
      </c>
    </row>
    <row r="39" spans="1:8" x14ac:dyDescent="0.45">
      <c r="A39" s="12" t="s">
        <v>42</v>
      </c>
      <c r="B39" s="20">
        <v>1344738.9999999998</v>
      </c>
      <c r="C39" s="21">
        <v>826029</v>
      </c>
      <c r="D39" s="11">
        <f t="shared" si="0"/>
        <v>0.61426715518773545</v>
      </c>
      <c r="E39" s="21">
        <v>5078</v>
      </c>
      <c r="F39" s="11">
        <f t="shared" si="1"/>
        <v>3.7761974628533869E-3</v>
      </c>
      <c r="G39" s="21">
        <v>638</v>
      </c>
      <c r="H39" s="11">
        <f t="shared" si="2"/>
        <v>4.744415087239978E-4</v>
      </c>
    </row>
    <row r="40" spans="1:8" x14ac:dyDescent="0.45">
      <c r="A40" s="12" t="s">
        <v>43</v>
      </c>
      <c r="B40" s="20">
        <v>944432</v>
      </c>
      <c r="C40" s="21">
        <v>583859</v>
      </c>
      <c r="D40" s="11">
        <f t="shared" si="0"/>
        <v>0.61821179290833006</v>
      </c>
      <c r="E40" s="21">
        <v>2403</v>
      </c>
      <c r="F40" s="11">
        <f t="shared" si="1"/>
        <v>2.544386467209921E-3</v>
      </c>
      <c r="G40" s="21">
        <v>163</v>
      </c>
      <c r="H40" s="11">
        <f t="shared" si="2"/>
        <v>1.7259050942788892E-4</v>
      </c>
    </row>
    <row r="41" spans="1:8" x14ac:dyDescent="0.45">
      <c r="A41" s="12" t="s">
        <v>44</v>
      </c>
      <c r="B41" s="20">
        <v>556788</v>
      </c>
      <c r="C41" s="21">
        <v>340670</v>
      </c>
      <c r="D41" s="11">
        <f t="shared" si="0"/>
        <v>0.61184867489960271</v>
      </c>
      <c r="E41" s="21">
        <v>1918</v>
      </c>
      <c r="F41" s="11">
        <f t="shared" si="1"/>
        <v>3.4447581485233161E-3</v>
      </c>
      <c r="G41" s="21">
        <v>128</v>
      </c>
      <c r="H41" s="11">
        <f t="shared" si="2"/>
        <v>2.29890011997385E-4</v>
      </c>
    </row>
    <row r="42" spans="1:8" x14ac:dyDescent="0.45">
      <c r="A42" s="12" t="s">
        <v>45</v>
      </c>
      <c r="B42" s="20">
        <v>672814.99999999988</v>
      </c>
      <c r="C42" s="21">
        <v>437231</v>
      </c>
      <c r="D42" s="11">
        <f t="shared" si="0"/>
        <v>0.64985322859924355</v>
      </c>
      <c r="E42" s="21">
        <v>3720</v>
      </c>
      <c r="F42" s="11">
        <f t="shared" si="1"/>
        <v>5.5290087171064864E-3</v>
      </c>
      <c r="G42" s="21">
        <v>267</v>
      </c>
      <c r="H42" s="11">
        <f t="shared" si="2"/>
        <v>3.9684014179232037E-4</v>
      </c>
    </row>
    <row r="43" spans="1:8" x14ac:dyDescent="0.45">
      <c r="A43" s="12" t="s">
        <v>46</v>
      </c>
      <c r="B43" s="20">
        <v>1893791</v>
      </c>
      <c r="C43" s="21">
        <v>1142235</v>
      </c>
      <c r="D43" s="11">
        <f t="shared" si="0"/>
        <v>0.60314733780021135</v>
      </c>
      <c r="E43" s="21">
        <v>11938</v>
      </c>
      <c r="F43" s="11">
        <f t="shared" si="1"/>
        <v>6.3037579120399237E-3</v>
      </c>
      <c r="G43" s="21">
        <v>842</v>
      </c>
      <c r="H43" s="11">
        <f t="shared" si="2"/>
        <v>4.4461083614823389E-4</v>
      </c>
    </row>
    <row r="44" spans="1:8" x14ac:dyDescent="0.45">
      <c r="A44" s="12" t="s">
        <v>47</v>
      </c>
      <c r="B44" s="20">
        <v>2812432.9999999995</v>
      </c>
      <c r="C44" s="21">
        <v>1674295</v>
      </c>
      <c r="D44" s="11">
        <f t="shared" si="0"/>
        <v>0.59531907071208456</v>
      </c>
      <c r="E44" s="21">
        <v>10304</v>
      </c>
      <c r="F44" s="11">
        <f t="shared" si="1"/>
        <v>3.6637317226757052E-3</v>
      </c>
      <c r="G44" s="21">
        <v>817</v>
      </c>
      <c r="H44" s="11">
        <f t="shared" si="2"/>
        <v>2.90495809144609E-4</v>
      </c>
    </row>
    <row r="45" spans="1:8" x14ac:dyDescent="0.45">
      <c r="A45" s="12" t="s">
        <v>48</v>
      </c>
      <c r="B45" s="20">
        <v>1356110</v>
      </c>
      <c r="C45" s="21">
        <v>882017</v>
      </c>
      <c r="D45" s="11">
        <f t="shared" si="0"/>
        <v>0.6504022535045092</v>
      </c>
      <c r="E45" s="21">
        <v>4739</v>
      </c>
      <c r="F45" s="11">
        <f t="shared" si="1"/>
        <v>3.4945542765704848E-3</v>
      </c>
      <c r="G45" s="21">
        <v>517</v>
      </c>
      <c r="H45" s="11">
        <f t="shared" si="2"/>
        <v>3.8123751023147088E-4</v>
      </c>
    </row>
    <row r="46" spans="1:8" x14ac:dyDescent="0.45">
      <c r="A46" s="12" t="s">
        <v>49</v>
      </c>
      <c r="B46" s="20">
        <v>734949</v>
      </c>
      <c r="C46" s="21">
        <v>468140</v>
      </c>
      <c r="D46" s="11">
        <f t="shared" si="0"/>
        <v>0.63696936794253756</v>
      </c>
      <c r="E46" s="21">
        <v>2763</v>
      </c>
      <c r="F46" s="11">
        <f t="shared" si="1"/>
        <v>3.7594445328859552E-3</v>
      </c>
      <c r="G46" s="21">
        <v>461</v>
      </c>
      <c r="H46" s="11">
        <f t="shared" si="2"/>
        <v>6.272544081289994E-4</v>
      </c>
    </row>
    <row r="47" spans="1:8" x14ac:dyDescent="0.45">
      <c r="A47" s="12" t="s">
        <v>50</v>
      </c>
      <c r="B47" s="20">
        <v>973896</v>
      </c>
      <c r="C47" s="21">
        <v>597684</v>
      </c>
      <c r="D47" s="11">
        <f t="shared" si="0"/>
        <v>0.61370413267946478</v>
      </c>
      <c r="E47" s="21">
        <v>3851</v>
      </c>
      <c r="F47" s="11">
        <f t="shared" si="1"/>
        <v>3.9542209845815158E-3</v>
      </c>
      <c r="G47" s="21">
        <v>1960</v>
      </c>
      <c r="H47" s="11">
        <f t="shared" si="2"/>
        <v>2.0125352193663391E-3</v>
      </c>
    </row>
    <row r="48" spans="1:8" x14ac:dyDescent="0.45">
      <c r="A48" s="12" t="s">
        <v>51</v>
      </c>
      <c r="B48" s="20">
        <v>1356219</v>
      </c>
      <c r="C48" s="21">
        <v>863482</v>
      </c>
      <c r="D48" s="11">
        <f t="shared" si="0"/>
        <v>0.63668330852170629</v>
      </c>
      <c r="E48" s="21">
        <v>6263</v>
      </c>
      <c r="F48" s="11">
        <f t="shared" si="1"/>
        <v>4.6179857382915293E-3</v>
      </c>
      <c r="G48" s="21">
        <v>285</v>
      </c>
      <c r="H48" s="11">
        <f t="shared" si="2"/>
        <v>2.1014305211768895E-4</v>
      </c>
    </row>
    <row r="49" spans="1:8" x14ac:dyDescent="0.45">
      <c r="A49" s="12" t="s">
        <v>52</v>
      </c>
      <c r="B49" s="20">
        <v>701167</v>
      </c>
      <c r="C49" s="21">
        <v>431972</v>
      </c>
      <c r="D49" s="11">
        <f t="shared" si="0"/>
        <v>0.61607577082207232</v>
      </c>
      <c r="E49" s="21">
        <v>2184</v>
      </c>
      <c r="F49" s="11">
        <f t="shared" si="1"/>
        <v>3.1148071714727017E-3</v>
      </c>
      <c r="G49" s="21">
        <v>296</v>
      </c>
      <c r="H49" s="11">
        <f t="shared" si="2"/>
        <v>4.2215335291021969E-4</v>
      </c>
    </row>
    <row r="50" spans="1:8" x14ac:dyDescent="0.45">
      <c r="A50" s="12" t="s">
        <v>53</v>
      </c>
      <c r="B50" s="20">
        <v>5124170</v>
      </c>
      <c r="C50" s="21">
        <v>2990281</v>
      </c>
      <c r="D50" s="11">
        <f t="shared" si="0"/>
        <v>0.58356397231161339</v>
      </c>
      <c r="E50" s="21">
        <v>20458</v>
      </c>
      <c r="F50" s="11">
        <f t="shared" si="1"/>
        <v>3.9924514604316409E-3</v>
      </c>
      <c r="G50" s="21">
        <v>1240</v>
      </c>
      <c r="H50" s="11">
        <f t="shared" si="2"/>
        <v>2.4199041015422987E-4</v>
      </c>
    </row>
    <row r="51" spans="1:8" x14ac:dyDescent="0.45">
      <c r="A51" s="12" t="s">
        <v>54</v>
      </c>
      <c r="B51" s="20">
        <v>818222</v>
      </c>
      <c r="C51" s="21">
        <v>487822</v>
      </c>
      <c r="D51" s="11">
        <f t="shared" si="0"/>
        <v>0.59619760896187102</v>
      </c>
      <c r="E51" s="21">
        <v>3581</v>
      </c>
      <c r="F51" s="11">
        <f t="shared" si="1"/>
        <v>4.3765628399138621E-3</v>
      </c>
      <c r="G51" s="21">
        <v>445</v>
      </c>
      <c r="H51" s="11">
        <f t="shared" si="2"/>
        <v>5.4386217921297648E-4</v>
      </c>
    </row>
    <row r="52" spans="1:8" x14ac:dyDescent="0.45">
      <c r="A52" s="12" t="s">
        <v>55</v>
      </c>
      <c r="B52" s="20">
        <v>1335937.9999999998</v>
      </c>
      <c r="C52" s="21">
        <v>866892</v>
      </c>
      <c r="D52" s="11">
        <f t="shared" si="0"/>
        <v>0.64890137117141677</v>
      </c>
      <c r="E52" s="21">
        <v>6978</v>
      </c>
      <c r="F52" s="11">
        <f t="shared" si="1"/>
        <v>5.2232962906961257E-3</v>
      </c>
      <c r="G52" s="21">
        <v>911</v>
      </c>
      <c r="H52" s="11">
        <f t="shared" si="2"/>
        <v>6.8191787343424635E-4</v>
      </c>
    </row>
    <row r="53" spans="1:8" x14ac:dyDescent="0.45">
      <c r="A53" s="12" t="s">
        <v>56</v>
      </c>
      <c r="B53" s="20">
        <v>1758645</v>
      </c>
      <c r="C53" s="21">
        <v>1134576</v>
      </c>
      <c r="D53" s="11">
        <f t="shared" si="0"/>
        <v>0.6451421406821729</v>
      </c>
      <c r="E53" s="21">
        <v>5249</v>
      </c>
      <c r="F53" s="11">
        <f t="shared" si="1"/>
        <v>2.9846842313258218E-3</v>
      </c>
      <c r="G53" s="21">
        <v>753</v>
      </c>
      <c r="H53" s="11">
        <f t="shared" si="2"/>
        <v>4.281705517600198E-4</v>
      </c>
    </row>
    <row r="54" spans="1:8" x14ac:dyDescent="0.45">
      <c r="A54" s="12" t="s">
        <v>57</v>
      </c>
      <c r="B54" s="20">
        <v>1141741</v>
      </c>
      <c r="C54" s="21">
        <v>708597</v>
      </c>
      <c r="D54" s="11">
        <f t="shared" si="0"/>
        <v>0.62062849630520411</v>
      </c>
      <c r="E54" s="21">
        <v>4798</v>
      </c>
      <c r="F54" s="11">
        <f t="shared" si="1"/>
        <v>4.202354124096446E-3</v>
      </c>
      <c r="G54" s="21">
        <v>219</v>
      </c>
      <c r="H54" s="11">
        <f t="shared" si="2"/>
        <v>1.9181232871553182E-4</v>
      </c>
    </row>
    <row r="55" spans="1:8" x14ac:dyDescent="0.45">
      <c r="A55" s="12" t="s">
        <v>58</v>
      </c>
      <c r="B55" s="20">
        <v>1087241</v>
      </c>
      <c r="C55" s="21">
        <v>661196</v>
      </c>
      <c r="D55" s="11">
        <f t="shared" si="0"/>
        <v>0.60814115729631246</v>
      </c>
      <c r="E55" s="21">
        <v>4897</v>
      </c>
      <c r="F55" s="11">
        <f t="shared" si="1"/>
        <v>4.5040611971034943E-3</v>
      </c>
      <c r="G55" s="21">
        <v>454</v>
      </c>
      <c r="H55" s="11">
        <f t="shared" si="2"/>
        <v>4.175707133928908E-4</v>
      </c>
    </row>
    <row r="56" spans="1:8" x14ac:dyDescent="0.45">
      <c r="A56" s="12" t="s">
        <v>59</v>
      </c>
      <c r="B56" s="20">
        <v>1617517</v>
      </c>
      <c r="C56" s="21">
        <v>1016328</v>
      </c>
      <c r="D56" s="11">
        <f t="shared" si="0"/>
        <v>0.62832600832015983</v>
      </c>
      <c r="E56" s="21">
        <v>7566</v>
      </c>
      <c r="F56" s="11">
        <f t="shared" si="1"/>
        <v>4.6775397105563651E-3</v>
      </c>
      <c r="G56" s="21">
        <v>1231</v>
      </c>
      <c r="H56" s="11">
        <f t="shared" si="2"/>
        <v>7.6104300603950373E-4</v>
      </c>
    </row>
    <row r="57" spans="1:8" x14ac:dyDescent="0.45">
      <c r="A57" s="12" t="s">
        <v>60</v>
      </c>
      <c r="B57" s="20">
        <v>1485118</v>
      </c>
      <c r="C57" s="21">
        <v>676966</v>
      </c>
      <c r="D57" s="11">
        <f t="shared" si="0"/>
        <v>0.45583313918489976</v>
      </c>
      <c r="E57" s="21">
        <v>5529</v>
      </c>
      <c r="F57" s="11">
        <f t="shared" si="1"/>
        <v>3.7229364939351619E-3</v>
      </c>
      <c r="G57" s="21">
        <v>728</v>
      </c>
      <c r="H57" s="11">
        <f t="shared" si="2"/>
        <v>4.9019673857565531E-4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（6月30日公表時点）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44741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16104226</v>
      </c>
      <c r="D10" s="11">
        <f>C10/$B10</f>
        <v>0.58456594772549553</v>
      </c>
      <c r="E10" s="21">
        <f>SUM(E11:E30)</f>
        <v>129750</v>
      </c>
      <c r="F10" s="11">
        <f>E10/$B10</f>
        <v>4.7097843583034068E-3</v>
      </c>
      <c r="G10" s="21">
        <f>SUM(G11:G30)</f>
        <v>13769</v>
      </c>
      <c r="H10" s="11">
        <f>G10/$B10</f>
        <v>4.9979977517903358E-4</v>
      </c>
    </row>
    <row r="11" spans="1:8" x14ac:dyDescent="0.45">
      <c r="A11" s="12" t="s">
        <v>70</v>
      </c>
      <c r="B11" s="20">
        <v>1961575</v>
      </c>
      <c r="C11" s="21">
        <v>1165209</v>
      </c>
      <c r="D11" s="11">
        <f t="shared" ref="D11:D30" si="0">C11/$B11</f>
        <v>0.59401705262352955</v>
      </c>
      <c r="E11" s="21">
        <v>7745</v>
      </c>
      <c r="F11" s="11">
        <f t="shared" ref="F11:F30" si="1">E11/$B11</f>
        <v>3.9483578247071867E-3</v>
      </c>
      <c r="G11" s="21">
        <v>2320</v>
      </c>
      <c r="H11" s="11">
        <f t="shared" ref="H11:H30" si="2">G11/$B11</f>
        <v>1.1827230669232633E-3</v>
      </c>
    </row>
    <row r="12" spans="1:8" x14ac:dyDescent="0.45">
      <c r="A12" s="12" t="s">
        <v>71</v>
      </c>
      <c r="B12" s="20">
        <v>1065932</v>
      </c>
      <c r="C12" s="21">
        <v>644401</v>
      </c>
      <c r="D12" s="11">
        <f t="shared" si="0"/>
        <v>0.60454231602015884</v>
      </c>
      <c r="E12" s="21">
        <v>7166</v>
      </c>
      <c r="F12" s="11">
        <f t="shared" si="1"/>
        <v>6.7227552977112987E-3</v>
      </c>
      <c r="G12" s="21">
        <v>1393</v>
      </c>
      <c r="H12" s="11">
        <f t="shared" si="2"/>
        <v>1.3068375843862459E-3</v>
      </c>
    </row>
    <row r="13" spans="1:8" x14ac:dyDescent="0.45">
      <c r="A13" s="12" t="s">
        <v>72</v>
      </c>
      <c r="B13" s="20">
        <v>1324589</v>
      </c>
      <c r="C13" s="21">
        <v>802155</v>
      </c>
      <c r="D13" s="11">
        <f t="shared" si="0"/>
        <v>0.605587846494271</v>
      </c>
      <c r="E13" s="21">
        <v>8794</v>
      </c>
      <c r="F13" s="11">
        <f t="shared" si="1"/>
        <v>6.6390404872756761E-3</v>
      </c>
      <c r="G13" s="21">
        <v>723</v>
      </c>
      <c r="H13" s="11">
        <f t="shared" si="2"/>
        <v>5.4582968754836401E-4</v>
      </c>
    </row>
    <row r="14" spans="1:8" x14ac:dyDescent="0.45">
      <c r="A14" s="12" t="s">
        <v>73</v>
      </c>
      <c r="B14" s="20">
        <v>974726</v>
      </c>
      <c r="C14" s="21">
        <v>609340</v>
      </c>
      <c r="D14" s="11">
        <f t="shared" si="0"/>
        <v>0.62513978287231486</v>
      </c>
      <c r="E14" s="21">
        <v>4399</v>
      </c>
      <c r="F14" s="11">
        <f t="shared" si="1"/>
        <v>4.5130631582619117E-3</v>
      </c>
      <c r="G14" s="21">
        <v>479</v>
      </c>
      <c r="H14" s="11">
        <f t="shared" si="2"/>
        <v>4.9142015294554578E-4</v>
      </c>
    </row>
    <row r="15" spans="1:8" x14ac:dyDescent="0.45">
      <c r="A15" s="12" t="s">
        <v>74</v>
      </c>
      <c r="B15" s="20">
        <v>3759920</v>
      </c>
      <c r="C15" s="21">
        <v>2299825</v>
      </c>
      <c r="D15" s="11">
        <f t="shared" si="0"/>
        <v>0.61166859933190065</v>
      </c>
      <c r="E15" s="21">
        <v>17124</v>
      </c>
      <c r="F15" s="11">
        <f t="shared" si="1"/>
        <v>4.5543522202600058E-3</v>
      </c>
      <c r="G15" s="21">
        <v>1311</v>
      </c>
      <c r="H15" s="11">
        <f t="shared" si="2"/>
        <v>3.486776314389668E-4</v>
      </c>
    </row>
    <row r="16" spans="1:8" x14ac:dyDescent="0.45">
      <c r="A16" s="12" t="s">
        <v>75</v>
      </c>
      <c r="B16" s="20">
        <v>1521562.0000000002</v>
      </c>
      <c r="C16" s="21">
        <v>887488</v>
      </c>
      <c r="D16" s="11">
        <f t="shared" si="0"/>
        <v>0.58327429312771994</v>
      </c>
      <c r="E16" s="21">
        <v>7101</v>
      </c>
      <c r="F16" s="11">
        <f t="shared" si="1"/>
        <v>4.6669146574375535E-3</v>
      </c>
      <c r="G16" s="21">
        <v>651</v>
      </c>
      <c r="H16" s="11">
        <f t="shared" si="2"/>
        <v>4.278498017169198E-4</v>
      </c>
    </row>
    <row r="17" spans="1:8" x14ac:dyDescent="0.45">
      <c r="A17" s="12" t="s">
        <v>76</v>
      </c>
      <c r="B17" s="20">
        <v>718601</v>
      </c>
      <c r="C17" s="21">
        <v>444603</v>
      </c>
      <c r="D17" s="11">
        <f t="shared" si="0"/>
        <v>0.6187063474723804</v>
      </c>
      <c r="E17" s="21">
        <v>2759</v>
      </c>
      <c r="F17" s="11">
        <f t="shared" si="1"/>
        <v>3.8394046209231547E-3</v>
      </c>
      <c r="G17" s="21">
        <v>111</v>
      </c>
      <c r="H17" s="11">
        <f t="shared" si="2"/>
        <v>1.5446680424881123E-4</v>
      </c>
    </row>
    <row r="18" spans="1:8" x14ac:dyDescent="0.45">
      <c r="A18" s="12" t="s">
        <v>77</v>
      </c>
      <c r="B18" s="20">
        <v>784774</v>
      </c>
      <c r="C18" s="21">
        <v>522401</v>
      </c>
      <c r="D18" s="11">
        <f t="shared" si="0"/>
        <v>0.66567062619301864</v>
      </c>
      <c r="E18" s="21">
        <v>4898</v>
      </c>
      <c r="F18" s="11">
        <f t="shared" si="1"/>
        <v>6.2412873005476734E-3</v>
      </c>
      <c r="G18" s="21">
        <v>204</v>
      </c>
      <c r="H18" s="11">
        <f t="shared" si="2"/>
        <v>2.5994744983906195E-4</v>
      </c>
    </row>
    <row r="19" spans="1:8" x14ac:dyDescent="0.45">
      <c r="A19" s="12" t="s">
        <v>78</v>
      </c>
      <c r="B19" s="20">
        <v>694295.99999999988</v>
      </c>
      <c r="C19" s="21">
        <v>439619</v>
      </c>
      <c r="D19" s="11">
        <f t="shared" si="0"/>
        <v>0.63318670999112781</v>
      </c>
      <c r="E19" s="21">
        <v>5023</v>
      </c>
      <c r="F19" s="11">
        <f t="shared" si="1"/>
        <v>7.2346664823072591E-3</v>
      </c>
      <c r="G19" s="21">
        <v>522</v>
      </c>
      <c r="H19" s="11">
        <f t="shared" si="2"/>
        <v>7.5184071347091162E-4</v>
      </c>
    </row>
    <row r="20" spans="1:8" x14ac:dyDescent="0.45">
      <c r="A20" s="12" t="s">
        <v>79</v>
      </c>
      <c r="B20" s="20">
        <v>799966</v>
      </c>
      <c r="C20" s="21">
        <v>498893</v>
      </c>
      <c r="D20" s="11">
        <f t="shared" si="0"/>
        <v>0.62364275481707976</v>
      </c>
      <c r="E20" s="21">
        <v>2283</v>
      </c>
      <c r="F20" s="11">
        <f t="shared" si="1"/>
        <v>2.8538712895298051E-3</v>
      </c>
      <c r="G20" s="21">
        <v>105</v>
      </c>
      <c r="H20" s="11">
        <f t="shared" si="2"/>
        <v>1.3125557836208039E-4</v>
      </c>
    </row>
    <row r="21" spans="1:8" x14ac:dyDescent="0.45">
      <c r="A21" s="12" t="s">
        <v>80</v>
      </c>
      <c r="B21" s="20">
        <v>2300944</v>
      </c>
      <c r="C21" s="21">
        <v>1306059</v>
      </c>
      <c r="D21" s="11">
        <f t="shared" si="0"/>
        <v>0.56761876864452154</v>
      </c>
      <c r="E21" s="21">
        <v>9834</v>
      </c>
      <c r="F21" s="11">
        <f t="shared" si="1"/>
        <v>4.2738980175093351E-3</v>
      </c>
      <c r="G21" s="21">
        <v>970</v>
      </c>
      <c r="H21" s="11">
        <f t="shared" si="2"/>
        <v>4.2156610504210447E-4</v>
      </c>
    </row>
    <row r="22" spans="1:8" x14ac:dyDescent="0.45">
      <c r="A22" s="12" t="s">
        <v>81</v>
      </c>
      <c r="B22" s="20">
        <v>1400720</v>
      </c>
      <c r="C22" s="21">
        <v>787148</v>
      </c>
      <c r="D22" s="11">
        <f t="shared" si="0"/>
        <v>0.5619595636529785</v>
      </c>
      <c r="E22" s="21">
        <v>7975</v>
      </c>
      <c r="F22" s="11">
        <f t="shared" si="1"/>
        <v>5.6935004854646179E-3</v>
      </c>
      <c r="G22" s="21">
        <v>722</v>
      </c>
      <c r="H22" s="11">
        <f t="shared" si="2"/>
        <v>5.1544919755554285E-4</v>
      </c>
    </row>
    <row r="23" spans="1:8" x14ac:dyDescent="0.45">
      <c r="A23" s="12" t="s">
        <v>82</v>
      </c>
      <c r="B23" s="20">
        <v>2739963</v>
      </c>
      <c r="C23" s="21">
        <v>1404014</v>
      </c>
      <c r="D23" s="11">
        <f t="shared" si="0"/>
        <v>0.51242078816392778</v>
      </c>
      <c r="E23" s="21">
        <v>15000</v>
      </c>
      <c r="F23" s="11">
        <f t="shared" si="1"/>
        <v>5.4745264808320404E-3</v>
      </c>
      <c r="G23" s="21">
        <v>1678</v>
      </c>
      <c r="H23" s="11">
        <f t="shared" si="2"/>
        <v>6.1241702898907761E-4</v>
      </c>
    </row>
    <row r="24" spans="1:8" x14ac:dyDescent="0.45">
      <c r="A24" s="12" t="s">
        <v>83</v>
      </c>
      <c r="B24" s="20">
        <v>831479.00000000012</v>
      </c>
      <c r="C24" s="21">
        <v>465841</v>
      </c>
      <c r="D24" s="11">
        <f t="shared" si="0"/>
        <v>0.5602558813872629</v>
      </c>
      <c r="E24" s="21">
        <v>3086</v>
      </c>
      <c r="F24" s="11">
        <f t="shared" si="1"/>
        <v>3.7114587379837609E-3</v>
      </c>
      <c r="G24" s="21">
        <v>432</v>
      </c>
      <c r="H24" s="11">
        <f t="shared" si="2"/>
        <v>5.1955611626992371E-4</v>
      </c>
    </row>
    <row r="25" spans="1:8" x14ac:dyDescent="0.45">
      <c r="A25" s="12" t="s">
        <v>84</v>
      </c>
      <c r="B25" s="20">
        <v>1526835</v>
      </c>
      <c r="C25" s="21">
        <v>854986</v>
      </c>
      <c r="D25" s="11">
        <f t="shared" si="0"/>
        <v>0.5599727540958912</v>
      </c>
      <c r="E25" s="21">
        <v>6547</v>
      </c>
      <c r="F25" s="11">
        <f t="shared" si="1"/>
        <v>4.2879551490501589E-3</v>
      </c>
      <c r="G25" s="21">
        <v>555</v>
      </c>
      <c r="H25" s="11">
        <f t="shared" si="2"/>
        <v>3.6349703799035257E-4</v>
      </c>
    </row>
    <row r="26" spans="1:8" x14ac:dyDescent="0.45">
      <c r="A26" s="12" t="s">
        <v>85</v>
      </c>
      <c r="B26" s="20">
        <v>708155</v>
      </c>
      <c r="C26" s="21">
        <v>404292</v>
      </c>
      <c r="D26" s="11">
        <f t="shared" si="0"/>
        <v>0.57090891118469822</v>
      </c>
      <c r="E26" s="21">
        <v>4675</v>
      </c>
      <c r="F26" s="11">
        <f t="shared" si="1"/>
        <v>6.6016620655082571E-3</v>
      </c>
      <c r="G26" s="21">
        <v>418</v>
      </c>
      <c r="H26" s="11">
        <f t="shared" si="2"/>
        <v>5.9026625526897359E-4</v>
      </c>
    </row>
    <row r="27" spans="1:8" x14ac:dyDescent="0.45">
      <c r="A27" s="12" t="s">
        <v>86</v>
      </c>
      <c r="B27" s="20">
        <v>1194817</v>
      </c>
      <c r="C27" s="21">
        <v>677047</v>
      </c>
      <c r="D27" s="11">
        <f t="shared" si="0"/>
        <v>0.56665330339290454</v>
      </c>
      <c r="E27" s="21">
        <v>4213</v>
      </c>
      <c r="F27" s="11">
        <f t="shared" si="1"/>
        <v>3.5260629870515737E-3</v>
      </c>
      <c r="G27" s="21">
        <v>290</v>
      </c>
      <c r="H27" s="11">
        <f t="shared" si="2"/>
        <v>2.4271499317468699E-4</v>
      </c>
    </row>
    <row r="28" spans="1:8" x14ac:dyDescent="0.45">
      <c r="A28" s="12" t="s">
        <v>87</v>
      </c>
      <c r="B28" s="20">
        <v>944709</v>
      </c>
      <c r="C28" s="21">
        <v>571213</v>
      </c>
      <c r="D28" s="11">
        <f t="shared" si="0"/>
        <v>0.60464439314116836</v>
      </c>
      <c r="E28" s="21">
        <v>3321</v>
      </c>
      <c r="F28" s="11">
        <f t="shared" si="1"/>
        <v>3.515368224500878E-3</v>
      </c>
      <c r="G28" s="21">
        <v>22</v>
      </c>
      <c r="H28" s="11">
        <f t="shared" si="2"/>
        <v>2.3287594380915183E-5</v>
      </c>
    </row>
    <row r="29" spans="1:8" x14ac:dyDescent="0.45">
      <c r="A29" s="12" t="s">
        <v>88</v>
      </c>
      <c r="B29" s="20">
        <v>1562767</v>
      </c>
      <c r="C29" s="21">
        <v>870607</v>
      </c>
      <c r="D29" s="11">
        <f t="shared" si="0"/>
        <v>0.55709328389964718</v>
      </c>
      <c r="E29" s="21">
        <v>5389</v>
      </c>
      <c r="F29" s="11">
        <f t="shared" si="1"/>
        <v>3.4483707424075374E-3</v>
      </c>
      <c r="G29" s="21">
        <v>438</v>
      </c>
      <c r="H29" s="11">
        <f t="shared" si="2"/>
        <v>2.8027210710233837E-4</v>
      </c>
    </row>
    <row r="30" spans="1:8" x14ac:dyDescent="0.45">
      <c r="A30" s="12" t="s">
        <v>89</v>
      </c>
      <c r="B30" s="20">
        <v>732702</v>
      </c>
      <c r="C30" s="21">
        <v>449085</v>
      </c>
      <c r="D30" s="11">
        <f t="shared" si="0"/>
        <v>0.61291630157963262</v>
      </c>
      <c r="E30" s="21">
        <v>2418</v>
      </c>
      <c r="F30" s="11">
        <f t="shared" si="1"/>
        <v>3.3001138252659336E-3</v>
      </c>
      <c r="G30" s="21">
        <v>425</v>
      </c>
      <c r="H30" s="11">
        <f t="shared" si="2"/>
        <v>5.8004482040447552E-4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44741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5642298</v>
      </c>
      <c r="D39" s="11">
        <f>C39/$B39</f>
        <v>0.58941164635539389</v>
      </c>
      <c r="E39" s="21">
        <v>44304</v>
      </c>
      <c r="F39" s="11">
        <f>E39/$B39</f>
        <v>4.6281308750671041E-3</v>
      </c>
      <c r="G39" s="21">
        <v>4573</v>
      </c>
      <c r="H39" s="11">
        <f>G39/$B39</f>
        <v>4.7770951814016499E-4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（6月30日公表時点）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284316557</v>
      </c>
      <c r="C7" s="32">
        <f>SUM(C8:C54)</f>
        <v>103722146</v>
      </c>
      <c r="D7" s="31">
        <f t="shared" ref="D7:D54" si="0">C7/U7</f>
        <v>0.81899897765427421</v>
      </c>
      <c r="E7" s="32">
        <f>SUM(E8:E54)</f>
        <v>102296519</v>
      </c>
      <c r="F7" s="31">
        <f t="shared" ref="F7:F54" si="1">E7/U7</f>
        <v>0.80774210435822491</v>
      </c>
      <c r="G7" s="32">
        <f>SUM(G8:G54)</f>
        <v>77774583</v>
      </c>
      <c r="H7" s="31">
        <f>G7/U7</f>
        <v>0.6141147905336195</v>
      </c>
      <c r="I7" s="32">
        <f t="shared" ref="I7:J7" si="2">SUM(I8:I54)</f>
        <v>1031313</v>
      </c>
      <c r="J7" s="32">
        <f t="shared" si="2"/>
        <v>5272294</v>
      </c>
      <c r="K7" s="32">
        <f t="shared" ref="K7:P7" si="3">SUM(K8:K54)</f>
        <v>23242597</v>
      </c>
      <c r="L7" s="32">
        <f t="shared" si="3"/>
        <v>25441681</v>
      </c>
      <c r="M7" s="32">
        <f t="shared" si="3"/>
        <v>13713141</v>
      </c>
      <c r="N7" s="32">
        <f t="shared" si="3"/>
        <v>6532317</v>
      </c>
      <c r="O7" s="32">
        <f t="shared" si="3"/>
        <v>2541240</v>
      </c>
      <c r="P7" s="63">
        <f t="shared" si="3"/>
        <v>523309</v>
      </c>
      <c r="Q7" s="64">
        <f>P7/U7</f>
        <v>4.1320928319134526E-3</v>
      </c>
      <c r="R7" s="63">
        <f t="shared" ref="R7:S7" si="4">SUM(R8:R54)</f>
        <v>6161</v>
      </c>
      <c r="S7" s="63">
        <f t="shared" si="4"/>
        <v>517148</v>
      </c>
      <c r="U7" s="1">
        <v>126645025</v>
      </c>
    </row>
    <row r="8" spans="1:21" x14ac:dyDescent="0.45">
      <c r="A8" s="33" t="s">
        <v>14</v>
      </c>
      <c r="B8" s="32">
        <f>C8+E8+G8+P8</f>
        <v>11924398</v>
      </c>
      <c r="C8" s="34">
        <f>SUM(一般接種!D7+一般接種!G7+一般接種!J7+一般接種!M7+医療従事者等!C5)</f>
        <v>4319525</v>
      </c>
      <c r="D8" s="30">
        <f t="shared" si="0"/>
        <v>0.82644979922905948</v>
      </c>
      <c r="E8" s="34">
        <f>SUM(一般接種!E7+一般接種!H7+一般接種!K7+一般接種!N7+医療従事者等!D5)</f>
        <v>4254771</v>
      </c>
      <c r="F8" s="31">
        <f t="shared" si="1"/>
        <v>0.81406049015010318</v>
      </c>
      <c r="G8" s="29">
        <f>SUM(I8:O8)</f>
        <v>3336394</v>
      </c>
      <c r="H8" s="31">
        <f t="shared" ref="H8:H54" si="5">G8/U8</f>
        <v>0.63834846457632233</v>
      </c>
      <c r="I8" s="35">
        <v>42011</v>
      </c>
      <c r="J8" s="35">
        <v>230644</v>
      </c>
      <c r="K8" s="35">
        <v>922173</v>
      </c>
      <c r="L8" s="35">
        <v>1074195</v>
      </c>
      <c r="M8" s="35">
        <v>653770</v>
      </c>
      <c r="N8" s="35">
        <v>304584</v>
      </c>
      <c r="O8" s="35">
        <v>109017</v>
      </c>
      <c r="P8" s="35">
        <f>SUM(R8:S8)</f>
        <v>13708</v>
      </c>
      <c r="Q8" s="65">
        <f t="shared" ref="Q8:Q54" si="6">P8/U8</f>
        <v>2.6227360295013797E-3</v>
      </c>
      <c r="R8" s="35">
        <v>128</v>
      </c>
      <c r="S8" s="35">
        <v>13580</v>
      </c>
      <c r="U8" s="1">
        <v>5226603</v>
      </c>
    </row>
    <row r="9" spans="1:21" x14ac:dyDescent="0.45">
      <c r="A9" s="33" t="s">
        <v>15</v>
      </c>
      <c r="B9" s="32">
        <f>C9+E9+G9+P9</f>
        <v>3034808</v>
      </c>
      <c r="C9" s="34">
        <f>SUM(一般接種!D8+一般接種!G8+一般接種!J8+一般接種!M8+医療従事者等!C6)</f>
        <v>1094095</v>
      </c>
      <c r="D9" s="30">
        <f t="shared" si="0"/>
        <v>0.86859476903657074</v>
      </c>
      <c r="E9" s="34">
        <f>SUM(一般接種!E8+一般接種!H8+一般接種!K8+一般接種!N8+医療従事者等!D6)</f>
        <v>1078925</v>
      </c>
      <c r="F9" s="31">
        <f t="shared" si="1"/>
        <v>0.85655140658058215</v>
      </c>
      <c r="G9" s="29">
        <f t="shared" ref="G9:G54" si="7">SUM(I9:O9)</f>
        <v>857507</v>
      </c>
      <c r="H9" s="31">
        <f t="shared" si="5"/>
        <v>0.68076912389896915</v>
      </c>
      <c r="I9" s="35">
        <v>10657</v>
      </c>
      <c r="J9" s="35">
        <v>43846</v>
      </c>
      <c r="K9" s="35">
        <v>228125</v>
      </c>
      <c r="L9" s="35">
        <v>263639</v>
      </c>
      <c r="M9" s="35">
        <v>181357</v>
      </c>
      <c r="N9" s="35">
        <v>91900</v>
      </c>
      <c r="O9" s="35">
        <v>37983</v>
      </c>
      <c r="P9" s="35">
        <f t="shared" ref="P9:P54" si="8">SUM(R9:S9)</f>
        <v>4281</v>
      </c>
      <c r="Q9" s="65">
        <f t="shared" si="6"/>
        <v>3.3986575263076418E-3</v>
      </c>
      <c r="R9" s="35">
        <v>67</v>
      </c>
      <c r="S9" s="35">
        <v>4214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2948267</v>
      </c>
      <c r="C10" s="34">
        <f>SUM(一般接種!D9+一般接種!G9+一般接種!J9+一般接種!M9+医療従事者等!C7)</f>
        <v>1059178</v>
      </c>
      <c r="D10" s="30">
        <f t="shared" si="0"/>
        <v>0.86759341853815009</v>
      </c>
      <c r="E10" s="34">
        <f>SUM(一般接種!E9+一般接種!H9+一般接種!K9+一般接種!N9+医療従事者等!D7)</f>
        <v>1043680</v>
      </c>
      <c r="F10" s="31">
        <f t="shared" si="1"/>
        <v>0.85489870357947062</v>
      </c>
      <c r="G10" s="29">
        <f t="shared" si="7"/>
        <v>842073</v>
      </c>
      <c r="H10" s="31">
        <f t="shared" si="5"/>
        <v>0.68975846621500414</v>
      </c>
      <c r="I10" s="35">
        <v>10365</v>
      </c>
      <c r="J10" s="35">
        <v>47616</v>
      </c>
      <c r="K10" s="35">
        <v>220861</v>
      </c>
      <c r="L10" s="35">
        <v>256507</v>
      </c>
      <c r="M10" s="35">
        <v>168413</v>
      </c>
      <c r="N10" s="35">
        <v>106544</v>
      </c>
      <c r="O10" s="35">
        <v>31767</v>
      </c>
      <c r="P10" s="35">
        <f t="shared" si="8"/>
        <v>3336</v>
      </c>
      <c r="Q10" s="65">
        <f t="shared" si="6"/>
        <v>2.7325828559914092E-3</v>
      </c>
      <c r="R10" s="35">
        <v>6</v>
      </c>
      <c r="S10" s="35">
        <v>3330</v>
      </c>
      <c r="U10" s="1">
        <v>1220823</v>
      </c>
    </row>
    <row r="11" spans="1:21" x14ac:dyDescent="0.45">
      <c r="A11" s="33" t="s">
        <v>17</v>
      </c>
      <c r="B11" s="32">
        <f t="shared" si="9"/>
        <v>5321832</v>
      </c>
      <c r="C11" s="34">
        <f>SUM(一般接種!D10+一般接種!G10+一般接種!J10+一般接種!M10+医療従事者等!C8)</f>
        <v>1934461</v>
      </c>
      <c r="D11" s="30">
        <f t="shared" si="0"/>
        <v>0.84770829307240303</v>
      </c>
      <c r="E11" s="34">
        <f>SUM(一般接種!E10+一般接種!H10+一般接種!K10+一般接種!N10+医療従事者等!D8)</f>
        <v>1900033</v>
      </c>
      <c r="F11" s="31">
        <f t="shared" si="1"/>
        <v>0.83262145435407442</v>
      </c>
      <c r="G11" s="29">
        <f t="shared" si="7"/>
        <v>1472088</v>
      </c>
      <c r="H11" s="31">
        <f t="shared" si="5"/>
        <v>0.64508987554278308</v>
      </c>
      <c r="I11" s="35">
        <v>18717</v>
      </c>
      <c r="J11" s="35">
        <v>124991</v>
      </c>
      <c r="K11" s="35">
        <v>459654</v>
      </c>
      <c r="L11" s="35">
        <v>393511</v>
      </c>
      <c r="M11" s="35">
        <v>269411</v>
      </c>
      <c r="N11" s="35">
        <v>150615</v>
      </c>
      <c r="O11" s="35">
        <v>55189</v>
      </c>
      <c r="P11" s="35">
        <f t="shared" si="8"/>
        <v>15250</v>
      </c>
      <c r="Q11" s="65">
        <f t="shared" si="6"/>
        <v>6.6827666566315613E-3</v>
      </c>
      <c r="R11" s="35">
        <v>19</v>
      </c>
      <c r="S11" s="35">
        <v>15231</v>
      </c>
      <c r="U11" s="1">
        <v>2281989</v>
      </c>
    </row>
    <row r="12" spans="1:21" x14ac:dyDescent="0.45">
      <c r="A12" s="33" t="s">
        <v>18</v>
      </c>
      <c r="B12" s="32">
        <f t="shared" si="9"/>
        <v>2401378</v>
      </c>
      <c r="C12" s="34">
        <f>SUM(一般接種!D11+一般接種!G11+一般接種!J11+一般接種!M11+医療従事者等!C9)</f>
        <v>855281</v>
      </c>
      <c r="D12" s="30">
        <f t="shared" si="0"/>
        <v>0.88056374628328571</v>
      </c>
      <c r="E12" s="34">
        <f>SUM(一般接種!E11+一般接種!H11+一般接種!K11+一般接種!N11+医療従事者等!D9)</f>
        <v>844765</v>
      </c>
      <c r="F12" s="31">
        <f t="shared" si="1"/>
        <v>0.86973688545518935</v>
      </c>
      <c r="G12" s="29">
        <f t="shared" si="7"/>
        <v>700079</v>
      </c>
      <c r="H12" s="31">
        <f t="shared" si="5"/>
        <v>0.72077385904077884</v>
      </c>
      <c r="I12" s="35">
        <v>4877</v>
      </c>
      <c r="J12" s="35">
        <v>29629</v>
      </c>
      <c r="K12" s="35">
        <v>127326</v>
      </c>
      <c r="L12" s="35">
        <v>229203</v>
      </c>
      <c r="M12" s="35">
        <v>189170</v>
      </c>
      <c r="N12" s="35">
        <v>89766</v>
      </c>
      <c r="O12" s="35">
        <v>30108</v>
      </c>
      <c r="P12" s="35">
        <f t="shared" si="8"/>
        <v>1253</v>
      </c>
      <c r="Q12" s="65">
        <f t="shared" si="6"/>
        <v>1.2900396174975908E-3</v>
      </c>
      <c r="R12" s="35">
        <v>3</v>
      </c>
      <c r="S12" s="35">
        <v>1250</v>
      </c>
      <c r="U12" s="1">
        <v>971288</v>
      </c>
    </row>
    <row r="13" spans="1:21" x14ac:dyDescent="0.45">
      <c r="A13" s="33" t="s">
        <v>19</v>
      </c>
      <c r="B13" s="32">
        <f t="shared" si="9"/>
        <v>2611877</v>
      </c>
      <c r="C13" s="34">
        <f>SUM(一般接種!D12+一般接種!G12+一般接種!J12+一般接種!M12+医療従事者等!C10)</f>
        <v>933600</v>
      </c>
      <c r="D13" s="30">
        <f t="shared" si="0"/>
        <v>0.87288067451910223</v>
      </c>
      <c r="E13" s="34">
        <f>SUM(一般接種!E12+一般接種!H12+一般接種!K12+一般接種!N12+医療従事者等!D10)</f>
        <v>923765</v>
      </c>
      <c r="F13" s="31">
        <f t="shared" si="1"/>
        <v>0.86368532165503265</v>
      </c>
      <c r="G13" s="29">
        <f t="shared" si="7"/>
        <v>752051</v>
      </c>
      <c r="H13" s="31">
        <f t="shared" si="5"/>
        <v>0.70313922895540415</v>
      </c>
      <c r="I13" s="35">
        <v>9650</v>
      </c>
      <c r="J13" s="35">
        <v>34694</v>
      </c>
      <c r="K13" s="35">
        <v>192755</v>
      </c>
      <c r="L13" s="35">
        <v>270760</v>
      </c>
      <c r="M13" s="35">
        <v>142408</v>
      </c>
      <c r="N13" s="35">
        <v>77066</v>
      </c>
      <c r="O13" s="35">
        <v>24718</v>
      </c>
      <c r="P13" s="35">
        <f t="shared" si="8"/>
        <v>2461</v>
      </c>
      <c r="Q13" s="65">
        <f t="shared" si="6"/>
        <v>2.3009418808820807E-3</v>
      </c>
      <c r="R13" s="35">
        <v>2</v>
      </c>
      <c r="S13" s="35">
        <v>2459</v>
      </c>
      <c r="U13" s="1">
        <v>1069562</v>
      </c>
    </row>
    <row r="14" spans="1:21" x14ac:dyDescent="0.45">
      <c r="A14" s="33" t="s">
        <v>20</v>
      </c>
      <c r="B14" s="32">
        <f t="shared" si="9"/>
        <v>4451195</v>
      </c>
      <c r="C14" s="34">
        <f>SUM(一般接種!D13+一般接種!G13+一般接種!J13+一般接種!M13+医療従事者等!C11)</f>
        <v>1595638</v>
      </c>
      <c r="D14" s="30">
        <f t="shared" si="0"/>
        <v>0.85692128981949556</v>
      </c>
      <c r="E14" s="34">
        <f>SUM(一般接種!E13+一般接種!H13+一般接種!K13+一般接種!N13+医療従事者等!D11)</f>
        <v>1575330</v>
      </c>
      <c r="F14" s="31">
        <f t="shared" si="1"/>
        <v>0.84601508330294584</v>
      </c>
      <c r="G14" s="29">
        <f t="shared" si="7"/>
        <v>1269502</v>
      </c>
      <c r="H14" s="31">
        <f t="shared" si="5"/>
        <v>0.68177324134197681</v>
      </c>
      <c r="I14" s="35">
        <v>19040</v>
      </c>
      <c r="J14" s="35">
        <v>75111</v>
      </c>
      <c r="K14" s="35">
        <v>345554</v>
      </c>
      <c r="L14" s="35">
        <v>418688</v>
      </c>
      <c r="M14" s="35">
        <v>236506</v>
      </c>
      <c r="N14" s="35">
        <v>128357</v>
      </c>
      <c r="O14" s="35">
        <v>46246</v>
      </c>
      <c r="P14" s="35">
        <f t="shared" si="8"/>
        <v>10725</v>
      </c>
      <c r="Q14" s="65">
        <f t="shared" si="6"/>
        <v>5.759753047567236E-3</v>
      </c>
      <c r="R14" s="35">
        <v>119</v>
      </c>
      <c r="S14" s="35">
        <v>10606</v>
      </c>
      <c r="U14" s="1">
        <v>1862059</v>
      </c>
    </row>
    <row r="15" spans="1:21" x14ac:dyDescent="0.45">
      <c r="A15" s="33" t="s">
        <v>21</v>
      </c>
      <c r="B15" s="32">
        <f t="shared" si="9"/>
        <v>6841042</v>
      </c>
      <c r="C15" s="34">
        <f>SUM(一般接種!D14+一般接種!G14+一般接種!J14+一般接種!M14+医療従事者等!C12)</f>
        <v>2473884</v>
      </c>
      <c r="D15" s="30">
        <f t="shared" si="0"/>
        <v>0.85081173102220842</v>
      </c>
      <c r="E15" s="34">
        <f>SUM(一般接種!E14+一般接種!H14+一般接種!K14+一般接種!N14+医療従事者等!D12)</f>
        <v>2440430</v>
      </c>
      <c r="F15" s="31">
        <f t="shared" si="1"/>
        <v>0.8393063186222669</v>
      </c>
      <c r="G15" s="29">
        <f t="shared" si="7"/>
        <v>1905250</v>
      </c>
      <c r="H15" s="31">
        <f t="shared" si="5"/>
        <v>0.65524860928404993</v>
      </c>
      <c r="I15" s="35">
        <v>21227</v>
      </c>
      <c r="J15" s="35">
        <v>141732</v>
      </c>
      <c r="K15" s="35">
        <v>554032</v>
      </c>
      <c r="L15" s="35">
        <v>592351</v>
      </c>
      <c r="M15" s="35">
        <v>346505</v>
      </c>
      <c r="N15" s="35">
        <v>180628</v>
      </c>
      <c r="O15" s="35">
        <v>68775</v>
      </c>
      <c r="P15" s="35">
        <f t="shared" si="8"/>
        <v>21478</v>
      </c>
      <c r="Q15" s="65">
        <f t="shared" si="6"/>
        <v>7.3866577248144997E-3</v>
      </c>
      <c r="R15" s="35">
        <v>83</v>
      </c>
      <c r="S15" s="35">
        <v>21395</v>
      </c>
      <c r="U15" s="1">
        <v>2907675</v>
      </c>
    </row>
    <row r="16" spans="1:21" x14ac:dyDescent="0.45">
      <c r="A16" s="36" t="s">
        <v>22</v>
      </c>
      <c r="B16" s="32">
        <f t="shared" si="9"/>
        <v>4514197</v>
      </c>
      <c r="C16" s="34">
        <f>SUM(一般接種!D15+一般接種!G15+一般接種!J15+一般接種!M15+医療従事者等!C13)</f>
        <v>1632295</v>
      </c>
      <c r="D16" s="30">
        <f t="shared" si="0"/>
        <v>0.83476228149622511</v>
      </c>
      <c r="E16" s="34">
        <f>SUM(一般接種!E15+一般接種!H15+一般接種!K15+一般接種!N15+医療従事者等!D13)</f>
        <v>1611505</v>
      </c>
      <c r="F16" s="31">
        <f t="shared" si="1"/>
        <v>0.82413019119863395</v>
      </c>
      <c r="G16" s="29">
        <f t="shared" si="7"/>
        <v>1263835</v>
      </c>
      <c r="H16" s="31">
        <f t="shared" si="5"/>
        <v>0.64633034349476148</v>
      </c>
      <c r="I16" s="35">
        <v>14816</v>
      </c>
      <c r="J16" s="35">
        <v>72190</v>
      </c>
      <c r="K16" s="35">
        <v>366947</v>
      </c>
      <c r="L16" s="35">
        <v>347667</v>
      </c>
      <c r="M16" s="35">
        <v>253606</v>
      </c>
      <c r="N16" s="35">
        <v>147710</v>
      </c>
      <c r="O16" s="35">
        <v>60899</v>
      </c>
      <c r="P16" s="35">
        <f t="shared" si="8"/>
        <v>6562</v>
      </c>
      <c r="Q16" s="65">
        <f t="shared" si="6"/>
        <v>3.3558334070607513E-3</v>
      </c>
      <c r="R16" s="35">
        <v>113</v>
      </c>
      <c r="S16" s="35">
        <v>6449</v>
      </c>
      <c r="U16" s="1">
        <v>1955401</v>
      </c>
    </row>
    <row r="17" spans="1:21" x14ac:dyDescent="0.45">
      <c r="A17" s="33" t="s">
        <v>23</v>
      </c>
      <c r="B17" s="32">
        <f t="shared" si="9"/>
        <v>4465169</v>
      </c>
      <c r="C17" s="34">
        <f>SUM(一般接種!D16+一般接種!G16+一般接種!J16+一般接種!M16+医療従事者等!C14)</f>
        <v>1613037</v>
      </c>
      <c r="D17" s="30">
        <f t="shared" si="0"/>
        <v>0.82377619949124181</v>
      </c>
      <c r="E17" s="34">
        <f>SUM(一般接種!E16+一般接種!H16+一般接種!K16+一般接種!N16+医療従事者等!D14)</f>
        <v>1587862</v>
      </c>
      <c r="F17" s="31">
        <f t="shared" si="1"/>
        <v>0.81091935502816248</v>
      </c>
      <c r="G17" s="29">
        <f t="shared" si="7"/>
        <v>1258882</v>
      </c>
      <c r="H17" s="31">
        <f t="shared" si="5"/>
        <v>0.64290963540695811</v>
      </c>
      <c r="I17" s="35">
        <v>16267</v>
      </c>
      <c r="J17" s="35">
        <v>72019</v>
      </c>
      <c r="K17" s="35">
        <v>402289</v>
      </c>
      <c r="L17" s="35">
        <v>435465</v>
      </c>
      <c r="M17" s="35">
        <v>217393</v>
      </c>
      <c r="N17" s="35">
        <v>78332</v>
      </c>
      <c r="O17" s="35">
        <v>37117</v>
      </c>
      <c r="P17" s="35">
        <f t="shared" si="8"/>
        <v>5388</v>
      </c>
      <c r="Q17" s="65">
        <f t="shared" si="6"/>
        <v>2.751645599486441E-3</v>
      </c>
      <c r="R17" s="35">
        <v>51</v>
      </c>
      <c r="S17" s="35">
        <v>5337</v>
      </c>
      <c r="U17" s="1">
        <v>1958101</v>
      </c>
    </row>
    <row r="18" spans="1:21" x14ac:dyDescent="0.45">
      <c r="A18" s="33" t="s">
        <v>24</v>
      </c>
      <c r="B18" s="32">
        <f t="shared" si="9"/>
        <v>16748228</v>
      </c>
      <c r="C18" s="34">
        <f>SUM(一般接種!D17+一般接種!G17+一般接種!J17+一般接種!M17+医療従事者等!C15)</f>
        <v>6128858</v>
      </c>
      <c r="D18" s="30">
        <f t="shared" si="0"/>
        <v>0.82891866549252957</v>
      </c>
      <c r="E18" s="34">
        <f>SUM(一般接種!E17+一般接種!H17+一般接種!K17+一般接種!N17+医療従事者等!D15)</f>
        <v>6041058</v>
      </c>
      <c r="F18" s="31">
        <f t="shared" si="1"/>
        <v>0.81704384985309986</v>
      </c>
      <c r="G18" s="29">
        <f t="shared" si="7"/>
        <v>4550833</v>
      </c>
      <c r="H18" s="31">
        <f t="shared" si="5"/>
        <v>0.61549319909832545</v>
      </c>
      <c r="I18" s="35">
        <v>49465</v>
      </c>
      <c r="J18" s="35">
        <v>269916</v>
      </c>
      <c r="K18" s="35">
        <v>1314874</v>
      </c>
      <c r="L18" s="35">
        <v>1415244</v>
      </c>
      <c r="M18" s="35">
        <v>836508</v>
      </c>
      <c r="N18" s="35">
        <v>477141</v>
      </c>
      <c r="O18" s="35">
        <v>187685</v>
      </c>
      <c r="P18" s="35">
        <f t="shared" si="8"/>
        <v>27479</v>
      </c>
      <c r="Q18" s="65">
        <f t="shared" si="6"/>
        <v>3.7164926988142361E-3</v>
      </c>
      <c r="R18" s="35">
        <v>209</v>
      </c>
      <c r="S18" s="35">
        <v>27270</v>
      </c>
      <c r="U18" s="1">
        <v>7393799</v>
      </c>
    </row>
    <row r="19" spans="1:21" x14ac:dyDescent="0.45">
      <c r="A19" s="33" t="s">
        <v>25</v>
      </c>
      <c r="B19" s="32">
        <f t="shared" si="9"/>
        <v>14399331</v>
      </c>
      <c r="C19" s="34">
        <f>SUM(一般接種!D18+一般接種!G18+一般接種!J18+一般接種!M18+医療従事者等!C16)</f>
        <v>5231062</v>
      </c>
      <c r="D19" s="30">
        <f t="shared" si="0"/>
        <v>0.82732110559535099</v>
      </c>
      <c r="E19" s="34">
        <f>SUM(一般接種!E18+一般接種!H18+一般接種!K18+一般接種!N18+医療従事者等!D16)</f>
        <v>5165697</v>
      </c>
      <c r="F19" s="31">
        <f t="shared" si="1"/>
        <v>0.8169832728441353</v>
      </c>
      <c r="G19" s="29">
        <f t="shared" si="7"/>
        <v>3974103</v>
      </c>
      <c r="H19" s="31">
        <f t="shared" si="5"/>
        <v>0.62852615543646795</v>
      </c>
      <c r="I19" s="35">
        <v>43084</v>
      </c>
      <c r="J19" s="35">
        <v>213505</v>
      </c>
      <c r="K19" s="35">
        <v>1088290</v>
      </c>
      <c r="L19" s="35">
        <v>1321643</v>
      </c>
      <c r="M19" s="35">
        <v>753951</v>
      </c>
      <c r="N19" s="35">
        <v>393446</v>
      </c>
      <c r="O19" s="35">
        <v>160184</v>
      </c>
      <c r="P19" s="35">
        <f t="shared" si="8"/>
        <v>28469</v>
      </c>
      <c r="Q19" s="65">
        <f t="shared" si="6"/>
        <v>4.5025282734546153E-3</v>
      </c>
      <c r="R19" s="35">
        <v>208</v>
      </c>
      <c r="S19" s="35">
        <v>28261</v>
      </c>
      <c r="U19" s="1">
        <v>6322892</v>
      </c>
    </row>
    <row r="20" spans="1:21" x14ac:dyDescent="0.45">
      <c r="A20" s="33" t="s">
        <v>26</v>
      </c>
      <c r="B20" s="32">
        <f t="shared" si="9"/>
        <v>30836035</v>
      </c>
      <c r="C20" s="34">
        <f>SUM(一般接種!D19+一般接種!G19+一般接種!J19+一般接種!M19+医療従事者等!C17)</f>
        <v>11298460</v>
      </c>
      <c r="D20" s="30">
        <f t="shared" si="0"/>
        <v>0.81616640043735145</v>
      </c>
      <c r="E20" s="34">
        <f>SUM(一般接種!E19+一般接種!H19+一般接種!K19+一般接種!N19+医療従事者等!D17)</f>
        <v>11153554</v>
      </c>
      <c r="F20" s="31">
        <f t="shared" si="1"/>
        <v>0.8056988315455047</v>
      </c>
      <c r="G20" s="29">
        <f t="shared" si="7"/>
        <v>8284004</v>
      </c>
      <c r="H20" s="31">
        <f t="shared" si="5"/>
        <v>0.59841126364908326</v>
      </c>
      <c r="I20" s="35">
        <v>103348</v>
      </c>
      <c r="J20" s="35">
        <v>609725</v>
      </c>
      <c r="K20" s="35">
        <v>2636081</v>
      </c>
      <c r="L20" s="35">
        <v>2934904</v>
      </c>
      <c r="M20" s="35">
        <v>1265549</v>
      </c>
      <c r="N20" s="35">
        <v>516719</v>
      </c>
      <c r="O20" s="35">
        <v>217678</v>
      </c>
      <c r="P20" s="35">
        <f t="shared" si="8"/>
        <v>100017</v>
      </c>
      <c r="Q20" s="65">
        <f t="shared" si="6"/>
        <v>7.2249240049124018E-3</v>
      </c>
      <c r="R20" s="35">
        <v>1304</v>
      </c>
      <c r="S20" s="35">
        <v>98713</v>
      </c>
      <c r="U20" s="1">
        <v>13843329</v>
      </c>
    </row>
    <row r="21" spans="1:21" x14ac:dyDescent="0.45">
      <c r="A21" s="33" t="s">
        <v>27</v>
      </c>
      <c r="B21" s="32">
        <f t="shared" si="9"/>
        <v>20779709</v>
      </c>
      <c r="C21" s="34">
        <f>SUM(一般接種!D20+一般接種!G20+一般接種!J20+一般接種!M20+医療従事者等!C18)</f>
        <v>7608113</v>
      </c>
      <c r="D21" s="30">
        <f t="shared" si="0"/>
        <v>0.82515650951833397</v>
      </c>
      <c r="E21" s="34">
        <f>SUM(一般接種!E20+一般接種!H20+一般接種!K20+一般接種!N20+医療従事者等!D18)</f>
        <v>7516865</v>
      </c>
      <c r="F21" s="31">
        <f t="shared" si="1"/>
        <v>0.81525998442984893</v>
      </c>
      <c r="G21" s="29">
        <f t="shared" si="7"/>
        <v>5621011</v>
      </c>
      <c r="H21" s="31">
        <f t="shared" si="5"/>
        <v>0.60964050044001183</v>
      </c>
      <c r="I21" s="35">
        <v>51313</v>
      </c>
      <c r="J21" s="35">
        <v>304356</v>
      </c>
      <c r="K21" s="35">
        <v>1455244</v>
      </c>
      <c r="L21" s="35">
        <v>2052437</v>
      </c>
      <c r="M21" s="35">
        <v>1098986</v>
      </c>
      <c r="N21" s="35">
        <v>475803</v>
      </c>
      <c r="O21" s="35">
        <v>182872</v>
      </c>
      <c r="P21" s="35">
        <f t="shared" si="8"/>
        <v>33720</v>
      </c>
      <c r="Q21" s="65">
        <f t="shared" si="6"/>
        <v>3.6571850997689204E-3</v>
      </c>
      <c r="R21" s="35">
        <v>636</v>
      </c>
      <c r="S21" s="35">
        <v>33084</v>
      </c>
      <c r="U21" s="1">
        <v>9220206</v>
      </c>
    </row>
    <row r="22" spans="1:21" x14ac:dyDescent="0.45">
      <c r="A22" s="33" t="s">
        <v>28</v>
      </c>
      <c r="B22" s="32">
        <f t="shared" si="9"/>
        <v>5325119</v>
      </c>
      <c r="C22" s="34">
        <f>SUM(一般接種!D21+一般接種!G21+一般接種!J21+一般接種!M21+医療従事者等!C19)</f>
        <v>1902023</v>
      </c>
      <c r="D22" s="30">
        <f t="shared" si="0"/>
        <v>0.85940960810130607</v>
      </c>
      <c r="E22" s="34">
        <f>SUM(一般接種!E21+一般接種!H21+一般接種!K21+一般接種!N21+医療従事者等!D19)</f>
        <v>1869792</v>
      </c>
      <c r="F22" s="31">
        <f t="shared" si="1"/>
        <v>0.84484636092778964</v>
      </c>
      <c r="G22" s="29">
        <f t="shared" si="7"/>
        <v>1548449</v>
      </c>
      <c r="H22" s="31">
        <f t="shared" si="5"/>
        <v>0.69965081823661401</v>
      </c>
      <c r="I22" s="35">
        <v>16810</v>
      </c>
      <c r="J22" s="35">
        <v>65000</v>
      </c>
      <c r="K22" s="35">
        <v>344060</v>
      </c>
      <c r="L22" s="35">
        <v>567960</v>
      </c>
      <c r="M22" s="35">
        <v>356239</v>
      </c>
      <c r="N22" s="35">
        <v>149811</v>
      </c>
      <c r="O22" s="35">
        <v>48569</v>
      </c>
      <c r="P22" s="35">
        <f t="shared" si="8"/>
        <v>4855</v>
      </c>
      <c r="Q22" s="65">
        <f t="shared" si="6"/>
        <v>2.1936820150607228E-3</v>
      </c>
      <c r="R22" s="35">
        <v>8</v>
      </c>
      <c r="S22" s="35">
        <v>4847</v>
      </c>
      <c r="U22" s="1">
        <v>2213174</v>
      </c>
    </row>
    <row r="23" spans="1:21" x14ac:dyDescent="0.45">
      <c r="A23" s="33" t="s">
        <v>29</v>
      </c>
      <c r="B23" s="32">
        <f t="shared" si="9"/>
        <v>2480800</v>
      </c>
      <c r="C23" s="34">
        <f>SUM(一般接種!D22+一般接種!G22+一般接種!J22+一般接種!M22+医療従事者等!C20)</f>
        <v>897079</v>
      </c>
      <c r="D23" s="30">
        <f t="shared" si="0"/>
        <v>0.85625776720621105</v>
      </c>
      <c r="E23" s="34">
        <f>SUM(一般接種!E22+一般接種!H22+一般接種!K22+一般接種!N22+医療従事者等!D20)</f>
        <v>889178</v>
      </c>
      <c r="F23" s="31">
        <f t="shared" si="1"/>
        <v>0.84871629915412616</v>
      </c>
      <c r="G23" s="29">
        <f t="shared" si="7"/>
        <v>691749</v>
      </c>
      <c r="H23" s="31">
        <f t="shared" si="5"/>
        <v>0.66027122940914829</v>
      </c>
      <c r="I23" s="35">
        <v>10202</v>
      </c>
      <c r="J23" s="35">
        <v>39155</v>
      </c>
      <c r="K23" s="35">
        <v>212885</v>
      </c>
      <c r="L23" s="35">
        <v>219607</v>
      </c>
      <c r="M23" s="35">
        <v>127709</v>
      </c>
      <c r="N23" s="35">
        <v>63007</v>
      </c>
      <c r="O23" s="35">
        <v>19184</v>
      </c>
      <c r="P23" s="35">
        <f t="shared" si="8"/>
        <v>2794</v>
      </c>
      <c r="Q23" s="65">
        <f t="shared" si="6"/>
        <v>2.6668601110650834E-3</v>
      </c>
      <c r="R23" s="35">
        <v>89</v>
      </c>
      <c r="S23" s="35">
        <v>2705</v>
      </c>
      <c r="U23" s="1">
        <v>1047674</v>
      </c>
    </row>
    <row r="24" spans="1:21" x14ac:dyDescent="0.45">
      <c r="A24" s="33" t="s">
        <v>30</v>
      </c>
      <c r="B24" s="32">
        <f t="shared" si="9"/>
        <v>2578618</v>
      </c>
      <c r="C24" s="34">
        <f>SUM(一般接種!D23+一般接種!G23+一般接種!J23+一般接種!M23+医療従事者等!C21)</f>
        <v>938039</v>
      </c>
      <c r="D24" s="30">
        <f t="shared" si="0"/>
        <v>0.82817642779449363</v>
      </c>
      <c r="E24" s="34">
        <f>SUM(一般接種!E23+一般接種!H23+一般接種!K23+一般接種!N23+医療従事者等!D21)</f>
        <v>926574</v>
      </c>
      <c r="F24" s="31">
        <f t="shared" si="1"/>
        <v>0.81805420180531419</v>
      </c>
      <c r="G24" s="29">
        <f t="shared" si="7"/>
        <v>708937</v>
      </c>
      <c r="H24" s="31">
        <f t="shared" si="5"/>
        <v>0.62590671836815415</v>
      </c>
      <c r="I24" s="35">
        <v>9289</v>
      </c>
      <c r="J24" s="35">
        <v>55388</v>
      </c>
      <c r="K24" s="35">
        <v>204643</v>
      </c>
      <c r="L24" s="35">
        <v>215444</v>
      </c>
      <c r="M24" s="35">
        <v>130687</v>
      </c>
      <c r="N24" s="35">
        <v>67660</v>
      </c>
      <c r="O24" s="35">
        <v>25826</v>
      </c>
      <c r="P24" s="35">
        <f t="shared" si="8"/>
        <v>5068</v>
      </c>
      <c r="Q24" s="65">
        <f t="shared" si="6"/>
        <v>4.4744388410956192E-3</v>
      </c>
      <c r="R24" s="35">
        <v>38</v>
      </c>
      <c r="S24" s="35">
        <v>5030</v>
      </c>
      <c r="U24" s="1">
        <v>1132656</v>
      </c>
    </row>
    <row r="25" spans="1:21" x14ac:dyDescent="0.45">
      <c r="A25" s="33" t="s">
        <v>31</v>
      </c>
      <c r="B25" s="32">
        <f t="shared" si="9"/>
        <v>1788904</v>
      </c>
      <c r="C25" s="34">
        <f>SUM(一般接種!D24+一般接種!G24+一般接種!J24+一般接種!M24+医療従事者等!C22)</f>
        <v>647997</v>
      </c>
      <c r="D25" s="30">
        <f t="shared" si="0"/>
        <v>0.83657529277043263</v>
      </c>
      <c r="E25" s="34">
        <f>SUM(一般接種!E24+一般接種!H24+一般接種!K24+一般接種!N24+医療従事者等!D22)</f>
        <v>641427</v>
      </c>
      <c r="F25" s="31">
        <f t="shared" si="1"/>
        <v>0.8280933095614027</v>
      </c>
      <c r="G25" s="29">
        <f t="shared" si="7"/>
        <v>496690</v>
      </c>
      <c r="H25" s="31">
        <f t="shared" si="5"/>
        <v>0.64123534856819731</v>
      </c>
      <c r="I25" s="35">
        <v>7667</v>
      </c>
      <c r="J25" s="35">
        <v>32337</v>
      </c>
      <c r="K25" s="35">
        <v>143716</v>
      </c>
      <c r="L25" s="35">
        <v>172120</v>
      </c>
      <c r="M25" s="35">
        <v>91997</v>
      </c>
      <c r="N25" s="35">
        <v>34529</v>
      </c>
      <c r="O25" s="35">
        <v>14324</v>
      </c>
      <c r="P25" s="35">
        <f t="shared" si="8"/>
        <v>2790</v>
      </c>
      <c r="Q25" s="65">
        <f t="shared" si="6"/>
        <v>3.6019380750674881E-3</v>
      </c>
      <c r="R25" s="35">
        <v>145</v>
      </c>
      <c r="S25" s="35">
        <v>2645</v>
      </c>
      <c r="U25" s="1">
        <v>774583</v>
      </c>
    </row>
    <row r="26" spans="1:21" x14ac:dyDescent="0.45">
      <c r="A26" s="33" t="s">
        <v>32</v>
      </c>
      <c r="B26" s="32">
        <f t="shared" si="9"/>
        <v>1880902</v>
      </c>
      <c r="C26" s="34">
        <f>SUM(一般接種!D25+一般接種!G25+一般接種!J25+一般接種!M25+医療従事者等!C23)</f>
        <v>681876</v>
      </c>
      <c r="D26" s="30">
        <f t="shared" si="0"/>
        <v>0.83054627483413457</v>
      </c>
      <c r="E26" s="34">
        <f>SUM(一般接種!E25+一般接種!H25+一般接種!K25+一般接種!N25+医療従事者等!D23)</f>
        <v>673677</v>
      </c>
      <c r="F26" s="31">
        <f t="shared" si="1"/>
        <v>0.82055963663691833</v>
      </c>
      <c r="G26" s="29">
        <f t="shared" si="7"/>
        <v>520281</v>
      </c>
      <c r="H26" s="31">
        <f t="shared" si="5"/>
        <v>0.6337185154147944</v>
      </c>
      <c r="I26" s="35">
        <v>6300</v>
      </c>
      <c r="J26" s="35">
        <v>37897</v>
      </c>
      <c r="K26" s="35">
        <v>168888</v>
      </c>
      <c r="L26" s="35">
        <v>164951</v>
      </c>
      <c r="M26" s="35">
        <v>96295</v>
      </c>
      <c r="N26" s="35">
        <v>34612</v>
      </c>
      <c r="O26" s="35">
        <v>11338</v>
      </c>
      <c r="P26" s="35">
        <f t="shared" si="8"/>
        <v>5068</v>
      </c>
      <c r="Q26" s="65">
        <f t="shared" si="6"/>
        <v>6.1729823616895069E-3</v>
      </c>
      <c r="R26" s="35">
        <v>114</v>
      </c>
      <c r="S26" s="35">
        <v>4954</v>
      </c>
      <c r="U26" s="1">
        <v>820997</v>
      </c>
    </row>
    <row r="27" spans="1:21" x14ac:dyDescent="0.45">
      <c r="A27" s="33" t="s">
        <v>33</v>
      </c>
      <c r="B27" s="32">
        <f t="shared" si="9"/>
        <v>4820885</v>
      </c>
      <c r="C27" s="34">
        <f>SUM(一般接種!D26+一般接種!G26+一般接種!J26+一般接種!M26+医療従事者等!C24)</f>
        <v>1731278</v>
      </c>
      <c r="D27" s="30">
        <f t="shared" si="0"/>
        <v>0.83566495168064281</v>
      </c>
      <c r="E27" s="34">
        <f>SUM(一般接種!E26+一般接種!H26+一般接種!K26+一般接種!N26+医療従事者等!D24)</f>
        <v>1708037</v>
      </c>
      <c r="F27" s="31">
        <f t="shared" si="1"/>
        <v>0.82444682891699095</v>
      </c>
      <c r="G27" s="29">
        <f t="shared" si="7"/>
        <v>1377643</v>
      </c>
      <c r="H27" s="31">
        <f t="shared" si="5"/>
        <v>0.66497002273937278</v>
      </c>
      <c r="I27" s="35">
        <v>14329</v>
      </c>
      <c r="J27" s="35">
        <v>69293</v>
      </c>
      <c r="K27" s="35">
        <v>457298</v>
      </c>
      <c r="L27" s="35">
        <v>432746</v>
      </c>
      <c r="M27" s="35">
        <v>235389</v>
      </c>
      <c r="N27" s="35">
        <v>123071</v>
      </c>
      <c r="O27" s="35">
        <v>45517</v>
      </c>
      <c r="P27" s="35">
        <f t="shared" si="8"/>
        <v>3927</v>
      </c>
      <c r="Q27" s="65">
        <f t="shared" si="6"/>
        <v>1.8955108684162131E-3</v>
      </c>
      <c r="R27" s="35">
        <v>12</v>
      </c>
      <c r="S27" s="35">
        <v>3915</v>
      </c>
      <c r="U27" s="1">
        <v>2071737</v>
      </c>
    </row>
    <row r="28" spans="1:21" x14ac:dyDescent="0.45">
      <c r="A28" s="33" t="s">
        <v>34</v>
      </c>
      <c r="B28" s="32">
        <f t="shared" si="9"/>
        <v>4629061</v>
      </c>
      <c r="C28" s="34">
        <f>SUM(一般接種!D27+一般接種!G27+一般接種!J27+一般接種!M27+医療従事者等!C25)</f>
        <v>1669303</v>
      </c>
      <c r="D28" s="30">
        <f t="shared" si="0"/>
        <v>0.82770252346425588</v>
      </c>
      <c r="E28" s="34">
        <f>SUM(一般接種!E27+一般接種!H27+一般接種!K27+一般接種!N27+医療従事者等!D25)</f>
        <v>1655575</v>
      </c>
      <c r="F28" s="31">
        <f t="shared" si="1"/>
        <v>0.82089567039916378</v>
      </c>
      <c r="G28" s="29">
        <f t="shared" si="7"/>
        <v>1297324</v>
      </c>
      <c r="H28" s="31">
        <f t="shared" si="5"/>
        <v>0.64326149809276223</v>
      </c>
      <c r="I28" s="35">
        <v>15488</v>
      </c>
      <c r="J28" s="35">
        <v>85219</v>
      </c>
      <c r="K28" s="35">
        <v>466717</v>
      </c>
      <c r="L28" s="35">
        <v>403362</v>
      </c>
      <c r="M28" s="35">
        <v>192065</v>
      </c>
      <c r="N28" s="35">
        <v>97684</v>
      </c>
      <c r="O28" s="35">
        <v>36789</v>
      </c>
      <c r="P28" s="35">
        <f t="shared" si="8"/>
        <v>6859</v>
      </c>
      <c r="Q28" s="65">
        <f t="shared" si="6"/>
        <v>3.4009473465520224E-3</v>
      </c>
      <c r="R28" s="35">
        <v>35</v>
      </c>
      <c r="S28" s="35">
        <v>6824</v>
      </c>
      <c r="U28" s="1">
        <v>2016791</v>
      </c>
    </row>
    <row r="29" spans="1:21" x14ac:dyDescent="0.45">
      <c r="A29" s="33" t="s">
        <v>35</v>
      </c>
      <c r="B29" s="32">
        <f t="shared" si="9"/>
        <v>8589619</v>
      </c>
      <c r="C29" s="34">
        <f>SUM(一般接種!D28+一般接種!G28+一般接種!J28+一般接種!M28+医療従事者等!C26)</f>
        <v>3138152</v>
      </c>
      <c r="D29" s="30">
        <f t="shared" si="0"/>
        <v>0.85131054239256043</v>
      </c>
      <c r="E29" s="34">
        <f>SUM(一般接種!E28+一般接種!H28+一般接種!K28+一般接種!N28+医療従事者等!D26)</f>
        <v>3103215</v>
      </c>
      <c r="F29" s="31">
        <f t="shared" si="1"/>
        <v>0.84183291466147259</v>
      </c>
      <c r="G29" s="29">
        <f t="shared" si="7"/>
        <v>2339036</v>
      </c>
      <c r="H29" s="31">
        <f t="shared" si="5"/>
        <v>0.63452822101533801</v>
      </c>
      <c r="I29" s="35">
        <v>23548</v>
      </c>
      <c r="J29" s="35">
        <v>115752</v>
      </c>
      <c r="K29" s="35">
        <v>656560</v>
      </c>
      <c r="L29" s="35">
        <v>755230</v>
      </c>
      <c r="M29" s="35">
        <v>453040</v>
      </c>
      <c r="N29" s="35">
        <v>251256</v>
      </c>
      <c r="O29" s="35">
        <v>83650</v>
      </c>
      <c r="P29" s="35">
        <f t="shared" si="8"/>
        <v>9216</v>
      </c>
      <c r="Q29" s="65">
        <f t="shared" si="6"/>
        <v>2.5000949471822389E-3</v>
      </c>
      <c r="R29" s="35">
        <v>23</v>
      </c>
      <c r="S29" s="35">
        <v>9193</v>
      </c>
      <c r="U29" s="1">
        <v>3686260</v>
      </c>
    </row>
    <row r="30" spans="1:21" x14ac:dyDescent="0.45">
      <c r="A30" s="33" t="s">
        <v>36</v>
      </c>
      <c r="B30" s="32">
        <f t="shared" si="9"/>
        <v>16359058</v>
      </c>
      <c r="C30" s="34">
        <f>SUM(一般接種!D29+一般接種!G29+一般接種!J29+一般接種!M29+医療従事者等!C27)</f>
        <v>6011765</v>
      </c>
      <c r="D30" s="30">
        <f t="shared" si="0"/>
        <v>0.79533304351668421</v>
      </c>
      <c r="E30" s="34">
        <f>SUM(一般接種!E29+一般接種!H29+一般接種!K29+一般接種!N29+医療従事者等!D27)</f>
        <v>5906616</v>
      </c>
      <c r="F30" s="31">
        <f t="shared" si="1"/>
        <v>0.78142224124934079</v>
      </c>
      <c r="G30" s="29">
        <f t="shared" si="7"/>
        <v>4406835</v>
      </c>
      <c r="H30" s="31">
        <f t="shared" si="5"/>
        <v>0.58300706910962874</v>
      </c>
      <c r="I30" s="35">
        <v>43138</v>
      </c>
      <c r="J30" s="35">
        <v>374699</v>
      </c>
      <c r="K30" s="35">
        <v>1354912</v>
      </c>
      <c r="L30" s="35">
        <v>1360536</v>
      </c>
      <c r="M30" s="35">
        <v>759958</v>
      </c>
      <c r="N30" s="35">
        <v>369466</v>
      </c>
      <c r="O30" s="35">
        <v>144126</v>
      </c>
      <c r="P30" s="35">
        <f t="shared" si="8"/>
        <v>33842</v>
      </c>
      <c r="Q30" s="65">
        <f t="shared" si="6"/>
        <v>4.4771645030522028E-3</v>
      </c>
      <c r="R30" s="35">
        <v>65</v>
      </c>
      <c r="S30" s="35">
        <v>33777</v>
      </c>
      <c r="U30" s="1">
        <v>7558802</v>
      </c>
    </row>
    <row r="31" spans="1:21" x14ac:dyDescent="0.45">
      <c r="A31" s="33" t="s">
        <v>37</v>
      </c>
      <c r="B31" s="32">
        <f t="shared" si="9"/>
        <v>4064829</v>
      </c>
      <c r="C31" s="34">
        <f>SUM(一般接種!D30+一般接種!G30+一般接種!J30+一般接種!M30+医療従事者等!C28)</f>
        <v>1480834</v>
      </c>
      <c r="D31" s="30">
        <f t="shared" si="0"/>
        <v>0.82243105883346102</v>
      </c>
      <c r="E31" s="34">
        <f>SUM(一般接種!E30+一般接種!H30+一般接種!K30+一般接種!N30+医療従事者等!D28)</f>
        <v>1464838</v>
      </c>
      <c r="F31" s="31">
        <f t="shared" si="1"/>
        <v>0.81354714124573668</v>
      </c>
      <c r="G31" s="29">
        <f t="shared" si="7"/>
        <v>1116251</v>
      </c>
      <c r="H31" s="31">
        <f t="shared" si="5"/>
        <v>0.61994760510219893</v>
      </c>
      <c r="I31" s="35">
        <v>16816</v>
      </c>
      <c r="J31" s="35">
        <v>67446</v>
      </c>
      <c r="K31" s="35">
        <v>347131</v>
      </c>
      <c r="L31" s="35">
        <v>353747</v>
      </c>
      <c r="M31" s="35">
        <v>196736</v>
      </c>
      <c r="N31" s="35">
        <v>98133</v>
      </c>
      <c r="O31" s="35">
        <v>36242</v>
      </c>
      <c r="P31" s="35">
        <f t="shared" si="8"/>
        <v>2906</v>
      </c>
      <c r="Q31" s="65">
        <f t="shared" si="6"/>
        <v>1.6139450181249469E-3</v>
      </c>
      <c r="R31" s="35">
        <v>79</v>
      </c>
      <c r="S31" s="35">
        <v>2827</v>
      </c>
      <c r="U31" s="1">
        <v>1800557</v>
      </c>
    </row>
    <row r="32" spans="1:21" x14ac:dyDescent="0.45">
      <c r="A32" s="33" t="s">
        <v>38</v>
      </c>
      <c r="B32" s="32">
        <f t="shared" si="9"/>
        <v>3162021</v>
      </c>
      <c r="C32" s="34">
        <f>SUM(一般接種!D31+一般接種!G31+一般接種!J31+一般接種!M31+医療従事者等!C29)</f>
        <v>1157666</v>
      </c>
      <c r="D32" s="30">
        <f t="shared" si="0"/>
        <v>0.81592255097991817</v>
      </c>
      <c r="E32" s="34">
        <f>SUM(一般接種!E31+一般接種!H31+一般接種!K31+一般接種!N31+医療従事者等!D29)</f>
        <v>1145646</v>
      </c>
      <c r="F32" s="31">
        <f t="shared" si="1"/>
        <v>0.80745085960885032</v>
      </c>
      <c r="G32" s="29">
        <f t="shared" si="7"/>
        <v>853602</v>
      </c>
      <c r="H32" s="31">
        <f t="shared" si="5"/>
        <v>0.60161836087572762</v>
      </c>
      <c r="I32" s="35">
        <v>8740</v>
      </c>
      <c r="J32" s="35">
        <v>52910</v>
      </c>
      <c r="K32" s="35">
        <v>238670</v>
      </c>
      <c r="L32" s="35">
        <v>285894</v>
      </c>
      <c r="M32" s="35">
        <v>161029</v>
      </c>
      <c r="N32" s="35">
        <v>83121</v>
      </c>
      <c r="O32" s="35">
        <v>23238</v>
      </c>
      <c r="P32" s="35">
        <f t="shared" si="8"/>
        <v>5107</v>
      </c>
      <c r="Q32" s="65">
        <f t="shared" si="6"/>
        <v>3.5994116332814835E-3</v>
      </c>
      <c r="R32" s="35">
        <v>9</v>
      </c>
      <c r="S32" s="35">
        <v>5098</v>
      </c>
      <c r="U32" s="1">
        <v>1418843</v>
      </c>
    </row>
    <row r="33" spans="1:21" x14ac:dyDescent="0.45">
      <c r="A33" s="33" t="s">
        <v>39</v>
      </c>
      <c r="B33" s="32">
        <f t="shared" si="9"/>
        <v>5502621</v>
      </c>
      <c r="C33" s="34">
        <f>SUM(一般接種!D32+一般接種!G32+一般接種!J32+一般接種!M32+医療従事者等!C30)</f>
        <v>2029726</v>
      </c>
      <c r="D33" s="30">
        <f t="shared" si="0"/>
        <v>0.8020914096663877</v>
      </c>
      <c r="E33" s="34">
        <f>SUM(一般接種!E32+一般接種!H32+一般接種!K32+一般接種!N32+医療従事者等!D30)</f>
        <v>1997813</v>
      </c>
      <c r="F33" s="31">
        <f t="shared" si="1"/>
        <v>0.78948027734769866</v>
      </c>
      <c r="G33" s="29">
        <f t="shared" si="7"/>
        <v>1469813</v>
      </c>
      <c r="H33" s="31">
        <f t="shared" si="5"/>
        <v>0.58082932431076029</v>
      </c>
      <c r="I33" s="35">
        <v>25974</v>
      </c>
      <c r="J33" s="35">
        <v>96305</v>
      </c>
      <c r="K33" s="35">
        <v>450540</v>
      </c>
      <c r="L33" s="35">
        <v>475069</v>
      </c>
      <c r="M33" s="35">
        <v>251509</v>
      </c>
      <c r="N33" s="35">
        <v>124653</v>
      </c>
      <c r="O33" s="35">
        <v>45763</v>
      </c>
      <c r="P33" s="35">
        <f t="shared" si="8"/>
        <v>5269</v>
      </c>
      <c r="Q33" s="65">
        <f t="shared" si="6"/>
        <v>2.0821626355144473E-3</v>
      </c>
      <c r="R33" s="35">
        <v>10</v>
      </c>
      <c r="S33" s="35">
        <v>5259</v>
      </c>
      <c r="U33" s="1">
        <v>2530542</v>
      </c>
    </row>
    <row r="34" spans="1:21" x14ac:dyDescent="0.45">
      <c r="A34" s="33" t="s">
        <v>40</v>
      </c>
      <c r="B34" s="32">
        <f t="shared" si="9"/>
        <v>18576948</v>
      </c>
      <c r="C34" s="34">
        <f>SUM(一般接種!D33+一般接種!G33+一般接種!J33+一般接種!M33+医療従事者等!C31)</f>
        <v>6902745</v>
      </c>
      <c r="D34" s="30">
        <f t="shared" si="0"/>
        <v>0.7808967034488673</v>
      </c>
      <c r="E34" s="34">
        <f>SUM(一般接種!E33+一般接種!H33+一般接種!K33+一般接種!N33+医療従事者等!D31)</f>
        <v>6813500</v>
      </c>
      <c r="F34" s="31">
        <f t="shared" si="1"/>
        <v>0.77080055672762893</v>
      </c>
      <c r="G34" s="29">
        <f t="shared" si="7"/>
        <v>4832370</v>
      </c>
      <c r="H34" s="31">
        <f t="shared" si="5"/>
        <v>0.54667843051499121</v>
      </c>
      <c r="I34" s="35">
        <v>65026</v>
      </c>
      <c r="J34" s="35">
        <v>372298</v>
      </c>
      <c r="K34" s="35">
        <v>1521730</v>
      </c>
      <c r="L34" s="35">
        <v>1554993</v>
      </c>
      <c r="M34" s="35">
        <v>769316</v>
      </c>
      <c r="N34" s="35">
        <v>367597</v>
      </c>
      <c r="O34" s="35">
        <v>181410</v>
      </c>
      <c r="P34" s="35">
        <f t="shared" si="8"/>
        <v>28333</v>
      </c>
      <c r="Q34" s="65">
        <f t="shared" si="6"/>
        <v>3.2052678027099011E-3</v>
      </c>
      <c r="R34" s="35">
        <v>334</v>
      </c>
      <c r="S34" s="35">
        <v>27999</v>
      </c>
      <c r="U34" s="1">
        <v>8839511</v>
      </c>
    </row>
    <row r="35" spans="1:21" x14ac:dyDescent="0.45">
      <c r="A35" s="33" t="s">
        <v>41</v>
      </c>
      <c r="B35" s="32">
        <f t="shared" si="9"/>
        <v>12070316</v>
      </c>
      <c r="C35" s="34">
        <f>SUM(一般接種!D34+一般接種!G34+一般接種!J34+一般接種!M34+医療従事者等!C32)</f>
        <v>4433529</v>
      </c>
      <c r="D35" s="30">
        <f t="shared" si="0"/>
        <v>0.80264844191993479</v>
      </c>
      <c r="E35" s="34">
        <f>SUM(一般接種!E34+一般接種!H34+一般接種!K34+一般接種!N34+医療従事者等!D32)</f>
        <v>4382112</v>
      </c>
      <c r="F35" s="31">
        <f t="shared" si="1"/>
        <v>0.79333988096585129</v>
      </c>
      <c r="G35" s="29">
        <f t="shared" si="7"/>
        <v>3237719</v>
      </c>
      <c r="H35" s="31">
        <f t="shared" si="5"/>
        <v>0.5861583652040101</v>
      </c>
      <c r="I35" s="35">
        <v>45449</v>
      </c>
      <c r="J35" s="35">
        <v>242913</v>
      </c>
      <c r="K35" s="35">
        <v>1008582</v>
      </c>
      <c r="L35" s="35">
        <v>1036410</v>
      </c>
      <c r="M35" s="35">
        <v>543816</v>
      </c>
      <c r="N35" s="35">
        <v>252565</v>
      </c>
      <c r="O35" s="35">
        <v>107984</v>
      </c>
      <c r="P35" s="35">
        <f t="shared" si="8"/>
        <v>16956</v>
      </c>
      <c r="Q35" s="65">
        <f t="shared" si="6"/>
        <v>3.0697232342890763E-3</v>
      </c>
      <c r="R35" s="35">
        <v>100</v>
      </c>
      <c r="S35" s="35">
        <v>16856</v>
      </c>
      <c r="U35" s="1">
        <v>5523625</v>
      </c>
    </row>
    <row r="36" spans="1:21" x14ac:dyDescent="0.45">
      <c r="A36" s="33" t="s">
        <v>42</v>
      </c>
      <c r="B36" s="32">
        <f t="shared" si="9"/>
        <v>3007068</v>
      </c>
      <c r="C36" s="34">
        <f>SUM(一般接種!D35+一般接種!G35+一般接種!J35+一般接種!M35+医療従事者等!C33)</f>
        <v>1094269</v>
      </c>
      <c r="D36" s="30">
        <f t="shared" si="0"/>
        <v>0.81374080769576851</v>
      </c>
      <c r="E36" s="34">
        <f>SUM(一般接種!E35+一般接種!H35+一般接種!K35+一般接種!N35+医療従事者等!D33)</f>
        <v>1083020</v>
      </c>
      <c r="F36" s="31">
        <f t="shared" si="1"/>
        <v>0.80537561563991233</v>
      </c>
      <c r="G36" s="29">
        <f t="shared" si="7"/>
        <v>826029</v>
      </c>
      <c r="H36" s="31">
        <f t="shared" si="5"/>
        <v>0.61426715518773534</v>
      </c>
      <c r="I36" s="35">
        <v>7549</v>
      </c>
      <c r="J36" s="35">
        <v>54402</v>
      </c>
      <c r="K36" s="35">
        <v>307531</v>
      </c>
      <c r="L36" s="35">
        <v>254061</v>
      </c>
      <c r="M36" s="35">
        <v>131421</v>
      </c>
      <c r="N36" s="35">
        <v>53505</v>
      </c>
      <c r="O36" s="35">
        <v>17560</v>
      </c>
      <c r="P36" s="35">
        <f t="shared" si="8"/>
        <v>3750</v>
      </c>
      <c r="Q36" s="65">
        <f t="shared" si="6"/>
        <v>2.7886452315282E-3</v>
      </c>
      <c r="R36" s="35">
        <v>64</v>
      </c>
      <c r="S36" s="35">
        <v>3686</v>
      </c>
      <c r="U36" s="1">
        <v>1344739</v>
      </c>
    </row>
    <row r="37" spans="1:21" x14ac:dyDescent="0.45">
      <c r="A37" s="33" t="s">
        <v>43</v>
      </c>
      <c r="B37" s="32">
        <f t="shared" si="9"/>
        <v>2076767</v>
      </c>
      <c r="C37" s="34">
        <f>SUM(一般接種!D36+一般接種!G36+一般接種!J36+一般接種!M36+医療従事者等!C34)</f>
        <v>749915</v>
      </c>
      <c r="D37" s="30">
        <f t="shared" si="0"/>
        <v>0.79403810967862165</v>
      </c>
      <c r="E37" s="34">
        <f>SUM(一般接種!E36+一般接種!H36+一般接種!K36+一般接種!N36+医療従事者等!D34)</f>
        <v>740873</v>
      </c>
      <c r="F37" s="31">
        <f t="shared" si="1"/>
        <v>0.78446410117403897</v>
      </c>
      <c r="G37" s="29">
        <f t="shared" si="7"/>
        <v>583859</v>
      </c>
      <c r="H37" s="31">
        <f t="shared" si="5"/>
        <v>0.61821179290833006</v>
      </c>
      <c r="I37" s="35">
        <v>7682</v>
      </c>
      <c r="J37" s="35">
        <v>44744</v>
      </c>
      <c r="K37" s="35">
        <v>212470</v>
      </c>
      <c r="L37" s="35">
        <v>196368</v>
      </c>
      <c r="M37" s="35">
        <v>83397</v>
      </c>
      <c r="N37" s="35">
        <v>29761</v>
      </c>
      <c r="O37" s="35">
        <v>9437</v>
      </c>
      <c r="P37" s="35">
        <f t="shared" si="8"/>
        <v>2120</v>
      </c>
      <c r="Q37" s="65">
        <f t="shared" si="6"/>
        <v>2.2447354600437087E-3</v>
      </c>
      <c r="R37" s="35">
        <v>2</v>
      </c>
      <c r="S37" s="35">
        <v>2118</v>
      </c>
      <c r="U37" s="1">
        <v>944432</v>
      </c>
    </row>
    <row r="38" spans="1:21" x14ac:dyDescent="0.45">
      <c r="A38" s="33" t="s">
        <v>44</v>
      </c>
      <c r="B38" s="32">
        <f t="shared" si="9"/>
        <v>1225056</v>
      </c>
      <c r="C38" s="34">
        <f>SUM(一般接種!D37+一般接種!G37+一般接種!J37+一般接種!M37+医療従事者等!C35)</f>
        <v>443851</v>
      </c>
      <c r="D38" s="30">
        <f t="shared" si="0"/>
        <v>0.79716337277383853</v>
      </c>
      <c r="E38" s="34">
        <f>SUM(一般接種!E37+一般接種!H37+一般接種!K37+一般接種!N37+医療従事者等!D35)</f>
        <v>438491</v>
      </c>
      <c r="F38" s="31">
        <f t="shared" si="1"/>
        <v>0.78753672852144807</v>
      </c>
      <c r="G38" s="29">
        <f t="shared" si="7"/>
        <v>340670</v>
      </c>
      <c r="H38" s="31">
        <f t="shared" si="5"/>
        <v>0.61184867489960271</v>
      </c>
      <c r="I38" s="35">
        <v>4911</v>
      </c>
      <c r="J38" s="35">
        <v>23192</v>
      </c>
      <c r="K38" s="35">
        <v>108376</v>
      </c>
      <c r="L38" s="35">
        <v>110527</v>
      </c>
      <c r="M38" s="35">
        <v>59636</v>
      </c>
      <c r="N38" s="35">
        <v>25026</v>
      </c>
      <c r="O38" s="35">
        <v>9002</v>
      </c>
      <c r="P38" s="35">
        <f t="shared" si="8"/>
        <v>2044</v>
      </c>
      <c r="Q38" s="65">
        <f t="shared" si="6"/>
        <v>3.6710561290832417E-3</v>
      </c>
      <c r="R38" s="35">
        <v>16</v>
      </c>
      <c r="S38" s="35">
        <v>2028</v>
      </c>
      <c r="U38" s="1">
        <v>556788</v>
      </c>
    </row>
    <row r="39" spans="1:21" x14ac:dyDescent="0.45">
      <c r="A39" s="33" t="s">
        <v>45</v>
      </c>
      <c r="B39" s="32">
        <f t="shared" si="9"/>
        <v>1558677</v>
      </c>
      <c r="C39" s="34">
        <f>SUM(一般接種!D38+一般接種!G38+一般接種!J38+一般接種!M38+医療従事者等!C36)</f>
        <v>564588</v>
      </c>
      <c r="D39" s="30">
        <f t="shared" si="0"/>
        <v>0.83914300364884853</v>
      </c>
      <c r="E39" s="34">
        <f>SUM(一般接種!E38+一般接種!H38+一般接種!K38+一般接種!N38+医療従事者等!D36)</f>
        <v>555353</v>
      </c>
      <c r="F39" s="31">
        <f t="shared" si="1"/>
        <v>0.8254170908793651</v>
      </c>
      <c r="G39" s="29">
        <f t="shared" si="7"/>
        <v>437231</v>
      </c>
      <c r="H39" s="31">
        <f t="shared" si="5"/>
        <v>0.64985322859924344</v>
      </c>
      <c r="I39" s="35">
        <v>4900</v>
      </c>
      <c r="J39" s="35">
        <v>30259</v>
      </c>
      <c r="K39" s="35">
        <v>111389</v>
      </c>
      <c r="L39" s="35">
        <v>142628</v>
      </c>
      <c r="M39" s="35">
        <v>82565</v>
      </c>
      <c r="N39" s="35">
        <v>45516</v>
      </c>
      <c r="O39" s="35">
        <v>19974</v>
      </c>
      <c r="P39" s="35">
        <f t="shared" si="8"/>
        <v>1505</v>
      </c>
      <c r="Q39" s="65">
        <f t="shared" si="6"/>
        <v>2.2368704621627046E-3</v>
      </c>
      <c r="R39" s="35">
        <v>25</v>
      </c>
      <c r="S39" s="35">
        <v>1480</v>
      </c>
      <c r="U39" s="1">
        <v>672815</v>
      </c>
    </row>
    <row r="40" spans="1:21" x14ac:dyDescent="0.45">
      <c r="A40" s="33" t="s">
        <v>46</v>
      </c>
      <c r="B40" s="32">
        <f t="shared" si="9"/>
        <v>4148287</v>
      </c>
      <c r="C40" s="34">
        <f>SUM(一般接種!D39+一般接種!G39+一般接種!J39+一般接種!M39+医療従事者等!C37)</f>
        <v>1515201</v>
      </c>
      <c r="D40" s="30">
        <f t="shared" si="0"/>
        <v>0.80008881655895503</v>
      </c>
      <c r="E40" s="34">
        <f>SUM(一般接種!E39+一般接種!H39+一般接種!K39+一般接種!N39+医療従事者等!D37)</f>
        <v>1485600</v>
      </c>
      <c r="F40" s="31">
        <f t="shared" si="1"/>
        <v>0.78445826387389106</v>
      </c>
      <c r="G40" s="29">
        <f t="shared" si="7"/>
        <v>1142235</v>
      </c>
      <c r="H40" s="31">
        <f t="shared" si="5"/>
        <v>0.60314733780021135</v>
      </c>
      <c r="I40" s="35">
        <v>21840</v>
      </c>
      <c r="J40" s="35">
        <v>137972</v>
      </c>
      <c r="K40" s="35">
        <v>362639</v>
      </c>
      <c r="L40" s="35">
        <v>317892</v>
      </c>
      <c r="M40" s="35">
        <v>163374</v>
      </c>
      <c r="N40" s="35">
        <v>92036</v>
      </c>
      <c r="O40" s="35">
        <v>46482</v>
      </c>
      <c r="P40" s="35">
        <f t="shared" si="8"/>
        <v>5251</v>
      </c>
      <c r="Q40" s="65">
        <f t="shared" si="6"/>
        <v>2.7727452501358388E-3</v>
      </c>
      <c r="R40" s="35">
        <v>248</v>
      </c>
      <c r="S40" s="35">
        <v>5003</v>
      </c>
      <c r="U40" s="1">
        <v>1893791</v>
      </c>
    </row>
    <row r="41" spans="1:21" x14ac:dyDescent="0.45">
      <c r="A41" s="33" t="s">
        <v>47</v>
      </c>
      <c r="B41" s="32">
        <f t="shared" si="9"/>
        <v>6147089</v>
      </c>
      <c r="C41" s="34">
        <f>SUM(一般接種!D40+一般接種!G40+一般接種!J40+一般接種!M40+医療従事者等!C38)</f>
        <v>2244106</v>
      </c>
      <c r="D41" s="30">
        <f t="shared" si="0"/>
        <v>0.7979233638632458</v>
      </c>
      <c r="E41" s="34">
        <f>SUM(一般接種!E40+一般接種!H40+一般接種!K40+一般接種!N40+医療従事者等!D38)</f>
        <v>2216874</v>
      </c>
      <c r="F41" s="31">
        <f t="shared" si="1"/>
        <v>0.78824064431046004</v>
      </c>
      <c r="G41" s="29">
        <f t="shared" si="7"/>
        <v>1674295</v>
      </c>
      <c r="H41" s="31">
        <f t="shared" si="5"/>
        <v>0.59531907071208456</v>
      </c>
      <c r="I41" s="35">
        <v>22402</v>
      </c>
      <c r="J41" s="35">
        <v>121264</v>
      </c>
      <c r="K41" s="35">
        <v>545063</v>
      </c>
      <c r="L41" s="35">
        <v>532093</v>
      </c>
      <c r="M41" s="35">
        <v>292441</v>
      </c>
      <c r="N41" s="35">
        <v>116465</v>
      </c>
      <c r="O41" s="35">
        <v>44567</v>
      </c>
      <c r="P41" s="35">
        <f t="shared" si="8"/>
        <v>11814</v>
      </c>
      <c r="Q41" s="65">
        <f t="shared" si="6"/>
        <v>4.2006334017557038E-3</v>
      </c>
      <c r="R41" s="35">
        <v>55</v>
      </c>
      <c r="S41" s="35">
        <v>11759</v>
      </c>
      <c r="U41" s="1">
        <v>2812433</v>
      </c>
    </row>
    <row r="42" spans="1:21" x14ac:dyDescent="0.45">
      <c r="A42" s="33" t="s">
        <v>48</v>
      </c>
      <c r="B42" s="32">
        <f t="shared" si="9"/>
        <v>3110450</v>
      </c>
      <c r="C42" s="34">
        <f>SUM(一般接種!D41+一般接種!G41+一般接種!J41+一般接種!M41+医療従事者等!C39)</f>
        <v>1121771</v>
      </c>
      <c r="D42" s="30">
        <f t="shared" si="0"/>
        <v>0.82719764620864089</v>
      </c>
      <c r="E42" s="34">
        <f>SUM(一般接種!E41+一般接種!H41+一般接種!K41+一般接種!N41+医療従事者等!D39)</f>
        <v>1098493</v>
      </c>
      <c r="F42" s="31">
        <f t="shared" si="1"/>
        <v>0.81003237200522082</v>
      </c>
      <c r="G42" s="29">
        <f t="shared" si="7"/>
        <v>882017</v>
      </c>
      <c r="H42" s="31">
        <f t="shared" si="5"/>
        <v>0.6504022535045092</v>
      </c>
      <c r="I42" s="35">
        <v>44775</v>
      </c>
      <c r="J42" s="35">
        <v>46750</v>
      </c>
      <c r="K42" s="35">
        <v>287066</v>
      </c>
      <c r="L42" s="35">
        <v>309792</v>
      </c>
      <c r="M42" s="35">
        <v>133676</v>
      </c>
      <c r="N42" s="35">
        <v>41849</v>
      </c>
      <c r="O42" s="35">
        <v>18109</v>
      </c>
      <c r="P42" s="35">
        <f t="shared" si="8"/>
        <v>8169</v>
      </c>
      <c r="Q42" s="65">
        <f t="shared" si="6"/>
        <v>6.0238476229804369E-3</v>
      </c>
      <c r="R42" s="35">
        <v>396</v>
      </c>
      <c r="S42" s="35">
        <v>7773</v>
      </c>
      <c r="U42" s="1">
        <v>1356110</v>
      </c>
    </row>
    <row r="43" spans="1:21" x14ac:dyDescent="0.45">
      <c r="A43" s="33" t="s">
        <v>49</v>
      </c>
      <c r="B43" s="32">
        <f t="shared" si="9"/>
        <v>1661944</v>
      </c>
      <c r="C43" s="34">
        <f>SUM(一般接種!D42+一般接種!G42+一般接種!J42+一般接種!M42+医療従事者等!C40)</f>
        <v>599582</v>
      </c>
      <c r="D43" s="30">
        <f t="shared" si="0"/>
        <v>0.81581443066117509</v>
      </c>
      <c r="E43" s="34">
        <f>SUM(一般接種!E42+一般接種!H42+一般接種!K42+一般接種!N42+医療従事者等!D40)</f>
        <v>592232</v>
      </c>
      <c r="F43" s="31">
        <f t="shared" si="1"/>
        <v>0.80581373673547418</v>
      </c>
      <c r="G43" s="29">
        <f t="shared" si="7"/>
        <v>468140</v>
      </c>
      <c r="H43" s="31">
        <f t="shared" si="5"/>
        <v>0.63696936794253756</v>
      </c>
      <c r="I43" s="35">
        <v>7926</v>
      </c>
      <c r="J43" s="35">
        <v>39720</v>
      </c>
      <c r="K43" s="35">
        <v>152830</v>
      </c>
      <c r="L43" s="35">
        <v>160446</v>
      </c>
      <c r="M43" s="35">
        <v>67281</v>
      </c>
      <c r="N43" s="35">
        <v>28999</v>
      </c>
      <c r="O43" s="35">
        <v>10938</v>
      </c>
      <c r="P43" s="35">
        <f t="shared" si="8"/>
        <v>1990</v>
      </c>
      <c r="Q43" s="65">
        <f t="shared" si="6"/>
        <v>2.7076708724006701E-3</v>
      </c>
      <c r="R43" s="35">
        <v>8</v>
      </c>
      <c r="S43" s="35">
        <v>1982</v>
      </c>
      <c r="U43" s="1">
        <v>734949</v>
      </c>
    </row>
    <row r="44" spans="1:21" x14ac:dyDescent="0.45">
      <c r="A44" s="33" t="s">
        <v>50</v>
      </c>
      <c r="B44" s="32">
        <f t="shared" si="9"/>
        <v>2154908</v>
      </c>
      <c r="C44" s="34">
        <f>SUM(一般接種!D43+一般接種!G43+一般接種!J43+一般接種!M43+医療従事者等!C41)</f>
        <v>779947</v>
      </c>
      <c r="D44" s="30">
        <f t="shared" si="0"/>
        <v>0.80085245241791736</v>
      </c>
      <c r="E44" s="34">
        <f>SUM(一般接種!E43+一般接種!H43+一般接種!K43+一般接種!N43+医療従事者等!D41)</f>
        <v>771561</v>
      </c>
      <c r="F44" s="31">
        <f t="shared" si="1"/>
        <v>0.79224167672934276</v>
      </c>
      <c r="G44" s="29">
        <f t="shared" si="7"/>
        <v>597684</v>
      </c>
      <c r="H44" s="31">
        <f t="shared" si="5"/>
        <v>0.61370413267946478</v>
      </c>
      <c r="I44" s="35">
        <v>9392</v>
      </c>
      <c r="J44" s="35">
        <v>48470</v>
      </c>
      <c r="K44" s="35">
        <v>170706</v>
      </c>
      <c r="L44" s="35">
        <v>187060</v>
      </c>
      <c r="M44" s="35">
        <v>113920</v>
      </c>
      <c r="N44" s="35">
        <v>52730</v>
      </c>
      <c r="O44" s="35">
        <v>15406</v>
      </c>
      <c r="P44" s="35">
        <f t="shared" si="8"/>
        <v>5716</v>
      </c>
      <c r="Q44" s="65">
        <f t="shared" si="6"/>
        <v>5.8692098540295886E-3</v>
      </c>
      <c r="R44" s="35">
        <v>147</v>
      </c>
      <c r="S44" s="35">
        <v>5569</v>
      </c>
      <c r="U44" s="1">
        <v>973896</v>
      </c>
    </row>
    <row r="45" spans="1:21" x14ac:dyDescent="0.45">
      <c r="A45" s="33" t="s">
        <v>51</v>
      </c>
      <c r="B45" s="32">
        <f t="shared" si="9"/>
        <v>3083934</v>
      </c>
      <c r="C45" s="34">
        <f>SUM(一般接種!D44+一般接種!G44+一般接種!J44+一般接種!M44+医療従事者等!C42)</f>
        <v>1113983</v>
      </c>
      <c r="D45" s="30">
        <f t="shared" si="0"/>
        <v>0.82138872851655964</v>
      </c>
      <c r="E45" s="34">
        <f>SUM(一般接種!E44+一般接種!H44+一般接種!K44+一般接種!N44+医療従事者等!D42)</f>
        <v>1102777</v>
      </c>
      <c r="F45" s="31">
        <f t="shared" si="1"/>
        <v>0.81312605117610059</v>
      </c>
      <c r="G45" s="29">
        <f t="shared" si="7"/>
        <v>863482</v>
      </c>
      <c r="H45" s="31">
        <f t="shared" si="5"/>
        <v>0.63668330852170629</v>
      </c>
      <c r="I45" s="35">
        <v>12481</v>
      </c>
      <c r="J45" s="35">
        <v>59185</v>
      </c>
      <c r="K45" s="35">
        <v>279948</v>
      </c>
      <c r="L45" s="35">
        <v>271657</v>
      </c>
      <c r="M45" s="35">
        <v>142375</v>
      </c>
      <c r="N45" s="35">
        <v>71615</v>
      </c>
      <c r="O45" s="35">
        <v>26221</v>
      </c>
      <c r="P45" s="35">
        <f t="shared" si="8"/>
        <v>3692</v>
      </c>
      <c r="Q45" s="65">
        <f t="shared" si="6"/>
        <v>2.7222742049772199E-3</v>
      </c>
      <c r="R45" s="35">
        <v>211</v>
      </c>
      <c r="S45" s="35">
        <v>3481</v>
      </c>
      <c r="U45" s="1">
        <v>1356219</v>
      </c>
    </row>
    <row r="46" spans="1:21" x14ac:dyDescent="0.45">
      <c r="A46" s="33" t="s">
        <v>52</v>
      </c>
      <c r="B46" s="32">
        <f t="shared" si="9"/>
        <v>1559873</v>
      </c>
      <c r="C46" s="34">
        <f>SUM(一般接種!D45+一般接種!G45+一般接種!J45+一般接種!M45+医療従事者等!C43)</f>
        <v>565910</v>
      </c>
      <c r="D46" s="30">
        <f t="shared" si="0"/>
        <v>0.80709731062642709</v>
      </c>
      <c r="E46" s="34">
        <f>SUM(一般接種!E45+一般接種!H45+一般接種!K45+一般接種!N45+医療従事者等!D43)</f>
        <v>558418</v>
      </c>
      <c r="F46" s="31">
        <f t="shared" si="1"/>
        <v>0.79641226697776701</v>
      </c>
      <c r="G46" s="29">
        <f t="shared" si="7"/>
        <v>431972</v>
      </c>
      <c r="H46" s="31">
        <f t="shared" si="5"/>
        <v>0.61607577082207232</v>
      </c>
      <c r="I46" s="35">
        <v>10595</v>
      </c>
      <c r="J46" s="35">
        <v>33510</v>
      </c>
      <c r="K46" s="35">
        <v>140989</v>
      </c>
      <c r="L46" s="35">
        <v>125401</v>
      </c>
      <c r="M46" s="35">
        <v>73267</v>
      </c>
      <c r="N46" s="35">
        <v>36039</v>
      </c>
      <c r="O46" s="35">
        <v>12171</v>
      </c>
      <c r="P46" s="35">
        <f t="shared" si="8"/>
        <v>3573</v>
      </c>
      <c r="Q46" s="65">
        <f t="shared" si="6"/>
        <v>5.0957903038791044E-3</v>
      </c>
      <c r="R46" s="35">
        <v>167</v>
      </c>
      <c r="S46" s="35">
        <v>3406</v>
      </c>
      <c r="U46" s="1">
        <v>701167</v>
      </c>
    </row>
    <row r="47" spans="1:21" x14ac:dyDescent="0.45">
      <c r="A47" s="33" t="s">
        <v>53</v>
      </c>
      <c r="B47" s="32">
        <f t="shared" si="9"/>
        <v>11207879</v>
      </c>
      <c r="C47" s="34">
        <f>SUM(一般接種!D46+一般接種!G46+一般接種!J46+一般接種!M46+医療従事者等!C44)</f>
        <v>4134045</v>
      </c>
      <c r="D47" s="30">
        <f t="shared" si="0"/>
        <v>0.80677358479519612</v>
      </c>
      <c r="E47" s="34">
        <f>SUM(一般接種!E46+一般接種!H46+一般接種!K46+一般接種!N46+医療従事者等!D44)</f>
        <v>4052907</v>
      </c>
      <c r="F47" s="31">
        <f t="shared" si="1"/>
        <v>0.7909392155217333</v>
      </c>
      <c r="G47" s="29">
        <f t="shared" si="7"/>
        <v>2990281</v>
      </c>
      <c r="H47" s="31">
        <f t="shared" si="5"/>
        <v>0.58356397231161339</v>
      </c>
      <c r="I47" s="35">
        <v>43815</v>
      </c>
      <c r="J47" s="35">
        <v>229797</v>
      </c>
      <c r="K47" s="35">
        <v>929279</v>
      </c>
      <c r="L47" s="35">
        <v>1023923</v>
      </c>
      <c r="M47" s="35">
        <v>490375</v>
      </c>
      <c r="N47" s="35">
        <v>192346</v>
      </c>
      <c r="O47" s="35">
        <v>80746</v>
      </c>
      <c r="P47" s="35">
        <f t="shared" si="8"/>
        <v>30646</v>
      </c>
      <c r="Q47" s="65">
        <f t="shared" si="6"/>
        <v>5.980675894827845E-3</v>
      </c>
      <c r="R47" s="35">
        <v>75</v>
      </c>
      <c r="S47" s="35">
        <v>30571</v>
      </c>
      <c r="U47" s="1">
        <v>5124170</v>
      </c>
    </row>
    <row r="48" spans="1:21" x14ac:dyDescent="0.45">
      <c r="A48" s="33" t="s">
        <v>54</v>
      </c>
      <c r="B48" s="32">
        <f t="shared" si="9"/>
        <v>1800589</v>
      </c>
      <c r="C48" s="34">
        <f>SUM(一般接種!D47+一般接種!G47+一般接種!J47+一般接種!M47+医療従事者等!C45)</f>
        <v>658025</v>
      </c>
      <c r="D48" s="30">
        <f t="shared" si="0"/>
        <v>0.80421328196992992</v>
      </c>
      <c r="E48" s="34">
        <f>SUM(一般接種!E47+一般接種!H47+一般接種!K47+一般接種!N47+医療従事者等!D45)</f>
        <v>650034</v>
      </c>
      <c r="F48" s="31">
        <f t="shared" si="1"/>
        <v>0.7944469838259054</v>
      </c>
      <c r="G48" s="29">
        <f t="shared" si="7"/>
        <v>487822</v>
      </c>
      <c r="H48" s="31">
        <f t="shared" si="5"/>
        <v>0.59619760896187102</v>
      </c>
      <c r="I48" s="35">
        <v>8398</v>
      </c>
      <c r="J48" s="35">
        <v>56446</v>
      </c>
      <c r="K48" s="35">
        <v>165678</v>
      </c>
      <c r="L48" s="35">
        <v>147031</v>
      </c>
      <c r="M48" s="35">
        <v>63209</v>
      </c>
      <c r="N48" s="35">
        <v>32292</v>
      </c>
      <c r="O48" s="35">
        <v>14768</v>
      </c>
      <c r="P48" s="35">
        <f t="shared" si="8"/>
        <v>4708</v>
      </c>
      <c r="Q48" s="65">
        <f t="shared" si="6"/>
        <v>5.7539396398532429E-3</v>
      </c>
      <c r="R48" s="35">
        <v>41</v>
      </c>
      <c r="S48" s="35">
        <v>4667</v>
      </c>
      <c r="U48" s="1">
        <v>818222</v>
      </c>
    </row>
    <row r="49" spans="1:21" x14ac:dyDescent="0.45">
      <c r="A49" s="33" t="s">
        <v>55</v>
      </c>
      <c r="B49" s="32">
        <f t="shared" si="9"/>
        <v>3055436</v>
      </c>
      <c r="C49" s="34">
        <f>SUM(一般接種!D48+一般接種!G48+一般接種!J48+一般接種!M48+医療従事者等!C46)</f>
        <v>1100801</v>
      </c>
      <c r="D49" s="30">
        <f t="shared" si="0"/>
        <v>0.82399108341854188</v>
      </c>
      <c r="E49" s="34">
        <f>SUM(一般接種!E48+一般接種!H48+一般接種!K48+一般接種!N48+医療従事者等!D46)</f>
        <v>1084410</v>
      </c>
      <c r="F49" s="31">
        <f t="shared" si="1"/>
        <v>0.81172180146084627</v>
      </c>
      <c r="G49" s="29">
        <f t="shared" si="7"/>
        <v>866892</v>
      </c>
      <c r="H49" s="31">
        <f t="shared" si="5"/>
        <v>0.64890137117141666</v>
      </c>
      <c r="I49" s="35">
        <v>14888</v>
      </c>
      <c r="J49" s="35">
        <v>65868</v>
      </c>
      <c r="K49" s="35">
        <v>277774</v>
      </c>
      <c r="L49" s="35">
        <v>302210</v>
      </c>
      <c r="M49" s="35">
        <v>132545</v>
      </c>
      <c r="N49" s="35">
        <v>51808</v>
      </c>
      <c r="O49" s="35">
        <v>21799</v>
      </c>
      <c r="P49" s="35">
        <f t="shared" si="8"/>
        <v>3333</v>
      </c>
      <c r="Q49" s="65">
        <f t="shared" si="6"/>
        <v>2.4948762592275991E-3</v>
      </c>
      <c r="R49" s="35">
        <v>81</v>
      </c>
      <c r="S49" s="35">
        <v>3252</v>
      </c>
      <c r="U49" s="1">
        <v>1335938</v>
      </c>
    </row>
    <row r="50" spans="1:21" x14ac:dyDescent="0.45">
      <c r="A50" s="33" t="s">
        <v>56</v>
      </c>
      <c r="B50" s="32">
        <f t="shared" si="9"/>
        <v>4045048</v>
      </c>
      <c r="C50" s="34">
        <f>SUM(一般接種!D49+一般接種!G49+一般接種!J49+一般接種!M49+医療従事者等!C47)</f>
        <v>1459761</v>
      </c>
      <c r="D50" s="30">
        <f t="shared" si="0"/>
        <v>0.83004870226793925</v>
      </c>
      <c r="E50" s="34">
        <f>SUM(一般接種!E49+一般接種!H49+一般接種!K49+一般接種!N49+医療従事者等!D47)</f>
        <v>1443850</v>
      </c>
      <c r="F50" s="31">
        <f t="shared" si="1"/>
        <v>0.821001395961095</v>
      </c>
      <c r="G50" s="29">
        <f t="shared" si="7"/>
        <v>1134576</v>
      </c>
      <c r="H50" s="31">
        <f t="shared" si="5"/>
        <v>0.6451421406821729</v>
      </c>
      <c r="I50" s="35">
        <v>21247</v>
      </c>
      <c r="J50" s="35">
        <v>78045</v>
      </c>
      <c r="K50" s="35">
        <v>344187</v>
      </c>
      <c r="L50" s="35">
        <v>429436</v>
      </c>
      <c r="M50" s="35">
        <v>176557</v>
      </c>
      <c r="N50" s="35">
        <v>65831</v>
      </c>
      <c r="O50" s="35">
        <v>19273</v>
      </c>
      <c r="P50" s="35">
        <f t="shared" si="8"/>
        <v>6861</v>
      </c>
      <c r="Q50" s="65">
        <f t="shared" si="6"/>
        <v>3.9012990114548418E-3</v>
      </c>
      <c r="R50" s="35">
        <v>105</v>
      </c>
      <c r="S50" s="35">
        <v>6756</v>
      </c>
      <c r="U50" s="1">
        <v>1758645</v>
      </c>
    </row>
    <row r="51" spans="1:21" x14ac:dyDescent="0.45">
      <c r="A51" s="33" t="s">
        <v>57</v>
      </c>
      <c r="B51" s="32">
        <f t="shared" si="9"/>
        <v>2551253</v>
      </c>
      <c r="C51" s="34">
        <f>SUM(一般接種!D50+一般接種!G50+一般接種!J50+一般接種!M50+医療従事者等!C48)</f>
        <v>925953</v>
      </c>
      <c r="D51" s="30">
        <f t="shared" si="0"/>
        <v>0.81100091877229596</v>
      </c>
      <c r="E51" s="34">
        <f>SUM(一般接種!E50+一般接種!H50+一般接種!K50+一般接種!N50+医療従事者等!D48)</f>
        <v>910575</v>
      </c>
      <c r="F51" s="31">
        <f t="shared" si="1"/>
        <v>0.79753201470386015</v>
      </c>
      <c r="G51" s="29">
        <f t="shared" si="7"/>
        <v>708597</v>
      </c>
      <c r="H51" s="31">
        <f t="shared" si="5"/>
        <v>0.62062849630520411</v>
      </c>
      <c r="I51" s="35">
        <v>19396</v>
      </c>
      <c r="J51" s="35">
        <v>50865</v>
      </c>
      <c r="K51" s="35">
        <v>216532</v>
      </c>
      <c r="L51" s="35">
        <v>218810</v>
      </c>
      <c r="M51" s="35">
        <v>116309</v>
      </c>
      <c r="N51" s="35">
        <v>63315</v>
      </c>
      <c r="O51" s="35">
        <v>23370</v>
      </c>
      <c r="P51" s="35">
        <f t="shared" si="8"/>
        <v>6128</v>
      </c>
      <c r="Q51" s="65">
        <f t="shared" si="6"/>
        <v>5.3672417825058397E-3</v>
      </c>
      <c r="R51" s="35">
        <v>240</v>
      </c>
      <c r="S51" s="35">
        <v>5888</v>
      </c>
      <c r="U51" s="1">
        <v>1141741</v>
      </c>
    </row>
    <row r="52" spans="1:21" x14ac:dyDescent="0.45">
      <c r="A52" s="33" t="s">
        <v>58</v>
      </c>
      <c r="B52" s="32">
        <f t="shared" si="9"/>
        <v>2396065</v>
      </c>
      <c r="C52" s="34">
        <f>SUM(一般接種!D51+一般接種!G51+一般接種!J51+一般接種!M51+医療従事者等!C49)</f>
        <v>870832</v>
      </c>
      <c r="D52" s="30">
        <f t="shared" si="0"/>
        <v>0.80095581384440062</v>
      </c>
      <c r="E52" s="34">
        <f>SUM(一般接種!E51+一般接種!H51+一般接種!K51+一般接種!N51+医療従事者等!D49)</f>
        <v>859063</v>
      </c>
      <c r="F52" s="31">
        <f t="shared" si="1"/>
        <v>0.79013116687100649</v>
      </c>
      <c r="G52" s="29">
        <f t="shared" si="7"/>
        <v>661196</v>
      </c>
      <c r="H52" s="31">
        <f t="shared" si="5"/>
        <v>0.60814115729631246</v>
      </c>
      <c r="I52" s="35">
        <v>10939</v>
      </c>
      <c r="J52" s="35">
        <v>46229</v>
      </c>
      <c r="K52" s="35">
        <v>186568</v>
      </c>
      <c r="L52" s="35">
        <v>215351</v>
      </c>
      <c r="M52" s="35">
        <v>121904</v>
      </c>
      <c r="N52" s="35">
        <v>56858</v>
      </c>
      <c r="O52" s="35">
        <v>23347</v>
      </c>
      <c r="P52" s="35">
        <f t="shared" si="8"/>
        <v>4974</v>
      </c>
      <c r="Q52" s="65">
        <f t="shared" si="6"/>
        <v>4.574882661709777E-3</v>
      </c>
      <c r="R52" s="35">
        <v>156</v>
      </c>
      <c r="S52" s="35">
        <v>4818</v>
      </c>
      <c r="U52" s="1">
        <v>1087241</v>
      </c>
    </row>
    <row r="53" spans="1:21" x14ac:dyDescent="0.45">
      <c r="A53" s="33" t="s">
        <v>59</v>
      </c>
      <c r="B53" s="32">
        <f t="shared" si="9"/>
        <v>3639674</v>
      </c>
      <c r="C53" s="34">
        <f>SUM(一般接種!D52+一般接種!G52+一般接種!J52+一般接種!M52+医療従事者等!C50)</f>
        <v>1320989</v>
      </c>
      <c r="D53" s="30">
        <f t="shared" si="0"/>
        <v>0.81667704265241103</v>
      </c>
      <c r="E53" s="34">
        <f>SUM(一般接種!E52+一般接種!H52+一般接種!K52+一般接種!N52+医療従事者等!D50)</f>
        <v>1297948</v>
      </c>
      <c r="F53" s="31">
        <f t="shared" si="1"/>
        <v>0.80243237010801127</v>
      </c>
      <c r="G53" s="29">
        <f t="shared" si="7"/>
        <v>1016328</v>
      </c>
      <c r="H53" s="31">
        <f t="shared" si="5"/>
        <v>0.62832600832015983</v>
      </c>
      <c r="I53" s="35">
        <v>17302</v>
      </c>
      <c r="J53" s="35">
        <v>70625</v>
      </c>
      <c r="K53" s="35">
        <v>342111</v>
      </c>
      <c r="L53" s="35">
        <v>301857</v>
      </c>
      <c r="M53" s="35">
        <v>171944</v>
      </c>
      <c r="N53" s="35">
        <v>82293</v>
      </c>
      <c r="O53" s="35">
        <v>30196</v>
      </c>
      <c r="P53" s="35">
        <f t="shared" si="8"/>
        <v>4409</v>
      </c>
      <c r="Q53" s="65">
        <f t="shared" si="6"/>
        <v>2.7257827892998962E-3</v>
      </c>
      <c r="R53" s="35">
        <v>101</v>
      </c>
      <c r="S53" s="35">
        <v>4308</v>
      </c>
      <c r="U53" s="1">
        <v>1617517</v>
      </c>
    </row>
    <row r="54" spans="1:21" x14ac:dyDescent="0.45">
      <c r="A54" s="33" t="s">
        <v>60</v>
      </c>
      <c r="B54" s="32">
        <f t="shared" si="9"/>
        <v>2779393</v>
      </c>
      <c r="C54" s="34">
        <f>SUM(一般接種!D53+一般接種!G53+一般接種!J53+一般接種!M53+医療従事者等!C51)</f>
        <v>1059118</v>
      </c>
      <c r="D54" s="37">
        <f t="shared" si="0"/>
        <v>0.71315410627303688</v>
      </c>
      <c r="E54" s="34">
        <f>SUM(一般接種!E53+一般接種!H53+一般接種!K53+一般接種!N53+医療従事者等!D51)</f>
        <v>1037800</v>
      </c>
      <c r="F54" s="31">
        <f t="shared" si="1"/>
        <v>0.69879969133765807</v>
      </c>
      <c r="G54" s="29">
        <f t="shared" si="7"/>
        <v>676966</v>
      </c>
      <c r="H54" s="31">
        <f t="shared" si="5"/>
        <v>0.45583313918489976</v>
      </c>
      <c r="I54" s="35">
        <v>17262</v>
      </c>
      <c r="J54" s="35">
        <v>58365</v>
      </c>
      <c r="K54" s="35">
        <v>210924</v>
      </c>
      <c r="L54" s="35">
        <v>190855</v>
      </c>
      <c r="M54" s="35">
        <v>117627</v>
      </c>
      <c r="N54" s="35">
        <v>58257</v>
      </c>
      <c r="O54" s="35">
        <v>23676</v>
      </c>
      <c r="P54" s="35">
        <f t="shared" si="8"/>
        <v>5509</v>
      </c>
      <c r="Q54" s="65">
        <f t="shared" si="6"/>
        <v>3.709469550567699E-3</v>
      </c>
      <c r="R54" s="35">
        <v>14</v>
      </c>
      <c r="S54" s="35">
        <v>5495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17" sqref="B1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（6月30日公表時点）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193724550</v>
      </c>
      <c r="C6" s="40">
        <f>SUM(C7:C53)</f>
        <v>161268805</v>
      </c>
      <c r="D6" s="40">
        <f>SUM(D7:D53)</f>
        <v>80909734</v>
      </c>
      <c r="E6" s="41">
        <f>SUM(E7:E53)</f>
        <v>80359071</v>
      </c>
      <c r="F6" s="41">
        <f t="shared" ref="F6:T6" si="0">SUM(F7:F53)</f>
        <v>32329894</v>
      </c>
      <c r="G6" s="41">
        <f>SUM(G7:G53)</f>
        <v>16215009</v>
      </c>
      <c r="H6" s="41">
        <f t="shared" ref="H6:N6" si="1">SUM(H7:H53)</f>
        <v>16114885</v>
      </c>
      <c r="I6" s="41">
        <f>SUM(I7:I53)</f>
        <v>117523</v>
      </c>
      <c r="J6" s="41">
        <f t="shared" si="1"/>
        <v>58707</v>
      </c>
      <c r="K6" s="41">
        <f t="shared" si="1"/>
        <v>58816</v>
      </c>
      <c r="L6" s="69">
        <f>SUM(L7:L53)</f>
        <v>8328</v>
      </c>
      <c r="M6" s="69">
        <f t="shared" si="1"/>
        <v>6532</v>
      </c>
      <c r="N6" s="69">
        <f t="shared" si="1"/>
        <v>1796</v>
      </c>
      <c r="O6" s="42"/>
      <c r="P6" s="41">
        <f>SUM(P7:P53)</f>
        <v>177120330</v>
      </c>
      <c r="Q6" s="43">
        <f>C6/P6</f>
        <v>0.91050420355472461</v>
      </c>
      <c r="R6" s="41">
        <f t="shared" si="0"/>
        <v>34261550</v>
      </c>
      <c r="S6" s="44">
        <f>F6/R6</f>
        <v>0.94362029738876374</v>
      </c>
      <c r="T6" s="41">
        <f t="shared" si="0"/>
        <v>202140</v>
      </c>
      <c r="U6" s="44">
        <f>I6/T6</f>
        <v>0.58139408330859799</v>
      </c>
      <c r="V6" s="41">
        <f t="shared" ref="V6" si="2">SUM(V7:V53)</f>
        <v>199870</v>
      </c>
      <c r="W6" s="44">
        <f>L6/V6</f>
        <v>4.1667083604342819E-2</v>
      </c>
    </row>
    <row r="7" spans="1:23" x14ac:dyDescent="0.45">
      <c r="A7" s="45" t="s">
        <v>14</v>
      </c>
      <c r="B7" s="40">
        <v>7952286</v>
      </c>
      <c r="C7" s="40">
        <v>6453666</v>
      </c>
      <c r="D7" s="40">
        <v>3239000</v>
      </c>
      <c r="E7" s="41">
        <v>3214666</v>
      </c>
      <c r="F7" s="46">
        <v>1497515</v>
      </c>
      <c r="G7" s="41">
        <v>750793</v>
      </c>
      <c r="H7" s="41">
        <v>746722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0.86815635694453408</v>
      </c>
      <c r="R7" s="47">
        <v>1518500</v>
      </c>
      <c r="S7" s="43">
        <v>0.98618044122489301</v>
      </c>
      <c r="T7" s="41">
        <v>900</v>
      </c>
      <c r="U7" s="44">
        <v>0.9622222222222222</v>
      </c>
      <c r="V7" s="41">
        <v>990</v>
      </c>
      <c r="W7" s="44">
        <v>0.24141414141414141</v>
      </c>
    </row>
    <row r="8" spans="1:23" x14ac:dyDescent="0.45">
      <c r="A8" s="45" t="s">
        <v>15</v>
      </c>
      <c r="B8" s="40">
        <v>2045385</v>
      </c>
      <c r="C8" s="40">
        <v>1854455</v>
      </c>
      <c r="D8" s="40">
        <v>930478</v>
      </c>
      <c r="E8" s="41">
        <v>923977</v>
      </c>
      <c r="F8" s="46">
        <v>188443</v>
      </c>
      <c r="G8" s="41">
        <v>94665</v>
      </c>
      <c r="H8" s="41">
        <v>93778</v>
      </c>
      <c r="I8" s="41">
        <v>2418</v>
      </c>
      <c r="J8" s="41">
        <v>1214</v>
      </c>
      <c r="K8" s="41">
        <v>1204</v>
      </c>
      <c r="L8" s="69">
        <v>69</v>
      </c>
      <c r="M8" s="69">
        <v>66</v>
      </c>
      <c r="N8" s="69">
        <v>3</v>
      </c>
      <c r="O8" s="42"/>
      <c r="P8" s="41">
        <v>1921955</v>
      </c>
      <c r="Q8" s="43">
        <v>0.96487951070654621</v>
      </c>
      <c r="R8" s="47">
        <v>186500</v>
      </c>
      <c r="S8" s="43">
        <v>1.0104182305630027</v>
      </c>
      <c r="T8" s="41">
        <v>3800</v>
      </c>
      <c r="U8" s="44">
        <v>0.63631578947368417</v>
      </c>
      <c r="V8" s="41">
        <v>800</v>
      </c>
      <c r="W8" s="44">
        <v>8.6249999999999993E-2</v>
      </c>
    </row>
    <row r="9" spans="1:23" x14ac:dyDescent="0.45">
      <c r="A9" s="45" t="s">
        <v>16</v>
      </c>
      <c r="B9" s="40">
        <v>1966518</v>
      </c>
      <c r="C9" s="40">
        <v>1721861</v>
      </c>
      <c r="D9" s="40">
        <v>863944</v>
      </c>
      <c r="E9" s="41">
        <v>857917</v>
      </c>
      <c r="F9" s="46">
        <v>244558</v>
      </c>
      <c r="G9" s="41">
        <v>122745</v>
      </c>
      <c r="H9" s="41">
        <v>121813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0.91608573169077212</v>
      </c>
      <c r="R9" s="47">
        <v>227500</v>
      </c>
      <c r="S9" s="43">
        <v>1.0749802197802198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17</v>
      </c>
      <c r="B10" s="40">
        <v>3555236</v>
      </c>
      <c r="C10" s="40">
        <v>2813290</v>
      </c>
      <c r="D10" s="40">
        <v>1411541</v>
      </c>
      <c r="E10" s="41">
        <v>1401749</v>
      </c>
      <c r="F10" s="46">
        <v>741795</v>
      </c>
      <c r="G10" s="41">
        <v>371794</v>
      </c>
      <c r="H10" s="41">
        <v>370001</v>
      </c>
      <c r="I10" s="41">
        <v>54</v>
      </c>
      <c r="J10" s="41">
        <v>21</v>
      </c>
      <c r="K10" s="41">
        <v>33</v>
      </c>
      <c r="L10" s="69">
        <v>97</v>
      </c>
      <c r="M10" s="69">
        <v>93</v>
      </c>
      <c r="N10" s="69">
        <v>4</v>
      </c>
      <c r="O10" s="42"/>
      <c r="P10" s="41">
        <v>3169865</v>
      </c>
      <c r="Q10" s="43">
        <v>0.88751098232890047</v>
      </c>
      <c r="R10" s="47">
        <v>854400</v>
      </c>
      <c r="S10" s="43">
        <v>0.86820575842696635</v>
      </c>
      <c r="T10" s="41">
        <v>240</v>
      </c>
      <c r="U10" s="44">
        <v>0.22500000000000001</v>
      </c>
      <c r="V10" s="41">
        <v>2510</v>
      </c>
      <c r="W10" s="44">
        <v>3.8645418326693229E-2</v>
      </c>
    </row>
    <row r="11" spans="1:23" x14ac:dyDescent="0.45">
      <c r="A11" s="45" t="s">
        <v>18</v>
      </c>
      <c r="B11" s="40">
        <v>1590078</v>
      </c>
      <c r="C11" s="40">
        <v>1493894</v>
      </c>
      <c r="D11" s="40">
        <v>749094</v>
      </c>
      <c r="E11" s="41">
        <v>744800</v>
      </c>
      <c r="F11" s="46">
        <v>96108</v>
      </c>
      <c r="G11" s="41">
        <v>48361</v>
      </c>
      <c r="H11" s="41">
        <v>47747</v>
      </c>
      <c r="I11" s="41">
        <v>67</v>
      </c>
      <c r="J11" s="41">
        <v>34</v>
      </c>
      <c r="K11" s="41">
        <v>33</v>
      </c>
      <c r="L11" s="69">
        <v>9</v>
      </c>
      <c r="M11" s="69">
        <v>9</v>
      </c>
      <c r="N11" s="69">
        <v>0</v>
      </c>
      <c r="O11" s="42"/>
      <c r="P11" s="41">
        <v>1523455</v>
      </c>
      <c r="Q11" s="43">
        <v>0.98059607930657622</v>
      </c>
      <c r="R11" s="47">
        <v>87900</v>
      </c>
      <c r="S11" s="43">
        <v>1.0933788395904438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19</v>
      </c>
      <c r="B12" s="40">
        <v>1742807</v>
      </c>
      <c r="C12" s="40">
        <v>1664682</v>
      </c>
      <c r="D12" s="40">
        <v>834911</v>
      </c>
      <c r="E12" s="41">
        <v>829771</v>
      </c>
      <c r="F12" s="46">
        <v>77873</v>
      </c>
      <c r="G12" s="41">
        <v>39013</v>
      </c>
      <c r="H12" s="41">
        <v>38860</v>
      </c>
      <c r="I12" s="41">
        <v>161</v>
      </c>
      <c r="J12" s="41">
        <v>80</v>
      </c>
      <c r="K12" s="41">
        <v>81</v>
      </c>
      <c r="L12" s="69">
        <v>91</v>
      </c>
      <c r="M12" s="69">
        <v>85</v>
      </c>
      <c r="N12" s="69">
        <v>6</v>
      </c>
      <c r="O12" s="42"/>
      <c r="P12" s="41">
        <v>1736595</v>
      </c>
      <c r="Q12" s="43">
        <v>0.95858965389166728</v>
      </c>
      <c r="R12" s="47">
        <v>61700</v>
      </c>
      <c r="S12" s="43">
        <v>1.2621231766612642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2968845</v>
      </c>
      <c r="C13" s="40">
        <v>2760551</v>
      </c>
      <c r="D13" s="40">
        <v>1385780</v>
      </c>
      <c r="E13" s="41">
        <v>1374771</v>
      </c>
      <c r="F13" s="46">
        <v>207992</v>
      </c>
      <c r="G13" s="41">
        <v>104476</v>
      </c>
      <c r="H13" s="41">
        <v>103516</v>
      </c>
      <c r="I13" s="41">
        <v>253</v>
      </c>
      <c r="J13" s="41">
        <v>126</v>
      </c>
      <c r="K13" s="41">
        <v>127</v>
      </c>
      <c r="L13" s="69">
        <v>49</v>
      </c>
      <c r="M13" s="69">
        <v>42</v>
      </c>
      <c r="N13" s="69">
        <v>7</v>
      </c>
      <c r="O13" s="42"/>
      <c r="P13" s="41">
        <v>2910040</v>
      </c>
      <c r="Q13" s="43">
        <v>0.94862991573998978</v>
      </c>
      <c r="R13" s="47">
        <v>178600</v>
      </c>
      <c r="S13" s="43">
        <v>1.164568868980963</v>
      </c>
      <c r="T13" s="41">
        <v>560</v>
      </c>
      <c r="U13" s="44">
        <v>0.45178571428571429</v>
      </c>
      <c r="V13" s="41">
        <v>11240</v>
      </c>
      <c r="W13" s="44">
        <v>4.3594306049822068E-3</v>
      </c>
    </row>
    <row r="14" spans="1:23" x14ac:dyDescent="0.45">
      <c r="A14" s="45" t="s">
        <v>21</v>
      </c>
      <c r="B14" s="40">
        <v>4641941</v>
      </c>
      <c r="C14" s="40">
        <v>3770190</v>
      </c>
      <c r="D14" s="40">
        <v>1891384</v>
      </c>
      <c r="E14" s="41">
        <v>1878806</v>
      </c>
      <c r="F14" s="46">
        <v>870995</v>
      </c>
      <c r="G14" s="41">
        <v>436883</v>
      </c>
      <c r="H14" s="41">
        <v>434112</v>
      </c>
      <c r="I14" s="41">
        <v>370</v>
      </c>
      <c r="J14" s="41">
        <v>176</v>
      </c>
      <c r="K14" s="41">
        <v>194</v>
      </c>
      <c r="L14" s="69">
        <v>386</v>
      </c>
      <c r="M14" s="69">
        <v>251</v>
      </c>
      <c r="N14" s="69">
        <v>135</v>
      </c>
      <c r="O14" s="42"/>
      <c r="P14" s="41">
        <v>4064675</v>
      </c>
      <c r="Q14" s="43">
        <v>0.92755017313807375</v>
      </c>
      <c r="R14" s="47">
        <v>892500</v>
      </c>
      <c r="S14" s="43">
        <v>0.97590476190476194</v>
      </c>
      <c r="T14" s="41">
        <v>860</v>
      </c>
      <c r="U14" s="44">
        <v>0.43023255813953487</v>
      </c>
      <c r="V14" s="41">
        <v>5400</v>
      </c>
      <c r="W14" s="44">
        <v>7.1481481481481479E-2</v>
      </c>
    </row>
    <row r="15" spans="1:23" x14ac:dyDescent="0.45">
      <c r="A15" s="48" t="s">
        <v>22</v>
      </c>
      <c r="B15" s="40">
        <v>3083064</v>
      </c>
      <c r="C15" s="40">
        <v>2699811</v>
      </c>
      <c r="D15" s="40">
        <v>1354402</v>
      </c>
      <c r="E15" s="41">
        <v>1345409</v>
      </c>
      <c r="F15" s="46">
        <v>382273</v>
      </c>
      <c r="G15" s="41">
        <v>192190</v>
      </c>
      <c r="H15" s="41">
        <v>190083</v>
      </c>
      <c r="I15" s="41">
        <v>828</v>
      </c>
      <c r="J15" s="41">
        <v>413</v>
      </c>
      <c r="K15" s="41">
        <v>415</v>
      </c>
      <c r="L15" s="69">
        <v>152</v>
      </c>
      <c r="M15" s="69">
        <v>120</v>
      </c>
      <c r="N15" s="69">
        <v>32</v>
      </c>
      <c r="O15" s="42"/>
      <c r="P15" s="41">
        <v>2869350</v>
      </c>
      <c r="Q15" s="43">
        <v>0.94091379580741286</v>
      </c>
      <c r="R15" s="47">
        <v>375900</v>
      </c>
      <c r="S15" s="43">
        <v>1.016953977121575</v>
      </c>
      <c r="T15" s="41">
        <v>1220</v>
      </c>
      <c r="U15" s="44">
        <v>0.67868852459016393</v>
      </c>
      <c r="V15" s="41">
        <v>810</v>
      </c>
      <c r="W15" s="44">
        <v>0.18765432098765433</v>
      </c>
    </row>
    <row r="16" spans="1:23" x14ac:dyDescent="0.45">
      <c r="A16" s="45" t="s">
        <v>23</v>
      </c>
      <c r="B16" s="40">
        <v>3007296</v>
      </c>
      <c r="C16" s="40">
        <v>2156147</v>
      </c>
      <c r="D16" s="40">
        <v>1082160</v>
      </c>
      <c r="E16" s="41">
        <v>1073987</v>
      </c>
      <c r="F16" s="46">
        <v>850874</v>
      </c>
      <c r="G16" s="41">
        <v>426633</v>
      </c>
      <c r="H16" s="41">
        <v>424241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0.86036123929858999</v>
      </c>
      <c r="R16" s="47">
        <v>887500</v>
      </c>
      <c r="S16" s="43">
        <v>0.95873126760563376</v>
      </c>
      <c r="T16" s="41">
        <v>440</v>
      </c>
      <c r="U16" s="44">
        <v>0.50909090909090904</v>
      </c>
      <c r="V16" s="41">
        <v>440</v>
      </c>
      <c r="W16" s="44">
        <v>0.11590909090909091</v>
      </c>
    </row>
    <row r="17" spans="1:23" x14ac:dyDescent="0.45">
      <c r="A17" s="45" t="s">
        <v>24</v>
      </c>
      <c r="B17" s="40">
        <v>11575731</v>
      </c>
      <c r="C17" s="40">
        <v>9877280</v>
      </c>
      <c r="D17" s="40">
        <v>4961472</v>
      </c>
      <c r="E17" s="41">
        <v>4915808</v>
      </c>
      <c r="F17" s="46">
        <v>1679557</v>
      </c>
      <c r="G17" s="41">
        <v>841070</v>
      </c>
      <c r="H17" s="41">
        <v>838487</v>
      </c>
      <c r="I17" s="41">
        <v>18079</v>
      </c>
      <c r="J17" s="41">
        <v>9064</v>
      </c>
      <c r="K17" s="41">
        <v>9015</v>
      </c>
      <c r="L17" s="69">
        <v>815</v>
      </c>
      <c r="M17" s="69">
        <v>623</v>
      </c>
      <c r="N17" s="69">
        <v>192</v>
      </c>
      <c r="O17" s="42"/>
      <c r="P17" s="41">
        <v>10836010</v>
      </c>
      <c r="Q17" s="43">
        <v>0.91152370660418369</v>
      </c>
      <c r="R17" s="47">
        <v>659400</v>
      </c>
      <c r="S17" s="43">
        <v>2.5470988777676675</v>
      </c>
      <c r="T17" s="41">
        <v>37820</v>
      </c>
      <c r="U17" s="44">
        <v>0.47802749867794819</v>
      </c>
      <c r="V17" s="41">
        <v>13470</v>
      </c>
      <c r="W17" s="44">
        <v>6.0504825538233109E-2</v>
      </c>
    </row>
    <row r="18" spans="1:23" x14ac:dyDescent="0.45">
      <c r="A18" s="45" t="s">
        <v>25</v>
      </c>
      <c r="B18" s="40">
        <v>9886379</v>
      </c>
      <c r="C18" s="40">
        <v>8181986</v>
      </c>
      <c r="D18" s="40">
        <v>4106253</v>
      </c>
      <c r="E18" s="41">
        <v>4075733</v>
      </c>
      <c r="F18" s="46">
        <v>1703297</v>
      </c>
      <c r="G18" s="41">
        <v>853436</v>
      </c>
      <c r="H18" s="41">
        <v>849861</v>
      </c>
      <c r="I18" s="41">
        <v>815</v>
      </c>
      <c r="J18" s="41">
        <v>368</v>
      </c>
      <c r="K18" s="41">
        <v>447</v>
      </c>
      <c r="L18" s="69">
        <v>281</v>
      </c>
      <c r="M18" s="69">
        <v>244</v>
      </c>
      <c r="N18" s="69">
        <v>37</v>
      </c>
      <c r="O18" s="42"/>
      <c r="P18" s="41">
        <v>8816645</v>
      </c>
      <c r="Q18" s="43">
        <v>0.92801581553981138</v>
      </c>
      <c r="R18" s="47">
        <v>643300</v>
      </c>
      <c r="S18" s="43">
        <v>2.6477491061713043</v>
      </c>
      <c r="T18" s="41">
        <v>4560</v>
      </c>
      <c r="U18" s="44">
        <v>0.1787280701754386</v>
      </c>
      <c r="V18" s="41">
        <v>4850</v>
      </c>
      <c r="W18" s="44">
        <v>5.7938144329896905E-2</v>
      </c>
    </row>
    <row r="19" spans="1:23" x14ac:dyDescent="0.45">
      <c r="A19" s="45" t="s">
        <v>26</v>
      </c>
      <c r="B19" s="40">
        <v>21295585</v>
      </c>
      <c r="C19" s="40">
        <v>15915749</v>
      </c>
      <c r="D19" s="40">
        <v>7988946</v>
      </c>
      <c r="E19" s="41">
        <v>7926803</v>
      </c>
      <c r="F19" s="46">
        <v>5363903</v>
      </c>
      <c r="G19" s="41">
        <v>2690620</v>
      </c>
      <c r="H19" s="41">
        <v>2673283</v>
      </c>
      <c r="I19" s="41">
        <v>13661</v>
      </c>
      <c r="J19" s="41">
        <v>6787</v>
      </c>
      <c r="K19" s="41">
        <v>6874</v>
      </c>
      <c r="L19" s="69">
        <v>2272</v>
      </c>
      <c r="M19" s="69">
        <v>1623</v>
      </c>
      <c r="N19" s="69">
        <v>649</v>
      </c>
      <c r="O19" s="42"/>
      <c r="P19" s="41">
        <v>17678890</v>
      </c>
      <c r="Q19" s="43">
        <v>0.9002685688977079</v>
      </c>
      <c r="R19" s="47">
        <v>10135450</v>
      </c>
      <c r="S19" s="43">
        <v>0.52922198817023414</v>
      </c>
      <c r="T19" s="41">
        <v>43740</v>
      </c>
      <c r="U19" s="44">
        <v>0.31232281664380429</v>
      </c>
      <c r="V19" s="41">
        <v>21960</v>
      </c>
      <c r="W19" s="44">
        <v>0.10346083788706739</v>
      </c>
    </row>
    <row r="20" spans="1:23" x14ac:dyDescent="0.45">
      <c r="A20" s="45" t="s">
        <v>27</v>
      </c>
      <c r="B20" s="40">
        <v>14380517</v>
      </c>
      <c r="C20" s="40">
        <v>11036539</v>
      </c>
      <c r="D20" s="40">
        <v>5536216</v>
      </c>
      <c r="E20" s="41">
        <v>5500323</v>
      </c>
      <c r="F20" s="46">
        <v>3337004</v>
      </c>
      <c r="G20" s="41">
        <v>1671688</v>
      </c>
      <c r="H20" s="41">
        <v>1665316</v>
      </c>
      <c r="I20" s="41">
        <v>6094</v>
      </c>
      <c r="J20" s="41">
        <v>3053</v>
      </c>
      <c r="K20" s="41">
        <v>3041</v>
      </c>
      <c r="L20" s="69">
        <v>880</v>
      </c>
      <c r="M20" s="69">
        <v>750</v>
      </c>
      <c r="N20" s="69">
        <v>130</v>
      </c>
      <c r="O20" s="42"/>
      <c r="P20" s="41">
        <v>11882835</v>
      </c>
      <c r="Q20" s="43">
        <v>0.92877995865464769</v>
      </c>
      <c r="R20" s="47">
        <v>1939900</v>
      </c>
      <c r="S20" s="43">
        <v>1.7201938244239394</v>
      </c>
      <c r="T20" s="41">
        <v>11640</v>
      </c>
      <c r="U20" s="44">
        <v>0.52353951890034367</v>
      </c>
      <c r="V20" s="41">
        <v>13780</v>
      </c>
      <c r="W20" s="44">
        <v>6.3860667634252535E-2</v>
      </c>
    </row>
    <row r="21" spans="1:23" x14ac:dyDescent="0.45">
      <c r="A21" s="45" t="s">
        <v>28</v>
      </c>
      <c r="B21" s="40">
        <v>3552438</v>
      </c>
      <c r="C21" s="40">
        <v>2980576</v>
      </c>
      <c r="D21" s="40">
        <v>1494475</v>
      </c>
      <c r="E21" s="41">
        <v>1486101</v>
      </c>
      <c r="F21" s="46">
        <v>571616</v>
      </c>
      <c r="G21" s="41">
        <v>286713</v>
      </c>
      <c r="H21" s="41">
        <v>284903</v>
      </c>
      <c r="I21" s="41">
        <v>77</v>
      </c>
      <c r="J21" s="41">
        <v>35</v>
      </c>
      <c r="K21" s="41">
        <v>42</v>
      </c>
      <c r="L21" s="69">
        <v>169</v>
      </c>
      <c r="M21" s="69">
        <v>135</v>
      </c>
      <c r="N21" s="69">
        <v>34</v>
      </c>
      <c r="O21" s="42"/>
      <c r="P21" s="41">
        <v>3293905</v>
      </c>
      <c r="Q21" s="43">
        <v>0.90487612727143008</v>
      </c>
      <c r="R21" s="47">
        <v>584800</v>
      </c>
      <c r="S21" s="43">
        <v>0.97745554035567717</v>
      </c>
      <c r="T21" s="41">
        <v>340</v>
      </c>
      <c r="U21" s="44">
        <v>0.22647058823529412</v>
      </c>
      <c r="V21" s="41">
        <v>4180</v>
      </c>
      <c r="W21" s="44">
        <v>4.0430622009569379E-2</v>
      </c>
    </row>
    <row r="22" spans="1:23" x14ac:dyDescent="0.45">
      <c r="A22" s="45" t="s">
        <v>29</v>
      </c>
      <c r="B22" s="40">
        <v>1677890</v>
      </c>
      <c r="C22" s="40">
        <v>1491583</v>
      </c>
      <c r="D22" s="40">
        <v>747640</v>
      </c>
      <c r="E22" s="41">
        <v>743943</v>
      </c>
      <c r="F22" s="46">
        <v>186063</v>
      </c>
      <c r="G22" s="41">
        <v>93252</v>
      </c>
      <c r="H22" s="41">
        <v>92811</v>
      </c>
      <c r="I22" s="41">
        <v>216</v>
      </c>
      <c r="J22" s="41">
        <v>107</v>
      </c>
      <c r="K22" s="41">
        <v>109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0.92546037773310497</v>
      </c>
      <c r="R22" s="47">
        <v>176600</v>
      </c>
      <c r="S22" s="43">
        <v>1.0535843714609288</v>
      </c>
      <c r="T22" s="41">
        <v>540</v>
      </c>
      <c r="U22" s="44">
        <v>0.4</v>
      </c>
      <c r="V22" s="41">
        <v>180</v>
      </c>
      <c r="W22" s="44">
        <v>0.15555555555555556</v>
      </c>
    </row>
    <row r="23" spans="1:23" x14ac:dyDescent="0.45">
      <c r="A23" s="45" t="s">
        <v>30</v>
      </c>
      <c r="B23" s="40">
        <v>1736770</v>
      </c>
      <c r="C23" s="40">
        <v>1530144</v>
      </c>
      <c r="D23" s="40">
        <v>767382</v>
      </c>
      <c r="E23" s="41">
        <v>762762</v>
      </c>
      <c r="F23" s="46">
        <v>205586</v>
      </c>
      <c r="G23" s="41">
        <v>103137</v>
      </c>
      <c r="H23" s="41">
        <v>102449</v>
      </c>
      <c r="I23" s="41">
        <v>1009</v>
      </c>
      <c r="J23" s="41">
        <v>503</v>
      </c>
      <c r="K23" s="41">
        <v>506</v>
      </c>
      <c r="L23" s="69">
        <v>31</v>
      </c>
      <c r="M23" s="69">
        <v>21</v>
      </c>
      <c r="N23" s="69">
        <v>10</v>
      </c>
      <c r="O23" s="42"/>
      <c r="P23" s="41">
        <v>1620330</v>
      </c>
      <c r="Q23" s="43">
        <v>0.94434096758067798</v>
      </c>
      <c r="R23" s="47">
        <v>220900</v>
      </c>
      <c r="S23" s="43">
        <v>0.93067451335445905</v>
      </c>
      <c r="T23" s="41">
        <v>1180</v>
      </c>
      <c r="U23" s="44">
        <v>0.85508474576271187</v>
      </c>
      <c r="V23" s="41">
        <v>1100</v>
      </c>
      <c r="W23" s="44">
        <v>2.8181818181818183E-2</v>
      </c>
    </row>
    <row r="24" spans="1:23" x14ac:dyDescent="0.45">
      <c r="A24" s="45" t="s">
        <v>31</v>
      </c>
      <c r="B24" s="40">
        <v>1195028</v>
      </c>
      <c r="C24" s="40">
        <v>1052100</v>
      </c>
      <c r="D24" s="40">
        <v>527709</v>
      </c>
      <c r="E24" s="41">
        <v>524391</v>
      </c>
      <c r="F24" s="46">
        <v>142762</v>
      </c>
      <c r="G24" s="41">
        <v>71617</v>
      </c>
      <c r="H24" s="41">
        <v>71145</v>
      </c>
      <c r="I24" s="41">
        <v>63</v>
      </c>
      <c r="J24" s="41">
        <v>21</v>
      </c>
      <c r="K24" s="41">
        <v>42</v>
      </c>
      <c r="L24" s="69">
        <v>103</v>
      </c>
      <c r="M24" s="69">
        <v>85</v>
      </c>
      <c r="N24" s="69">
        <v>18</v>
      </c>
      <c r="O24" s="42"/>
      <c r="P24" s="41">
        <v>1125370</v>
      </c>
      <c r="Q24" s="43">
        <v>0.93489252423647329</v>
      </c>
      <c r="R24" s="47">
        <v>145200</v>
      </c>
      <c r="S24" s="43">
        <v>0.98320936639118461</v>
      </c>
      <c r="T24" s="41">
        <v>140</v>
      </c>
      <c r="U24" s="44">
        <v>0.45</v>
      </c>
      <c r="V24" s="41">
        <v>3000</v>
      </c>
      <c r="W24" s="44">
        <v>3.4333333333333334E-2</v>
      </c>
    </row>
    <row r="25" spans="1:23" x14ac:dyDescent="0.45">
      <c r="A25" s="45" t="s">
        <v>32</v>
      </c>
      <c r="B25" s="40">
        <v>1274883</v>
      </c>
      <c r="C25" s="40">
        <v>1124780</v>
      </c>
      <c r="D25" s="40">
        <v>563975</v>
      </c>
      <c r="E25" s="41">
        <v>560805</v>
      </c>
      <c r="F25" s="46">
        <v>150039</v>
      </c>
      <c r="G25" s="41">
        <v>75270</v>
      </c>
      <c r="H25" s="41">
        <v>74769</v>
      </c>
      <c r="I25" s="41">
        <v>32</v>
      </c>
      <c r="J25" s="41">
        <v>12</v>
      </c>
      <c r="K25" s="41">
        <v>20</v>
      </c>
      <c r="L25" s="69">
        <v>32</v>
      </c>
      <c r="M25" s="69">
        <v>30</v>
      </c>
      <c r="N25" s="69">
        <v>2</v>
      </c>
      <c r="O25" s="42"/>
      <c r="P25" s="41">
        <v>1271190</v>
      </c>
      <c r="Q25" s="43">
        <v>0.88482445582485703</v>
      </c>
      <c r="R25" s="47">
        <v>139400</v>
      </c>
      <c r="S25" s="43">
        <v>1.0763199426111909</v>
      </c>
      <c r="T25" s="41">
        <v>380</v>
      </c>
      <c r="U25" s="44">
        <v>8.4210526315789472E-2</v>
      </c>
      <c r="V25" s="41">
        <v>3280</v>
      </c>
      <c r="W25" s="44">
        <v>9.7560975609756097E-3</v>
      </c>
    </row>
    <row r="26" spans="1:23" x14ac:dyDescent="0.45">
      <c r="A26" s="45" t="s">
        <v>33</v>
      </c>
      <c r="B26" s="40">
        <v>3242906</v>
      </c>
      <c r="C26" s="40">
        <v>2952183</v>
      </c>
      <c r="D26" s="40">
        <v>1480527</v>
      </c>
      <c r="E26" s="41">
        <v>1471656</v>
      </c>
      <c r="F26" s="46">
        <v>290358</v>
      </c>
      <c r="G26" s="41">
        <v>145681</v>
      </c>
      <c r="H26" s="41">
        <v>144677</v>
      </c>
      <c r="I26" s="41">
        <v>121</v>
      </c>
      <c r="J26" s="41">
        <v>55</v>
      </c>
      <c r="K26" s="41">
        <v>66</v>
      </c>
      <c r="L26" s="69">
        <v>244</v>
      </c>
      <c r="M26" s="69">
        <v>212</v>
      </c>
      <c r="N26" s="69">
        <v>32</v>
      </c>
      <c r="O26" s="42"/>
      <c r="P26" s="41">
        <v>3174370</v>
      </c>
      <c r="Q26" s="43">
        <v>0.93000595393731667</v>
      </c>
      <c r="R26" s="47">
        <v>268100</v>
      </c>
      <c r="S26" s="43">
        <v>1.0830212607236105</v>
      </c>
      <c r="T26" s="41">
        <v>140</v>
      </c>
      <c r="U26" s="44">
        <v>0.86428571428571432</v>
      </c>
      <c r="V26" s="41">
        <v>7250</v>
      </c>
      <c r="W26" s="44">
        <v>3.3655172413793101E-2</v>
      </c>
    </row>
    <row r="27" spans="1:23" x14ac:dyDescent="0.45">
      <c r="A27" s="45" t="s">
        <v>34</v>
      </c>
      <c r="B27" s="40">
        <v>3122751</v>
      </c>
      <c r="C27" s="40">
        <v>2781705</v>
      </c>
      <c r="D27" s="40">
        <v>1393551</v>
      </c>
      <c r="E27" s="41">
        <v>1388154</v>
      </c>
      <c r="F27" s="46">
        <v>338874</v>
      </c>
      <c r="G27" s="41">
        <v>170578</v>
      </c>
      <c r="H27" s="41">
        <v>168296</v>
      </c>
      <c r="I27" s="41">
        <v>2138</v>
      </c>
      <c r="J27" s="41">
        <v>1065</v>
      </c>
      <c r="K27" s="41">
        <v>1073</v>
      </c>
      <c r="L27" s="69">
        <v>34</v>
      </c>
      <c r="M27" s="69">
        <v>33</v>
      </c>
      <c r="N27" s="69">
        <v>1</v>
      </c>
      <c r="O27" s="42"/>
      <c r="P27" s="41">
        <v>3040725</v>
      </c>
      <c r="Q27" s="43">
        <v>0.91481636780701969</v>
      </c>
      <c r="R27" s="47">
        <v>279600</v>
      </c>
      <c r="S27" s="43">
        <v>1.2119957081545065</v>
      </c>
      <c r="T27" s="41">
        <v>2680</v>
      </c>
      <c r="U27" s="44">
        <v>0.7977611940298508</v>
      </c>
      <c r="V27" s="41">
        <v>300</v>
      </c>
      <c r="W27" s="44">
        <v>0.11333333333333333</v>
      </c>
    </row>
    <row r="28" spans="1:23" x14ac:dyDescent="0.45">
      <c r="A28" s="45" t="s">
        <v>35</v>
      </c>
      <c r="B28" s="40">
        <v>5930339</v>
      </c>
      <c r="C28" s="40">
        <v>5147661</v>
      </c>
      <c r="D28" s="40">
        <v>2582139</v>
      </c>
      <c r="E28" s="41">
        <v>2565522</v>
      </c>
      <c r="F28" s="46">
        <v>782299</v>
      </c>
      <c r="G28" s="41">
        <v>392090</v>
      </c>
      <c r="H28" s="41">
        <v>390209</v>
      </c>
      <c r="I28" s="41">
        <v>202</v>
      </c>
      <c r="J28" s="41">
        <v>94</v>
      </c>
      <c r="K28" s="41">
        <v>108</v>
      </c>
      <c r="L28" s="69">
        <v>177</v>
      </c>
      <c r="M28" s="69">
        <v>145</v>
      </c>
      <c r="N28" s="69">
        <v>32</v>
      </c>
      <c r="O28" s="42"/>
      <c r="P28" s="41">
        <v>5396620</v>
      </c>
      <c r="Q28" s="43">
        <v>0.95386760602006437</v>
      </c>
      <c r="R28" s="47">
        <v>752600</v>
      </c>
      <c r="S28" s="43">
        <v>1.0394618655328196</v>
      </c>
      <c r="T28" s="41">
        <v>1160</v>
      </c>
      <c r="U28" s="44">
        <v>0.17413793103448275</v>
      </c>
      <c r="V28" s="41">
        <v>44570</v>
      </c>
      <c r="W28" s="44">
        <v>3.9712811308054742E-3</v>
      </c>
    </row>
    <row r="29" spans="1:23" x14ac:dyDescent="0.45">
      <c r="A29" s="45" t="s">
        <v>36</v>
      </c>
      <c r="B29" s="40">
        <v>11234779</v>
      </c>
      <c r="C29" s="40">
        <v>8800644</v>
      </c>
      <c r="D29" s="40">
        <v>4413089</v>
      </c>
      <c r="E29" s="41">
        <v>4387555</v>
      </c>
      <c r="F29" s="46">
        <v>2433235</v>
      </c>
      <c r="G29" s="41">
        <v>1220479</v>
      </c>
      <c r="H29" s="41">
        <v>1212756</v>
      </c>
      <c r="I29" s="41">
        <v>739</v>
      </c>
      <c r="J29" s="41">
        <v>331</v>
      </c>
      <c r="K29" s="41">
        <v>408</v>
      </c>
      <c r="L29" s="69">
        <v>161</v>
      </c>
      <c r="M29" s="69">
        <v>131</v>
      </c>
      <c r="N29" s="69">
        <v>30</v>
      </c>
      <c r="O29" s="42"/>
      <c r="P29" s="41">
        <v>10122810</v>
      </c>
      <c r="Q29" s="43">
        <v>0.86938745269347151</v>
      </c>
      <c r="R29" s="47">
        <v>2709900</v>
      </c>
      <c r="S29" s="43">
        <v>0.89790582678327613</v>
      </c>
      <c r="T29" s="41">
        <v>1540</v>
      </c>
      <c r="U29" s="44">
        <v>0.47987012987012989</v>
      </c>
      <c r="V29" s="41">
        <v>2180</v>
      </c>
      <c r="W29" s="44">
        <v>7.3853211009174316E-2</v>
      </c>
    </row>
    <row r="30" spans="1:23" x14ac:dyDescent="0.45">
      <c r="A30" s="45" t="s">
        <v>37</v>
      </c>
      <c r="B30" s="40">
        <v>2774944</v>
      </c>
      <c r="C30" s="40">
        <v>2502691</v>
      </c>
      <c r="D30" s="40">
        <v>1254691</v>
      </c>
      <c r="E30" s="41">
        <v>1248000</v>
      </c>
      <c r="F30" s="46">
        <v>271698</v>
      </c>
      <c r="G30" s="41">
        <v>136474</v>
      </c>
      <c r="H30" s="41">
        <v>135224</v>
      </c>
      <c r="I30" s="41">
        <v>520</v>
      </c>
      <c r="J30" s="41">
        <v>258</v>
      </c>
      <c r="K30" s="41">
        <v>262</v>
      </c>
      <c r="L30" s="69">
        <v>35</v>
      </c>
      <c r="M30" s="69">
        <v>28</v>
      </c>
      <c r="N30" s="69">
        <v>7</v>
      </c>
      <c r="O30" s="42"/>
      <c r="P30" s="41">
        <v>2667815</v>
      </c>
      <c r="Q30" s="43">
        <v>0.93810515346828771</v>
      </c>
      <c r="R30" s="47">
        <v>239400</v>
      </c>
      <c r="S30" s="43">
        <v>1.1349122807017544</v>
      </c>
      <c r="T30" s="41">
        <v>880</v>
      </c>
      <c r="U30" s="44">
        <v>0.59090909090909094</v>
      </c>
      <c r="V30" s="41">
        <v>2010</v>
      </c>
      <c r="W30" s="44">
        <v>1.7412935323383085E-2</v>
      </c>
    </row>
    <row r="31" spans="1:23" x14ac:dyDescent="0.45">
      <c r="A31" s="45" t="s">
        <v>38</v>
      </c>
      <c r="B31" s="40">
        <v>2182158</v>
      </c>
      <c r="C31" s="40">
        <v>1813315</v>
      </c>
      <c r="D31" s="40">
        <v>909736</v>
      </c>
      <c r="E31" s="41">
        <v>903579</v>
      </c>
      <c r="F31" s="46">
        <v>368724</v>
      </c>
      <c r="G31" s="41">
        <v>184746</v>
      </c>
      <c r="H31" s="41">
        <v>183978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0.94636212286479238</v>
      </c>
      <c r="R31" s="47">
        <v>348300</v>
      </c>
      <c r="S31" s="43">
        <v>1.0586391042204997</v>
      </c>
      <c r="T31" s="41">
        <v>240</v>
      </c>
      <c r="U31" s="44">
        <v>0.39166666666666666</v>
      </c>
      <c r="V31" s="41">
        <v>240</v>
      </c>
      <c r="W31" s="44">
        <v>0.10416666666666667</v>
      </c>
    </row>
    <row r="32" spans="1:23" x14ac:dyDescent="0.45">
      <c r="A32" s="45" t="s">
        <v>39</v>
      </c>
      <c r="B32" s="40">
        <v>3764725</v>
      </c>
      <c r="C32" s="40">
        <v>3111680</v>
      </c>
      <c r="D32" s="40">
        <v>1560272</v>
      </c>
      <c r="E32" s="41">
        <v>1551408</v>
      </c>
      <c r="F32" s="46">
        <v>652430</v>
      </c>
      <c r="G32" s="41">
        <v>327431</v>
      </c>
      <c r="H32" s="41">
        <v>324999</v>
      </c>
      <c r="I32" s="41">
        <v>499</v>
      </c>
      <c r="J32" s="41">
        <v>251</v>
      </c>
      <c r="K32" s="41">
        <v>248</v>
      </c>
      <c r="L32" s="69">
        <v>116</v>
      </c>
      <c r="M32" s="69">
        <v>109</v>
      </c>
      <c r="N32" s="69">
        <v>7</v>
      </c>
      <c r="O32" s="42"/>
      <c r="P32" s="41">
        <v>3409695</v>
      </c>
      <c r="Q32" s="43">
        <v>0.91259775434459678</v>
      </c>
      <c r="R32" s="47">
        <v>704200</v>
      </c>
      <c r="S32" s="43">
        <v>0.92648395342232326</v>
      </c>
      <c r="T32" s="41">
        <v>1060</v>
      </c>
      <c r="U32" s="44">
        <v>0.47075471698113208</v>
      </c>
      <c r="V32" s="41">
        <v>1170</v>
      </c>
      <c r="W32" s="44">
        <v>9.914529914529914E-2</v>
      </c>
    </row>
    <row r="33" spans="1:23" x14ac:dyDescent="0.45">
      <c r="A33" s="45" t="s">
        <v>40</v>
      </c>
      <c r="B33" s="40">
        <v>12927396</v>
      </c>
      <c r="C33" s="40">
        <v>9987170</v>
      </c>
      <c r="D33" s="40">
        <v>5008773</v>
      </c>
      <c r="E33" s="41">
        <v>4978397</v>
      </c>
      <c r="F33" s="46">
        <v>2875630</v>
      </c>
      <c r="G33" s="41">
        <v>1441321</v>
      </c>
      <c r="H33" s="41">
        <v>1434309</v>
      </c>
      <c r="I33" s="41">
        <v>63927</v>
      </c>
      <c r="J33" s="41">
        <v>32159</v>
      </c>
      <c r="K33" s="41">
        <v>31768</v>
      </c>
      <c r="L33" s="69">
        <v>669</v>
      </c>
      <c r="M33" s="69">
        <v>514</v>
      </c>
      <c r="N33" s="69">
        <v>155</v>
      </c>
      <c r="O33" s="42"/>
      <c r="P33" s="41">
        <v>11521165</v>
      </c>
      <c r="Q33" s="43">
        <v>0.86685417663925479</v>
      </c>
      <c r="R33" s="47">
        <v>3481600</v>
      </c>
      <c r="S33" s="43">
        <v>0.82595071231617645</v>
      </c>
      <c r="T33" s="41">
        <v>72720</v>
      </c>
      <c r="U33" s="44">
        <v>0.87908415841584153</v>
      </c>
      <c r="V33" s="41">
        <v>21990</v>
      </c>
      <c r="W33" s="44">
        <v>3.0422919508867666E-2</v>
      </c>
    </row>
    <row r="34" spans="1:23" x14ac:dyDescent="0.45">
      <c r="A34" s="45" t="s">
        <v>41</v>
      </c>
      <c r="B34" s="40">
        <v>8311816</v>
      </c>
      <c r="C34" s="40">
        <v>6921961</v>
      </c>
      <c r="D34" s="40">
        <v>3469893</v>
      </c>
      <c r="E34" s="41">
        <v>3452068</v>
      </c>
      <c r="F34" s="46">
        <v>1388388</v>
      </c>
      <c r="G34" s="41">
        <v>697110</v>
      </c>
      <c r="H34" s="41">
        <v>691278</v>
      </c>
      <c r="I34" s="41">
        <v>1125</v>
      </c>
      <c r="J34" s="41">
        <v>546</v>
      </c>
      <c r="K34" s="41">
        <v>579</v>
      </c>
      <c r="L34" s="69">
        <v>342</v>
      </c>
      <c r="M34" s="69">
        <v>267</v>
      </c>
      <c r="N34" s="69">
        <v>75</v>
      </c>
      <c r="O34" s="42"/>
      <c r="P34" s="41">
        <v>7609375</v>
      </c>
      <c r="Q34" s="43">
        <v>0.90966222587268997</v>
      </c>
      <c r="R34" s="47">
        <v>1135400</v>
      </c>
      <c r="S34" s="43">
        <v>1.2228183899947156</v>
      </c>
      <c r="T34" s="41">
        <v>2540</v>
      </c>
      <c r="U34" s="44">
        <v>0.44291338582677164</v>
      </c>
      <c r="V34" s="41">
        <v>2080</v>
      </c>
      <c r="W34" s="44">
        <v>0.16442307692307692</v>
      </c>
    </row>
    <row r="35" spans="1:23" x14ac:dyDescent="0.45">
      <c r="A35" s="45" t="s">
        <v>42</v>
      </c>
      <c r="B35" s="40">
        <v>2039162</v>
      </c>
      <c r="C35" s="40">
        <v>1816643</v>
      </c>
      <c r="D35" s="40">
        <v>910801</v>
      </c>
      <c r="E35" s="41">
        <v>905842</v>
      </c>
      <c r="F35" s="46">
        <v>222260</v>
      </c>
      <c r="G35" s="41">
        <v>111383</v>
      </c>
      <c r="H35" s="41">
        <v>110877</v>
      </c>
      <c r="I35" s="41">
        <v>206</v>
      </c>
      <c r="J35" s="41">
        <v>93</v>
      </c>
      <c r="K35" s="41">
        <v>113</v>
      </c>
      <c r="L35" s="69">
        <v>53</v>
      </c>
      <c r="M35" s="69">
        <v>53</v>
      </c>
      <c r="N35" s="69">
        <v>0</v>
      </c>
      <c r="O35" s="42"/>
      <c r="P35" s="41">
        <v>1964100</v>
      </c>
      <c r="Q35" s="43">
        <v>0.92492388371264189</v>
      </c>
      <c r="R35" s="47">
        <v>127300</v>
      </c>
      <c r="S35" s="43">
        <v>1.7459544383346426</v>
      </c>
      <c r="T35" s="41">
        <v>800</v>
      </c>
      <c r="U35" s="44">
        <v>0.25750000000000001</v>
      </c>
      <c r="V35" s="41">
        <v>2270</v>
      </c>
      <c r="W35" s="44">
        <v>2.3348017621145373E-2</v>
      </c>
    </row>
    <row r="36" spans="1:23" x14ac:dyDescent="0.45">
      <c r="A36" s="45" t="s">
        <v>43</v>
      </c>
      <c r="B36" s="40">
        <v>1388799</v>
      </c>
      <c r="C36" s="40">
        <v>1326391</v>
      </c>
      <c r="D36" s="40">
        <v>664873</v>
      </c>
      <c r="E36" s="41">
        <v>661518</v>
      </c>
      <c r="F36" s="46">
        <v>62314</v>
      </c>
      <c r="G36" s="41">
        <v>31220</v>
      </c>
      <c r="H36" s="41">
        <v>31094</v>
      </c>
      <c r="I36" s="41">
        <v>75</v>
      </c>
      <c r="J36" s="41">
        <v>39</v>
      </c>
      <c r="K36" s="41">
        <v>36</v>
      </c>
      <c r="L36" s="69">
        <v>19</v>
      </c>
      <c r="M36" s="69">
        <v>19</v>
      </c>
      <c r="N36" s="69">
        <v>0</v>
      </c>
      <c r="O36" s="42"/>
      <c r="P36" s="41">
        <v>1398645</v>
      </c>
      <c r="Q36" s="43">
        <v>0.94834000050048439</v>
      </c>
      <c r="R36" s="47">
        <v>48100</v>
      </c>
      <c r="S36" s="43">
        <v>1.2955093555093555</v>
      </c>
      <c r="T36" s="41">
        <v>160</v>
      </c>
      <c r="U36" s="44">
        <v>0.46875</v>
      </c>
      <c r="V36" s="41">
        <v>2090</v>
      </c>
      <c r="W36" s="44">
        <v>9.0909090909090905E-3</v>
      </c>
    </row>
    <row r="37" spans="1:23" x14ac:dyDescent="0.45">
      <c r="A37" s="45" t="s">
        <v>44</v>
      </c>
      <c r="B37" s="40">
        <v>817535</v>
      </c>
      <c r="C37" s="40">
        <v>717414</v>
      </c>
      <c r="D37" s="40">
        <v>359854</v>
      </c>
      <c r="E37" s="41">
        <v>357560</v>
      </c>
      <c r="F37" s="46">
        <v>100004</v>
      </c>
      <c r="G37" s="41">
        <v>50194</v>
      </c>
      <c r="H37" s="41">
        <v>49810</v>
      </c>
      <c r="I37" s="41">
        <v>63</v>
      </c>
      <c r="J37" s="41">
        <v>30</v>
      </c>
      <c r="K37" s="41">
        <v>33</v>
      </c>
      <c r="L37" s="69">
        <v>54</v>
      </c>
      <c r="M37" s="69">
        <v>39</v>
      </c>
      <c r="N37" s="69">
        <v>15</v>
      </c>
      <c r="O37" s="42"/>
      <c r="P37" s="41">
        <v>826860</v>
      </c>
      <c r="Q37" s="43">
        <v>0.86763660111748064</v>
      </c>
      <c r="R37" s="47">
        <v>110800</v>
      </c>
      <c r="S37" s="43">
        <v>0.90256317689530685</v>
      </c>
      <c r="T37" s="41">
        <v>440</v>
      </c>
      <c r="U37" s="44">
        <v>0.14318181818181819</v>
      </c>
      <c r="V37" s="41">
        <v>350</v>
      </c>
      <c r="W37" s="44">
        <v>0.15428571428571428</v>
      </c>
    </row>
    <row r="38" spans="1:23" x14ac:dyDescent="0.45">
      <c r="A38" s="45" t="s">
        <v>45</v>
      </c>
      <c r="B38" s="40">
        <v>1043974</v>
      </c>
      <c r="C38" s="40">
        <v>988430</v>
      </c>
      <c r="D38" s="40">
        <v>495811</v>
      </c>
      <c r="E38" s="41">
        <v>492619</v>
      </c>
      <c r="F38" s="46">
        <v>55408</v>
      </c>
      <c r="G38" s="41">
        <v>27790</v>
      </c>
      <c r="H38" s="41">
        <v>27618</v>
      </c>
      <c r="I38" s="41">
        <v>116</v>
      </c>
      <c r="J38" s="41">
        <v>54</v>
      </c>
      <c r="K38" s="41">
        <v>62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0.91733642691415318</v>
      </c>
      <c r="R38" s="47">
        <v>47400</v>
      </c>
      <c r="S38" s="43">
        <v>1.1689451476793249</v>
      </c>
      <c r="T38" s="41">
        <v>780</v>
      </c>
      <c r="U38" s="44">
        <v>0.14871794871794872</v>
      </c>
      <c r="V38" s="41">
        <v>400</v>
      </c>
      <c r="W38" s="44">
        <v>0.05</v>
      </c>
    </row>
    <row r="39" spans="1:23" x14ac:dyDescent="0.45">
      <c r="A39" s="45" t="s">
        <v>46</v>
      </c>
      <c r="B39" s="40">
        <v>2755342</v>
      </c>
      <c r="C39" s="40">
        <v>2421480</v>
      </c>
      <c r="D39" s="40">
        <v>1214704</v>
      </c>
      <c r="E39" s="41">
        <v>1206776</v>
      </c>
      <c r="F39" s="46">
        <v>333450</v>
      </c>
      <c r="G39" s="41">
        <v>167375</v>
      </c>
      <c r="H39" s="41">
        <v>166075</v>
      </c>
      <c r="I39" s="41">
        <v>316</v>
      </c>
      <c r="J39" s="41">
        <v>151</v>
      </c>
      <c r="K39" s="41">
        <v>165</v>
      </c>
      <c r="L39" s="69">
        <v>96</v>
      </c>
      <c r="M39" s="69">
        <v>57</v>
      </c>
      <c r="N39" s="69">
        <v>39</v>
      </c>
      <c r="O39" s="42"/>
      <c r="P39" s="41">
        <v>2837130</v>
      </c>
      <c r="Q39" s="43">
        <v>0.85349631493798306</v>
      </c>
      <c r="R39" s="47">
        <v>385900</v>
      </c>
      <c r="S39" s="43">
        <v>0.86408395957501949</v>
      </c>
      <c r="T39" s="41">
        <v>720</v>
      </c>
      <c r="U39" s="44">
        <v>0.43888888888888888</v>
      </c>
      <c r="V39" s="41">
        <v>740</v>
      </c>
      <c r="W39" s="44">
        <v>0.12972972972972974</v>
      </c>
    </row>
    <row r="40" spans="1:23" x14ac:dyDescent="0.45">
      <c r="A40" s="45" t="s">
        <v>47</v>
      </c>
      <c r="B40" s="40">
        <v>4143865</v>
      </c>
      <c r="C40" s="40">
        <v>3548637</v>
      </c>
      <c r="D40" s="40">
        <v>1779251</v>
      </c>
      <c r="E40" s="41">
        <v>1769386</v>
      </c>
      <c r="F40" s="46">
        <v>595095</v>
      </c>
      <c r="G40" s="41">
        <v>298571</v>
      </c>
      <c r="H40" s="41">
        <v>296524</v>
      </c>
      <c r="I40" s="41">
        <v>124</v>
      </c>
      <c r="J40" s="41">
        <v>57</v>
      </c>
      <c r="K40" s="41">
        <v>67</v>
      </c>
      <c r="L40" s="69">
        <v>9</v>
      </c>
      <c r="M40" s="69">
        <v>8</v>
      </c>
      <c r="N40" s="69">
        <v>1</v>
      </c>
      <c r="O40" s="42"/>
      <c r="P40" s="41">
        <v>3981430</v>
      </c>
      <c r="Q40" s="43">
        <v>0.89129709677176294</v>
      </c>
      <c r="R40" s="47">
        <v>616200</v>
      </c>
      <c r="S40" s="43">
        <v>0.96574975657254136</v>
      </c>
      <c r="T40" s="41">
        <v>1240</v>
      </c>
      <c r="U40" s="44">
        <v>0.1</v>
      </c>
      <c r="V40" s="41">
        <v>1120</v>
      </c>
      <c r="W40" s="44">
        <v>8.0357142857142849E-3</v>
      </c>
    </row>
    <row r="41" spans="1:23" x14ac:dyDescent="0.45">
      <c r="A41" s="45" t="s">
        <v>48</v>
      </c>
      <c r="B41" s="40">
        <v>2034633</v>
      </c>
      <c r="C41" s="40">
        <v>1821642</v>
      </c>
      <c r="D41" s="40">
        <v>913142</v>
      </c>
      <c r="E41" s="41">
        <v>908500</v>
      </c>
      <c r="F41" s="46">
        <v>212914</v>
      </c>
      <c r="G41" s="41">
        <v>106899</v>
      </c>
      <c r="H41" s="41">
        <v>106015</v>
      </c>
      <c r="I41" s="41">
        <v>55</v>
      </c>
      <c r="J41" s="41">
        <v>29</v>
      </c>
      <c r="K41" s="41">
        <v>26</v>
      </c>
      <c r="L41" s="69">
        <v>22</v>
      </c>
      <c r="M41" s="69">
        <v>16</v>
      </c>
      <c r="N41" s="69">
        <v>6</v>
      </c>
      <c r="O41" s="42"/>
      <c r="P41" s="41">
        <v>2024075</v>
      </c>
      <c r="Q41" s="43">
        <v>0.89998740165260671</v>
      </c>
      <c r="R41" s="47">
        <v>210200</v>
      </c>
      <c r="S41" s="43">
        <v>1.0129115128449095</v>
      </c>
      <c r="T41" s="41">
        <v>420</v>
      </c>
      <c r="U41" s="44">
        <v>0.13095238095238096</v>
      </c>
      <c r="V41" s="41">
        <v>1790</v>
      </c>
      <c r="W41" s="44">
        <v>1.2290502793296089E-2</v>
      </c>
    </row>
    <row r="42" spans="1:23" x14ac:dyDescent="0.45">
      <c r="A42" s="45" t="s">
        <v>49</v>
      </c>
      <c r="B42" s="40">
        <v>1093571</v>
      </c>
      <c r="C42" s="40">
        <v>941327</v>
      </c>
      <c r="D42" s="40">
        <v>471932</v>
      </c>
      <c r="E42" s="41">
        <v>469395</v>
      </c>
      <c r="F42" s="46">
        <v>152072</v>
      </c>
      <c r="G42" s="41">
        <v>76249</v>
      </c>
      <c r="H42" s="41">
        <v>75823</v>
      </c>
      <c r="I42" s="41">
        <v>167</v>
      </c>
      <c r="J42" s="41">
        <v>79</v>
      </c>
      <c r="K42" s="41">
        <v>88</v>
      </c>
      <c r="L42" s="69">
        <v>5</v>
      </c>
      <c r="M42" s="69">
        <v>5</v>
      </c>
      <c r="N42" s="69">
        <v>0</v>
      </c>
      <c r="O42" s="42"/>
      <c r="P42" s="41">
        <v>1025405</v>
      </c>
      <c r="Q42" s="43">
        <v>0.9180050809192466</v>
      </c>
      <c r="R42" s="47">
        <v>152900</v>
      </c>
      <c r="S42" s="43">
        <v>0.99458469587965992</v>
      </c>
      <c r="T42" s="41">
        <v>760</v>
      </c>
      <c r="U42" s="44">
        <v>0.21973684210526315</v>
      </c>
      <c r="V42" s="41">
        <v>5000</v>
      </c>
      <c r="W42" s="44">
        <v>1E-3</v>
      </c>
    </row>
    <row r="43" spans="1:23" x14ac:dyDescent="0.45">
      <c r="A43" s="45" t="s">
        <v>50</v>
      </c>
      <c r="B43" s="40">
        <v>1446671</v>
      </c>
      <c r="C43" s="40">
        <v>1334375</v>
      </c>
      <c r="D43" s="40">
        <v>669019</v>
      </c>
      <c r="E43" s="41">
        <v>665356</v>
      </c>
      <c r="F43" s="46">
        <v>112122</v>
      </c>
      <c r="G43" s="41">
        <v>56147</v>
      </c>
      <c r="H43" s="41">
        <v>55975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0.92580707828295095</v>
      </c>
      <c r="R43" s="47">
        <v>102300</v>
      </c>
      <c r="S43" s="43">
        <v>1.0960117302052785</v>
      </c>
      <c r="T43" s="41">
        <v>200</v>
      </c>
      <c r="U43" s="44">
        <v>0.86499999999999999</v>
      </c>
      <c r="V43" s="41">
        <v>490</v>
      </c>
      <c r="W43" s="44">
        <v>2.0408163265306124E-3</v>
      </c>
    </row>
    <row r="44" spans="1:23" x14ac:dyDescent="0.45">
      <c r="A44" s="45" t="s">
        <v>51</v>
      </c>
      <c r="B44" s="40">
        <v>2057955</v>
      </c>
      <c r="C44" s="40">
        <v>1924945</v>
      </c>
      <c r="D44" s="40">
        <v>965301</v>
      </c>
      <c r="E44" s="41">
        <v>959644</v>
      </c>
      <c r="F44" s="46">
        <v>132895</v>
      </c>
      <c r="G44" s="41">
        <v>66717</v>
      </c>
      <c r="H44" s="41">
        <v>66178</v>
      </c>
      <c r="I44" s="41">
        <v>56</v>
      </c>
      <c r="J44" s="41">
        <v>26</v>
      </c>
      <c r="K44" s="41">
        <v>30</v>
      </c>
      <c r="L44" s="69">
        <v>59</v>
      </c>
      <c r="M44" s="69">
        <v>59</v>
      </c>
      <c r="N44" s="69">
        <v>0</v>
      </c>
      <c r="O44" s="42"/>
      <c r="P44" s="41">
        <v>2095550</v>
      </c>
      <c r="Q44" s="43">
        <v>0.91858700579800057</v>
      </c>
      <c r="R44" s="47">
        <v>128400</v>
      </c>
      <c r="S44" s="43">
        <v>1.0350077881619937</v>
      </c>
      <c r="T44" s="41">
        <v>100</v>
      </c>
      <c r="U44" s="44">
        <v>0.56000000000000005</v>
      </c>
      <c r="V44" s="41">
        <v>6410</v>
      </c>
      <c r="W44" s="44">
        <v>9.2043681747269891E-3</v>
      </c>
    </row>
    <row r="45" spans="1:23" x14ac:dyDescent="0.45">
      <c r="A45" s="45" t="s">
        <v>52</v>
      </c>
      <c r="B45" s="40">
        <v>1038248</v>
      </c>
      <c r="C45" s="40">
        <v>979205</v>
      </c>
      <c r="D45" s="40">
        <v>491884</v>
      </c>
      <c r="E45" s="41">
        <v>487321</v>
      </c>
      <c r="F45" s="46">
        <v>58856</v>
      </c>
      <c r="G45" s="41">
        <v>29594</v>
      </c>
      <c r="H45" s="41">
        <v>29262</v>
      </c>
      <c r="I45" s="41">
        <v>74</v>
      </c>
      <c r="J45" s="41">
        <v>33</v>
      </c>
      <c r="K45" s="41">
        <v>41</v>
      </c>
      <c r="L45" s="69">
        <v>113</v>
      </c>
      <c r="M45" s="69">
        <v>106</v>
      </c>
      <c r="N45" s="69">
        <v>7</v>
      </c>
      <c r="O45" s="42"/>
      <c r="P45" s="41">
        <v>1048795</v>
      </c>
      <c r="Q45" s="43">
        <v>0.93364766231723073</v>
      </c>
      <c r="R45" s="47">
        <v>55600</v>
      </c>
      <c r="S45" s="43">
        <v>1.0585611510791366</v>
      </c>
      <c r="T45" s="41">
        <v>140</v>
      </c>
      <c r="U45" s="44">
        <v>0.52857142857142858</v>
      </c>
      <c r="V45" s="41">
        <v>1840</v>
      </c>
      <c r="W45" s="44">
        <v>6.1413043478260869E-2</v>
      </c>
    </row>
    <row r="46" spans="1:23" x14ac:dyDescent="0.45">
      <c r="A46" s="45" t="s">
        <v>53</v>
      </c>
      <c r="B46" s="40">
        <v>7662018</v>
      </c>
      <c r="C46" s="40">
        <v>6682436</v>
      </c>
      <c r="D46" s="40">
        <v>3356258</v>
      </c>
      <c r="E46" s="41">
        <v>3326178</v>
      </c>
      <c r="F46" s="46">
        <v>979320</v>
      </c>
      <c r="G46" s="41">
        <v>493290</v>
      </c>
      <c r="H46" s="41">
        <v>486030</v>
      </c>
      <c r="I46" s="41">
        <v>203</v>
      </c>
      <c r="J46" s="41">
        <v>94</v>
      </c>
      <c r="K46" s="41">
        <v>109</v>
      </c>
      <c r="L46" s="69">
        <v>59</v>
      </c>
      <c r="M46" s="69">
        <v>47</v>
      </c>
      <c r="N46" s="69">
        <v>12</v>
      </c>
      <c r="O46" s="42"/>
      <c r="P46" s="41">
        <v>7070230</v>
      </c>
      <c r="Q46" s="43">
        <v>0.94515114784101795</v>
      </c>
      <c r="R46" s="47">
        <v>1044500</v>
      </c>
      <c r="S46" s="43">
        <v>0.93759693633317376</v>
      </c>
      <c r="T46" s="41">
        <v>820</v>
      </c>
      <c r="U46" s="44">
        <v>0.2475609756097561</v>
      </c>
      <c r="V46" s="41">
        <v>2010</v>
      </c>
      <c r="W46" s="44">
        <v>2.935323383084577E-2</v>
      </c>
    </row>
    <row r="47" spans="1:23" x14ac:dyDescent="0.45">
      <c r="A47" s="45" t="s">
        <v>54</v>
      </c>
      <c r="B47" s="40">
        <v>1192013</v>
      </c>
      <c r="C47" s="40">
        <v>1108382</v>
      </c>
      <c r="D47" s="40">
        <v>555791</v>
      </c>
      <c r="E47" s="41">
        <v>552591</v>
      </c>
      <c r="F47" s="46">
        <v>83557</v>
      </c>
      <c r="G47" s="41">
        <v>42087</v>
      </c>
      <c r="H47" s="41">
        <v>41470</v>
      </c>
      <c r="I47" s="41">
        <v>16</v>
      </c>
      <c r="J47" s="41">
        <v>5</v>
      </c>
      <c r="K47" s="41">
        <v>11</v>
      </c>
      <c r="L47" s="69">
        <v>58</v>
      </c>
      <c r="M47" s="69">
        <v>57</v>
      </c>
      <c r="N47" s="69">
        <v>1</v>
      </c>
      <c r="O47" s="42"/>
      <c r="P47" s="41">
        <v>1212205</v>
      </c>
      <c r="Q47" s="43">
        <v>0.91435194542177267</v>
      </c>
      <c r="R47" s="47">
        <v>74400</v>
      </c>
      <c r="S47" s="43">
        <v>1.1230779569892473</v>
      </c>
      <c r="T47" s="41">
        <v>140</v>
      </c>
      <c r="U47" s="44">
        <v>0.11428571428571428</v>
      </c>
      <c r="V47" s="41">
        <v>590</v>
      </c>
      <c r="W47" s="44">
        <v>9.8305084745762716E-2</v>
      </c>
    </row>
    <row r="48" spans="1:23" x14ac:dyDescent="0.45">
      <c r="A48" s="45" t="s">
        <v>55</v>
      </c>
      <c r="B48" s="40">
        <v>2034032</v>
      </c>
      <c r="C48" s="40">
        <v>1749230</v>
      </c>
      <c r="D48" s="40">
        <v>878102</v>
      </c>
      <c r="E48" s="41">
        <v>871128</v>
      </c>
      <c r="F48" s="46">
        <v>284772</v>
      </c>
      <c r="G48" s="41">
        <v>142682</v>
      </c>
      <c r="H48" s="41">
        <v>142090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1908250</v>
      </c>
      <c r="Q48" s="43">
        <v>0.91666710336695922</v>
      </c>
      <c r="R48" s="47">
        <v>288800</v>
      </c>
      <c r="S48" s="43">
        <v>0.9860526315789474</v>
      </c>
      <c r="T48" s="41">
        <v>300</v>
      </c>
      <c r="U48" s="44">
        <v>9.6666666666666665E-2</v>
      </c>
      <c r="V48" s="41">
        <v>210</v>
      </c>
      <c r="W48" s="44">
        <v>4.7619047619047623E-3</v>
      </c>
    </row>
    <row r="49" spans="1:23" x14ac:dyDescent="0.45">
      <c r="A49" s="45" t="s">
        <v>56</v>
      </c>
      <c r="B49" s="40">
        <v>2669414</v>
      </c>
      <c r="C49" s="40">
        <v>2301295</v>
      </c>
      <c r="D49" s="40">
        <v>1154100</v>
      </c>
      <c r="E49" s="41">
        <v>1147195</v>
      </c>
      <c r="F49" s="46">
        <v>367853</v>
      </c>
      <c r="G49" s="41">
        <v>184492</v>
      </c>
      <c r="H49" s="41">
        <v>183361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0.9068231566877023</v>
      </c>
      <c r="R49" s="47">
        <v>350000</v>
      </c>
      <c r="S49" s="43">
        <v>1.0510085714285715</v>
      </c>
      <c r="T49" s="41">
        <v>720</v>
      </c>
      <c r="U49" s="44">
        <v>0.35</v>
      </c>
      <c r="V49" s="41">
        <v>400</v>
      </c>
      <c r="W49" s="44">
        <v>3.5000000000000003E-2</v>
      </c>
    </row>
    <row r="50" spans="1:23" x14ac:dyDescent="0.45">
      <c r="A50" s="45" t="s">
        <v>57</v>
      </c>
      <c r="B50" s="40">
        <v>1697403</v>
      </c>
      <c r="C50" s="40">
        <v>1561462</v>
      </c>
      <c r="D50" s="40">
        <v>783835</v>
      </c>
      <c r="E50" s="41">
        <v>777627</v>
      </c>
      <c r="F50" s="46">
        <v>135705</v>
      </c>
      <c r="G50" s="41">
        <v>68061</v>
      </c>
      <c r="H50" s="41">
        <v>67644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1675025</v>
      </c>
      <c r="Q50" s="43">
        <v>0.9322022059372248</v>
      </c>
      <c r="R50" s="47">
        <v>125500</v>
      </c>
      <c r="S50" s="43">
        <v>1.0813147410358566</v>
      </c>
      <c r="T50" s="41">
        <v>440</v>
      </c>
      <c r="U50" s="44">
        <v>0.22272727272727272</v>
      </c>
      <c r="V50" s="41">
        <v>700</v>
      </c>
      <c r="W50" s="44">
        <v>0.19714285714285715</v>
      </c>
    </row>
    <row r="51" spans="1:23" x14ac:dyDescent="0.45">
      <c r="A51" s="45" t="s">
        <v>58</v>
      </c>
      <c r="B51" s="40">
        <v>1612093</v>
      </c>
      <c r="C51" s="40">
        <v>1548984</v>
      </c>
      <c r="D51" s="40">
        <v>777293</v>
      </c>
      <c r="E51" s="41">
        <v>771691</v>
      </c>
      <c r="F51" s="46">
        <v>63064</v>
      </c>
      <c r="G51" s="41">
        <v>31628</v>
      </c>
      <c r="H51" s="41">
        <v>31436</v>
      </c>
      <c r="I51" s="41">
        <v>27</v>
      </c>
      <c r="J51" s="41">
        <v>10</v>
      </c>
      <c r="K51" s="41">
        <v>17</v>
      </c>
      <c r="L51" s="69">
        <v>18</v>
      </c>
      <c r="M51" s="69">
        <v>15</v>
      </c>
      <c r="N51" s="69">
        <v>3</v>
      </c>
      <c r="O51" s="42"/>
      <c r="P51" s="41">
        <v>1622295</v>
      </c>
      <c r="Q51" s="43">
        <v>0.95481031501668934</v>
      </c>
      <c r="R51" s="47">
        <v>55600</v>
      </c>
      <c r="S51" s="43">
        <v>1.1342446043165468</v>
      </c>
      <c r="T51" s="41">
        <v>300</v>
      </c>
      <c r="U51" s="44">
        <v>0.09</v>
      </c>
      <c r="V51" s="41">
        <v>210</v>
      </c>
      <c r="W51" s="44">
        <v>8.5714285714285715E-2</v>
      </c>
    </row>
    <row r="52" spans="1:23" x14ac:dyDescent="0.45">
      <c r="A52" s="45" t="s">
        <v>59</v>
      </c>
      <c r="B52" s="40">
        <v>2414066</v>
      </c>
      <c r="C52" s="40">
        <v>2214524</v>
      </c>
      <c r="D52" s="40">
        <v>1111688</v>
      </c>
      <c r="E52" s="41">
        <v>1102836</v>
      </c>
      <c r="F52" s="46">
        <v>199308</v>
      </c>
      <c r="G52" s="41">
        <v>100053</v>
      </c>
      <c r="H52" s="41">
        <v>99255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0.91987820936192843</v>
      </c>
      <c r="R52" s="47">
        <v>197100</v>
      </c>
      <c r="S52" s="43">
        <v>1.0112024353120244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1963265</v>
      </c>
      <c r="C53" s="40">
        <v>1683709</v>
      </c>
      <c r="D53" s="40">
        <v>846662</v>
      </c>
      <c r="E53" s="41">
        <v>837047</v>
      </c>
      <c r="F53" s="46">
        <v>279036</v>
      </c>
      <c r="G53" s="41">
        <v>140311</v>
      </c>
      <c r="H53" s="41">
        <v>138725</v>
      </c>
      <c r="I53" s="41">
        <v>489</v>
      </c>
      <c r="J53" s="41">
        <v>242</v>
      </c>
      <c r="K53" s="41">
        <v>247</v>
      </c>
      <c r="L53" s="69">
        <v>31</v>
      </c>
      <c r="M53" s="69">
        <v>30</v>
      </c>
      <c r="N53" s="69">
        <v>1</v>
      </c>
      <c r="O53" s="42"/>
      <c r="P53" s="41">
        <v>1955425</v>
      </c>
      <c r="Q53" s="43">
        <v>0.86104504135929527</v>
      </c>
      <c r="R53" s="47">
        <v>305500</v>
      </c>
      <c r="S53" s="43">
        <v>0.91337479541734856</v>
      </c>
      <c r="T53" s="41">
        <v>1260</v>
      </c>
      <c r="U53" s="44">
        <v>0.3880952380952381</v>
      </c>
      <c r="V53" s="41">
        <v>2260</v>
      </c>
      <c r="W53" s="44">
        <v>1.3716814159292035E-2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DIGI-808455956-3889777</_dlc_DocId>
    <_dlc_DocIdUrl xmlns="89559dea-130d-4237-8e78-1ce7f44b9a24">
      <Url>https://digitalgojp.sharepoint.com/sites/digi_portal/_layouts/15/DocIdRedir.aspx?ID=DIGI-808455956-3889777</Url>
      <Description>DIGI-808455956-3889777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2022-06-30T05:32:21Z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c9da6f03-f005-419d-813a-72a6762e491f</vt:lpwstr>
  </property>
  <property fmtid="{D5CDD505-2E9C-101B-9397-08002B2CF9AE}" pid="4" name="MediaServiceImageTags">
    <vt:lpwstr/>
  </property>
</Properties>
</file>