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1" l="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B8" i="11" s="1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D8" i="11" l="1"/>
  <c r="F8" i="11"/>
  <c r="D9" i="11"/>
  <c r="F9" i="11"/>
  <c r="G9" i="11"/>
  <c r="B9" i="11" s="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<sst xmlns="http://schemas.openxmlformats.org/spreadsheetml/2006/main" count="351" uniqueCount="152">
  <si>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</si>
  <si>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</si>
  <si>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</si>
  <si>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</si>
  <si>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</si>
  <si>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</si>
  <si>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</si>
  <si>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</si>
  <si>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</si>
  <si>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</si>
  <si>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</si>
  <si>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</si>
  <si>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</si>
  <si>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</si>
  <si>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</si>
  <si>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</si>
  <si>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</si>
  <si>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</si>
  <si>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</si>
  <si>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</si>
  <si>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</si>
  <si>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</si>
  <si>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</si>
  <si>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</si>
  <si>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</si>
  <si>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</si>
  <si>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</si>
  <si>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</si>
  <si>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</si>
  <si>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</si>
  <si>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</si>
  <si>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</si>
  <si>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</si>
  <si>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</si>
  <si>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</si>
  <si>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</si>
  <si>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</si>
  <si>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</si>
  <si>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</si>
  <si>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</si>
  <si>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</si>
  <si>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</si>
  <si>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</si>
  <si>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</si>
  <si>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</si>
  <si>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</si>
  <si>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</si>
  <si>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</si>
  <si>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</si>
  <si>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</si>
  <si>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</si>
  <si>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</si>
  <si>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</si>
  <si>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</si>
  <si>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</si>
  <si>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</si>
  <si>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</si>
  <si>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</si>
  <si>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</si>
  <si>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</si>
  <si>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</si>
  <si>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</si>
  <si>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</si>
  <si>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</si>
  <si>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</si>
  <si>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</si>
  <si>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</si>
  <si>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</si>
  <si>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</si>
  <si>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</si>
  <si>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</si>
  <si>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</si>
  <si>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</si>
  <si>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</si>
  <si>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</si>
  <si>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</si>
  <si>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</si>
  <si>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</si>
  <si>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</si>
  <si>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</si>
  <si>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</si>
  <si>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</si>
  <si>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</si>
  <si>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</si>
  <si>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</si>
  <si>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</si>
  <si>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</si>
  <si>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</si>
  <si>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</si>
  <si>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</si>
  <si>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</si>
  <si>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</si>
  <si>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</si>
  <si>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</si>
  <si>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</si>
  <si>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</si>
  <si>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</si>
  <si>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</si>
  <si>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</si>
  <si>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</si>
  <si>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</si>
  <si>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</si>
  <si>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</si>
  <si>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</si>
  <si>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</si>
  <si>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</si>
  <si>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</si>
  <si>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</si>
  <si>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</si>
  <si>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</si>
  <si>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</si>
  <si>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</si>
  <si>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</si>
  <si>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</si>
  <si>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</si>
  <si>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</si>
  <si>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</si>
  <si>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</si>
  <si>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</si>
  <si>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（6月8日まで）</t>
  </si>
  <si>
    <t>ワクチン供給量
（6月8日まで）※4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</si>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</sst>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17" sqref="C17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44720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75696409</v>
      </c>
      <c r="D10" s="11">
        <f>C10/$B10</f>
        <v>0.59770535005224235</v>
      </c>
      <c r="E10" s="21">
        <f>SUM(E11:E57)</f>
        <v>941787</v>
      </c>
      <c r="F10" s="11">
        <f>E10/$B10</f>
        <v>7.4364310797048663E-3</v>
      </c>
      <c r="G10" s="21">
        <f>SUM(G11:G57)</f>
        <v>109902</v>
      </c>
      <c r="H10" s="11">
        <f>G10/$B10</f>
        <v>8.677956358727867E-4</v>
      </c>
    </row>
    <row r="11" spans="1:8" x14ac:dyDescent="0.45">
      <c r="A11" s="12" t="s">
        <v>14</v>
      </c>
      <c r="B11" s="20">
        <v>5226603</v>
      </c>
      <c r="C11" s="21">
        <v>3243595</v>
      </c>
      <c r="D11" s="11">
        <f t="shared" ref="D11:D57" si="0">C11/$B11</f>
        <v>0.62059333758466062</v>
      </c>
      <c r="E11" s="21">
        <v>40888</v>
      </c>
      <c r="F11" s="11">
        <f t="shared" ref="F11:F57" si="1">E11/$B11</f>
        <v>7.8230544772579826E-3</v>
      </c>
      <c r="G11" s="21">
        <v>7571</v>
      </c>
      <c r="H11" s="11">
        <f t="shared" ref="H11:H57" si="2">G11/$B11</f>
        <v>1.448550808240075E-3</v>
      </c>
    </row>
    <row r="12" spans="1:8" x14ac:dyDescent="0.45">
      <c r="A12" s="12" t="s">
        <v>15</v>
      </c>
      <c r="B12" s="20">
        <v>1259615</v>
      </c>
      <c r="C12" s="21">
        <v>829148</v>
      </c>
      <c r="D12" s="11">
        <f t="shared" si="0"/>
        <v>0.65825510175728297</v>
      </c>
      <c r="E12" s="21">
        <v>18070</v>
      </c>
      <c r="F12" s="11">
        <f t="shared" si="1"/>
        <v>1.4345653235313964E-2</v>
      </c>
      <c r="G12" s="21">
        <v>2192</v>
      </c>
      <c r="H12" s="11">
        <f t="shared" si="2"/>
        <v>1.7402142718211517E-3</v>
      </c>
    </row>
    <row r="13" spans="1:8" x14ac:dyDescent="0.45">
      <c r="A13" s="12" t="s">
        <v>16</v>
      </c>
      <c r="B13" s="20">
        <v>1220823</v>
      </c>
      <c r="C13" s="21">
        <v>812780</v>
      </c>
      <c r="D13" s="11">
        <f t="shared" si="0"/>
        <v>0.66576399691028099</v>
      </c>
      <c r="E13" s="21">
        <v>15148</v>
      </c>
      <c r="F13" s="11">
        <f t="shared" si="1"/>
        <v>1.2408023112277537E-2</v>
      </c>
      <c r="G13" s="21">
        <v>1655</v>
      </c>
      <c r="H13" s="11">
        <f t="shared" si="2"/>
        <v>1.3556428737007741E-3</v>
      </c>
    </row>
    <row r="14" spans="1:8" x14ac:dyDescent="0.45">
      <c r="A14" s="12" t="s">
        <v>17</v>
      </c>
      <c r="B14" s="20">
        <v>2281989</v>
      </c>
      <c r="C14" s="21">
        <v>1428293</v>
      </c>
      <c r="D14" s="11">
        <f t="shared" si="0"/>
        <v>0.62589828434755823</v>
      </c>
      <c r="E14" s="21">
        <v>21969</v>
      </c>
      <c r="F14" s="11">
        <f t="shared" si="1"/>
        <v>9.6271279134123779E-3</v>
      </c>
      <c r="G14" s="21">
        <v>2917</v>
      </c>
      <c r="H14" s="11">
        <f t="shared" si="2"/>
        <v>1.2782708417963453E-3</v>
      </c>
    </row>
    <row r="15" spans="1:8" x14ac:dyDescent="0.45">
      <c r="A15" s="12" t="s">
        <v>18</v>
      </c>
      <c r="B15" s="20">
        <v>971288</v>
      </c>
      <c r="C15" s="21">
        <v>677026</v>
      </c>
      <c r="D15" s="11">
        <f t="shared" si="0"/>
        <v>0.69703939511246926</v>
      </c>
      <c r="E15" s="21">
        <v>7886</v>
      </c>
      <c r="F15" s="11">
        <f t="shared" si="1"/>
        <v>8.1191160603240227E-3</v>
      </c>
      <c r="G15" s="21">
        <v>887</v>
      </c>
      <c r="H15" s="11">
        <f t="shared" si="2"/>
        <v>9.1322038365551726E-4</v>
      </c>
    </row>
    <row r="16" spans="1:8" x14ac:dyDescent="0.45">
      <c r="A16" s="12" t="s">
        <v>19</v>
      </c>
      <c r="B16" s="20">
        <v>1069562</v>
      </c>
      <c r="C16" s="21">
        <v>732496</v>
      </c>
      <c r="D16" s="11">
        <f t="shared" si="0"/>
        <v>0.68485604387590437</v>
      </c>
      <c r="E16" s="21">
        <v>9610</v>
      </c>
      <c r="F16" s="11">
        <f t="shared" si="1"/>
        <v>8.9849863776012978E-3</v>
      </c>
      <c r="G16" s="21">
        <v>1590</v>
      </c>
      <c r="H16" s="11">
        <f t="shared" si="2"/>
        <v>1.4865898377092678E-3</v>
      </c>
    </row>
    <row r="17" spans="1:8" x14ac:dyDescent="0.45">
      <c r="A17" s="12" t="s">
        <v>20</v>
      </c>
      <c r="B17" s="20">
        <v>1862059.0000000002</v>
      </c>
      <c r="C17" s="21">
        <v>1232005</v>
      </c>
      <c r="D17" s="11">
        <f t="shared" si="0"/>
        <v>0.66163585579189477</v>
      </c>
      <c r="E17" s="21">
        <v>14032</v>
      </c>
      <c r="F17" s="11">
        <f t="shared" si="1"/>
        <v>7.5357440338893657E-3</v>
      </c>
      <c r="G17" s="21">
        <v>1483</v>
      </c>
      <c r="H17" s="11">
        <f t="shared" si="2"/>
        <v>7.9643018830230397E-4</v>
      </c>
    </row>
    <row r="18" spans="1:8" x14ac:dyDescent="0.45">
      <c r="A18" s="12" t="s">
        <v>21</v>
      </c>
      <c r="B18" s="20">
        <v>2907675</v>
      </c>
      <c r="C18" s="21">
        <v>1853404</v>
      </c>
      <c r="D18" s="11">
        <f t="shared" si="0"/>
        <v>0.63741786822805158</v>
      </c>
      <c r="E18" s="21">
        <v>22311</v>
      </c>
      <c r="F18" s="11">
        <f t="shared" si="1"/>
        <v>7.673140911553045E-3</v>
      </c>
      <c r="G18" s="21">
        <v>2303</v>
      </c>
      <c r="H18" s="11">
        <f t="shared" si="2"/>
        <v>7.9204175157127261E-4</v>
      </c>
    </row>
    <row r="19" spans="1:8" x14ac:dyDescent="0.45">
      <c r="A19" s="12" t="s">
        <v>22</v>
      </c>
      <c r="B19" s="20">
        <v>1955401</v>
      </c>
      <c r="C19" s="21">
        <v>1218957</v>
      </c>
      <c r="D19" s="11">
        <f t="shared" si="0"/>
        <v>0.62337955232711861</v>
      </c>
      <c r="E19" s="21">
        <v>22475</v>
      </c>
      <c r="F19" s="11">
        <f t="shared" si="1"/>
        <v>1.1493806129791281E-2</v>
      </c>
      <c r="G19" s="21">
        <v>1741</v>
      </c>
      <c r="H19" s="11">
        <f t="shared" si="2"/>
        <v>8.9035445926436568E-4</v>
      </c>
    </row>
    <row r="20" spans="1:8" x14ac:dyDescent="0.45">
      <c r="A20" s="12" t="s">
        <v>23</v>
      </c>
      <c r="B20" s="20">
        <v>1958101</v>
      </c>
      <c r="C20" s="21">
        <v>1231219</v>
      </c>
      <c r="D20" s="11">
        <f t="shared" si="0"/>
        <v>0.62878217211471732</v>
      </c>
      <c r="E20" s="21">
        <v>10977</v>
      </c>
      <c r="F20" s="11">
        <f t="shared" si="1"/>
        <v>5.6059416751229893E-3</v>
      </c>
      <c r="G20" s="21">
        <v>1267</v>
      </c>
      <c r="H20" s="11">
        <f t="shared" si="2"/>
        <v>6.4705548896609527E-4</v>
      </c>
    </row>
    <row r="21" spans="1:8" x14ac:dyDescent="0.45">
      <c r="A21" s="12" t="s">
        <v>24</v>
      </c>
      <c r="B21" s="20">
        <v>7393799</v>
      </c>
      <c r="C21" s="21">
        <v>4398096</v>
      </c>
      <c r="D21" s="11">
        <f t="shared" si="0"/>
        <v>0.59483575358215712</v>
      </c>
      <c r="E21" s="21">
        <v>62543</v>
      </c>
      <c r="F21" s="11">
        <f t="shared" si="1"/>
        <v>8.4588450402830802E-3</v>
      </c>
      <c r="G21" s="21">
        <v>11588</v>
      </c>
      <c r="H21" s="11">
        <f t="shared" si="2"/>
        <v>1.5672592668532104E-3</v>
      </c>
    </row>
    <row r="22" spans="1:8" x14ac:dyDescent="0.45">
      <c r="A22" s="12" t="s">
        <v>25</v>
      </c>
      <c r="B22" s="20">
        <v>6322892.0000000009</v>
      </c>
      <c r="C22" s="21">
        <v>3853324</v>
      </c>
      <c r="D22" s="11">
        <f t="shared" si="0"/>
        <v>0.60942429508522356</v>
      </c>
      <c r="E22" s="21">
        <v>56921</v>
      </c>
      <c r="F22" s="11">
        <f t="shared" si="1"/>
        <v>9.0023679038009809E-3</v>
      </c>
      <c r="G22" s="21">
        <v>6081</v>
      </c>
      <c r="H22" s="11">
        <f t="shared" si="2"/>
        <v>9.6174345536820791E-4</v>
      </c>
    </row>
    <row r="23" spans="1:8" x14ac:dyDescent="0.45">
      <c r="A23" s="12" t="s">
        <v>26</v>
      </c>
      <c r="B23" s="20">
        <v>13843329.000000002</v>
      </c>
      <c r="C23" s="21">
        <v>8084659</v>
      </c>
      <c r="D23" s="11">
        <f t="shared" si="0"/>
        <v>0.58401118690453713</v>
      </c>
      <c r="E23" s="21">
        <v>80565</v>
      </c>
      <c r="F23" s="11">
        <f t="shared" si="1"/>
        <v>5.8197706635448737E-3</v>
      </c>
      <c r="G23" s="21">
        <v>9984</v>
      </c>
      <c r="H23" s="11">
        <f t="shared" si="2"/>
        <v>7.2121380630338252E-4</v>
      </c>
    </row>
    <row r="24" spans="1:8" x14ac:dyDescent="0.45">
      <c r="A24" s="12" t="s">
        <v>27</v>
      </c>
      <c r="B24" s="20">
        <v>9220206</v>
      </c>
      <c r="C24" s="21">
        <v>5465852</v>
      </c>
      <c r="D24" s="11">
        <f t="shared" si="0"/>
        <v>0.59281235148108402</v>
      </c>
      <c r="E24" s="21">
        <v>68170</v>
      </c>
      <c r="F24" s="11">
        <f t="shared" si="1"/>
        <v>7.3935441355648668E-3</v>
      </c>
      <c r="G24" s="21">
        <v>6043</v>
      </c>
      <c r="H24" s="11">
        <f t="shared" si="2"/>
        <v>6.5540834987851679E-4</v>
      </c>
    </row>
    <row r="25" spans="1:8" x14ac:dyDescent="0.45">
      <c r="A25" s="12" t="s">
        <v>28</v>
      </c>
      <c r="B25" s="20">
        <v>2213174</v>
      </c>
      <c r="C25" s="21">
        <v>1515565</v>
      </c>
      <c r="D25" s="11">
        <f t="shared" si="0"/>
        <v>0.68479251970247257</v>
      </c>
      <c r="E25" s="21">
        <v>20312</v>
      </c>
      <c r="F25" s="11">
        <f t="shared" si="1"/>
        <v>9.17776912253623E-3</v>
      </c>
      <c r="G25" s="21">
        <v>967</v>
      </c>
      <c r="H25" s="11">
        <f t="shared" si="2"/>
        <v>4.3692904398840761E-4</v>
      </c>
    </row>
    <row r="26" spans="1:8" x14ac:dyDescent="0.45">
      <c r="A26" s="12" t="s">
        <v>29</v>
      </c>
      <c r="B26" s="20">
        <v>1047674</v>
      </c>
      <c r="C26" s="21">
        <v>674655</v>
      </c>
      <c r="D26" s="11">
        <f t="shared" si="0"/>
        <v>0.64395508526507295</v>
      </c>
      <c r="E26" s="21">
        <v>7311</v>
      </c>
      <c r="F26" s="11">
        <f t="shared" si="1"/>
        <v>6.978315773799865E-3</v>
      </c>
      <c r="G26" s="21">
        <v>716</v>
      </c>
      <c r="H26" s="11">
        <f t="shared" si="2"/>
        <v>6.8341869703743719E-4</v>
      </c>
    </row>
    <row r="27" spans="1:8" x14ac:dyDescent="0.45">
      <c r="A27" s="12" t="s">
        <v>30</v>
      </c>
      <c r="B27" s="20">
        <v>1132656</v>
      </c>
      <c r="C27" s="21">
        <v>689362</v>
      </c>
      <c r="D27" s="11">
        <f t="shared" si="0"/>
        <v>0.60862433077651112</v>
      </c>
      <c r="E27" s="21">
        <v>9302</v>
      </c>
      <c r="F27" s="11">
        <f t="shared" si="1"/>
        <v>8.2125552683250704E-3</v>
      </c>
      <c r="G27" s="21">
        <v>581</v>
      </c>
      <c r="H27" s="11">
        <f t="shared" si="2"/>
        <v>5.1295362404825471E-4</v>
      </c>
    </row>
    <row r="28" spans="1:8" x14ac:dyDescent="0.45">
      <c r="A28" s="12" t="s">
        <v>31</v>
      </c>
      <c r="B28" s="20">
        <v>774582.99999999988</v>
      </c>
      <c r="C28" s="21">
        <v>484212</v>
      </c>
      <c r="D28" s="11">
        <f t="shared" si="0"/>
        <v>0.6251260355571967</v>
      </c>
      <c r="E28" s="21">
        <v>3355</v>
      </c>
      <c r="F28" s="11">
        <f t="shared" si="1"/>
        <v>4.3313628106994347E-3</v>
      </c>
      <c r="G28" s="21">
        <v>314</v>
      </c>
      <c r="H28" s="11">
        <f t="shared" si="2"/>
        <v>4.0537941059899332E-4</v>
      </c>
    </row>
    <row r="29" spans="1:8" x14ac:dyDescent="0.45">
      <c r="A29" s="12" t="s">
        <v>32</v>
      </c>
      <c r="B29" s="20">
        <v>820997</v>
      </c>
      <c r="C29" s="21">
        <v>510912</v>
      </c>
      <c r="D29" s="11">
        <f t="shared" si="0"/>
        <v>0.62230678065815104</v>
      </c>
      <c r="E29" s="21">
        <v>3803</v>
      </c>
      <c r="F29" s="11">
        <f t="shared" si="1"/>
        <v>4.6321728337618776E-3</v>
      </c>
      <c r="G29" s="21">
        <v>569</v>
      </c>
      <c r="H29" s="11">
        <f t="shared" si="2"/>
        <v>6.9305977975558984E-4</v>
      </c>
    </row>
    <row r="30" spans="1:8" x14ac:dyDescent="0.45">
      <c r="A30" s="12" t="s">
        <v>33</v>
      </c>
      <c r="B30" s="20">
        <v>2071737</v>
      </c>
      <c r="C30" s="21">
        <v>1338602</v>
      </c>
      <c r="D30" s="11">
        <f t="shared" si="0"/>
        <v>0.64612544932102867</v>
      </c>
      <c r="E30" s="21">
        <v>18632</v>
      </c>
      <c r="F30" s="11">
        <f t="shared" si="1"/>
        <v>8.9934195315332019E-3</v>
      </c>
      <c r="G30" s="21">
        <v>1521</v>
      </c>
      <c r="H30" s="11">
        <f t="shared" si="2"/>
        <v>7.3416654720169592E-4</v>
      </c>
    </row>
    <row r="31" spans="1:8" x14ac:dyDescent="0.45">
      <c r="A31" s="12" t="s">
        <v>34</v>
      </c>
      <c r="B31" s="20">
        <v>2016791</v>
      </c>
      <c r="C31" s="21">
        <v>1270093</v>
      </c>
      <c r="D31" s="11">
        <f t="shared" si="0"/>
        <v>0.62975935533230765</v>
      </c>
      <c r="E31" s="21">
        <v>11600</v>
      </c>
      <c r="F31" s="11">
        <f t="shared" si="1"/>
        <v>5.751711506050949E-3</v>
      </c>
      <c r="G31" s="21">
        <v>569</v>
      </c>
      <c r="H31" s="11">
        <f t="shared" si="2"/>
        <v>2.8213136611577498E-4</v>
      </c>
    </row>
    <row r="32" spans="1:8" x14ac:dyDescent="0.45">
      <c r="A32" s="12" t="s">
        <v>35</v>
      </c>
      <c r="B32" s="20">
        <v>3686259.9999999995</v>
      </c>
      <c r="C32" s="21">
        <v>2271374</v>
      </c>
      <c r="D32" s="11">
        <f t="shared" si="0"/>
        <v>0.61617303174491223</v>
      </c>
      <c r="E32" s="21">
        <v>30779</v>
      </c>
      <c r="F32" s="11">
        <f t="shared" si="1"/>
        <v>8.3496552060896428E-3</v>
      </c>
      <c r="G32" s="21">
        <v>3176</v>
      </c>
      <c r="H32" s="11">
        <f t="shared" si="2"/>
        <v>8.6157785940221268E-4</v>
      </c>
    </row>
    <row r="33" spans="1:8" x14ac:dyDescent="0.45">
      <c r="A33" s="12" t="s">
        <v>36</v>
      </c>
      <c r="B33" s="20">
        <v>7558801.9999999991</v>
      </c>
      <c r="C33" s="21">
        <v>4300351</v>
      </c>
      <c r="D33" s="11">
        <f t="shared" si="0"/>
        <v>0.56891965155324886</v>
      </c>
      <c r="E33" s="21">
        <v>48708</v>
      </c>
      <c r="F33" s="11">
        <f t="shared" si="1"/>
        <v>6.4438782759490198E-3</v>
      </c>
      <c r="G33" s="21">
        <v>4882</v>
      </c>
      <c r="H33" s="11">
        <f t="shared" si="2"/>
        <v>6.4586954387745575E-4</v>
      </c>
    </row>
    <row r="34" spans="1:8" x14ac:dyDescent="0.45">
      <c r="A34" s="12" t="s">
        <v>37</v>
      </c>
      <c r="B34" s="20">
        <v>1800557</v>
      </c>
      <c r="C34" s="21">
        <v>1085651</v>
      </c>
      <c r="D34" s="11">
        <f t="shared" si="0"/>
        <v>0.60295286403040838</v>
      </c>
      <c r="E34" s="21">
        <v>17164</v>
      </c>
      <c r="F34" s="11">
        <f t="shared" si="1"/>
        <v>9.5326057436670979E-3</v>
      </c>
      <c r="G34" s="21">
        <v>2598</v>
      </c>
      <c r="H34" s="11">
        <f t="shared" si="2"/>
        <v>1.4428868400167283E-3</v>
      </c>
    </row>
    <row r="35" spans="1:8" x14ac:dyDescent="0.45">
      <c r="A35" s="12" t="s">
        <v>38</v>
      </c>
      <c r="B35" s="20">
        <v>1418843</v>
      </c>
      <c r="C35" s="21">
        <v>835086</v>
      </c>
      <c r="D35" s="11">
        <f t="shared" si="0"/>
        <v>0.58856829120628573</v>
      </c>
      <c r="E35" s="21">
        <v>8468</v>
      </c>
      <c r="F35" s="11">
        <f t="shared" si="1"/>
        <v>5.9682431389519487E-3</v>
      </c>
      <c r="G35" s="21">
        <v>859</v>
      </c>
      <c r="H35" s="11">
        <f t="shared" si="2"/>
        <v>6.0542286919694423E-4</v>
      </c>
    </row>
    <row r="36" spans="1:8" x14ac:dyDescent="0.45">
      <c r="A36" s="12" t="s">
        <v>39</v>
      </c>
      <c r="B36" s="20">
        <v>2530542</v>
      </c>
      <c r="C36" s="21">
        <v>1427798</v>
      </c>
      <c r="D36" s="11">
        <f t="shared" si="0"/>
        <v>0.56422616182620167</v>
      </c>
      <c r="E36" s="21">
        <v>18009</v>
      </c>
      <c r="F36" s="11">
        <f t="shared" si="1"/>
        <v>7.1166572220496636E-3</v>
      </c>
      <c r="G36" s="21">
        <v>2651</v>
      </c>
      <c r="H36" s="11">
        <f t="shared" si="2"/>
        <v>1.0476016600396278E-3</v>
      </c>
    </row>
    <row r="37" spans="1:8" x14ac:dyDescent="0.45">
      <c r="A37" s="12" t="s">
        <v>40</v>
      </c>
      <c r="B37" s="20">
        <v>8839511</v>
      </c>
      <c r="C37" s="21">
        <v>4675505</v>
      </c>
      <c r="D37" s="11">
        <f t="shared" si="0"/>
        <v>0.52893253936784512</v>
      </c>
      <c r="E37" s="21">
        <v>81926</v>
      </c>
      <c r="F37" s="11">
        <f t="shared" si="1"/>
        <v>9.2681597432256145E-3</v>
      </c>
      <c r="G37" s="21">
        <v>8337</v>
      </c>
      <c r="H37" s="11">
        <f t="shared" si="2"/>
        <v>9.4315171959172858E-4</v>
      </c>
    </row>
    <row r="38" spans="1:8" x14ac:dyDescent="0.45">
      <c r="A38" s="12" t="s">
        <v>41</v>
      </c>
      <c r="B38" s="20">
        <v>5523625</v>
      </c>
      <c r="C38" s="21">
        <v>3147801</v>
      </c>
      <c r="D38" s="11">
        <f t="shared" si="0"/>
        <v>0.56987956278711893</v>
      </c>
      <c r="E38" s="21">
        <v>39367</v>
      </c>
      <c r="F38" s="11">
        <f t="shared" si="1"/>
        <v>7.1270225621761071E-3</v>
      </c>
      <c r="G38" s="21">
        <v>5043</v>
      </c>
      <c r="H38" s="11">
        <f t="shared" si="2"/>
        <v>9.1298739505306749E-4</v>
      </c>
    </row>
    <row r="39" spans="1:8" x14ac:dyDescent="0.45">
      <c r="A39" s="12" t="s">
        <v>42</v>
      </c>
      <c r="B39" s="20">
        <v>1344738.9999999998</v>
      </c>
      <c r="C39" s="21">
        <v>810189</v>
      </c>
      <c r="D39" s="11">
        <f t="shared" si="0"/>
        <v>0.60248791772976029</v>
      </c>
      <c r="E39" s="21">
        <v>8901</v>
      </c>
      <c r="F39" s="11">
        <f t="shared" si="1"/>
        <v>6.6191283215553363E-3</v>
      </c>
      <c r="G39" s="21">
        <v>1237</v>
      </c>
      <c r="H39" s="11">
        <f t="shared" si="2"/>
        <v>9.1988110704010236E-4</v>
      </c>
    </row>
    <row r="40" spans="1:8" x14ac:dyDescent="0.45">
      <c r="A40" s="12" t="s">
        <v>43</v>
      </c>
      <c r="B40" s="20">
        <v>944432</v>
      </c>
      <c r="C40" s="21">
        <v>574504</v>
      </c>
      <c r="D40" s="11">
        <f t="shared" si="0"/>
        <v>0.60830636827214668</v>
      </c>
      <c r="E40" s="21">
        <v>3842</v>
      </c>
      <c r="F40" s="11">
        <f t="shared" si="1"/>
        <v>4.0680536025886459E-3</v>
      </c>
      <c r="G40" s="21">
        <v>351</v>
      </c>
      <c r="H40" s="11">
        <f t="shared" si="2"/>
        <v>3.7165195588459519E-4</v>
      </c>
    </row>
    <row r="41" spans="1:8" x14ac:dyDescent="0.45">
      <c r="A41" s="12" t="s">
        <v>44</v>
      </c>
      <c r="B41" s="20">
        <v>556788</v>
      </c>
      <c r="C41" s="21">
        <v>333587</v>
      </c>
      <c r="D41" s="11">
        <f t="shared" si="0"/>
        <v>0.59912749556384115</v>
      </c>
      <c r="E41" s="21">
        <v>2689</v>
      </c>
      <c r="F41" s="11">
        <f t="shared" si="1"/>
        <v>4.8294862676638147E-3</v>
      </c>
      <c r="G41" s="21">
        <v>136</v>
      </c>
      <c r="H41" s="11">
        <f t="shared" si="2"/>
        <v>2.4425813774722158E-4</v>
      </c>
    </row>
    <row r="42" spans="1:8" x14ac:dyDescent="0.45">
      <c r="A42" s="12" t="s">
        <v>45</v>
      </c>
      <c r="B42" s="20">
        <v>672814.99999999988</v>
      </c>
      <c r="C42" s="21">
        <v>422029</v>
      </c>
      <c r="D42" s="11">
        <f t="shared" si="0"/>
        <v>0.62725860749240148</v>
      </c>
      <c r="E42" s="21">
        <v>6866</v>
      </c>
      <c r="F42" s="11">
        <f t="shared" si="1"/>
        <v>1.0204885443992779E-2</v>
      </c>
      <c r="G42" s="21">
        <v>518</v>
      </c>
      <c r="H42" s="11">
        <f t="shared" si="2"/>
        <v>7.6989960093041935E-4</v>
      </c>
    </row>
    <row r="43" spans="1:8" x14ac:dyDescent="0.45">
      <c r="A43" s="12" t="s">
        <v>46</v>
      </c>
      <c r="B43" s="20">
        <v>1893791</v>
      </c>
      <c r="C43" s="21">
        <v>1105587</v>
      </c>
      <c r="D43" s="11">
        <f t="shared" si="0"/>
        <v>0.58379567755892814</v>
      </c>
      <c r="E43" s="21">
        <v>14125</v>
      </c>
      <c r="F43" s="11">
        <f t="shared" si="1"/>
        <v>7.4585843950045177E-3</v>
      </c>
      <c r="G43" s="21">
        <v>1469</v>
      </c>
      <c r="H43" s="11">
        <f t="shared" si="2"/>
        <v>7.7569277708046977E-4</v>
      </c>
    </row>
    <row r="44" spans="1:8" x14ac:dyDescent="0.45">
      <c r="A44" s="12" t="s">
        <v>47</v>
      </c>
      <c r="B44" s="20">
        <v>2812432.9999999995</v>
      </c>
      <c r="C44" s="21">
        <v>1640774</v>
      </c>
      <c r="D44" s="11">
        <f t="shared" si="0"/>
        <v>0.58340020900053446</v>
      </c>
      <c r="E44" s="21">
        <v>14119</v>
      </c>
      <c r="F44" s="11">
        <f t="shared" si="1"/>
        <v>5.0202084814109354E-3</v>
      </c>
      <c r="G44" s="21">
        <v>1929</v>
      </c>
      <c r="H44" s="11">
        <f t="shared" si="2"/>
        <v>6.8588300592405235E-4</v>
      </c>
    </row>
    <row r="45" spans="1:8" x14ac:dyDescent="0.45">
      <c r="A45" s="12" t="s">
        <v>48</v>
      </c>
      <c r="B45" s="20">
        <v>1356110</v>
      </c>
      <c r="C45" s="21">
        <v>867421</v>
      </c>
      <c r="D45" s="11">
        <f t="shared" si="0"/>
        <v>0.63963911482106905</v>
      </c>
      <c r="E45" s="21">
        <v>4789</v>
      </c>
      <c r="F45" s="11">
        <f t="shared" si="1"/>
        <v>3.5314244419700465E-3</v>
      </c>
      <c r="G45" s="21">
        <v>529</v>
      </c>
      <c r="H45" s="11">
        <f t="shared" si="2"/>
        <v>3.9008634992736578E-4</v>
      </c>
    </row>
    <row r="46" spans="1:8" x14ac:dyDescent="0.45">
      <c r="A46" s="12" t="s">
        <v>49</v>
      </c>
      <c r="B46" s="20">
        <v>734949</v>
      </c>
      <c r="C46" s="21">
        <v>458232</v>
      </c>
      <c r="D46" s="11">
        <f t="shared" si="0"/>
        <v>0.62348816040296673</v>
      </c>
      <c r="E46" s="21">
        <v>6034</v>
      </c>
      <c r="F46" s="11">
        <f t="shared" si="1"/>
        <v>8.2100934894802219E-3</v>
      </c>
      <c r="G46" s="21">
        <v>224</v>
      </c>
      <c r="H46" s="11">
        <f t="shared" si="2"/>
        <v>3.0478305297374376E-4</v>
      </c>
    </row>
    <row r="47" spans="1:8" x14ac:dyDescent="0.45">
      <c r="A47" s="12" t="s">
        <v>50</v>
      </c>
      <c r="B47" s="20">
        <v>973896</v>
      </c>
      <c r="C47" s="21">
        <v>585318</v>
      </c>
      <c r="D47" s="11">
        <f t="shared" si="0"/>
        <v>0.60100667833115651</v>
      </c>
      <c r="E47" s="21">
        <v>6782</v>
      </c>
      <c r="F47" s="11">
        <f t="shared" si="1"/>
        <v>6.9637825804808725E-3</v>
      </c>
      <c r="G47" s="21">
        <v>2978</v>
      </c>
      <c r="H47" s="11">
        <f t="shared" si="2"/>
        <v>3.057821369016815E-3</v>
      </c>
    </row>
    <row r="48" spans="1:8" x14ac:dyDescent="0.45">
      <c r="A48" s="12" t="s">
        <v>51</v>
      </c>
      <c r="B48" s="20">
        <v>1356219</v>
      </c>
      <c r="C48" s="21">
        <v>840657</v>
      </c>
      <c r="D48" s="11">
        <f t="shared" si="0"/>
        <v>0.61985343075122823</v>
      </c>
      <c r="E48" s="21">
        <v>10724</v>
      </c>
      <c r="F48" s="11">
        <f t="shared" si="1"/>
        <v>7.9072775119652505E-3</v>
      </c>
      <c r="G48" s="21">
        <v>371</v>
      </c>
      <c r="H48" s="11">
        <f t="shared" si="2"/>
        <v>2.7355463977425475E-4</v>
      </c>
    </row>
    <row r="49" spans="1:8" x14ac:dyDescent="0.45">
      <c r="A49" s="12" t="s">
        <v>52</v>
      </c>
      <c r="B49" s="20">
        <v>701167</v>
      </c>
      <c r="C49" s="21">
        <v>422473</v>
      </c>
      <c r="D49" s="11">
        <f t="shared" si="0"/>
        <v>0.60252835629742985</v>
      </c>
      <c r="E49" s="21">
        <v>4630</v>
      </c>
      <c r="F49" s="11">
        <f t="shared" si="1"/>
        <v>6.6032771080213413E-3</v>
      </c>
      <c r="G49" s="21">
        <v>315</v>
      </c>
      <c r="H49" s="11">
        <f t="shared" si="2"/>
        <v>4.4925103434702431E-4</v>
      </c>
    </row>
    <row r="50" spans="1:8" x14ac:dyDescent="0.45">
      <c r="A50" s="12" t="s">
        <v>53</v>
      </c>
      <c r="B50" s="20">
        <v>5124170</v>
      </c>
      <c r="C50" s="21">
        <v>2926261</v>
      </c>
      <c r="D50" s="11">
        <f t="shared" si="0"/>
        <v>0.57107024161961839</v>
      </c>
      <c r="E50" s="21">
        <v>29564</v>
      </c>
      <c r="F50" s="11">
        <f t="shared" si="1"/>
        <v>5.7695197466126223E-3</v>
      </c>
      <c r="G50" s="21">
        <v>1790</v>
      </c>
      <c r="H50" s="11">
        <f t="shared" si="2"/>
        <v>3.4932486627102538E-4</v>
      </c>
    </row>
    <row r="51" spans="1:8" x14ac:dyDescent="0.45">
      <c r="A51" s="12" t="s">
        <v>54</v>
      </c>
      <c r="B51" s="20">
        <v>818222</v>
      </c>
      <c r="C51" s="21">
        <v>476149</v>
      </c>
      <c r="D51" s="11">
        <f t="shared" si="0"/>
        <v>0.58193130959568429</v>
      </c>
      <c r="E51" s="21">
        <v>4681</v>
      </c>
      <c r="F51" s="11">
        <f t="shared" si="1"/>
        <v>5.7209412604403206E-3</v>
      </c>
      <c r="G51" s="21">
        <v>630</v>
      </c>
      <c r="H51" s="11">
        <f t="shared" si="2"/>
        <v>7.6996218630151719E-4</v>
      </c>
    </row>
    <row r="52" spans="1:8" x14ac:dyDescent="0.45">
      <c r="A52" s="12" t="s">
        <v>55</v>
      </c>
      <c r="B52" s="20">
        <v>1335937.9999999998</v>
      </c>
      <c r="C52" s="21">
        <v>847193</v>
      </c>
      <c r="D52" s="11">
        <f t="shared" si="0"/>
        <v>0.63415592639778207</v>
      </c>
      <c r="E52" s="21">
        <v>9213</v>
      </c>
      <c r="F52" s="11">
        <f t="shared" si="1"/>
        <v>6.8962781206912309E-3</v>
      </c>
      <c r="G52" s="21">
        <v>1271</v>
      </c>
      <c r="H52" s="11">
        <f t="shared" si="2"/>
        <v>9.5139145678916248E-4</v>
      </c>
    </row>
    <row r="53" spans="1:8" x14ac:dyDescent="0.45">
      <c r="A53" s="12" t="s">
        <v>56</v>
      </c>
      <c r="B53" s="20">
        <v>1758645</v>
      </c>
      <c r="C53" s="21">
        <v>1116356</v>
      </c>
      <c r="D53" s="11">
        <f t="shared" si="0"/>
        <v>0.63478189174051614</v>
      </c>
      <c r="E53" s="21">
        <v>8393</v>
      </c>
      <c r="F53" s="11">
        <f t="shared" si="1"/>
        <v>4.7724242243318013E-3</v>
      </c>
      <c r="G53" s="21">
        <v>1050</v>
      </c>
      <c r="H53" s="11">
        <f t="shared" si="2"/>
        <v>5.9705057018329447E-4</v>
      </c>
    </row>
    <row r="54" spans="1:8" x14ac:dyDescent="0.45">
      <c r="A54" s="12" t="s">
        <v>57</v>
      </c>
      <c r="B54" s="20">
        <v>1141741</v>
      </c>
      <c r="C54" s="21">
        <v>689651</v>
      </c>
      <c r="D54" s="11">
        <f t="shared" si="0"/>
        <v>0.60403454023285497</v>
      </c>
      <c r="E54" s="21">
        <v>8968</v>
      </c>
      <c r="F54" s="11">
        <f t="shared" si="1"/>
        <v>7.8546710681319139E-3</v>
      </c>
      <c r="G54" s="21">
        <v>1169</v>
      </c>
      <c r="H54" s="11">
        <f t="shared" si="2"/>
        <v>1.0238749418650991E-3</v>
      </c>
    </row>
    <row r="55" spans="1:8" x14ac:dyDescent="0.45">
      <c r="A55" s="12" t="s">
        <v>58</v>
      </c>
      <c r="B55" s="20">
        <v>1087241</v>
      </c>
      <c r="C55" s="21">
        <v>643742</v>
      </c>
      <c r="D55" s="11">
        <f t="shared" si="0"/>
        <v>0.59208767881270119</v>
      </c>
      <c r="E55" s="21">
        <v>7097</v>
      </c>
      <c r="F55" s="11">
        <f t="shared" si="1"/>
        <v>6.5275316144258726E-3</v>
      </c>
      <c r="G55" s="21">
        <v>1075</v>
      </c>
      <c r="H55" s="11">
        <f t="shared" si="2"/>
        <v>9.8874122664616214E-4</v>
      </c>
    </row>
    <row r="56" spans="1:8" x14ac:dyDescent="0.45">
      <c r="A56" s="12" t="s">
        <v>59</v>
      </c>
      <c r="B56" s="20">
        <v>1617517</v>
      </c>
      <c r="C56" s="21">
        <v>990515</v>
      </c>
      <c r="D56" s="11">
        <f t="shared" si="0"/>
        <v>0.61236759799124219</v>
      </c>
      <c r="E56" s="21">
        <v>11424</v>
      </c>
      <c r="F56" s="11">
        <f t="shared" si="1"/>
        <v>7.0626769301342738E-3</v>
      </c>
      <c r="G56" s="21">
        <v>1604</v>
      </c>
      <c r="H56" s="11">
        <f t="shared" si="2"/>
        <v>9.9164336449014136E-4</v>
      </c>
    </row>
    <row r="57" spans="1:8" x14ac:dyDescent="0.45">
      <c r="A57" s="12" t="s">
        <v>60</v>
      </c>
      <c r="B57" s="20">
        <v>1485118</v>
      </c>
      <c r="C57" s="21">
        <v>657950</v>
      </c>
      <c r="D57" s="11">
        <f t="shared" si="0"/>
        <v>0.44302876943111591</v>
      </c>
      <c r="E57" s="21">
        <v>8645</v>
      </c>
      <c r="F57" s="11">
        <f t="shared" si="1"/>
        <v>5.8210862705859066E-3</v>
      </c>
      <c r="G57" s="21">
        <v>1171</v>
      </c>
      <c r="H57" s="11">
        <f t="shared" si="2"/>
        <v>7.8848953416496201E-4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44720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15642829</v>
      </c>
      <c r="D10" s="11">
        <f>C10/$B10</f>
        <v>0.56781773675387226</v>
      </c>
      <c r="E10" s="21">
        <f>SUM(E11:E30)</f>
        <v>217434</v>
      </c>
      <c r="F10" s="11">
        <f>E10/$B10</f>
        <v>7.8926185137829907E-3</v>
      </c>
      <c r="G10" s="21">
        <f>SUM(G11:G30)</f>
        <v>24084</v>
      </c>
      <c r="H10" s="11">
        <f>G10/$B10</f>
        <v>8.7422309429964734E-4</v>
      </c>
    </row>
    <row r="11" spans="1:8" x14ac:dyDescent="0.45">
      <c r="A11" s="12" t="s">
        <v>70</v>
      </c>
      <c r="B11" s="20">
        <v>1961575</v>
      </c>
      <c r="C11" s="21">
        <v>1127879</v>
      </c>
      <c r="D11" s="11">
        <f t="shared" ref="D11:D30" si="0">C11/$B11</f>
        <v>0.57498642672342382</v>
      </c>
      <c r="E11" s="21">
        <v>14384</v>
      </c>
      <c r="F11" s="11">
        <f t="shared" ref="F11:F30" si="1">E11/$B11</f>
        <v>7.3328830149242321E-3</v>
      </c>
      <c r="G11" s="21">
        <v>3366</v>
      </c>
      <c r="H11" s="11">
        <f t="shared" ref="H11:H30" si="2">G11/$B11</f>
        <v>1.7159680358895275E-3</v>
      </c>
    </row>
    <row r="12" spans="1:8" x14ac:dyDescent="0.45">
      <c r="A12" s="12" t="s">
        <v>71</v>
      </c>
      <c r="B12" s="20">
        <v>1065932</v>
      </c>
      <c r="C12" s="21">
        <v>621742</v>
      </c>
      <c r="D12" s="11">
        <f t="shared" si="0"/>
        <v>0.58328486244901179</v>
      </c>
      <c r="E12" s="21">
        <v>12016</v>
      </c>
      <c r="F12" s="11">
        <f t="shared" si="1"/>
        <v>1.1272764116285092E-2</v>
      </c>
      <c r="G12" s="21">
        <v>1731</v>
      </c>
      <c r="H12" s="11">
        <f t="shared" si="2"/>
        <v>1.6239309824641723E-3</v>
      </c>
    </row>
    <row r="13" spans="1:8" x14ac:dyDescent="0.45">
      <c r="A13" s="12" t="s">
        <v>72</v>
      </c>
      <c r="B13" s="20">
        <v>1324589</v>
      </c>
      <c r="C13" s="21">
        <v>769044</v>
      </c>
      <c r="D13" s="11">
        <f t="shared" si="0"/>
        <v>0.58059065868733617</v>
      </c>
      <c r="E13" s="21">
        <v>16571</v>
      </c>
      <c r="F13" s="11">
        <f t="shared" si="1"/>
        <v>1.2510295646423154E-2</v>
      </c>
      <c r="G13" s="21">
        <v>1819</v>
      </c>
      <c r="H13" s="11">
        <f t="shared" si="2"/>
        <v>1.3732561571929104E-3</v>
      </c>
    </row>
    <row r="14" spans="1:8" x14ac:dyDescent="0.45">
      <c r="A14" s="12" t="s">
        <v>73</v>
      </c>
      <c r="B14" s="20">
        <v>974726</v>
      </c>
      <c r="C14" s="21">
        <v>592482</v>
      </c>
      <c r="D14" s="11">
        <f t="shared" si="0"/>
        <v>0.60784466609077836</v>
      </c>
      <c r="E14" s="21">
        <v>7096</v>
      </c>
      <c r="F14" s="11">
        <f t="shared" si="1"/>
        <v>7.2799945830930952E-3</v>
      </c>
      <c r="G14" s="21">
        <v>645</v>
      </c>
      <c r="H14" s="11">
        <f t="shared" si="2"/>
        <v>6.6172442306863669E-4</v>
      </c>
    </row>
    <row r="15" spans="1:8" x14ac:dyDescent="0.45">
      <c r="A15" s="12" t="s">
        <v>74</v>
      </c>
      <c r="B15" s="20">
        <v>3759920</v>
      </c>
      <c r="C15" s="21">
        <v>2236242</v>
      </c>
      <c r="D15" s="11">
        <f t="shared" si="0"/>
        <v>0.59475786718866364</v>
      </c>
      <c r="E15" s="21">
        <v>25958</v>
      </c>
      <c r="F15" s="11">
        <f t="shared" si="1"/>
        <v>6.9038702951126621E-3</v>
      </c>
      <c r="G15" s="21">
        <v>2491</v>
      </c>
      <c r="H15" s="11">
        <f t="shared" si="2"/>
        <v>6.6251409604459665E-4</v>
      </c>
    </row>
    <row r="16" spans="1:8" x14ac:dyDescent="0.45">
      <c r="A16" s="12" t="s">
        <v>75</v>
      </c>
      <c r="B16" s="20">
        <v>1521562.0000000002</v>
      </c>
      <c r="C16" s="21">
        <v>864408</v>
      </c>
      <c r="D16" s="11">
        <f t="shared" si="0"/>
        <v>0.5681056703571723</v>
      </c>
      <c r="E16" s="21">
        <v>11610</v>
      </c>
      <c r="F16" s="11">
        <f t="shared" si="1"/>
        <v>7.6303167402971411E-3</v>
      </c>
      <c r="G16" s="21">
        <v>1121</v>
      </c>
      <c r="H16" s="11">
        <f t="shared" si="2"/>
        <v>7.3674289973067134E-4</v>
      </c>
    </row>
    <row r="17" spans="1:8" x14ac:dyDescent="0.45">
      <c r="A17" s="12" t="s">
        <v>76</v>
      </c>
      <c r="B17" s="20">
        <v>718601</v>
      </c>
      <c r="C17" s="21">
        <v>433198</v>
      </c>
      <c r="D17" s="11">
        <f t="shared" si="0"/>
        <v>0.60283523123402283</v>
      </c>
      <c r="E17" s="21">
        <v>6366</v>
      </c>
      <c r="F17" s="11">
        <f t="shared" si="1"/>
        <v>8.8588799625939855E-3</v>
      </c>
      <c r="G17" s="21">
        <v>167</v>
      </c>
      <c r="H17" s="11">
        <f t="shared" si="2"/>
        <v>2.3239600278875203E-4</v>
      </c>
    </row>
    <row r="18" spans="1:8" x14ac:dyDescent="0.45">
      <c r="A18" s="12" t="s">
        <v>77</v>
      </c>
      <c r="B18" s="20">
        <v>784774</v>
      </c>
      <c r="C18" s="21">
        <v>508680</v>
      </c>
      <c r="D18" s="11">
        <f t="shared" si="0"/>
        <v>0.64818661168693148</v>
      </c>
      <c r="E18" s="21">
        <v>10343</v>
      </c>
      <c r="F18" s="11">
        <f t="shared" si="1"/>
        <v>1.3179590557281459E-2</v>
      </c>
      <c r="G18" s="21">
        <v>420</v>
      </c>
      <c r="H18" s="11">
        <f t="shared" si="2"/>
        <v>5.3518592613924513E-4</v>
      </c>
    </row>
    <row r="19" spans="1:8" x14ac:dyDescent="0.45">
      <c r="A19" s="12" t="s">
        <v>78</v>
      </c>
      <c r="B19" s="20">
        <v>694295.99999999988</v>
      </c>
      <c r="C19" s="21">
        <v>424146</v>
      </c>
      <c r="D19" s="11">
        <f t="shared" si="0"/>
        <v>0.61090082616060015</v>
      </c>
      <c r="E19" s="21">
        <v>7788</v>
      </c>
      <c r="F19" s="11">
        <f t="shared" si="1"/>
        <v>1.1217117771094751E-2</v>
      </c>
      <c r="G19" s="21">
        <v>672</v>
      </c>
      <c r="H19" s="11">
        <f t="shared" si="2"/>
        <v>9.6788689550278287E-4</v>
      </c>
    </row>
    <row r="20" spans="1:8" x14ac:dyDescent="0.45">
      <c r="A20" s="12" t="s">
        <v>79</v>
      </c>
      <c r="B20" s="20">
        <v>799966</v>
      </c>
      <c r="C20" s="21">
        <v>490491</v>
      </c>
      <c r="D20" s="11">
        <f t="shared" si="0"/>
        <v>0.61313980844185878</v>
      </c>
      <c r="E20" s="21">
        <v>2675</v>
      </c>
      <c r="F20" s="11">
        <f t="shared" si="1"/>
        <v>3.3438921154149053E-3</v>
      </c>
      <c r="G20" s="21">
        <v>291</v>
      </c>
      <c r="H20" s="11">
        <f t="shared" si="2"/>
        <v>3.6376546003205135E-4</v>
      </c>
    </row>
    <row r="21" spans="1:8" x14ac:dyDescent="0.45">
      <c r="A21" s="12" t="s">
        <v>80</v>
      </c>
      <c r="B21" s="20">
        <v>2300944</v>
      </c>
      <c r="C21" s="21">
        <v>1271507</v>
      </c>
      <c r="D21" s="11">
        <f t="shared" si="0"/>
        <v>0.55260232322038261</v>
      </c>
      <c r="E21" s="21">
        <v>16116</v>
      </c>
      <c r="F21" s="11">
        <f t="shared" si="1"/>
        <v>7.0040818029469647E-3</v>
      </c>
      <c r="G21" s="21">
        <v>1843</v>
      </c>
      <c r="H21" s="11">
        <f t="shared" si="2"/>
        <v>8.0097559957999849E-4</v>
      </c>
    </row>
    <row r="22" spans="1:8" x14ac:dyDescent="0.45">
      <c r="A22" s="12" t="s">
        <v>81</v>
      </c>
      <c r="B22" s="20">
        <v>1400720</v>
      </c>
      <c r="C22" s="21">
        <v>765354</v>
      </c>
      <c r="D22" s="11">
        <f t="shared" si="0"/>
        <v>0.54640042263978528</v>
      </c>
      <c r="E22" s="21">
        <v>8194</v>
      </c>
      <c r="F22" s="11">
        <f t="shared" si="1"/>
        <v>5.8498486492660918E-3</v>
      </c>
      <c r="G22" s="21">
        <v>1480</v>
      </c>
      <c r="H22" s="11">
        <f t="shared" si="2"/>
        <v>1.0565994631332458E-3</v>
      </c>
    </row>
    <row r="23" spans="1:8" x14ac:dyDescent="0.45">
      <c r="A23" s="12" t="s">
        <v>82</v>
      </c>
      <c r="B23" s="20">
        <v>2739963</v>
      </c>
      <c r="C23" s="21">
        <v>1349107</v>
      </c>
      <c r="D23" s="11">
        <f t="shared" si="0"/>
        <v>0.49238146646505809</v>
      </c>
      <c r="E23" s="21">
        <v>26301</v>
      </c>
      <c r="F23" s="11">
        <f t="shared" si="1"/>
        <v>9.5990347314909002E-3</v>
      </c>
      <c r="G23" s="21">
        <v>3635</v>
      </c>
      <c r="H23" s="11">
        <f t="shared" si="2"/>
        <v>1.3266602505216311E-3</v>
      </c>
    </row>
    <row r="24" spans="1:8" x14ac:dyDescent="0.45">
      <c r="A24" s="12" t="s">
        <v>83</v>
      </c>
      <c r="B24" s="20">
        <v>831479.00000000012</v>
      </c>
      <c r="C24" s="21">
        <v>455301</v>
      </c>
      <c r="D24" s="11">
        <f t="shared" si="0"/>
        <v>0.54757967429123278</v>
      </c>
      <c r="E24" s="21">
        <v>8273</v>
      </c>
      <c r="F24" s="11">
        <f t="shared" si="1"/>
        <v>9.9497401618080534E-3</v>
      </c>
      <c r="G24" s="21">
        <v>1033</v>
      </c>
      <c r="H24" s="11">
        <f t="shared" si="2"/>
        <v>1.2423645095065538E-3</v>
      </c>
    </row>
    <row r="25" spans="1:8" x14ac:dyDescent="0.45">
      <c r="A25" s="12" t="s">
        <v>84</v>
      </c>
      <c r="B25" s="20">
        <v>1526835</v>
      </c>
      <c r="C25" s="21">
        <v>828757</v>
      </c>
      <c r="D25" s="11">
        <f t="shared" si="0"/>
        <v>0.5427940805653525</v>
      </c>
      <c r="E25" s="21">
        <v>11864</v>
      </c>
      <c r="F25" s="11">
        <f t="shared" si="1"/>
        <v>7.770322267959537E-3</v>
      </c>
      <c r="G25" s="21">
        <v>1096</v>
      </c>
      <c r="H25" s="11">
        <f t="shared" si="2"/>
        <v>7.1782478132869634E-4</v>
      </c>
    </row>
    <row r="26" spans="1:8" x14ac:dyDescent="0.45">
      <c r="A26" s="12" t="s">
        <v>85</v>
      </c>
      <c r="B26" s="20">
        <v>708155</v>
      </c>
      <c r="C26" s="21">
        <v>389151</v>
      </c>
      <c r="D26" s="11">
        <f t="shared" si="0"/>
        <v>0.54952799881381897</v>
      </c>
      <c r="E26" s="21">
        <v>6465</v>
      </c>
      <c r="F26" s="11">
        <f t="shared" si="1"/>
        <v>9.1293572734782637E-3</v>
      </c>
      <c r="G26" s="21">
        <v>577</v>
      </c>
      <c r="H26" s="11">
        <f t="shared" si="2"/>
        <v>8.1479337150765013E-4</v>
      </c>
    </row>
    <row r="27" spans="1:8" x14ac:dyDescent="0.45">
      <c r="A27" s="12" t="s">
        <v>86</v>
      </c>
      <c r="B27" s="20">
        <v>1194817</v>
      </c>
      <c r="C27" s="21">
        <v>662043</v>
      </c>
      <c r="D27" s="11">
        <f t="shared" si="0"/>
        <v>0.55409573181499761</v>
      </c>
      <c r="E27" s="21">
        <v>6993</v>
      </c>
      <c r="F27" s="11">
        <f t="shared" si="1"/>
        <v>5.8527791285192627E-3</v>
      </c>
      <c r="G27" s="21">
        <v>621</v>
      </c>
      <c r="H27" s="11">
        <f t="shared" si="2"/>
        <v>5.1974486469476082E-4</v>
      </c>
    </row>
    <row r="28" spans="1:8" x14ac:dyDescent="0.45">
      <c r="A28" s="12" t="s">
        <v>87</v>
      </c>
      <c r="B28" s="20">
        <v>944709</v>
      </c>
      <c r="C28" s="21">
        <v>557922</v>
      </c>
      <c r="D28" s="11">
        <f t="shared" si="0"/>
        <v>0.59057551055404367</v>
      </c>
      <c r="E28" s="21">
        <v>7826</v>
      </c>
      <c r="F28" s="11">
        <f t="shared" si="1"/>
        <v>8.2840324375019186E-3</v>
      </c>
      <c r="G28" s="21">
        <v>108</v>
      </c>
      <c r="H28" s="11">
        <f t="shared" si="2"/>
        <v>1.1432091786994726E-4</v>
      </c>
    </row>
    <row r="29" spans="1:8" x14ac:dyDescent="0.45">
      <c r="A29" s="12" t="s">
        <v>88</v>
      </c>
      <c r="B29" s="20">
        <v>1562767</v>
      </c>
      <c r="C29" s="21">
        <v>854045</v>
      </c>
      <c r="D29" s="11">
        <f t="shared" si="0"/>
        <v>0.54649541486350817</v>
      </c>
      <c r="E29" s="21">
        <v>7274</v>
      </c>
      <c r="F29" s="11">
        <f t="shared" si="1"/>
        <v>4.6545646279963684E-3</v>
      </c>
      <c r="G29" s="21">
        <v>744</v>
      </c>
      <c r="H29" s="11">
        <f t="shared" si="2"/>
        <v>4.7607864768068432E-4</v>
      </c>
    </row>
    <row r="30" spans="1:8" x14ac:dyDescent="0.45">
      <c r="A30" s="12" t="s">
        <v>89</v>
      </c>
      <c r="B30" s="20">
        <v>732702</v>
      </c>
      <c r="C30" s="21">
        <v>441330</v>
      </c>
      <c r="D30" s="11">
        <f t="shared" si="0"/>
        <v>0.60233218962142865</v>
      </c>
      <c r="E30" s="21">
        <v>3321</v>
      </c>
      <c r="F30" s="11">
        <f t="shared" si="1"/>
        <v>4.5325384672076779E-3</v>
      </c>
      <c r="G30" s="21">
        <v>224</v>
      </c>
      <c r="H30" s="11">
        <f t="shared" si="2"/>
        <v>3.0571774063671179E-4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44720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5506725</v>
      </c>
      <c r="D39" s="11">
        <f>C39/$B39</f>
        <v>0.57524927755967636</v>
      </c>
      <c r="E39" s="21">
        <v>50735</v>
      </c>
      <c r="F39" s="11">
        <f>E39/$B39</f>
        <v>5.2999327362434441E-3</v>
      </c>
      <c r="G39" s="21">
        <v>6427</v>
      </c>
      <c r="H39" s="11">
        <f>G39/$B39</f>
        <v>6.7138400898465787E-4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Normal="100" zoomScaleSheetLayoutView="100" workbookViewId="0">
      <selection activeCell="Q7" sqref="Q7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（6月9日公表時点）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281398878</v>
      </c>
      <c r="C7" s="32">
        <f>SUM(C8:C54)</f>
        <v>103597140</v>
      </c>
      <c r="D7" s="31">
        <f t="shared" ref="D7:D54" si="0">C7/U7</f>
        <v>0.81801191953651553</v>
      </c>
      <c r="E7" s="32">
        <f>SUM(E8:E54)</f>
        <v>102085877</v>
      </c>
      <c r="F7" s="31">
        <f t="shared" ref="F7:F54" si="1">E7/U7</f>
        <v>0.80607885702576942</v>
      </c>
      <c r="G7" s="32">
        <f>SUM(G8:G54)</f>
        <v>75696409</v>
      </c>
      <c r="H7" s="31">
        <f>G7/U7</f>
        <v>0.59770535005224246</v>
      </c>
      <c r="I7" s="32">
        <f t="shared" ref="I7:J7" si="2">SUM(I8:I54)</f>
        <v>1026081</v>
      </c>
      <c r="J7" s="32">
        <f t="shared" si="2"/>
        <v>5250215</v>
      </c>
      <c r="K7" s="32">
        <f t="shared" ref="K7:P7" si="3">SUM(K8:K54)</f>
        <v>23198873</v>
      </c>
      <c r="L7" s="32">
        <f t="shared" si="3"/>
        <v>25399155</v>
      </c>
      <c r="M7" s="32">
        <f t="shared" si="3"/>
        <v>13677625</v>
      </c>
      <c r="N7" s="32">
        <f t="shared" si="3"/>
        <v>6422733</v>
      </c>
      <c r="O7" s="32">
        <f t="shared" si="3"/>
        <v>721727</v>
      </c>
      <c r="P7" s="63">
        <f t="shared" si="3"/>
        <v>19452</v>
      </c>
      <c r="Q7" s="64">
        <f>P7/U7</f>
        <v>1.5359466350928512E-4</v>
      </c>
      <c r="R7" s="63">
        <f t="shared" ref="R7:S7" si="4">SUM(R8:R54)</f>
        <v>5478</v>
      </c>
      <c r="S7" s="63">
        <f t="shared" si="4"/>
        <v>13974</v>
      </c>
      <c r="U7" s="1">
        <v>126645025</v>
      </c>
    </row>
    <row r="8" spans="1:21" x14ac:dyDescent="0.45">
      <c r="A8" s="33" t="s">
        <v>14</v>
      </c>
      <c r="B8" s="32">
        <f>C8+E8+G8+P8</f>
        <v>11802591</v>
      </c>
      <c r="C8" s="34">
        <f>SUM(一般接種!D7+一般接種!G7+一般接種!J7+一般接種!M7+医療従事者等!C5)</f>
        <v>4314074</v>
      </c>
      <c r="D8" s="30">
        <f t="shared" si="0"/>
        <v>0.82540686560658993</v>
      </c>
      <c r="E8" s="34">
        <f>SUM(一般接種!E7+一般接種!H7+一般接種!K7+一般接種!N7+医療従事者等!D5)</f>
        <v>4244433</v>
      </c>
      <c r="F8" s="31">
        <f t="shared" si="1"/>
        <v>0.81208253238288808</v>
      </c>
      <c r="G8" s="29">
        <f>SUM(I8:O8)</f>
        <v>3243595</v>
      </c>
      <c r="H8" s="31">
        <f t="shared" ref="H8:H54" si="5">G8/U8</f>
        <v>0.62059333758466062</v>
      </c>
      <c r="I8" s="35">
        <v>41962</v>
      </c>
      <c r="J8" s="35">
        <v>229324</v>
      </c>
      <c r="K8" s="35">
        <v>920256</v>
      </c>
      <c r="L8" s="35">
        <v>1072680</v>
      </c>
      <c r="M8" s="35">
        <v>652640</v>
      </c>
      <c r="N8" s="35">
        <v>300509</v>
      </c>
      <c r="O8" s="35">
        <v>26224</v>
      </c>
      <c r="P8" s="35">
        <f>SUM(R8:S8)</f>
        <v>489</v>
      </c>
      <c r="Q8" s="65">
        <f t="shared" ref="Q8:Q54" si="6">P8/U8</f>
        <v>9.3559813132927829E-5</v>
      </c>
      <c r="R8" s="35">
        <v>110</v>
      </c>
      <c r="S8" s="35">
        <v>379</v>
      </c>
      <c r="U8" s="1">
        <v>5226603</v>
      </c>
    </row>
    <row r="9" spans="1:21" x14ac:dyDescent="0.45">
      <c r="A9" s="33" t="s">
        <v>15</v>
      </c>
      <c r="B9" s="32">
        <f>C9+E9+G9+P9</f>
        <v>2995212</v>
      </c>
      <c r="C9" s="34">
        <f>SUM(一般接種!D8+一般接種!G8+一般接種!J8+一般接種!M8+医療従事者等!C6)</f>
        <v>1091511</v>
      </c>
      <c r="D9" s="30">
        <f t="shared" si="0"/>
        <v>0.86654334856285453</v>
      </c>
      <c r="E9" s="34">
        <f>SUM(一般接種!E8+一般接種!H8+一般接種!K8+一般接種!N8+医療従事者等!D6)</f>
        <v>1074354</v>
      </c>
      <c r="F9" s="31">
        <f t="shared" si="1"/>
        <v>0.85292251997634194</v>
      </c>
      <c r="G9" s="29">
        <f t="shared" ref="G9:G54" si="7">SUM(I9:O9)</f>
        <v>829148</v>
      </c>
      <c r="H9" s="31">
        <f t="shared" si="5"/>
        <v>0.65825510175728297</v>
      </c>
      <c r="I9" s="35">
        <v>10624</v>
      </c>
      <c r="J9" s="35">
        <v>43744</v>
      </c>
      <c r="K9" s="35">
        <v>227710</v>
      </c>
      <c r="L9" s="35">
        <v>263445</v>
      </c>
      <c r="M9" s="35">
        <v>180978</v>
      </c>
      <c r="N9" s="35">
        <v>91236</v>
      </c>
      <c r="O9" s="35">
        <v>11411</v>
      </c>
      <c r="P9" s="35">
        <f t="shared" ref="P9:P54" si="8">SUM(R9:S9)</f>
        <v>199</v>
      </c>
      <c r="Q9" s="65">
        <f t="shared" si="6"/>
        <v>1.5798478106405529E-4</v>
      </c>
      <c r="R9" s="35">
        <v>65</v>
      </c>
      <c r="S9" s="35">
        <v>134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2909311</v>
      </c>
      <c r="C10" s="34">
        <f>SUM(一般接種!D9+一般接種!G9+一般接種!J9+一般接種!M9+医療従事者等!C7)</f>
        <v>1057375</v>
      </c>
      <c r="D10" s="30">
        <f t="shared" si="0"/>
        <v>0.86611654596939935</v>
      </c>
      <c r="E10" s="34">
        <f>SUM(一般接種!E9+一般接種!H9+一般接種!K9+一般接種!N9+医療従事者等!D7)</f>
        <v>1039086</v>
      </c>
      <c r="F10" s="31">
        <f t="shared" si="1"/>
        <v>0.85113566831555432</v>
      </c>
      <c r="G10" s="29">
        <f t="shared" si="7"/>
        <v>812780</v>
      </c>
      <c r="H10" s="31">
        <f t="shared" si="5"/>
        <v>0.66576399691028099</v>
      </c>
      <c r="I10" s="35">
        <v>10309</v>
      </c>
      <c r="J10" s="35">
        <v>47562</v>
      </c>
      <c r="K10" s="35">
        <v>220740</v>
      </c>
      <c r="L10" s="35">
        <v>256410</v>
      </c>
      <c r="M10" s="35">
        <v>168213</v>
      </c>
      <c r="N10" s="35">
        <v>99544</v>
      </c>
      <c r="O10" s="35">
        <v>10002</v>
      </c>
      <c r="P10" s="35">
        <f t="shared" si="8"/>
        <v>70</v>
      </c>
      <c r="Q10" s="65">
        <f t="shared" si="6"/>
        <v>5.7338369280395277E-5</v>
      </c>
      <c r="R10" s="35">
        <v>6</v>
      </c>
      <c r="S10" s="35">
        <v>64</v>
      </c>
      <c r="U10" s="1">
        <v>1220823</v>
      </c>
    </row>
    <row r="11" spans="1:21" x14ac:dyDescent="0.45">
      <c r="A11" s="33" t="s">
        <v>17</v>
      </c>
      <c r="B11" s="32">
        <f t="shared" si="9"/>
        <v>5252466</v>
      </c>
      <c r="C11" s="34">
        <f>SUM(一般接種!D10+一般接種!G10+一般接種!J10+一般接種!M10+医療従事者等!C8)</f>
        <v>1931163</v>
      </c>
      <c r="D11" s="30">
        <f t="shared" si="0"/>
        <v>0.84626306261774265</v>
      </c>
      <c r="E11" s="34">
        <f>SUM(一般接種!E10+一般接種!H10+一般接種!K10+一般接種!N10+医療従事者等!D8)</f>
        <v>1892939</v>
      </c>
      <c r="F11" s="31">
        <f t="shared" si="1"/>
        <v>0.82951276276967156</v>
      </c>
      <c r="G11" s="29">
        <f t="shared" si="7"/>
        <v>1428293</v>
      </c>
      <c r="H11" s="31">
        <f t="shared" si="5"/>
        <v>0.62589828434755823</v>
      </c>
      <c r="I11" s="35">
        <v>18706</v>
      </c>
      <c r="J11" s="35">
        <v>124523</v>
      </c>
      <c r="K11" s="35">
        <v>459068</v>
      </c>
      <c r="L11" s="35">
        <v>393066</v>
      </c>
      <c r="M11" s="35">
        <v>268781</v>
      </c>
      <c r="N11" s="35">
        <v>148449</v>
      </c>
      <c r="O11" s="35">
        <v>15700</v>
      </c>
      <c r="P11" s="35">
        <f t="shared" si="8"/>
        <v>71</v>
      </c>
      <c r="Q11" s="65">
        <f t="shared" si="6"/>
        <v>3.1113208696448583E-5</v>
      </c>
      <c r="R11" s="35">
        <v>13</v>
      </c>
      <c r="S11" s="35">
        <v>58</v>
      </c>
      <c r="U11" s="1">
        <v>2281989</v>
      </c>
    </row>
    <row r="12" spans="1:21" x14ac:dyDescent="0.45">
      <c r="A12" s="33" t="s">
        <v>18</v>
      </c>
      <c r="B12" s="32">
        <f t="shared" si="9"/>
        <v>2371896</v>
      </c>
      <c r="C12" s="34">
        <f>SUM(一般接種!D11+一般接種!G11+一般接種!J11+一般接種!M11+医療従事者等!C9)</f>
        <v>854175</v>
      </c>
      <c r="D12" s="30">
        <f t="shared" si="0"/>
        <v>0.87942505209577382</v>
      </c>
      <c r="E12" s="34">
        <f>SUM(一般接種!E11+一般接種!H11+一般接種!K11+一般接種!N11+医療従事者等!D9)</f>
        <v>840671</v>
      </c>
      <c r="F12" s="31">
        <f t="shared" si="1"/>
        <v>0.86552186375204887</v>
      </c>
      <c r="G12" s="29">
        <f t="shared" si="7"/>
        <v>677026</v>
      </c>
      <c r="H12" s="31">
        <f t="shared" si="5"/>
        <v>0.69703939511246926</v>
      </c>
      <c r="I12" s="35">
        <v>4872</v>
      </c>
      <c r="J12" s="35">
        <v>29602</v>
      </c>
      <c r="K12" s="35">
        <v>127293</v>
      </c>
      <c r="L12" s="35">
        <v>229079</v>
      </c>
      <c r="M12" s="35">
        <v>188936</v>
      </c>
      <c r="N12" s="35">
        <v>89436</v>
      </c>
      <c r="O12" s="35">
        <v>7808</v>
      </c>
      <c r="P12" s="35">
        <f t="shared" si="8"/>
        <v>24</v>
      </c>
      <c r="Q12" s="65">
        <f t="shared" si="6"/>
        <v>2.4709457956857288E-5</v>
      </c>
      <c r="R12" s="35">
        <v>3</v>
      </c>
      <c r="S12" s="35">
        <v>21</v>
      </c>
      <c r="U12" s="1">
        <v>971288</v>
      </c>
    </row>
    <row r="13" spans="1:21" x14ac:dyDescent="0.45">
      <c r="A13" s="33" t="s">
        <v>19</v>
      </c>
      <c r="B13" s="32">
        <f t="shared" si="9"/>
        <v>2586066</v>
      </c>
      <c r="C13" s="34">
        <f>SUM(一般接種!D12+一般接種!G12+一般接種!J12+一般接種!M12+医療従事者等!C10)</f>
        <v>932329</v>
      </c>
      <c r="D13" s="30">
        <f t="shared" si="0"/>
        <v>0.87169233761109688</v>
      </c>
      <c r="E13" s="34">
        <f>SUM(一般接種!E12+一般接種!H12+一般接種!K12+一般接種!N12+医療従事者等!D10)</f>
        <v>921220</v>
      </c>
      <c r="F13" s="31">
        <f t="shared" si="1"/>
        <v>0.86130584295253576</v>
      </c>
      <c r="G13" s="29">
        <f t="shared" si="7"/>
        <v>732496</v>
      </c>
      <c r="H13" s="31">
        <f t="shared" si="5"/>
        <v>0.68485604387590437</v>
      </c>
      <c r="I13" s="35">
        <v>9642</v>
      </c>
      <c r="J13" s="35">
        <v>34655</v>
      </c>
      <c r="K13" s="35">
        <v>192645</v>
      </c>
      <c r="L13" s="35">
        <v>270606</v>
      </c>
      <c r="M13" s="35">
        <v>142224</v>
      </c>
      <c r="N13" s="35">
        <v>75206</v>
      </c>
      <c r="O13" s="35">
        <v>7518</v>
      </c>
      <c r="P13" s="35">
        <f t="shared" si="8"/>
        <v>21</v>
      </c>
      <c r="Q13" s="65">
        <f t="shared" si="6"/>
        <v>1.9634205403707313E-5</v>
      </c>
      <c r="R13" s="35">
        <v>2</v>
      </c>
      <c r="S13" s="35">
        <v>19</v>
      </c>
      <c r="U13" s="1">
        <v>1069562</v>
      </c>
    </row>
    <row r="14" spans="1:21" x14ac:dyDescent="0.45">
      <c r="A14" s="33" t="s">
        <v>20</v>
      </c>
      <c r="B14" s="32">
        <f t="shared" si="9"/>
        <v>4393791</v>
      </c>
      <c r="C14" s="34">
        <f>SUM(一般接種!D13+一般接種!G13+一般接種!J13+一般接種!M13+医療従事者等!C11)</f>
        <v>1592538</v>
      </c>
      <c r="D14" s="30">
        <f t="shared" si="0"/>
        <v>0.85525646609479078</v>
      </c>
      <c r="E14" s="34">
        <f>SUM(一般接種!E13+一般接種!H13+一般接種!K13+一般接種!N13+医療従事者等!D11)</f>
        <v>1568869</v>
      </c>
      <c r="F14" s="31">
        <f t="shared" si="1"/>
        <v>0.8425452684367144</v>
      </c>
      <c r="G14" s="29">
        <f t="shared" si="7"/>
        <v>1232005</v>
      </c>
      <c r="H14" s="31">
        <f t="shared" si="5"/>
        <v>0.66163585579189488</v>
      </c>
      <c r="I14" s="35">
        <v>19025</v>
      </c>
      <c r="J14" s="35">
        <v>74820</v>
      </c>
      <c r="K14" s="35">
        <v>345260</v>
      </c>
      <c r="L14" s="35">
        <v>418350</v>
      </c>
      <c r="M14" s="35">
        <v>235492</v>
      </c>
      <c r="N14" s="35">
        <v>125797</v>
      </c>
      <c r="O14" s="35">
        <v>13261</v>
      </c>
      <c r="P14" s="35">
        <f t="shared" si="8"/>
        <v>379</v>
      </c>
      <c r="Q14" s="65">
        <f t="shared" si="6"/>
        <v>2.0353812634293542E-4</v>
      </c>
      <c r="R14" s="35">
        <v>116</v>
      </c>
      <c r="S14" s="35">
        <v>263</v>
      </c>
      <c r="U14" s="1">
        <v>1862059</v>
      </c>
    </row>
    <row r="15" spans="1:21" x14ac:dyDescent="0.45">
      <c r="A15" s="33" t="s">
        <v>21</v>
      </c>
      <c r="B15" s="32">
        <f t="shared" si="9"/>
        <v>6756572</v>
      </c>
      <c r="C15" s="34">
        <f>SUM(一般接種!D14+一般接種!G14+一般接種!J14+一般接種!M14+医療従事者等!C12)</f>
        <v>2470306</v>
      </c>
      <c r="D15" s="30">
        <f t="shared" si="0"/>
        <v>0.84958119459705783</v>
      </c>
      <c r="E15" s="34">
        <f>SUM(一般接種!E14+一般接種!H14+一般接種!K14+一般接種!N14+医療従事者等!D12)</f>
        <v>2432468</v>
      </c>
      <c r="F15" s="31">
        <f t="shared" si="1"/>
        <v>0.83656804835478515</v>
      </c>
      <c r="G15" s="29">
        <f t="shared" si="7"/>
        <v>1853404</v>
      </c>
      <c r="H15" s="31">
        <f t="shared" si="5"/>
        <v>0.63741786822805158</v>
      </c>
      <c r="I15" s="35">
        <v>21185</v>
      </c>
      <c r="J15" s="35">
        <v>141461</v>
      </c>
      <c r="K15" s="35">
        <v>553663</v>
      </c>
      <c r="L15" s="35">
        <v>591936</v>
      </c>
      <c r="M15" s="35">
        <v>346046</v>
      </c>
      <c r="N15" s="35">
        <v>179855</v>
      </c>
      <c r="O15" s="35">
        <v>19258</v>
      </c>
      <c r="P15" s="35">
        <f t="shared" si="8"/>
        <v>394</v>
      </c>
      <c r="Q15" s="65">
        <f t="shared" si="6"/>
        <v>1.3550345207081259E-4</v>
      </c>
      <c r="R15" s="35">
        <v>82</v>
      </c>
      <c r="S15" s="35">
        <v>312</v>
      </c>
      <c r="U15" s="1">
        <v>2907675</v>
      </c>
    </row>
    <row r="16" spans="1:21" x14ac:dyDescent="0.45">
      <c r="A16" s="36" t="s">
        <v>22</v>
      </c>
      <c r="B16" s="32">
        <f t="shared" si="9"/>
        <v>4453814</v>
      </c>
      <c r="C16" s="34">
        <f>SUM(一般接種!D15+一般接種!G15+一般接種!J15+一般接種!M15+医療従事者等!C13)</f>
        <v>1628691</v>
      </c>
      <c r="D16" s="30">
        <f t="shared" si="0"/>
        <v>0.83291918128302067</v>
      </c>
      <c r="E16" s="34">
        <f>SUM(一般接種!E15+一般接種!H15+一般接種!K15+一般接種!N15+医療従事者等!D13)</f>
        <v>1605884</v>
      </c>
      <c r="F16" s="31">
        <f t="shared" si="1"/>
        <v>0.82125558900706297</v>
      </c>
      <c r="G16" s="29">
        <f t="shared" si="7"/>
        <v>1218957</v>
      </c>
      <c r="H16" s="31">
        <f t="shared" si="5"/>
        <v>0.62337955232711861</v>
      </c>
      <c r="I16" s="35">
        <v>14802</v>
      </c>
      <c r="J16" s="35">
        <v>72159</v>
      </c>
      <c r="K16" s="35">
        <v>366783</v>
      </c>
      <c r="L16" s="35">
        <v>347472</v>
      </c>
      <c r="M16" s="35">
        <v>253329</v>
      </c>
      <c r="N16" s="35">
        <v>146417</v>
      </c>
      <c r="O16" s="35">
        <v>17995</v>
      </c>
      <c r="P16" s="35">
        <f t="shared" si="8"/>
        <v>282</v>
      </c>
      <c r="Q16" s="65">
        <f t="shared" si="6"/>
        <v>1.4421594343052909E-4</v>
      </c>
      <c r="R16" s="35">
        <v>62</v>
      </c>
      <c r="S16" s="35">
        <v>220</v>
      </c>
      <c r="U16" s="1">
        <v>1955401</v>
      </c>
    </row>
    <row r="17" spans="1:21" x14ac:dyDescent="0.45">
      <c r="A17" s="33" t="s">
        <v>23</v>
      </c>
      <c r="B17" s="32">
        <f t="shared" si="9"/>
        <v>4427748</v>
      </c>
      <c r="C17" s="34">
        <f>SUM(一般接種!D16+一般接種!G16+一般接種!J16+一般接種!M16+医療従事者等!C14)</f>
        <v>1611275</v>
      </c>
      <c r="D17" s="30">
        <f t="shared" si="0"/>
        <v>0.82287634805354781</v>
      </c>
      <c r="E17" s="34">
        <f>SUM(一般接種!E16+一般接種!H16+一般接種!K16+一般接種!N16+医療従事者等!D14)</f>
        <v>1585045</v>
      </c>
      <c r="F17" s="31">
        <f t="shared" si="1"/>
        <v>0.80948071626540208</v>
      </c>
      <c r="G17" s="29">
        <f t="shared" si="7"/>
        <v>1231219</v>
      </c>
      <c r="H17" s="31">
        <f t="shared" si="5"/>
        <v>0.62878217211471732</v>
      </c>
      <c r="I17" s="35">
        <v>16235</v>
      </c>
      <c r="J17" s="35">
        <v>71785</v>
      </c>
      <c r="K17" s="35">
        <v>402058</v>
      </c>
      <c r="L17" s="35">
        <v>435318</v>
      </c>
      <c r="M17" s="35">
        <v>217012</v>
      </c>
      <c r="N17" s="35">
        <v>77884</v>
      </c>
      <c r="O17" s="35">
        <v>10927</v>
      </c>
      <c r="P17" s="35">
        <f t="shared" si="8"/>
        <v>209</v>
      </c>
      <c r="Q17" s="65">
        <f t="shared" si="6"/>
        <v>1.0673606724065817E-4</v>
      </c>
      <c r="R17" s="35">
        <v>49</v>
      </c>
      <c r="S17" s="35">
        <v>160</v>
      </c>
      <c r="U17" s="1">
        <v>1958101</v>
      </c>
    </row>
    <row r="18" spans="1:21" x14ac:dyDescent="0.45">
      <c r="A18" s="33" t="s">
        <v>24</v>
      </c>
      <c r="B18" s="32">
        <f t="shared" si="9"/>
        <v>16547265</v>
      </c>
      <c r="C18" s="34">
        <f>SUM(一般接種!D17+一般接種!G17+一般接種!J17+一般接種!M17+医療従事者等!C15)</f>
        <v>6120397</v>
      </c>
      <c r="D18" s="30">
        <f t="shared" si="0"/>
        <v>0.82777432819042007</v>
      </c>
      <c r="E18" s="34">
        <f>SUM(一般接種!E17+一般接種!H17+一般接種!K17+一般接種!N17+医療従事者等!D15)</f>
        <v>6027796</v>
      </c>
      <c r="F18" s="31">
        <f t="shared" si="1"/>
        <v>0.81525018464797327</v>
      </c>
      <c r="G18" s="29">
        <f t="shared" si="7"/>
        <v>4398096</v>
      </c>
      <c r="H18" s="31">
        <f t="shared" si="5"/>
        <v>0.59483575358215712</v>
      </c>
      <c r="I18" s="35">
        <v>49235</v>
      </c>
      <c r="J18" s="35">
        <v>268401</v>
      </c>
      <c r="K18" s="35">
        <v>1312701</v>
      </c>
      <c r="L18" s="35">
        <v>1412824</v>
      </c>
      <c r="M18" s="35">
        <v>834840</v>
      </c>
      <c r="N18" s="35">
        <v>464879</v>
      </c>
      <c r="O18" s="35">
        <v>55216</v>
      </c>
      <c r="P18" s="35">
        <f t="shared" si="8"/>
        <v>976</v>
      </c>
      <c r="Q18" s="65">
        <f t="shared" si="6"/>
        <v>1.3200250642464044E-4</v>
      </c>
      <c r="R18" s="35">
        <v>201</v>
      </c>
      <c r="S18" s="35">
        <v>775</v>
      </c>
      <c r="U18" s="1">
        <v>7393799</v>
      </c>
    </row>
    <row r="19" spans="1:21" x14ac:dyDescent="0.45">
      <c r="A19" s="33" t="s">
        <v>25</v>
      </c>
      <c r="B19" s="32">
        <f t="shared" si="9"/>
        <v>14231866</v>
      </c>
      <c r="C19" s="34">
        <f>SUM(一般接種!D18+一般接種!G18+一般接種!J18+一般接種!M18+医療従事者等!C16)</f>
        <v>5223538</v>
      </c>
      <c r="D19" s="30">
        <f t="shared" si="0"/>
        <v>0.82613114378673558</v>
      </c>
      <c r="E19" s="34">
        <f>SUM(一般接種!E18+一般接種!H18+一般接種!K18+一般接種!N18+医療従事者等!D16)</f>
        <v>5153936</v>
      </c>
      <c r="F19" s="31">
        <f t="shared" si="1"/>
        <v>0.81512320627965806</v>
      </c>
      <c r="G19" s="29">
        <f t="shared" si="7"/>
        <v>3853324</v>
      </c>
      <c r="H19" s="31">
        <f t="shared" si="5"/>
        <v>0.60942429508522367</v>
      </c>
      <c r="I19" s="35">
        <v>42965</v>
      </c>
      <c r="J19" s="35">
        <v>212357</v>
      </c>
      <c r="K19" s="35">
        <v>1085721</v>
      </c>
      <c r="L19" s="35">
        <v>1320087</v>
      </c>
      <c r="M19" s="35">
        <v>752364</v>
      </c>
      <c r="N19" s="35">
        <v>389828</v>
      </c>
      <c r="O19" s="35">
        <v>50002</v>
      </c>
      <c r="P19" s="35">
        <f t="shared" si="8"/>
        <v>1068</v>
      </c>
      <c r="Q19" s="65">
        <f t="shared" si="6"/>
        <v>1.6891004938879235E-4</v>
      </c>
      <c r="R19" s="35">
        <v>193</v>
      </c>
      <c r="S19" s="35">
        <v>875</v>
      </c>
      <c r="U19" s="1">
        <v>6322892</v>
      </c>
    </row>
    <row r="20" spans="1:21" x14ac:dyDescent="0.45">
      <c r="A20" s="33" t="s">
        <v>26</v>
      </c>
      <c r="B20" s="32">
        <f t="shared" si="9"/>
        <v>30504974</v>
      </c>
      <c r="C20" s="34">
        <f>SUM(一般接種!D19+一般接種!G19+一般接種!J19+一般接種!M19+医療従事者等!C17)</f>
        <v>11283468</v>
      </c>
      <c r="D20" s="30">
        <f t="shared" si="0"/>
        <v>0.8150834239365401</v>
      </c>
      <c r="E20" s="34">
        <f>SUM(一般接種!E19+一般接種!H19+一般接種!K19+一般接種!N19+医療従事者等!D17)</f>
        <v>11133297</v>
      </c>
      <c r="F20" s="31">
        <f t="shared" si="1"/>
        <v>0.8042355274515256</v>
      </c>
      <c r="G20" s="29">
        <f t="shared" si="7"/>
        <v>8084659</v>
      </c>
      <c r="H20" s="31">
        <f t="shared" si="5"/>
        <v>0.58401118690453724</v>
      </c>
      <c r="I20" s="35">
        <v>102192</v>
      </c>
      <c r="J20" s="35">
        <v>605846</v>
      </c>
      <c r="K20" s="35">
        <v>2630324</v>
      </c>
      <c r="L20" s="35">
        <v>2928152</v>
      </c>
      <c r="M20" s="35">
        <v>1261466</v>
      </c>
      <c r="N20" s="35">
        <v>501022</v>
      </c>
      <c r="O20" s="35">
        <v>55657</v>
      </c>
      <c r="P20" s="35">
        <f t="shared" si="8"/>
        <v>3550</v>
      </c>
      <c r="Q20" s="65">
        <f t="shared" si="6"/>
        <v>2.5644120716917151E-4</v>
      </c>
      <c r="R20" s="35">
        <v>1201</v>
      </c>
      <c r="S20" s="35">
        <v>2349</v>
      </c>
      <c r="U20" s="1">
        <v>13843329</v>
      </c>
    </row>
    <row r="21" spans="1:21" x14ac:dyDescent="0.45">
      <c r="A21" s="33" t="s">
        <v>27</v>
      </c>
      <c r="B21" s="32">
        <f t="shared" si="9"/>
        <v>20566209</v>
      </c>
      <c r="C21" s="34">
        <f>SUM(一般接種!D20+一般接種!G20+一般接種!J20+一般接種!M20+医療従事者等!C18)</f>
        <v>7596679</v>
      </c>
      <c r="D21" s="30">
        <f t="shared" si="0"/>
        <v>0.82391640707376823</v>
      </c>
      <c r="E21" s="34">
        <f>SUM(一般接種!E20+一般接種!H20+一般接種!K20+一般接種!N20+医療従事者等!D18)</f>
        <v>7501873</v>
      </c>
      <c r="F21" s="31">
        <f t="shared" si="1"/>
        <v>0.81363399039023643</v>
      </c>
      <c r="G21" s="29">
        <f t="shared" si="7"/>
        <v>5465852</v>
      </c>
      <c r="H21" s="31">
        <f t="shared" si="5"/>
        <v>0.59281235148108402</v>
      </c>
      <c r="I21" s="35">
        <v>50054</v>
      </c>
      <c r="J21" s="35">
        <v>299879</v>
      </c>
      <c r="K21" s="35">
        <v>1448377</v>
      </c>
      <c r="L21" s="35">
        <v>2045144</v>
      </c>
      <c r="M21" s="35">
        <v>1095353</v>
      </c>
      <c r="N21" s="35">
        <v>470867</v>
      </c>
      <c r="O21" s="35">
        <v>56178</v>
      </c>
      <c r="P21" s="35">
        <f t="shared" si="8"/>
        <v>1805</v>
      </c>
      <c r="Q21" s="65">
        <f t="shared" si="6"/>
        <v>1.9576569113531736E-4</v>
      </c>
      <c r="R21" s="35">
        <v>523</v>
      </c>
      <c r="S21" s="35">
        <v>1282</v>
      </c>
      <c r="U21" s="1">
        <v>9220206</v>
      </c>
    </row>
    <row r="22" spans="1:21" x14ac:dyDescent="0.45">
      <c r="A22" s="33" t="s">
        <v>28</v>
      </c>
      <c r="B22" s="32">
        <f t="shared" si="9"/>
        <v>5276214</v>
      </c>
      <c r="C22" s="34">
        <f>SUM(一般接種!D21+一般接種!G21+一般接種!J21+一般接種!M21+医療従事者等!C19)</f>
        <v>1897833</v>
      </c>
      <c r="D22" s="30">
        <f t="shared" si="0"/>
        <v>0.85751639952394165</v>
      </c>
      <c r="E22" s="34">
        <f>SUM(一般接種!E21+一般接種!H21+一般接種!K21+一般接種!N21+医療従事者等!D19)</f>
        <v>1862748</v>
      </c>
      <c r="F22" s="31">
        <f t="shared" si="1"/>
        <v>0.84166360168698895</v>
      </c>
      <c r="G22" s="29">
        <f t="shared" si="7"/>
        <v>1515565</v>
      </c>
      <c r="H22" s="31">
        <f t="shared" si="5"/>
        <v>0.68479251970247257</v>
      </c>
      <c r="I22" s="35">
        <v>16806</v>
      </c>
      <c r="J22" s="35">
        <v>64943</v>
      </c>
      <c r="K22" s="35">
        <v>343973</v>
      </c>
      <c r="L22" s="35">
        <v>567328</v>
      </c>
      <c r="M22" s="35">
        <v>355991</v>
      </c>
      <c r="N22" s="35">
        <v>148872</v>
      </c>
      <c r="O22" s="35">
        <v>17652</v>
      </c>
      <c r="P22" s="35">
        <f t="shared" si="8"/>
        <v>68</v>
      </c>
      <c r="Q22" s="65">
        <f t="shared" si="6"/>
        <v>3.0725103403528146E-5</v>
      </c>
      <c r="R22" s="35">
        <v>8</v>
      </c>
      <c r="S22" s="35">
        <v>60</v>
      </c>
      <c r="U22" s="1">
        <v>2213174</v>
      </c>
    </row>
    <row r="23" spans="1:21" x14ac:dyDescent="0.45">
      <c r="A23" s="33" t="s">
        <v>29</v>
      </c>
      <c r="B23" s="32">
        <f t="shared" si="9"/>
        <v>2458417</v>
      </c>
      <c r="C23" s="34">
        <f>SUM(一般接種!D22+一般接種!G22+一般接種!J22+一般接種!M22+医療従事者等!C20)</f>
        <v>896124</v>
      </c>
      <c r="D23" s="30">
        <f t="shared" si="0"/>
        <v>0.85534622411169892</v>
      </c>
      <c r="E23" s="34">
        <f>SUM(一般接種!E22+一般接種!H22+一般接種!K22+一般接種!N22+医療従事者等!D20)</f>
        <v>887503</v>
      </c>
      <c r="F23" s="31">
        <f t="shared" si="1"/>
        <v>0.84711751938102886</v>
      </c>
      <c r="G23" s="29">
        <f t="shared" si="7"/>
        <v>674655</v>
      </c>
      <c r="H23" s="31">
        <f t="shared" si="5"/>
        <v>0.64395508526507295</v>
      </c>
      <c r="I23" s="35">
        <v>10198</v>
      </c>
      <c r="J23" s="35">
        <v>39113</v>
      </c>
      <c r="K23" s="35">
        <v>212677</v>
      </c>
      <c r="L23" s="35">
        <v>219221</v>
      </c>
      <c r="M23" s="35">
        <v>127135</v>
      </c>
      <c r="N23" s="35">
        <v>60676</v>
      </c>
      <c r="O23" s="35">
        <v>5635</v>
      </c>
      <c r="P23" s="35">
        <f t="shared" si="8"/>
        <v>135</v>
      </c>
      <c r="Q23" s="65">
        <f t="shared" si="6"/>
        <v>1.2885687723471233E-4</v>
      </c>
      <c r="R23" s="35">
        <v>71</v>
      </c>
      <c r="S23" s="35">
        <v>64</v>
      </c>
      <c r="U23" s="1">
        <v>1047674</v>
      </c>
    </row>
    <row r="24" spans="1:21" x14ac:dyDescent="0.45">
      <c r="A24" s="33" t="s">
        <v>30</v>
      </c>
      <c r="B24" s="32">
        <f t="shared" si="9"/>
        <v>2550506</v>
      </c>
      <c r="C24" s="34">
        <f>SUM(一般接種!D23+一般接種!G23+一般接種!J23+一般接種!M23+医療従事者等!C21)</f>
        <v>936722</v>
      </c>
      <c r="D24" s="30">
        <f t="shared" si="0"/>
        <v>0.82701367405461146</v>
      </c>
      <c r="E24" s="34">
        <f>SUM(一般接種!E23+一般接種!H23+一般接種!K23+一般接種!N23+医療従事者等!D21)</f>
        <v>924245</v>
      </c>
      <c r="F24" s="31">
        <f t="shared" si="1"/>
        <v>0.81599797290616038</v>
      </c>
      <c r="G24" s="29">
        <f t="shared" si="7"/>
        <v>689362</v>
      </c>
      <c r="H24" s="31">
        <f t="shared" si="5"/>
        <v>0.60862433077651112</v>
      </c>
      <c r="I24" s="35">
        <v>9275</v>
      </c>
      <c r="J24" s="35">
        <v>55250</v>
      </c>
      <c r="K24" s="35">
        <v>203593</v>
      </c>
      <c r="L24" s="35">
        <v>215168</v>
      </c>
      <c r="M24" s="35">
        <v>130625</v>
      </c>
      <c r="N24" s="35">
        <v>67198</v>
      </c>
      <c r="O24" s="35">
        <v>8253</v>
      </c>
      <c r="P24" s="35">
        <f t="shared" si="8"/>
        <v>177</v>
      </c>
      <c r="Q24" s="65">
        <f t="shared" si="6"/>
        <v>1.5626986481332374E-4</v>
      </c>
      <c r="R24" s="35">
        <v>38</v>
      </c>
      <c r="S24" s="35">
        <v>139</v>
      </c>
      <c r="U24" s="1">
        <v>1132656</v>
      </c>
    </row>
    <row r="25" spans="1:21" x14ac:dyDescent="0.45">
      <c r="A25" s="33" t="s">
        <v>31</v>
      </c>
      <c r="B25" s="32">
        <f t="shared" si="9"/>
        <v>1772222</v>
      </c>
      <c r="C25" s="34">
        <f>SUM(一般接種!D24+一般接種!G24+一般接種!J24+一般接種!M24+医療従事者等!C22)</f>
        <v>647405</v>
      </c>
      <c r="D25" s="30">
        <f t="shared" si="0"/>
        <v>0.83581101056955809</v>
      </c>
      <c r="E25" s="34">
        <f>SUM(一般接種!E24+一般接種!H24+一般接種!K24+一般接種!N24+医療従事者等!D22)</f>
        <v>640336</v>
      </c>
      <c r="F25" s="31">
        <f t="shared" si="1"/>
        <v>0.82668480976215586</v>
      </c>
      <c r="G25" s="29">
        <f t="shared" si="7"/>
        <v>484212</v>
      </c>
      <c r="H25" s="31">
        <f t="shared" si="5"/>
        <v>0.62512603555719659</v>
      </c>
      <c r="I25" s="35">
        <v>7665</v>
      </c>
      <c r="J25" s="35">
        <v>32324</v>
      </c>
      <c r="K25" s="35">
        <v>143694</v>
      </c>
      <c r="L25" s="35">
        <v>172076</v>
      </c>
      <c r="M25" s="35">
        <v>91890</v>
      </c>
      <c r="N25" s="35">
        <v>34000</v>
      </c>
      <c r="O25" s="35">
        <v>2563</v>
      </c>
      <c r="P25" s="35">
        <f t="shared" si="8"/>
        <v>269</v>
      </c>
      <c r="Q25" s="65">
        <f t="shared" si="6"/>
        <v>3.4728363519467896E-4</v>
      </c>
      <c r="R25" s="35">
        <v>143</v>
      </c>
      <c r="S25" s="35">
        <v>126</v>
      </c>
      <c r="U25" s="1">
        <v>774583</v>
      </c>
    </row>
    <row r="26" spans="1:21" x14ac:dyDescent="0.45">
      <c r="A26" s="33" t="s">
        <v>32</v>
      </c>
      <c r="B26" s="32">
        <f t="shared" si="9"/>
        <v>1865032</v>
      </c>
      <c r="C26" s="34">
        <f>SUM(一般接種!D25+一般接種!G25+一般接種!J25+一般接種!M25+医療従事者等!C23)</f>
        <v>681285</v>
      </c>
      <c r="D26" s="30">
        <f t="shared" si="0"/>
        <v>0.82982641836693682</v>
      </c>
      <c r="E26" s="34">
        <f>SUM(一般接種!E25+一般接種!H25+一般接種!K25+一般接種!N25+医療従事者等!D23)</f>
        <v>672618</v>
      </c>
      <c r="F26" s="31">
        <f t="shared" si="1"/>
        <v>0.81926974154594967</v>
      </c>
      <c r="G26" s="29">
        <f t="shared" si="7"/>
        <v>510912</v>
      </c>
      <c r="H26" s="31">
        <f t="shared" si="5"/>
        <v>0.62230678065815104</v>
      </c>
      <c r="I26" s="35">
        <v>6287</v>
      </c>
      <c r="J26" s="35">
        <v>37853</v>
      </c>
      <c r="K26" s="35">
        <v>168795</v>
      </c>
      <c r="L26" s="35">
        <v>164790</v>
      </c>
      <c r="M26" s="35">
        <v>96167</v>
      </c>
      <c r="N26" s="35">
        <v>34476</v>
      </c>
      <c r="O26" s="35">
        <v>2544</v>
      </c>
      <c r="P26" s="35">
        <f t="shared" si="8"/>
        <v>217</v>
      </c>
      <c r="Q26" s="65">
        <f t="shared" si="6"/>
        <v>2.6431278068007554E-4</v>
      </c>
      <c r="R26" s="35">
        <v>109</v>
      </c>
      <c r="S26" s="35">
        <v>108</v>
      </c>
      <c r="U26" s="1">
        <v>820997</v>
      </c>
    </row>
    <row r="27" spans="1:21" x14ac:dyDescent="0.45">
      <c r="A27" s="33" t="s">
        <v>33</v>
      </c>
      <c r="B27" s="32">
        <f t="shared" si="9"/>
        <v>4769337</v>
      </c>
      <c r="C27" s="34">
        <f>SUM(一般接種!D26+一般接種!G26+一般接種!J26+一般接種!M26+医療従事者等!C24)</f>
        <v>1728647</v>
      </c>
      <c r="D27" s="30">
        <f t="shared" si="0"/>
        <v>0.83439500284061152</v>
      </c>
      <c r="E27" s="34">
        <f>SUM(一般接種!E26+一般接種!H26+一般接種!K26+一般接種!N26+医療従事者等!D24)</f>
        <v>1702045</v>
      </c>
      <c r="F27" s="31">
        <f t="shared" si="1"/>
        <v>0.8215545699092115</v>
      </c>
      <c r="G27" s="29">
        <f t="shared" si="7"/>
        <v>1338602</v>
      </c>
      <c r="H27" s="31">
        <f t="shared" si="5"/>
        <v>0.64612544932102867</v>
      </c>
      <c r="I27" s="35">
        <v>14305</v>
      </c>
      <c r="J27" s="35">
        <v>69106</v>
      </c>
      <c r="K27" s="35">
        <v>456918</v>
      </c>
      <c r="L27" s="35">
        <v>432259</v>
      </c>
      <c r="M27" s="35">
        <v>235063</v>
      </c>
      <c r="N27" s="35">
        <v>118952</v>
      </c>
      <c r="O27" s="35">
        <v>11999</v>
      </c>
      <c r="P27" s="35">
        <f t="shared" si="8"/>
        <v>43</v>
      </c>
      <c r="Q27" s="65">
        <f t="shared" si="6"/>
        <v>2.0755530262769841E-5</v>
      </c>
      <c r="R27" s="35">
        <v>9</v>
      </c>
      <c r="S27" s="35">
        <v>34</v>
      </c>
      <c r="U27" s="1">
        <v>2071737</v>
      </c>
    </row>
    <row r="28" spans="1:21" x14ac:dyDescent="0.45">
      <c r="A28" s="33" t="s">
        <v>34</v>
      </c>
      <c r="B28" s="32">
        <f t="shared" si="9"/>
        <v>4591270</v>
      </c>
      <c r="C28" s="34">
        <f>SUM(一般接種!D27+一般接種!G27+一般接種!J27+一般接種!M27+医療従事者等!C25)</f>
        <v>1668057</v>
      </c>
      <c r="D28" s="30">
        <f t="shared" si="0"/>
        <v>0.82708471031455411</v>
      </c>
      <c r="E28" s="34">
        <f>SUM(一般接種!E27+一般接種!H27+一般接種!K27+一般接種!N27+医療従事者等!D25)</f>
        <v>1652973</v>
      </c>
      <c r="F28" s="31">
        <f t="shared" si="1"/>
        <v>0.81960550200789273</v>
      </c>
      <c r="G28" s="29">
        <f t="shared" si="7"/>
        <v>1270093</v>
      </c>
      <c r="H28" s="31">
        <f t="shared" si="5"/>
        <v>0.62975935533230765</v>
      </c>
      <c r="I28" s="35">
        <v>15469</v>
      </c>
      <c r="J28" s="35">
        <v>85136</v>
      </c>
      <c r="K28" s="35">
        <v>466535</v>
      </c>
      <c r="L28" s="35">
        <v>403182</v>
      </c>
      <c r="M28" s="35">
        <v>191551</v>
      </c>
      <c r="N28" s="35">
        <v>97346</v>
      </c>
      <c r="O28" s="35">
        <v>10874</v>
      </c>
      <c r="P28" s="35">
        <f t="shared" si="8"/>
        <v>147</v>
      </c>
      <c r="Q28" s="65">
        <f t="shared" si="6"/>
        <v>7.2888068223231857E-5</v>
      </c>
      <c r="R28" s="35">
        <v>32</v>
      </c>
      <c r="S28" s="35">
        <v>115</v>
      </c>
      <c r="U28" s="1">
        <v>2016791</v>
      </c>
    </row>
    <row r="29" spans="1:21" x14ac:dyDescent="0.45">
      <c r="A29" s="33" t="s">
        <v>35</v>
      </c>
      <c r="B29" s="32">
        <f t="shared" si="9"/>
        <v>8502007</v>
      </c>
      <c r="C29" s="34">
        <f>SUM(一般接種!D28+一般接種!G28+一般接種!J28+一般接種!M28+医療従事者等!C26)</f>
        <v>3133465</v>
      </c>
      <c r="D29" s="30">
        <f t="shared" si="0"/>
        <v>0.85003906398354967</v>
      </c>
      <c r="E29" s="34">
        <f>SUM(一般接種!E28+一般接種!H28+一般接種!K28+一般接種!N28+医療従事者等!D26)</f>
        <v>3096928</v>
      </c>
      <c r="F29" s="31">
        <f t="shared" si="1"/>
        <v>0.84012739199079822</v>
      </c>
      <c r="G29" s="29">
        <f t="shared" si="7"/>
        <v>2271374</v>
      </c>
      <c r="H29" s="31">
        <f t="shared" si="5"/>
        <v>0.61617303174491223</v>
      </c>
      <c r="I29" s="35">
        <v>23532</v>
      </c>
      <c r="J29" s="35">
        <v>115213</v>
      </c>
      <c r="K29" s="35">
        <v>653162</v>
      </c>
      <c r="L29" s="35">
        <v>754034</v>
      </c>
      <c r="M29" s="35">
        <v>451466</v>
      </c>
      <c r="N29" s="35">
        <v>249040</v>
      </c>
      <c r="O29" s="35">
        <v>24927</v>
      </c>
      <c r="P29" s="35">
        <f t="shared" si="8"/>
        <v>240</v>
      </c>
      <c r="Q29" s="65">
        <f t="shared" si="6"/>
        <v>6.5106639249537469E-5</v>
      </c>
      <c r="R29" s="35">
        <v>23</v>
      </c>
      <c r="S29" s="35">
        <v>217</v>
      </c>
      <c r="U29" s="1">
        <v>3686260</v>
      </c>
    </row>
    <row r="30" spans="1:21" x14ac:dyDescent="0.45">
      <c r="A30" s="33" t="s">
        <v>36</v>
      </c>
      <c r="B30" s="32">
        <f t="shared" si="9"/>
        <v>16204819</v>
      </c>
      <c r="C30" s="34">
        <f>SUM(一般接種!D29+一般接種!G29+一般接種!J29+一般接種!M29+医療従事者等!C27)</f>
        <v>6006425</v>
      </c>
      <c r="D30" s="30">
        <f t="shared" si="0"/>
        <v>0.79462658236053807</v>
      </c>
      <c r="E30" s="34">
        <f>SUM(一般接種!E29+一般接種!H29+一般接種!K29+一般接種!N29+医療従事者等!D27)</f>
        <v>5897575</v>
      </c>
      <c r="F30" s="31">
        <f t="shared" si="1"/>
        <v>0.78022615223946867</v>
      </c>
      <c r="G30" s="29">
        <f t="shared" si="7"/>
        <v>4300351</v>
      </c>
      <c r="H30" s="31">
        <f t="shared" si="5"/>
        <v>0.56891965155324875</v>
      </c>
      <c r="I30" s="35">
        <v>43091</v>
      </c>
      <c r="J30" s="35">
        <v>374253</v>
      </c>
      <c r="K30" s="35">
        <v>1353408</v>
      </c>
      <c r="L30" s="35">
        <v>1358798</v>
      </c>
      <c r="M30" s="35">
        <v>758386</v>
      </c>
      <c r="N30" s="35">
        <v>367523</v>
      </c>
      <c r="O30" s="35">
        <v>44892</v>
      </c>
      <c r="P30" s="35">
        <f t="shared" si="8"/>
        <v>468</v>
      </c>
      <c r="Q30" s="65">
        <f t="shared" si="6"/>
        <v>6.1914573235282528E-5</v>
      </c>
      <c r="R30" s="35">
        <v>57</v>
      </c>
      <c r="S30" s="35">
        <v>411</v>
      </c>
      <c r="U30" s="1">
        <v>7558802</v>
      </c>
    </row>
    <row r="31" spans="1:21" x14ac:dyDescent="0.45">
      <c r="A31" s="33" t="s">
        <v>37</v>
      </c>
      <c r="B31" s="32">
        <f t="shared" si="9"/>
        <v>4026855</v>
      </c>
      <c r="C31" s="34">
        <f>SUM(一般接種!D30+一般接種!G30+一般接種!J30+一般接種!M30+医療従事者等!C28)</f>
        <v>1479040</v>
      </c>
      <c r="D31" s="30">
        <f t="shared" si="0"/>
        <v>0.82143470048435008</v>
      </c>
      <c r="E31" s="34">
        <f>SUM(一般接種!E30+一般接種!H30+一般接種!K30+一般接種!N30+医療従事者等!D28)</f>
        <v>1461984</v>
      </c>
      <c r="F31" s="31">
        <f t="shared" si="1"/>
        <v>0.81196207617975991</v>
      </c>
      <c r="G31" s="29">
        <f t="shared" si="7"/>
        <v>1085651</v>
      </c>
      <c r="H31" s="31">
        <f t="shared" si="5"/>
        <v>0.60295286403040838</v>
      </c>
      <c r="I31" s="35">
        <v>16805</v>
      </c>
      <c r="J31" s="35">
        <v>67363</v>
      </c>
      <c r="K31" s="35">
        <v>346742</v>
      </c>
      <c r="L31" s="35">
        <v>353544</v>
      </c>
      <c r="M31" s="35">
        <v>196134</v>
      </c>
      <c r="N31" s="35">
        <v>96942</v>
      </c>
      <c r="O31" s="35">
        <v>8121</v>
      </c>
      <c r="P31" s="35">
        <f t="shared" si="8"/>
        <v>180</v>
      </c>
      <c r="Q31" s="65">
        <f t="shared" si="6"/>
        <v>9.9969065128179777E-5</v>
      </c>
      <c r="R31" s="35">
        <v>72</v>
      </c>
      <c r="S31" s="35">
        <v>108</v>
      </c>
      <c r="U31" s="1">
        <v>1800557</v>
      </c>
    </row>
    <row r="32" spans="1:21" x14ac:dyDescent="0.45">
      <c r="A32" s="33" t="s">
        <v>38</v>
      </c>
      <c r="B32" s="32">
        <f t="shared" si="9"/>
        <v>3135828</v>
      </c>
      <c r="C32" s="34">
        <f>SUM(一般接種!D31+一般接種!G31+一般接種!J31+一般接種!M31+医療従事者等!C29)</f>
        <v>1156747</v>
      </c>
      <c r="D32" s="30">
        <f t="shared" si="0"/>
        <v>0.81527484013382734</v>
      </c>
      <c r="E32" s="34">
        <f>SUM(一般接種!E31+一般接種!H31+一般接種!K31+一般接種!N31+医療従事者等!D29)</f>
        <v>1143967</v>
      </c>
      <c r="F32" s="31">
        <f t="shared" si="1"/>
        <v>0.80626750105543743</v>
      </c>
      <c r="G32" s="29">
        <f t="shared" si="7"/>
        <v>835086</v>
      </c>
      <c r="H32" s="31">
        <f t="shared" si="5"/>
        <v>0.58856829120628573</v>
      </c>
      <c r="I32" s="35">
        <v>8724</v>
      </c>
      <c r="J32" s="35">
        <v>52804</v>
      </c>
      <c r="K32" s="35">
        <v>238431</v>
      </c>
      <c r="L32" s="35">
        <v>285780</v>
      </c>
      <c r="M32" s="35">
        <v>160463</v>
      </c>
      <c r="N32" s="35">
        <v>82202</v>
      </c>
      <c r="O32" s="35">
        <v>6682</v>
      </c>
      <c r="P32" s="35">
        <f t="shared" si="8"/>
        <v>28</v>
      </c>
      <c r="Q32" s="65">
        <f t="shared" si="6"/>
        <v>1.9734389217129732E-5</v>
      </c>
      <c r="R32" s="35">
        <v>4</v>
      </c>
      <c r="S32" s="35">
        <v>24</v>
      </c>
      <c r="U32" s="1">
        <v>1418843</v>
      </c>
    </row>
    <row r="33" spans="1:21" x14ac:dyDescent="0.45">
      <c r="A33" s="33" t="s">
        <v>39</v>
      </c>
      <c r="B33" s="32">
        <f t="shared" si="9"/>
        <v>5450501</v>
      </c>
      <c r="C33" s="34">
        <f>SUM(一般接種!D32+一般接種!G32+一般接種!J32+一般接種!M32+医療従事者等!C30)</f>
        <v>2027632</v>
      </c>
      <c r="D33" s="30">
        <f t="shared" si="0"/>
        <v>0.80126391895491167</v>
      </c>
      <c r="E33" s="34">
        <f>SUM(一般接種!E32+一般接種!H32+一般接種!K32+一般接種!N32+医療従事者等!D30)</f>
        <v>1994804</v>
      </c>
      <c r="F33" s="31">
        <f t="shared" si="1"/>
        <v>0.78829120401874386</v>
      </c>
      <c r="G33" s="29">
        <f t="shared" si="7"/>
        <v>1427798</v>
      </c>
      <c r="H33" s="31">
        <f t="shared" si="5"/>
        <v>0.56422616182620167</v>
      </c>
      <c r="I33" s="35">
        <v>25917</v>
      </c>
      <c r="J33" s="35">
        <v>95428</v>
      </c>
      <c r="K33" s="35">
        <v>449313</v>
      </c>
      <c r="L33" s="35">
        <v>473741</v>
      </c>
      <c r="M33" s="35">
        <v>250490</v>
      </c>
      <c r="N33" s="35">
        <v>120899</v>
      </c>
      <c r="O33" s="35">
        <v>12010</v>
      </c>
      <c r="P33" s="35">
        <f t="shared" si="8"/>
        <v>267</v>
      </c>
      <c r="Q33" s="65">
        <f t="shared" si="6"/>
        <v>1.0551099329708813E-4</v>
      </c>
      <c r="R33" s="35">
        <v>10</v>
      </c>
      <c r="S33" s="35">
        <v>257</v>
      </c>
      <c r="U33" s="1">
        <v>2530542</v>
      </c>
    </row>
    <row r="34" spans="1:21" x14ac:dyDescent="0.45">
      <c r="A34" s="33" t="s">
        <v>40</v>
      </c>
      <c r="B34" s="32">
        <f t="shared" si="9"/>
        <v>18379612</v>
      </c>
      <c r="C34" s="34">
        <f>SUM(一般接種!D33+一般接種!G33+一般接種!J33+一般接種!M33+医療従事者等!C31)</f>
        <v>6897315</v>
      </c>
      <c r="D34" s="30">
        <f t="shared" si="0"/>
        <v>0.78028241607482585</v>
      </c>
      <c r="E34" s="34">
        <f>SUM(一般接種!E33+一般接種!H33+一般接種!K33+一般接種!N33+医療従事者等!D31)</f>
        <v>6805637</v>
      </c>
      <c r="F34" s="31">
        <f t="shared" si="1"/>
        <v>0.7699110278837823</v>
      </c>
      <c r="G34" s="29">
        <f t="shared" si="7"/>
        <v>4675505</v>
      </c>
      <c r="H34" s="31">
        <f t="shared" si="5"/>
        <v>0.52893253936784512</v>
      </c>
      <c r="I34" s="35">
        <v>64818</v>
      </c>
      <c r="J34" s="35">
        <v>370680</v>
      </c>
      <c r="K34" s="35">
        <v>1517421</v>
      </c>
      <c r="L34" s="35">
        <v>1550154</v>
      </c>
      <c r="M34" s="35">
        <v>765546</v>
      </c>
      <c r="N34" s="35">
        <v>355164</v>
      </c>
      <c r="O34" s="35">
        <v>51722</v>
      </c>
      <c r="P34" s="35">
        <f t="shared" si="8"/>
        <v>1155</v>
      </c>
      <c r="Q34" s="65">
        <f t="shared" si="6"/>
        <v>1.3066333646736793E-4</v>
      </c>
      <c r="R34" s="35">
        <v>271</v>
      </c>
      <c r="S34" s="35">
        <v>884</v>
      </c>
      <c r="U34" s="1">
        <v>8839511</v>
      </c>
    </row>
    <row r="35" spans="1:21" x14ac:dyDescent="0.45">
      <c r="A35" s="33" t="s">
        <v>41</v>
      </c>
      <c r="B35" s="32">
        <f t="shared" si="9"/>
        <v>11955711</v>
      </c>
      <c r="C35" s="34">
        <f>SUM(一般接種!D34+一般接種!G34+一般接種!J34+一般接種!M34+医療従事者等!C32)</f>
        <v>4430314</v>
      </c>
      <c r="D35" s="30">
        <f t="shared" si="0"/>
        <v>0.80206639661454204</v>
      </c>
      <c r="E35" s="34">
        <f>SUM(一般接種!E34+一般接種!H34+一般接種!K34+一般接種!N34+医療従事者等!D32)</f>
        <v>4377172</v>
      </c>
      <c r="F35" s="31">
        <f t="shared" si="1"/>
        <v>0.79244554074543438</v>
      </c>
      <c r="G35" s="29">
        <f t="shared" si="7"/>
        <v>3147801</v>
      </c>
      <c r="H35" s="31">
        <f t="shared" si="5"/>
        <v>0.56987956278711893</v>
      </c>
      <c r="I35" s="35">
        <v>44600</v>
      </c>
      <c r="J35" s="35">
        <v>241843</v>
      </c>
      <c r="K35" s="35">
        <v>1006895</v>
      </c>
      <c r="L35" s="35">
        <v>1033666</v>
      </c>
      <c r="M35" s="35">
        <v>542834</v>
      </c>
      <c r="N35" s="35">
        <v>247783</v>
      </c>
      <c r="O35" s="35">
        <v>30180</v>
      </c>
      <c r="P35" s="35">
        <f t="shared" si="8"/>
        <v>424</v>
      </c>
      <c r="Q35" s="65">
        <f t="shared" si="6"/>
        <v>7.6761184910271793E-5</v>
      </c>
      <c r="R35" s="35">
        <v>89</v>
      </c>
      <c r="S35" s="35">
        <v>335</v>
      </c>
      <c r="U35" s="1">
        <v>5523625</v>
      </c>
    </row>
    <row r="36" spans="1:21" x14ac:dyDescent="0.45">
      <c r="A36" s="33" t="s">
        <v>42</v>
      </c>
      <c r="B36" s="32">
        <f t="shared" si="9"/>
        <v>2985678</v>
      </c>
      <c r="C36" s="34">
        <f>SUM(一般接種!D35+一般接種!G35+一般接種!J35+一般接種!M35+医療従事者等!C33)</f>
        <v>1093456</v>
      </c>
      <c r="D36" s="30">
        <f t="shared" si="0"/>
        <v>0.8131362294095732</v>
      </c>
      <c r="E36" s="34">
        <f>SUM(一般接種!E35+一般接種!H35+一般接種!K35+一般接種!N35+医療従事者等!D33)</f>
        <v>1081934</v>
      </c>
      <c r="F36" s="31">
        <f t="shared" si="1"/>
        <v>0.80456802398086169</v>
      </c>
      <c r="G36" s="29">
        <f t="shared" si="7"/>
        <v>810189</v>
      </c>
      <c r="H36" s="31">
        <f t="shared" si="5"/>
        <v>0.60248791772976018</v>
      </c>
      <c r="I36" s="35">
        <v>7534</v>
      </c>
      <c r="J36" s="35">
        <v>54251</v>
      </c>
      <c r="K36" s="35">
        <v>307308</v>
      </c>
      <c r="L36" s="35">
        <v>253742</v>
      </c>
      <c r="M36" s="35">
        <v>130960</v>
      </c>
      <c r="N36" s="35">
        <v>52389</v>
      </c>
      <c r="O36" s="35">
        <v>4005</v>
      </c>
      <c r="P36" s="35">
        <f t="shared" si="8"/>
        <v>99</v>
      </c>
      <c r="Q36" s="65">
        <f t="shared" si="6"/>
        <v>7.3620234112344477E-5</v>
      </c>
      <c r="R36" s="35">
        <v>64</v>
      </c>
      <c r="S36" s="35">
        <v>35</v>
      </c>
      <c r="U36" s="1">
        <v>1344739</v>
      </c>
    </row>
    <row r="37" spans="1:21" x14ac:dyDescent="0.45">
      <c r="A37" s="33" t="s">
        <v>43</v>
      </c>
      <c r="B37" s="32">
        <f t="shared" si="9"/>
        <v>2064346</v>
      </c>
      <c r="C37" s="34">
        <f>SUM(一般接種!D36+一般接種!G36+一般接種!J36+一般接種!M36+医療従事者等!C34)</f>
        <v>749569</v>
      </c>
      <c r="D37" s="30">
        <f t="shared" si="0"/>
        <v>0.79367175191014283</v>
      </c>
      <c r="E37" s="34">
        <f>SUM(一般接種!E36+一般接種!H36+一般接種!K36+一般接種!N36+医療従事者等!D34)</f>
        <v>740260</v>
      </c>
      <c r="F37" s="31">
        <f t="shared" si="1"/>
        <v>0.78381503379809236</v>
      </c>
      <c r="G37" s="29">
        <f t="shared" si="7"/>
        <v>574504</v>
      </c>
      <c r="H37" s="31">
        <f t="shared" si="5"/>
        <v>0.60830636827214668</v>
      </c>
      <c r="I37" s="35">
        <v>7676</v>
      </c>
      <c r="J37" s="35">
        <v>44724</v>
      </c>
      <c r="K37" s="35">
        <v>212132</v>
      </c>
      <c r="L37" s="35">
        <v>196226</v>
      </c>
      <c r="M37" s="35">
        <v>83083</v>
      </c>
      <c r="N37" s="35">
        <v>28570</v>
      </c>
      <c r="O37" s="35">
        <v>2093</v>
      </c>
      <c r="P37" s="35">
        <f t="shared" si="8"/>
        <v>13</v>
      </c>
      <c r="Q37" s="65">
        <f t="shared" si="6"/>
        <v>1.3764887254985007E-5</v>
      </c>
      <c r="R37" s="35">
        <v>1</v>
      </c>
      <c r="S37" s="35">
        <v>12</v>
      </c>
      <c r="U37" s="1">
        <v>944432</v>
      </c>
    </row>
    <row r="38" spans="1:21" x14ac:dyDescent="0.45">
      <c r="A38" s="33" t="s">
        <v>44</v>
      </c>
      <c r="B38" s="32">
        <f t="shared" si="9"/>
        <v>1214626</v>
      </c>
      <c r="C38" s="34">
        <f>SUM(一般接種!D37+一般接種!G37+一般接種!J37+一般接種!M37+医療従事者等!C35)</f>
        <v>443293</v>
      </c>
      <c r="D38" s="30">
        <f t="shared" si="0"/>
        <v>0.79616119600278745</v>
      </c>
      <c r="E38" s="34">
        <f>SUM(一般接種!E37+一般接種!H37+一般接種!K37+一般接種!N37+医療従事者等!D35)</f>
        <v>437688</v>
      </c>
      <c r="F38" s="31">
        <f t="shared" si="1"/>
        <v>0.78609452789930823</v>
      </c>
      <c r="G38" s="29">
        <f t="shared" si="7"/>
        <v>333587</v>
      </c>
      <c r="H38" s="31">
        <f t="shared" si="5"/>
        <v>0.59912749556384115</v>
      </c>
      <c r="I38" s="35">
        <v>4900</v>
      </c>
      <c r="J38" s="35">
        <v>23146</v>
      </c>
      <c r="K38" s="35">
        <v>108264</v>
      </c>
      <c r="L38" s="35">
        <v>110481</v>
      </c>
      <c r="M38" s="35">
        <v>59617</v>
      </c>
      <c r="N38" s="35">
        <v>24691</v>
      </c>
      <c r="O38" s="35">
        <v>2488</v>
      </c>
      <c r="P38" s="35">
        <f t="shared" si="8"/>
        <v>58</v>
      </c>
      <c r="Q38" s="65">
        <f t="shared" si="6"/>
        <v>1.0416891168631507E-4</v>
      </c>
      <c r="R38" s="35">
        <v>15</v>
      </c>
      <c r="S38" s="35">
        <v>43</v>
      </c>
      <c r="U38" s="1">
        <v>556788</v>
      </c>
    </row>
    <row r="39" spans="1:21" x14ac:dyDescent="0.45">
      <c r="A39" s="33" t="s">
        <v>45</v>
      </c>
      <c r="B39" s="32">
        <f t="shared" si="9"/>
        <v>1539119</v>
      </c>
      <c r="C39" s="34">
        <f>SUM(一般接種!D38+一般接種!G38+一般接種!J38+一般接種!M38+医療従事者等!C36)</f>
        <v>563436</v>
      </c>
      <c r="D39" s="30">
        <f t="shared" si="0"/>
        <v>0.8374307944977446</v>
      </c>
      <c r="E39" s="34">
        <f>SUM(一般接種!E38+一般接種!H38+一般接種!K38+一般接種!N38+医療従事者等!D36)</f>
        <v>553616</v>
      </c>
      <c r="F39" s="31">
        <f t="shared" si="1"/>
        <v>0.82283540051871618</v>
      </c>
      <c r="G39" s="29">
        <f t="shared" si="7"/>
        <v>422029</v>
      </c>
      <c r="H39" s="31">
        <f t="shared" si="5"/>
        <v>0.62725860749240137</v>
      </c>
      <c r="I39" s="35">
        <v>4870</v>
      </c>
      <c r="J39" s="35">
        <v>30265</v>
      </c>
      <c r="K39" s="35">
        <v>111319</v>
      </c>
      <c r="L39" s="35">
        <v>142519</v>
      </c>
      <c r="M39" s="35">
        <v>81855</v>
      </c>
      <c r="N39" s="35">
        <v>45373</v>
      </c>
      <c r="O39" s="35">
        <v>5828</v>
      </c>
      <c r="P39" s="35">
        <f t="shared" si="8"/>
        <v>38</v>
      </c>
      <c r="Q39" s="65">
        <f t="shared" si="6"/>
        <v>5.6479121303775929E-5</v>
      </c>
      <c r="R39" s="35">
        <v>23</v>
      </c>
      <c r="S39" s="35">
        <v>15</v>
      </c>
      <c r="U39" s="1">
        <v>672815</v>
      </c>
    </row>
    <row r="40" spans="1:21" x14ac:dyDescent="0.45">
      <c r="A40" s="33" t="s">
        <v>46</v>
      </c>
      <c r="B40" s="32">
        <f t="shared" si="9"/>
        <v>4103118</v>
      </c>
      <c r="C40" s="34">
        <f>SUM(一般接種!D39+一般接種!G39+一般接種!J39+一般接種!M39+医療従事者等!C37)</f>
        <v>1513597</v>
      </c>
      <c r="D40" s="30">
        <f t="shared" si="0"/>
        <v>0.7992418381965064</v>
      </c>
      <c r="E40" s="34">
        <f>SUM(一般接種!E39+一般接種!H39+一般接種!K39+一般接種!N39+医療従事者等!D37)</f>
        <v>1483194</v>
      </c>
      <c r="F40" s="31">
        <f t="shared" si="1"/>
        <v>0.78318779633021807</v>
      </c>
      <c r="G40" s="29">
        <f t="shared" si="7"/>
        <v>1105587</v>
      </c>
      <c r="H40" s="31">
        <f t="shared" si="5"/>
        <v>0.58379567755892814</v>
      </c>
      <c r="I40" s="35">
        <v>21839</v>
      </c>
      <c r="J40" s="35">
        <v>137887</v>
      </c>
      <c r="K40" s="35">
        <v>361966</v>
      </c>
      <c r="L40" s="35">
        <v>317868</v>
      </c>
      <c r="M40" s="35">
        <v>163308</v>
      </c>
      <c r="N40" s="35">
        <v>91113</v>
      </c>
      <c r="O40" s="35">
        <v>11606</v>
      </c>
      <c r="P40" s="35">
        <f t="shared" si="8"/>
        <v>740</v>
      </c>
      <c r="Q40" s="65">
        <f t="shared" si="6"/>
        <v>3.9075061609227207E-4</v>
      </c>
      <c r="R40" s="35">
        <v>233</v>
      </c>
      <c r="S40" s="35">
        <v>507</v>
      </c>
      <c r="U40" s="1">
        <v>1893791</v>
      </c>
    </row>
    <row r="41" spans="1:21" x14ac:dyDescent="0.45">
      <c r="A41" s="33" t="s">
        <v>47</v>
      </c>
      <c r="B41" s="32">
        <f t="shared" si="9"/>
        <v>6096326</v>
      </c>
      <c r="C41" s="34">
        <f>SUM(一般接種!D40+一般接種!G40+一般接種!J40+一般接種!M40+医療従事者等!C38)</f>
        <v>2241948</v>
      </c>
      <c r="D41" s="30">
        <f t="shared" si="0"/>
        <v>0.79715605669539502</v>
      </c>
      <c r="E41" s="34">
        <f>SUM(一般接種!E40+一般接種!H40+一般接種!K40+一般接種!N40+医療従事者等!D38)</f>
        <v>2213334</v>
      </c>
      <c r="F41" s="31">
        <f t="shared" si="1"/>
        <v>0.786981947658842</v>
      </c>
      <c r="G41" s="29">
        <f t="shared" si="7"/>
        <v>1640774</v>
      </c>
      <c r="H41" s="31">
        <f t="shared" si="5"/>
        <v>0.58340020900053446</v>
      </c>
      <c r="I41" s="35">
        <v>22396</v>
      </c>
      <c r="J41" s="35">
        <v>121129</v>
      </c>
      <c r="K41" s="35">
        <v>544871</v>
      </c>
      <c r="L41" s="35">
        <v>531734</v>
      </c>
      <c r="M41" s="35">
        <v>292124</v>
      </c>
      <c r="N41" s="35">
        <v>116150</v>
      </c>
      <c r="O41" s="35">
        <v>12370</v>
      </c>
      <c r="P41" s="35">
        <f t="shared" si="8"/>
        <v>270</v>
      </c>
      <c r="Q41" s="65">
        <f t="shared" si="6"/>
        <v>9.600228698781446E-5</v>
      </c>
      <c r="R41" s="35">
        <v>49</v>
      </c>
      <c r="S41" s="35">
        <v>221</v>
      </c>
      <c r="U41" s="1">
        <v>2812433</v>
      </c>
    </row>
    <row r="42" spans="1:21" x14ac:dyDescent="0.45">
      <c r="A42" s="33" t="s">
        <v>48</v>
      </c>
      <c r="B42" s="32">
        <f t="shared" si="9"/>
        <v>3085281</v>
      </c>
      <c r="C42" s="34">
        <f>SUM(一般接種!D41+一般接種!G41+一般接種!J41+一般接種!M41+医療従事者等!C39)</f>
        <v>1120408</v>
      </c>
      <c r="D42" s="30">
        <f t="shared" si="0"/>
        <v>0.82619256549984887</v>
      </c>
      <c r="E42" s="34">
        <f>SUM(一般接種!E41+一般接種!H41+一般接種!K41+一般接種!N41+医療従事者等!D39)</f>
        <v>1096701</v>
      </c>
      <c r="F42" s="31">
        <f t="shared" si="1"/>
        <v>0.80871094527730047</v>
      </c>
      <c r="G42" s="29">
        <f t="shared" si="7"/>
        <v>867421</v>
      </c>
      <c r="H42" s="31">
        <f t="shared" si="5"/>
        <v>0.63963911482106905</v>
      </c>
      <c r="I42" s="35">
        <v>44766</v>
      </c>
      <c r="J42" s="35">
        <v>46613</v>
      </c>
      <c r="K42" s="35">
        <v>286819</v>
      </c>
      <c r="L42" s="35">
        <v>309640</v>
      </c>
      <c r="M42" s="35">
        <v>133551</v>
      </c>
      <c r="N42" s="35">
        <v>41684</v>
      </c>
      <c r="O42" s="35">
        <v>4348</v>
      </c>
      <c r="P42" s="35">
        <f t="shared" si="8"/>
        <v>751</v>
      </c>
      <c r="Q42" s="65">
        <f t="shared" si="6"/>
        <v>5.53789884301421E-4</v>
      </c>
      <c r="R42" s="35">
        <v>393</v>
      </c>
      <c r="S42" s="35">
        <v>358</v>
      </c>
      <c r="U42" s="1">
        <v>1356110</v>
      </c>
    </row>
    <row r="43" spans="1:21" x14ac:dyDescent="0.45">
      <c r="A43" s="33" t="s">
        <v>49</v>
      </c>
      <c r="B43" s="32">
        <f t="shared" si="9"/>
        <v>1649055</v>
      </c>
      <c r="C43" s="34">
        <f>SUM(一般接種!D42+一般接種!G42+一般接種!J42+一般接種!M42+医療従事者等!C40)</f>
        <v>599207</v>
      </c>
      <c r="D43" s="30">
        <f t="shared" si="0"/>
        <v>0.81530419117516995</v>
      </c>
      <c r="E43" s="34">
        <f>SUM(一般接種!E42+一般接種!H42+一般接種!K42+一般接種!N42+医療従事者等!D40)</f>
        <v>591569</v>
      </c>
      <c r="F43" s="31">
        <f t="shared" si="1"/>
        <v>0.804911633324217</v>
      </c>
      <c r="G43" s="29">
        <f t="shared" si="7"/>
        <v>458232</v>
      </c>
      <c r="H43" s="31">
        <f t="shared" si="5"/>
        <v>0.62348816040296673</v>
      </c>
      <c r="I43" s="35">
        <v>7912</v>
      </c>
      <c r="J43" s="35">
        <v>39673</v>
      </c>
      <c r="K43" s="35">
        <v>151680</v>
      </c>
      <c r="L43" s="35">
        <v>160135</v>
      </c>
      <c r="M43" s="35">
        <v>67168</v>
      </c>
      <c r="N43" s="35">
        <v>28792</v>
      </c>
      <c r="O43" s="35">
        <v>2872</v>
      </c>
      <c r="P43" s="35">
        <f t="shared" si="8"/>
        <v>47</v>
      </c>
      <c r="Q43" s="65">
        <f t="shared" si="6"/>
        <v>6.3950015579312304E-5</v>
      </c>
      <c r="R43" s="35">
        <v>7</v>
      </c>
      <c r="S43" s="35">
        <v>40</v>
      </c>
      <c r="U43" s="1">
        <v>734949</v>
      </c>
    </row>
    <row r="44" spans="1:21" x14ac:dyDescent="0.45">
      <c r="A44" s="33" t="s">
        <v>50</v>
      </c>
      <c r="B44" s="32">
        <f t="shared" si="9"/>
        <v>2135135</v>
      </c>
      <c r="C44" s="34">
        <f>SUM(一般接種!D43+一般接種!G43+一般接種!J43+一般接種!M43+医療従事者等!C41)</f>
        <v>779249</v>
      </c>
      <c r="D44" s="30">
        <f t="shared" si="0"/>
        <v>0.80013574344693894</v>
      </c>
      <c r="E44" s="34">
        <f>SUM(一般接種!E43+一般接種!H43+一般接種!K43+一般接種!N43+医療従事者等!D41)</f>
        <v>770238</v>
      </c>
      <c r="F44" s="31">
        <f t="shared" si="1"/>
        <v>0.79088321545627049</v>
      </c>
      <c r="G44" s="29">
        <f t="shared" si="7"/>
        <v>585318</v>
      </c>
      <c r="H44" s="31">
        <f t="shared" si="5"/>
        <v>0.60100667833115651</v>
      </c>
      <c r="I44" s="35">
        <v>9383</v>
      </c>
      <c r="J44" s="35">
        <v>48289</v>
      </c>
      <c r="K44" s="35">
        <v>170598</v>
      </c>
      <c r="L44" s="35">
        <v>186873</v>
      </c>
      <c r="M44" s="35">
        <v>113654</v>
      </c>
      <c r="N44" s="35">
        <v>52405</v>
      </c>
      <c r="O44" s="35">
        <v>4116</v>
      </c>
      <c r="P44" s="35">
        <f t="shared" si="8"/>
        <v>330</v>
      </c>
      <c r="Q44" s="65">
        <f t="shared" si="6"/>
        <v>3.3884521550555708E-4</v>
      </c>
      <c r="R44" s="35">
        <v>144</v>
      </c>
      <c r="S44" s="35">
        <v>186</v>
      </c>
      <c r="U44" s="1">
        <v>973896</v>
      </c>
    </row>
    <row r="45" spans="1:21" x14ac:dyDescent="0.45">
      <c r="A45" s="33" t="s">
        <v>51</v>
      </c>
      <c r="B45" s="32">
        <f t="shared" si="9"/>
        <v>3055183</v>
      </c>
      <c r="C45" s="34">
        <f>SUM(一般接種!D44+一般接種!G44+一般接種!J44+一般接種!M44+医療従事者等!C42)</f>
        <v>1112871</v>
      </c>
      <c r="D45" s="30">
        <f t="shared" si="0"/>
        <v>0.82056880194127935</v>
      </c>
      <c r="E45" s="34">
        <f>SUM(一般接種!E44+一般接種!H44+一般接種!K44+一般接種!N44+医療従事者等!D42)</f>
        <v>1101333</v>
      </c>
      <c r="F45" s="31">
        <f t="shared" si="1"/>
        <v>0.81206132637870432</v>
      </c>
      <c r="G45" s="29">
        <f t="shared" si="7"/>
        <v>840657</v>
      </c>
      <c r="H45" s="31">
        <f t="shared" si="5"/>
        <v>0.61985343075122823</v>
      </c>
      <c r="I45" s="35">
        <v>12472</v>
      </c>
      <c r="J45" s="35">
        <v>58842</v>
      </c>
      <c r="K45" s="35">
        <v>279334</v>
      </c>
      <c r="L45" s="35">
        <v>271389</v>
      </c>
      <c r="M45" s="35">
        <v>141358</v>
      </c>
      <c r="N45" s="35">
        <v>69806</v>
      </c>
      <c r="O45" s="35">
        <v>7456</v>
      </c>
      <c r="P45" s="35">
        <f t="shared" si="8"/>
        <v>322</v>
      </c>
      <c r="Q45" s="65">
        <f t="shared" si="6"/>
        <v>2.3742478169086262E-4</v>
      </c>
      <c r="R45" s="35">
        <v>149</v>
      </c>
      <c r="S45" s="35">
        <v>173</v>
      </c>
      <c r="U45" s="1">
        <v>1356219</v>
      </c>
    </row>
    <row r="46" spans="1:21" x14ac:dyDescent="0.45">
      <c r="A46" s="33" t="s">
        <v>52</v>
      </c>
      <c r="B46" s="32">
        <f t="shared" si="9"/>
        <v>1545647</v>
      </c>
      <c r="C46" s="34">
        <f>SUM(一般接種!D45+一般接種!G45+一般接種!J45+一般接種!M45+医療従事者等!C43)</f>
        <v>565291</v>
      </c>
      <c r="D46" s="30">
        <f t="shared" si="0"/>
        <v>0.80621449668909118</v>
      </c>
      <c r="E46" s="34">
        <f>SUM(一般接種!E45+一般接種!H45+一般接種!K45+一般接種!N45+医療従事者等!D43)</f>
        <v>557610</v>
      </c>
      <c r="F46" s="31">
        <f t="shared" si="1"/>
        <v>0.79525990241982292</v>
      </c>
      <c r="G46" s="29">
        <f t="shared" si="7"/>
        <v>422473</v>
      </c>
      <c r="H46" s="31">
        <f t="shared" si="5"/>
        <v>0.60252835629742985</v>
      </c>
      <c r="I46" s="35">
        <v>10594</v>
      </c>
      <c r="J46" s="35">
        <v>33504</v>
      </c>
      <c r="K46" s="35">
        <v>140953</v>
      </c>
      <c r="L46" s="35">
        <v>125297</v>
      </c>
      <c r="M46" s="35">
        <v>73234</v>
      </c>
      <c r="N46" s="35">
        <v>35911</v>
      </c>
      <c r="O46" s="35">
        <v>2980</v>
      </c>
      <c r="P46" s="35">
        <f t="shared" si="8"/>
        <v>273</v>
      </c>
      <c r="Q46" s="65">
        <f t="shared" si="6"/>
        <v>3.8935089643408772E-4</v>
      </c>
      <c r="R46" s="35">
        <v>148</v>
      </c>
      <c r="S46" s="35">
        <v>125</v>
      </c>
      <c r="U46" s="1">
        <v>701167</v>
      </c>
    </row>
    <row r="47" spans="1:21" x14ac:dyDescent="0.45">
      <c r="A47" s="33" t="s">
        <v>53</v>
      </c>
      <c r="B47" s="32">
        <f t="shared" si="9"/>
        <v>11108050</v>
      </c>
      <c r="C47" s="34">
        <f>SUM(一般接種!D46+一般接種!G46+一般接種!J46+一般接種!M46+医療従事者等!C44)</f>
        <v>4132770</v>
      </c>
      <c r="D47" s="30">
        <f t="shared" si="0"/>
        <v>0.80652476401056172</v>
      </c>
      <c r="E47" s="34">
        <f>SUM(一般接種!E46+一般接種!H46+一般接種!K46+一般接種!N46+医療従事者等!D44)</f>
        <v>4047909</v>
      </c>
      <c r="F47" s="31">
        <f t="shared" si="1"/>
        <v>0.78996383804596648</v>
      </c>
      <c r="G47" s="29">
        <f t="shared" si="7"/>
        <v>2926261</v>
      </c>
      <c r="H47" s="31">
        <f t="shared" si="5"/>
        <v>0.57107024161961839</v>
      </c>
      <c r="I47" s="35">
        <v>43425</v>
      </c>
      <c r="J47" s="35">
        <v>228572</v>
      </c>
      <c r="K47" s="35">
        <v>927578</v>
      </c>
      <c r="L47" s="35">
        <v>1021290</v>
      </c>
      <c r="M47" s="35">
        <v>489195</v>
      </c>
      <c r="N47" s="35">
        <v>190319</v>
      </c>
      <c r="O47" s="35">
        <v>25882</v>
      </c>
      <c r="P47" s="35">
        <f t="shared" si="8"/>
        <v>1110</v>
      </c>
      <c r="Q47" s="65">
        <f t="shared" si="6"/>
        <v>2.1662044779935093E-4</v>
      </c>
      <c r="R47" s="35">
        <v>56</v>
      </c>
      <c r="S47" s="35">
        <v>1054</v>
      </c>
      <c r="U47" s="1">
        <v>5124170</v>
      </c>
    </row>
    <row r="48" spans="1:21" x14ac:dyDescent="0.45">
      <c r="A48" s="33" t="s">
        <v>54</v>
      </c>
      <c r="B48" s="32">
        <f t="shared" si="9"/>
        <v>1782529</v>
      </c>
      <c r="C48" s="34">
        <f>SUM(一般接種!D47+一般接種!G47+一般接種!J47+一般接種!M47+医療従事者等!C45)</f>
        <v>657314</v>
      </c>
      <c r="D48" s="30">
        <f t="shared" si="0"/>
        <v>0.80334432464538963</v>
      </c>
      <c r="E48" s="34">
        <f>SUM(一般接種!E47+一般接種!H47+一般接種!K47+一般接種!N47+医療従事者等!D45)</f>
        <v>648824</v>
      </c>
      <c r="F48" s="31">
        <f t="shared" si="1"/>
        <v>0.79296816756332633</v>
      </c>
      <c r="G48" s="29">
        <f t="shared" si="7"/>
        <v>476149</v>
      </c>
      <c r="H48" s="31">
        <f t="shared" si="5"/>
        <v>0.58193130959568429</v>
      </c>
      <c r="I48" s="35">
        <v>8393</v>
      </c>
      <c r="J48" s="35">
        <v>56448</v>
      </c>
      <c r="K48" s="35">
        <v>165583</v>
      </c>
      <c r="L48" s="35">
        <v>146501</v>
      </c>
      <c r="M48" s="35">
        <v>63007</v>
      </c>
      <c r="N48" s="35">
        <v>31891</v>
      </c>
      <c r="O48" s="35">
        <v>4326</v>
      </c>
      <c r="P48" s="35">
        <f t="shared" si="8"/>
        <v>242</v>
      </c>
      <c r="Q48" s="65">
        <f t="shared" si="6"/>
        <v>2.9576325251582091E-4</v>
      </c>
      <c r="R48" s="35">
        <v>39</v>
      </c>
      <c r="S48" s="35">
        <v>203</v>
      </c>
      <c r="U48" s="1">
        <v>818222</v>
      </c>
    </row>
    <row r="49" spans="1:21" x14ac:dyDescent="0.45">
      <c r="A49" s="33" t="s">
        <v>55</v>
      </c>
      <c r="B49" s="32">
        <f t="shared" si="9"/>
        <v>3027924</v>
      </c>
      <c r="C49" s="34">
        <f>SUM(一般接種!D48+一般接種!G48+一般接種!J48+一般接種!M48+医療従事者等!C46)</f>
        <v>1099156</v>
      </c>
      <c r="D49" s="30">
        <f t="shared" si="0"/>
        <v>0.82275973885015619</v>
      </c>
      <c r="E49" s="34">
        <f>SUM(一般接種!E48+一般接種!H48+一般接種!K48+一般接種!N48+医療従事者等!D46)</f>
        <v>1081391</v>
      </c>
      <c r="F49" s="31">
        <f t="shared" si="1"/>
        <v>0.80946196604932263</v>
      </c>
      <c r="G49" s="29">
        <f t="shared" si="7"/>
        <v>847193</v>
      </c>
      <c r="H49" s="31">
        <f t="shared" si="5"/>
        <v>0.63415592639778195</v>
      </c>
      <c r="I49" s="35">
        <v>14884</v>
      </c>
      <c r="J49" s="35">
        <v>65802</v>
      </c>
      <c r="K49" s="35">
        <v>276754</v>
      </c>
      <c r="L49" s="35">
        <v>301775</v>
      </c>
      <c r="M49" s="35">
        <v>131770</v>
      </c>
      <c r="N49" s="35">
        <v>51085</v>
      </c>
      <c r="O49" s="35">
        <v>5123</v>
      </c>
      <c r="P49" s="35">
        <f t="shared" si="8"/>
        <v>184</v>
      </c>
      <c r="Q49" s="65">
        <f t="shared" si="6"/>
        <v>1.3773094260362381E-4</v>
      </c>
      <c r="R49" s="35">
        <v>80</v>
      </c>
      <c r="S49" s="35">
        <v>104</v>
      </c>
      <c r="U49" s="1">
        <v>1335938</v>
      </c>
    </row>
    <row r="50" spans="1:21" x14ac:dyDescent="0.45">
      <c r="A50" s="33" t="s">
        <v>56</v>
      </c>
      <c r="B50" s="32">
        <f t="shared" si="9"/>
        <v>4016020</v>
      </c>
      <c r="C50" s="34">
        <f>SUM(一般接種!D49+一般接種!G49+一般接種!J49+一般接種!M49+医療従事者等!C47)</f>
        <v>1458692</v>
      </c>
      <c r="D50" s="30">
        <f t="shared" si="0"/>
        <v>0.82944084792553363</v>
      </c>
      <c r="E50" s="34">
        <f>SUM(一般接種!E49+一般接種!H49+一般接種!K49+一般接種!N49+医療従事者等!D47)</f>
        <v>1440783</v>
      </c>
      <c r="F50" s="31">
        <f t="shared" si="1"/>
        <v>0.81925743967656917</v>
      </c>
      <c r="G50" s="29">
        <f t="shared" si="7"/>
        <v>1116356</v>
      </c>
      <c r="H50" s="31">
        <f t="shared" si="5"/>
        <v>0.63478189174051614</v>
      </c>
      <c r="I50" s="35">
        <v>20989</v>
      </c>
      <c r="J50" s="35">
        <v>77823</v>
      </c>
      <c r="K50" s="35">
        <v>344044</v>
      </c>
      <c r="L50" s="35">
        <v>429217</v>
      </c>
      <c r="M50" s="35">
        <v>176111</v>
      </c>
      <c r="N50" s="35">
        <v>64098</v>
      </c>
      <c r="O50" s="35">
        <v>4074</v>
      </c>
      <c r="P50" s="35">
        <f t="shared" si="8"/>
        <v>189</v>
      </c>
      <c r="Q50" s="65">
        <f t="shared" si="6"/>
        <v>1.0746910263299302E-4</v>
      </c>
      <c r="R50" s="35">
        <v>55</v>
      </c>
      <c r="S50" s="35">
        <v>134</v>
      </c>
      <c r="U50" s="1">
        <v>1758645</v>
      </c>
    </row>
    <row r="51" spans="1:21" x14ac:dyDescent="0.45">
      <c r="A51" s="33" t="s">
        <v>57</v>
      </c>
      <c r="B51" s="32">
        <f t="shared" si="9"/>
        <v>2524217</v>
      </c>
      <c r="C51" s="34">
        <f>SUM(一般接種!D50+一般接種!G50+一般接種!J50+一般接種!M50+医療従事者等!C48)</f>
        <v>924898</v>
      </c>
      <c r="D51" s="30">
        <f t="shared" si="0"/>
        <v>0.81007689134400884</v>
      </c>
      <c r="E51" s="34">
        <f>SUM(一般接種!E50+一般接種!H50+一般接種!K50+一般接種!N50+医療従事者等!D48)</f>
        <v>909007</v>
      </c>
      <c r="F51" s="31">
        <f t="shared" si="1"/>
        <v>0.79615867346447222</v>
      </c>
      <c r="G51" s="29">
        <f t="shared" si="7"/>
        <v>689651</v>
      </c>
      <c r="H51" s="31">
        <f t="shared" si="5"/>
        <v>0.60403454023285497</v>
      </c>
      <c r="I51" s="35">
        <v>19345</v>
      </c>
      <c r="J51" s="35">
        <v>50816</v>
      </c>
      <c r="K51" s="35">
        <v>216362</v>
      </c>
      <c r="L51" s="35">
        <v>218538</v>
      </c>
      <c r="M51" s="35">
        <v>116235</v>
      </c>
      <c r="N51" s="35">
        <v>62421</v>
      </c>
      <c r="O51" s="35">
        <v>5934</v>
      </c>
      <c r="P51" s="35">
        <f t="shared" si="8"/>
        <v>661</v>
      </c>
      <c r="Q51" s="65">
        <f t="shared" si="6"/>
        <v>5.7894040767564618E-4</v>
      </c>
      <c r="R51" s="35">
        <v>193</v>
      </c>
      <c r="S51" s="35">
        <v>468</v>
      </c>
      <c r="U51" s="1">
        <v>1141741</v>
      </c>
    </row>
    <row r="52" spans="1:21" x14ac:dyDescent="0.45">
      <c r="A52" s="33" t="s">
        <v>58</v>
      </c>
      <c r="B52" s="32">
        <f t="shared" si="9"/>
        <v>2371204</v>
      </c>
      <c r="C52" s="34">
        <f>SUM(一般接種!D51+一般接種!G51+一般接種!J51+一般接種!M51+医療従事者等!C49)</f>
        <v>869891</v>
      </c>
      <c r="D52" s="30">
        <f t="shared" si="0"/>
        <v>0.80009032036135508</v>
      </c>
      <c r="E52" s="34">
        <f>SUM(一般接種!E51+一般接種!H51+一般接種!K51+一般接種!N51+医療従事者等!D49)</f>
        <v>857199</v>
      </c>
      <c r="F52" s="31">
        <f t="shared" si="1"/>
        <v>0.78841673557196612</v>
      </c>
      <c r="G52" s="29">
        <f t="shared" si="7"/>
        <v>643742</v>
      </c>
      <c r="H52" s="31">
        <f t="shared" si="5"/>
        <v>0.59208767881270119</v>
      </c>
      <c r="I52" s="35">
        <v>10938</v>
      </c>
      <c r="J52" s="35">
        <v>46221</v>
      </c>
      <c r="K52" s="35">
        <v>186549</v>
      </c>
      <c r="L52" s="35">
        <v>215261</v>
      </c>
      <c r="M52" s="35">
        <v>121703</v>
      </c>
      <c r="N52" s="35">
        <v>56445</v>
      </c>
      <c r="O52" s="35">
        <v>6625</v>
      </c>
      <c r="P52" s="35">
        <f t="shared" si="8"/>
        <v>372</v>
      </c>
      <c r="Q52" s="65">
        <f t="shared" si="6"/>
        <v>3.4215045238360215E-4</v>
      </c>
      <c r="R52" s="35">
        <v>156</v>
      </c>
      <c r="S52" s="35">
        <v>216</v>
      </c>
      <c r="U52" s="1">
        <v>1087241</v>
      </c>
    </row>
    <row r="53" spans="1:21" x14ac:dyDescent="0.45">
      <c r="A53" s="33" t="s">
        <v>59</v>
      </c>
      <c r="B53" s="32">
        <f t="shared" si="9"/>
        <v>3605332</v>
      </c>
      <c r="C53" s="34">
        <f>SUM(一般接種!D52+一般接種!G52+一般接種!J52+一般接種!M52+医療従事者等!C50)</f>
        <v>1319572</v>
      </c>
      <c r="D53" s="30">
        <f t="shared" si="0"/>
        <v>0.81580100858290827</v>
      </c>
      <c r="E53" s="34">
        <f>SUM(一般接種!E52+一般接種!H52+一般接種!K52+一般接種!N52+医療従事者等!D50)</f>
        <v>1294925</v>
      </c>
      <c r="F53" s="31">
        <f t="shared" si="1"/>
        <v>0.80056345621097025</v>
      </c>
      <c r="G53" s="29">
        <f t="shared" si="7"/>
        <v>990515</v>
      </c>
      <c r="H53" s="31">
        <f t="shared" si="5"/>
        <v>0.61236759799124219</v>
      </c>
      <c r="I53" s="35">
        <v>17256</v>
      </c>
      <c r="J53" s="35">
        <v>70672</v>
      </c>
      <c r="K53" s="35">
        <v>341949</v>
      </c>
      <c r="L53" s="35">
        <v>301766</v>
      </c>
      <c r="M53" s="35">
        <v>171045</v>
      </c>
      <c r="N53" s="35">
        <v>80462</v>
      </c>
      <c r="O53" s="35">
        <v>7365</v>
      </c>
      <c r="P53" s="35">
        <f t="shared" si="8"/>
        <v>320</v>
      </c>
      <c r="Q53" s="65">
        <f t="shared" si="6"/>
        <v>1.9783408767883119E-4</v>
      </c>
      <c r="R53" s="35">
        <v>97</v>
      </c>
      <c r="S53" s="35">
        <v>223</v>
      </c>
      <c r="U53" s="1">
        <v>1617517</v>
      </c>
    </row>
    <row r="54" spans="1:21" x14ac:dyDescent="0.45">
      <c r="A54" s="33" t="s">
        <v>60</v>
      </c>
      <c r="B54" s="32">
        <f t="shared" si="9"/>
        <v>2751976</v>
      </c>
      <c r="C54" s="34">
        <f>SUM(一般接種!D53+一般接種!G53+一般接種!J53+一般接種!M53+医療従事者等!C51)</f>
        <v>1057992</v>
      </c>
      <c r="D54" s="37">
        <f t="shared" si="0"/>
        <v>0.71239591736144869</v>
      </c>
      <c r="E54" s="34">
        <f>SUM(一般接種!E53+一般接種!H53+一般接種!K53+一般接種!N53+医療従事者等!D51)</f>
        <v>1035956</v>
      </c>
      <c r="F54" s="31">
        <f t="shared" si="1"/>
        <v>0.69755803915917791</v>
      </c>
      <c r="G54" s="29">
        <f t="shared" si="7"/>
        <v>657950</v>
      </c>
      <c r="H54" s="31">
        <f t="shared" si="5"/>
        <v>0.44302876943111591</v>
      </c>
      <c r="I54" s="35">
        <v>17209</v>
      </c>
      <c r="J54" s="35">
        <v>58111</v>
      </c>
      <c r="K54" s="35">
        <v>210654</v>
      </c>
      <c r="L54" s="35">
        <v>190593</v>
      </c>
      <c r="M54" s="35">
        <v>117232</v>
      </c>
      <c r="N54" s="35">
        <v>57126</v>
      </c>
      <c r="O54" s="35">
        <v>7025</v>
      </c>
      <c r="P54" s="35">
        <f t="shared" si="8"/>
        <v>78</v>
      </c>
      <c r="Q54" s="65">
        <f t="shared" si="6"/>
        <v>5.2521079133105919E-5</v>
      </c>
      <c r="R54" s="35">
        <v>14</v>
      </c>
      <c r="S54" s="35">
        <v>64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N2" sqref="N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（6月9日公表時点）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125</v>
      </c>
      <c r="Q4" s="98"/>
      <c r="R4" s="129" t="s">
        <v>126</v>
      </c>
      <c r="S4" s="129"/>
      <c r="T4" s="130" t="s">
        <v>123</v>
      </c>
      <c r="U4" s="130"/>
      <c r="V4" s="116" t="s">
        <v>127</v>
      </c>
      <c r="W4" s="116"/>
    </row>
    <row r="5" spans="1:23" ht="36" x14ac:dyDescent="0.45">
      <c r="A5" s="123"/>
      <c r="B5" s="124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193388902</v>
      </c>
      <c r="C6" s="40">
        <f>SUM(C7:C53)</f>
        <v>160956916</v>
      </c>
      <c r="D6" s="40">
        <f>SUM(D7:D53)</f>
        <v>80797310</v>
      </c>
      <c r="E6" s="41">
        <f>SUM(E7:E53)</f>
        <v>80159606</v>
      </c>
      <c r="F6" s="41">
        <f t="shared" ref="F6:T6" si="0">SUM(F7:F53)</f>
        <v>32312539</v>
      </c>
      <c r="G6" s="41">
        <f>SUM(G7:G53)</f>
        <v>16206987</v>
      </c>
      <c r="H6" s="41">
        <f t="shared" ref="H6:N6" si="1">SUM(H7:H53)</f>
        <v>16105552</v>
      </c>
      <c r="I6" s="41">
        <f>SUM(I7:I53)</f>
        <v>117343</v>
      </c>
      <c r="J6" s="41">
        <f t="shared" si="1"/>
        <v>58635</v>
      </c>
      <c r="K6" s="41">
        <f t="shared" si="1"/>
        <v>58708</v>
      </c>
      <c r="L6" s="69">
        <f>SUM(L7:L53)</f>
        <v>2104</v>
      </c>
      <c r="M6" s="69">
        <f t="shared" si="1"/>
        <v>2044</v>
      </c>
      <c r="N6" s="69">
        <f t="shared" si="1"/>
        <v>60</v>
      </c>
      <c r="O6" s="42"/>
      <c r="P6" s="41">
        <f>SUM(P7:P53)</f>
        <v>176978030</v>
      </c>
      <c r="Q6" s="43">
        <f>C6/P6</f>
        <v>0.90947399516199834</v>
      </c>
      <c r="R6" s="41">
        <f t="shared" si="0"/>
        <v>34260550</v>
      </c>
      <c r="S6" s="44">
        <f>F6/R6</f>
        <v>0.943141280569051</v>
      </c>
      <c r="T6" s="41">
        <f t="shared" si="0"/>
        <v>202140</v>
      </c>
      <c r="U6" s="44">
        <f>I6/T6</f>
        <v>0.5805036113584644</v>
      </c>
      <c r="V6" s="41">
        <f t="shared" ref="V6" si="2">SUM(V7:V53)</f>
        <v>47610</v>
      </c>
      <c r="W6" s="44">
        <v>4.4192396555345514E-2</v>
      </c>
    </row>
    <row r="7" spans="1:23" x14ac:dyDescent="0.45">
      <c r="A7" s="45" t="s">
        <v>14</v>
      </c>
      <c r="B7" s="40">
        <v>7936497</v>
      </c>
      <c r="C7" s="40">
        <v>6438568</v>
      </c>
      <c r="D7" s="40">
        <v>3233952</v>
      </c>
      <c r="E7" s="41">
        <v>3204616</v>
      </c>
      <c r="F7" s="46">
        <v>1497016</v>
      </c>
      <c r="G7" s="41">
        <v>750527</v>
      </c>
      <c r="H7" s="41">
        <v>746489</v>
      </c>
      <c r="I7" s="41">
        <v>861</v>
      </c>
      <c r="J7" s="41">
        <v>423</v>
      </c>
      <c r="K7" s="41">
        <v>438</v>
      </c>
      <c r="L7" s="69">
        <v>52</v>
      </c>
      <c r="M7" s="69">
        <v>51</v>
      </c>
      <c r="N7" s="69">
        <v>1</v>
      </c>
      <c r="O7" s="42"/>
      <c r="P7" s="41">
        <v>7433760</v>
      </c>
      <c r="Q7" s="43">
        <v>0.86612535244613764</v>
      </c>
      <c r="R7" s="47">
        <v>1518500</v>
      </c>
      <c r="S7" s="43">
        <v>0.9858518274613105</v>
      </c>
      <c r="T7" s="41">
        <v>900</v>
      </c>
      <c r="U7" s="44">
        <v>0.95666666666666667</v>
      </c>
      <c r="V7" s="41">
        <v>750</v>
      </c>
      <c r="W7" s="44">
        <v>6.933333333333333E-2</v>
      </c>
    </row>
    <row r="8" spans="1:23" x14ac:dyDescent="0.45">
      <c r="A8" s="45" t="s">
        <v>15</v>
      </c>
      <c r="B8" s="40">
        <v>2038230</v>
      </c>
      <c r="C8" s="40">
        <v>1847501</v>
      </c>
      <c r="D8" s="40">
        <v>928017</v>
      </c>
      <c r="E8" s="41">
        <v>919484</v>
      </c>
      <c r="F8" s="46">
        <v>188318</v>
      </c>
      <c r="G8" s="41">
        <v>94609</v>
      </c>
      <c r="H8" s="41">
        <v>93709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1921955</v>
      </c>
      <c r="Q8" s="43">
        <v>0.96126131985400287</v>
      </c>
      <c r="R8" s="47">
        <v>186500</v>
      </c>
      <c r="S8" s="43">
        <v>1.0097479892761394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1960121</v>
      </c>
      <c r="C9" s="40">
        <v>1715622</v>
      </c>
      <c r="D9" s="40">
        <v>862227</v>
      </c>
      <c r="E9" s="41">
        <v>853395</v>
      </c>
      <c r="F9" s="46">
        <v>244405</v>
      </c>
      <c r="G9" s="41">
        <v>122662</v>
      </c>
      <c r="H9" s="41">
        <v>121743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0.91276638194069437</v>
      </c>
      <c r="R9" s="47">
        <v>227500</v>
      </c>
      <c r="S9" s="43">
        <v>1.0743076923076924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3544844</v>
      </c>
      <c r="C10" s="40">
        <v>2803245</v>
      </c>
      <c r="D10" s="40">
        <v>1408486</v>
      </c>
      <c r="E10" s="41">
        <v>1394759</v>
      </c>
      <c r="F10" s="46">
        <v>741549</v>
      </c>
      <c r="G10" s="41">
        <v>371644</v>
      </c>
      <c r="H10" s="41">
        <v>369905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3169365</v>
      </c>
      <c r="Q10" s="43">
        <v>0.88448159173840812</v>
      </c>
      <c r="R10" s="47">
        <v>854400</v>
      </c>
      <c r="S10" s="43">
        <v>0.86791783707865167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v>1584878</v>
      </c>
      <c r="C11" s="40">
        <v>1488591</v>
      </c>
      <c r="D11" s="40">
        <v>747936</v>
      </c>
      <c r="E11" s="41">
        <v>740655</v>
      </c>
      <c r="F11" s="46">
        <v>96225</v>
      </c>
      <c r="G11" s="41">
        <v>48425</v>
      </c>
      <c r="H11" s="41">
        <v>47800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0.97711517570259709</v>
      </c>
      <c r="R11" s="47">
        <v>87900</v>
      </c>
      <c r="S11" s="43">
        <v>1.0947098976109215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1738991</v>
      </c>
      <c r="C12" s="40">
        <v>1661041</v>
      </c>
      <c r="D12" s="40">
        <v>833794</v>
      </c>
      <c r="E12" s="41">
        <v>827247</v>
      </c>
      <c r="F12" s="46">
        <v>77788</v>
      </c>
      <c r="G12" s="41">
        <v>38943</v>
      </c>
      <c r="H12" s="41">
        <v>38845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0.95649302226483435</v>
      </c>
      <c r="R12" s="47">
        <v>61700</v>
      </c>
      <c r="S12" s="43">
        <v>1.2607455429497569</v>
      </c>
      <c r="T12" s="41">
        <v>340</v>
      </c>
      <c r="U12" s="44">
        <v>0.47352941176470587</v>
      </c>
      <c r="V12" s="41">
        <v>140</v>
      </c>
      <c r="W12" s="44">
        <v>7.1428571428571426E-3</v>
      </c>
    </row>
    <row r="13" spans="1:23" x14ac:dyDescent="0.45">
      <c r="A13" s="45" t="s">
        <v>20</v>
      </c>
      <c r="B13" s="40">
        <v>2959284</v>
      </c>
      <c r="C13" s="40">
        <v>2751137</v>
      </c>
      <c r="D13" s="40">
        <v>1382766</v>
      </c>
      <c r="E13" s="41">
        <v>1368371</v>
      </c>
      <c r="F13" s="46">
        <v>207893</v>
      </c>
      <c r="G13" s="41">
        <v>104431</v>
      </c>
      <c r="H13" s="41">
        <v>103462</v>
      </c>
      <c r="I13" s="41">
        <v>253</v>
      </c>
      <c r="J13" s="41">
        <v>126</v>
      </c>
      <c r="K13" s="41">
        <v>127</v>
      </c>
      <c r="L13" s="69">
        <v>1</v>
      </c>
      <c r="M13" s="69">
        <v>1</v>
      </c>
      <c r="N13" s="69">
        <v>0</v>
      </c>
      <c r="O13" s="42"/>
      <c r="P13" s="41">
        <v>2910040</v>
      </c>
      <c r="Q13" s="43">
        <v>0.94539490866104936</v>
      </c>
      <c r="R13" s="47">
        <v>178600</v>
      </c>
      <c r="S13" s="43">
        <v>1.1640145576707728</v>
      </c>
      <c r="T13" s="41">
        <v>560</v>
      </c>
      <c r="U13" s="44">
        <v>0.45178571428571429</v>
      </c>
      <c r="V13" s="41">
        <v>130</v>
      </c>
      <c r="W13" s="44">
        <v>7.6923076923076927E-3</v>
      </c>
    </row>
    <row r="14" spans="1:23" x14ac:dyDescent="0.45">
      <c r="A14" s="45" t="s">
        <v>21</v>
      </c>
      <c r="B14" s="40">
        <v>4630401</v>
      </c>
      <c r="C14" s="40">
        <v>3759022</v>
      </c>
      <c r="D14" s="40">
        <v>1887974</v>
      </c>
      <c r="E14" s="41">
        <v>1871048</v>
      </c>
      <c r="F14" s="46">
        <v>870876</v>
      </c>
      <c r="G14" s="41">
        <v>436831</v>
      </c>
      <c r="H14" s="41">
        <v>434045</v>
      </c>
      <c r="I14" s="41">
        <v>370</v>
      </c>
      <c r="J14" s="41">
        <v>178</v>
      </c>
      <c r="K14" s="41">
        <v>192</v>
      </c>
      <c r="L14" s="69">
        <v>133</v>
      </c>
      <c r="M14" s="69">
        <v>133</v>
      </c>
      <c r="N14" s="69">
        <v>0</v>
      </c>
      <c r="O14" s="42"/>
      <c r="P14" s="41">
        <v>4064675</v>
      </c>
      <c r="Q14" s="43">
        <v>0.92480259799368958</v>
      </c>
      <c r="R14" s="47">
        <v>892500</v>
      </c>
      <c r="S14" s="43">
        <v>0.97577142857142862</v>
      </c>
      <c r="T14" s="41">
        <v>860</v>
      </c>
      <c r="U14" s="44">
        <v>0.43023255813953487</v>
      </c>
      <c r="V14" s="41">
        <v>330</v>
      </c>
      <c r="W14" s="44">
        <v>0.40303030303030302</v>
      </c>
    </row>
    <row r="15" spans="1:23" x14ac:dyDescent="0.45">
      <c r="A15" s="48" t="s">
        <v>22</v>
      </c>
      <c r="B15" s="40">
        <v>3073839</v>
      </c>
      <c r="C15" s="40">
        <v>2690797</v>
      </c>
      <c r="D15" s="40">
        <v>1350922</v>
      </c>
      <c r="E15" s="41">
        <v>1339875</v>
      </c>
      <c r="F15" s="46">
        <v>382180</v>
      </c>
      <c r="G15" s="41">
        <v>192151</v>
      </c>
      <c r="H15" s="41">
        <v>190029</v>
      </c>
      <c r="I15" s="41">
        <v>827</v>
      </c>
      <c r="J15" s="41">
        <v>414</v>
      </c>
      <c r="K15" s="41">
        <v>413</v>
      </c>
      <c r="L15" s="69">
        <v>35</v>
      </c>
      <c r="M15" s="69">
        <v>34</v>
      </c>
      <c r="N15" s="69">
        <v>1</v>
      </c>
      <c r="O15" s="42"/>
      <c r="P15" s="41">
        <v>2869350</v>
      </c>
      <c r="Q15" s="43">
        <v>0.93777231777231773</v>
      </c>
      <c r="R15" s="47">
        <v>375900</v>
      </c>
      <c r="S15" s="43">
        <v>1.0167065708965151</v>
      </c>
      <c r="T15" s="41">
        <v>1220</v>
      </c>
      <c r="U15" s="44">
        <v>0.6778688524590164</v>
      </c>
      <c r="V15" s="41">
        <v>710</v>
      </c>
      <c r="W15" s="44">
        <v>4.9295774647887321E-2</v>
      </c>
    </row>
    <row r="16" spans="1:23" x14ac:dyDescent="0.45">
      <c r="A16" s="45" t="s">
        <v>23</v>
      </c>
      <c r="B16" s="40">
        <v>3002717</v>
      </c>
      <c r="C16" s="40">
        <v>2151862</v>
      </c>
      <c r="D16" s="40">
        <v>1080491</v>
      </c>
      <c r="E16" s="41">
        <v>1071371</v>
      </c>
      <c r="F16" s="46">
        <v>850632</v>
      </c>
      <c r="G16" s="41">
        <v>426583</v>
      </c>
      <c r="H16" s="41">
        <v>424049</v>
      </c>
      <c r="I16" s="41">
        <v>222</v>
      </c>
      <c r="J16" s="41">
        <v>95</v>
      </c>
      <c r="K16" s="41">
        <v>127</v>
      </c>
      <c r="L16" s="69">
        <v>1</v>
      </c>
      <c r="M16" s="69">
        <v>1</v>
      </c>
      <c r="N16" s="69">
        <v>0</v>
      </c>
      <c r="O16" s="42"/>
      <c r="P16" s="41">
        <v>2506095</v>
      </c>
      <c r="Q16" s="43">
        <v>0.85865140786761873</v>
      </c>
      <c r="R16" s="47">
        <v>887500</v>
      </c>
      <c r="S16" s="43">
        <v>0.9584585915492958</v>
      </c>
      <c r="T16" s="41">
        <v>440</v>
      </c>
      <c r="U16" s="44">
        <v>0.50454545454545452</v>
      </c>
      <c r="V16" s="41">
        <v>240</v>
      </c>
      <c r="W16" s="44">
        <v>4.1666666666666666E-3</v>
      </c>
    </row>
    <row r="17" spans="1:23" x14ac:dyDescent="0.45">
      <c r="A17" s="45" t="s">
        <v>24</v>
      </c>
      <c r="B17" s="40">
        <v>11554008</v>
      </c>
      <c r="C17" s="40">
        <v>9857284</v>
      </c>
      <c r="D17" s="40">
        <v>4953832</v>
      </c>
      <c r="E17" s="41">
        <v>4903452</v>
      </c>
      <c r="F17" s="46">
        <v>1678314</v>
      </c>
      <c r="G17" s="41">
        <v>840556</v>
      </c>
      <c r="H17" s="41">
        <v>837758</v>
      </c>
      <c r="I17" s="41">
        <v>18076</v>
      </c>
      <c r="J17" s="41">
        <v>9062</v>
      </c>
      <c r="K17" s="41">
        <v>9014</v>
      </c>
      <c r="L17" s="69">
        <v>334</v>
      </c>
      <c r="M17" s="69">
        <v>318</v>
      </c>
      <c r="N17" s="69">
        <v>16</v>
      </c>
      <c r="O17" s="42"/>
      <c r="P17" s="41">
        <v>10828210</v>
      </c>
      <c r="Q17" s="43">
        <v>0.9103336562552814</v>
      </c>
      <c r="R17" s="47">
        <v>659400</v>
      </c>
      <c r="S17" s="43">
        <v>2.5452138307552321</v>
      </c>
      <c r="T17" s="41">
        <v>37820</v>
      </c>
      <c r="U17" s="44">
        <v>0.47794817556848229</v>
      </c>
      <c r="V17" s="41">
        <v>9320</v>
      </c>
      <c r="W17" s="44">
        <v>3.5836909871244632E-2</v>
      </c>
    </row>
    <row r="18" spans="1:23" x14ac:dyDescent="0.45">
      <c r="A18" s="45" t="s">
        <v>25</v>
      </c>
      <c r="B18" s="40">
        <v>9867094</v>
      </c>
      <c r="C18" s="40">
        <v>8163415</v>
      </c>
      <c r="D18" s="40">
        <v>4099179</v>
      </c>
      <c r="E18" s="41">
        <v>4064236</v>
      </c>
      <c r="F18" s="46">
        <v>1702817</v>
      </c>
      <c r="G18" s="41">
        <v>853177</v>
      </c>
      <c r="H18" s="41">
        <v>849640</v>
      </c>
      <c r="I18" s="41">
        <v>810</v>
      </c>
      <c r="J18" s="41">
        <v>370</v>
      </c>
      <c r="K18" s="41">
        <v>440</v>
      </c>
      <c r="L18" s="69">
        <v>52</v>
      </c>
      <c r="M18" s="69">
        <v>51</v>
      </c>
      <c r="N18" s="69">
        <v>1</v>
      </c>
      <c r="O18" s="42"/>
      <c r="P18" s="41">
        <v>8806045</v>
      </c>
      <c r="Q18" s="43">
        <v>0.92702399317741391</v>
      </c>
      <c r="R18" s="47">
        <v>643300</v>
      </c>
      <c r="S18" s="43">
        <v>2.6470029535209076</v>
      </c>
      <c r="T18" s="41">
        <v>4560</v>
      </c>
      <c r="U18" s="44">
        <v>0.17763157894736842</v>
      </c>
      <c r="V18" s="41">
        <v>620</v>
      </c>
      <c r="W18" s="44">
        <v>8.387096774193549E-2</v>
      </c>
    </row>
    <row r="19" spans="1:23" x14ac:dyDescent="0.45">
      <c r="A19" s="45" t="s">
        <v>26</v>
      </c>
      <c r="B19" s="40">
        <v>21260336</v>
      </c>
      <c r="C19" s="40">
        <v>15885106</v>
      </c>
      <c r="D19" s="40">
        <v>7976245</v>
      </c>
      <c r="E19" s="41">
        <v>7908861</v>
      </c>
      <c r="F19" s="46">
        <v>5360833</v>
      </c>
      <c r="G19" s="41">
        <v>2689224</v>
      </c>
      <c r="H19" s="41">
        <v>2671609</v>
      </c>
      <c r="I19" s="41">
        <v>13582</v>
      </c>
      <c r="J19" s="41">
        <v>6717</v>
      </c>
      <c r="K19" s="41">
        <v>6865</v>
      </c>
      <c r="L19" s="69">
        <v>815</v>
      </c>
      <c r="M19" s="69">
        <v>798</v>
      </c>
      <c r="N19" s="69">
        <v>17</v>
      </c>
      <c r="O19" s="42"/>
      <c r="P19" s="41">
        <v>17678890</v>
      </c>
      <c r="Q19" s="43">
        <v>0.89853525871816609</v>
      </c>
      <c r="R19" s="47">
        <v>10134750</v>
      </c>
      <c r="S19" s="43">
        <v>0.52895562298033993</v>
      </c>
      <c r="T19" s="41">
        <v>43740</v>
      </c>
      <c r="U19" s="44">
        <v>0.31051668952903522</v>
      </c>
      <c r="V19" s="41">
        <v>9260</v>
      </c>
      <c r="W19" s="44">
        <v>8.8012958963282942E-2</v>
      </c>
    </row>
    <row r="20" spans="1:23" x14ac:dyDescent="0.45">
      <c r="A20" s="45" t="s">
        <v>27</v>
      </c>
      <c r="B20" s="40">
        <v>14354091</v>
      </c>
      <c r="C20" s="40">
        <v>11014600</v>
      </c>
      <c r="D20" s="40">
        <v>5527547</v>
      </c>
      <c r="E20" s="41">
        <v>5487053</v>
      </c>
      <c r="F20" s="46">
        <v>3333263</v>
      </c>
      <c r="G20" s="41">
        <v>1669529</v>
      </c>
      <c r="H20" s="41">
        <v>1663734</v>
      </c>
      <c r="I20" s="41">
        <v>6080</v>
      </c>
      <c r="J20" s="41">
        <v>3051</v>
      </c>
      <c r="K20" s="41">
        <v>3029</v>
      </c>
      <c r="L20" s="69">
        <v>148</v>
      </c>
      <c r="M20" s="69">
        <v>146</v>
      </c>
      <c r="N20" s="69">
        <v>2</v>
      </c>
      <c r="O20" s="42"/>
      <c r="P20" s="41">
        <v>11882835</v>
      </c>
      <c r="Q20" s="43">
        <v>0.92693368207166049</v>
      </c>
      <c r="R20" s="47">
        <v>1939900</v>
      </c>
      <c r="S20" s="43">
        <v>1.7182653745038403</v>
      </c>
      <c r="T20" s="41">
        <v>11640</v>
      </c>
      <c r="U20" s="44">
        <v>0.5223367697594502</v>
      </c>
      <c r="V20" s="41">
        <v>5180</v>
      </c>
      <c r="W20" s="44">
        <v>2.8571428571428571E-2</v>
      </c>
    </row>
    <row r="21" spans="1:23" x14ac:dyDescent="0.45">
      <c r="A21" s="45" t="s">
        <v>28</v>
      </c>
      <c r="B21" s="40">
        <v>3541204</v>
      </c>
      <c r="C21" s="40">
        <v>2969622</v>
      </c>
      <c r="D21" s="40">
        <v>1490405</v>
      </c>
      <c r="E21" s="41">
        <v>1479217</v>
      </c>
      <c r="F21" s="46">
        <v>571474</v>
      </c>
      <c r="G21" s="41">
        <v>286698</v>
      </c>
      <c r="H21" s="41">
        <v>284776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3293205</v>
      </c>
      <c r="Q21" s="43">
        <v>0.90174222376074376</v>
      </c>
      <c r="R21" s="47">
        <v>584800</v>
      </c>
      <c r="S21" s="43">
        <v>0.97721272229822165</v>
      </c>
      <c r="T21" s="41">
        <v>340</v>
      </c>
      <c r="U21" s="44">
        <v>0.22647058823529412</v>
      </c>
      <c r="V21" s="41">
        <v>80</v>
      </c>
      <c r="W21" s="44">
        <v>0.38750000000000001</v>
      </c>
    </row>
    <row r="22" spans="1:23" x14ac:dyDescent="0.45">
      <c r="A22" s="45" t="s">
        <v>29</v>
      </c>
      <c r="B22" s="40">
        <v>1675260</v>
      </c>
      <c r="C22" s="40">
        <v>1489074</v>
      </c>
      <c r="D22" s="40">
        <v>746765</v>
      </c>
      <c r="E22" s="41">
        <v>742309</v>
      </c>
      <c r="F22" s="46">
        <v>185969</v>
      </c>
      <c r="G22" s="41">
        <v>93197</v>
      </c>
      <c r="H22" s="41">
        <v>92772</v>
      </c>
      <c r="I22" s="41">
        <v>216</v>
      </c>
      <c r="J22" s="41">
        <v>108</v>
      </c>
      <c r="K22" s="41">
        <v>108</v>
      </c>
      <c r="L22" s="69">
        <v>1</v>
      </c>
      <c r="M22" s="69">
        <v>1</v>
      </c>
      <c r="N22" s="69">
        <v>0</v>
      </c>
      <c r="O22" s="42"/>
      <c r="P22" s="41">
        <v>1611720</v>
      </c>
      <c r="Q22" s="43">
        <v>0.92390365572183752</v>
      </c>
      <c r="R22" s="47">
        <v>176600</v>
      </c>
      <c r="S22" s="43">
        <v>1.0530520951302378</v>
      </c>
      <c r="T22" s="41">
        <v>540</v>
      </c>
      <c r="U22" s="44">
        <v>0.4</v>
      </c>
      <c r="V22" s="41">
        <v>180</v>
      </c>
      <c r="W22" s="44">
        <v>5.5555555555555558E-3</v>
      </c>
    </row>
    <row r="23" spans="1:23" x14ac:dyDescent="0.45">
      <c r="A23" s="45" t="s">
        <v>30</v>
      </c>
      <c r="B23" s="40">
        <v>1733124</v>
      </c>
      <c r="C23" s="40">
        <v>1526587</v>
      </c>
      <c r="D23" s="40">
        <v>766106</v>
      </c>
      <c r="E23" s="41">
        <v>760481</v>
      </c>
      <c r="F23" s="46">
        <v>205517</v>
      </c>
      <c r="G23" s="41">
        <v>103107</v>
      </c>
      <c r="H23" s="41">
        <v>102410</v>
      </c>
      <c r="I23" s="41">
        <v>1010</v>
      </c>
      <c r="J23" s="41">
        <v>504</v>
      </c>
      <c r="K23" s="41">
        <v>506</v>
      </c>
      <c r="L23" s="69">
        <v>10</v>
      </c>
      <c r="M23" s="69">
        <v>9</v>
      </c>
      <c r="N23" s="69">
        <v>1</v>
      </c>
      <c r="O23" s="42"/>
      <c r="P23" s="41">
        <v>1620330</v>
      </c>
      <c r="Q23" s="43">
        <v>0.94214573574518767</v>
      </c>
      <c r="R23" s="47">
        <v>220900</v>
      </c>
      <c r="S23" s="43">
        <v>0.930362154821186</v>
      </c>
      <c r="T23" s="41">
        <v>1180</v>
      </c>
      <c r="U23" s="44">
        <v>0.85593220338983056</v>
      </c>
      <c r="V23" s="41">
        <v>100</v>
      </c>
      <c r="W23" s="44">
        <v>0.1</v>
      </c>
    </row>
    <row r="24" spans="1:23" x14ac:dyDescent="0.45">
      <c r="A24" s="45" t="s">
        <v>31</v>
      </c>
      <c r="B24" s="40">
        <v>1193345</v>
      </c>
      <c r="C24" s="40">
        <v>1050608</v>
      </c>
      <c r="D24" s="40">
        <v>527211</v>
      </c>
      <c r="E24" s="41">
        <v>523397</v>
      </c>
      <c r="F24" s="46">
        <v>142657</v>
      </c>
      <c r="G24" s="41">
        <v>71592</v>
      </c>
      <c r="H24" s="41">
        <v>71065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0.93356673805059665</v>
      </c>
      <c r="R24" s="47">
        <v>145200</v>
      </c>
      <c r="S24" s="43">
        <v>0.98248622589531676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1273233</v>
      </c>
      <c r="C25" s="40">
        <v>1123223</v>
      </c>
      <c r="D25" s="40">
        <v>563425</v>
      </c>
      <c r="E25" s="41">
        <v>559798</v>
      </c>
      <c r="F25" s="46">
        <v>149953</v>
      </c>
      <c r="G25" s="41">
        <v>75234</v>
      </c>
      <c r="H25" s="41">
        <v>74719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0.88359961925439945</v>
      </c>
      <c r="R25" s="47">
        <v>139400</v>
      </c>
      <c r="S25" s="43">
        <v>1.075703012912482</v>
      </c>
      <c r="T25" s="41">
        <v>380</v>
      </c>
      <c r="U25" s="44">
        <v>8.4210526315789472E-2</v>
      </c>
      <c r="V25" s="41">
        <v>30</v>
      </c>
      <c r="W25" s="44">
        <v>0.83333333333333337</v>
      </c>
    </row>
    <row r="26" spans="1:23" x14ac:dyDescent="0.45">
      <c r="A26" s="45" t="s">
        <v>33</v>
      </c>
      <c r="B26" s="40">
        <v>3234283</v>
      </c>
      <c r="C26" s="40">
        <v>2943962</v>
      </c>
      <c r="D26" s="40">
        <v>1478136</v>
      </c>
      <c r="E26" s="41">
        <v>1465826</v>
      </c>
      <c r="F26" s="46">
        <v>290179</v>
      </c>
      <c r="G26" s="41">
        <v>145632</v>
      </c>
      <c r="H26" s="41">
        <v>144547</v>
      </c>
      <c r="I26" s="41">
        <v>121</v>
      </c>
      <c r="J26" s="41">
        <v>55</v>
      </c>
      <c r="K26" s="41">
        <v>66</v>
      </c>
      <c r="L26" s="69">
        <v>21</v>
      </c>
      <c r="M26" s="69">
        <v>21</v>
      </c>
      <c r="N26" s="69">
        <v>0</v>
      </c>
      <c r="O26" s="42"/>
      <c r="P26" s="41">
        <v>3174370</v>
      </c>
      <c r="Q26" s="43">
        <v>0.92741614871612321</v>
      </c>
      <c r="R26" s="47">
        <v>268100</v>
      </c>
      <c r="S26" s="43">
        <v>1.0823535994032079</v>
      </c>
      <c r="T26" s="41">
        <v>140</v>
      </c>
      <c r="U26" s="44">
        <v>0.86428571428571432</v>
      </c>
      <c r="V26" s="41">
        <v>120</v>
      </c>
      <c r="W26" s="44">
        <v>0.17499999999999999</v>
      </c>
    </row>
    <row r="27" spans="1:23" x14ac:dyDescent="0.45">
      <c r="A27" s="45" t="s">
        <v>34</v>
      </c>
      <c r="B27" s="40">
        <v>3118903</v>
      </c>
      <c r="C27" s="40">
        <v>2777976</v>
      </c>
      <c r="D27" s="40">
        <v>1392374</v>
      </c>
      <c r="E27" s="41">
        <v>1385602</v>
      </c>
      <c r="F27" s="46">
        <v>338795</v>
      </c>
      <c r="G27" s="41">
        <v>170542</v>
      </c>
      <c r="H27" s="41">
        <v>168253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3034825</v>
      </c>
      <c r="Q27" s="43">
        <v>0.91536612490011782</v>
      </c>
      <c r="R27" s="47">
        <v>279600</v>
      </c>
      <c r="S27" s="43">
        <v>1.2117131616595136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v>5919365</v>
      </c>
      <c r="C28" s="40">
        <v>5137809</v>
      </c>
      <c r="D28" s="40">
        <v>2578009</v>
      </c>
      <c r="E28" s="41">
        <v>2559800</v>
      </c>
      <c r="F28" s="46">
        <v>781333</v>
      </c>
      <c r="G28" s="41">
        <v>391655</v>
      </c>
      <c r="H28" s="41">
        <v>389678</v>
      </c>
      <c r="I28" s="41">
        <v>201</v>
      </c>
      <c r="J28" s="41">
        <v>95</v>
      </c>
      <c r="K28" s="41">
        <v>106</v>
      </c>
      <c r="L28" s="69">
        <v>22</v>
      </c>
      <c r="M28" s="69">
        <v>22</v>
      </c>
      <c r="N28" s="69">
        <v>0</v>
      </c>
      <c r="O28" s="42"/>
      <c r="P28" s="41">
        <v>5396620</v>
      </c>
      <c r="Q28" s="43">
        <v>0.95204201889330731</v>
      </c>
      <c r="R28" s="47">
        <v>752600</v>
      </c>
      <c r="S28" s="43">
        <v>1.0381783151740633</v>
      </c>
      <c r="T28" s="41">
        <v>1160</v>
      </c>
      <c r="U28" s="44">
        <v>0.17327586206896553</v>
      </c>
      <c r="V28" s="41">
        <v>160</v>
      </c>
      <c r="W28" s="44">
        <v>0.13750000000000001</v>
      </c>
    </row>
    <row r="29" spans="1:23" x14ac:dyDescent="0.45">
      <c r="A29" s="45" t="s">
        <v>36</v>
      </c>
      <c r="B29" s="40">
        <v>11220398</v>
      </c>
      <c r="C29" s="40">
        <v>8786823</v>
      </c>
      <c r="D29" s="40">
        <v>4408021</v>
      </c>
      <c r="E29" s="41">
        <v>4378802</v>
      </c>
      <c r="F29" s="46">
        <v>2432813</v>
      </c>
      <c r="G29" s="41">
        <v>1220311</v>
      </c>
      <c r="H29" s="41">
        <v>1212502</v>
      </c>
      <c r="I29" s="41">
        <v>735</v>
      </c>
      <c r="J29" s="41">
        <v>331</v>
      </c>
      <c r="K29" s="41">
        <v>404</v>
      </c>
      <c r="L29" s="69">
        <v>27</v>
      </c>
      <c r="M29" s="69">
        <v>27</v>
      </c>
      <c r="N29" s="69">
        <v>0</v>
      </c>
      <c r="O29" s="42"/>
      <c r="P29" s="41">
        <v>10111110</v>
      </c>
      <c r="Q29" s="43">
        <v>0.86902654604687324</v>
      </c>
      <c r="R29" s="47">
        <v>2709900</v>
      </c>
      <c r="S29" s="43">
        <v>0.89775010147975942</v>
      </c>
      <c r="T29" s="41">
        <v>1540</v>
      </c>
      <c r="U29" s="44">
        <v>0.47727272727272729</v>
      </c>
      <c r="V29" s="41">
        <v>650</v>
      </c>
      <c r="W29" s="44">
        <v>4.1538461538461538E-2</v>
      </c>
    </row>
    <row r="30" spans="1:23" x14ac:dyDescent="0.45">
      <c r="A30" s="45" t="s">
        <v>37</v>
      </c>
      <c r="B30" s="40">
        <v>2770296</v>
      </c>
      <c r="C30" s="40">
        <v>2498303</v>
      </c>
      <c r="D30" s="40">
        <v>1253012</v>
      </c>
      <c r="E30" s="41">
        <v>1245291</v>
      </c>
      <c r="F30" s="46">
        <v>271474</v>
      </c>
      <c r="G30" s="41">
        <v>136383</v>
      </c>
      <c r="H30" s="41">
        <v>135091</v>
      </c>
      <c r="I30" s="41">
        <v>513</v>
      </c>
      <c r="J30" s="41">
        <v>256</v>
      </c>
      <c r="K30" s="41">
        <v>257</v>
      </c>
      <c r="L30" s="69">
        <v>6</v>
      </c>
      <c r="M30" s="69">
        <v>6</v>
      </c>
      <c r="N30" s="69">
        <v>0</v>
      </c>
      <c r="O30" s="42"/>
      <c r="P30" s="41">
        <v>2667815</v>
      </c>
      <c r="Q30" s="43">
        <v>0.93646036175671854</v>
      </c>
      <c r="R30" s="47">
        <v>239400</v>
      </c>
      <c r="S30" s="43">
        <v>1.1339766081871345</v>
      </c>
      <c r="T30" s="41">
        <v>880</v>
      </c>
      <c r="U30" s="44">
        <v>0.5829545454545455</v>
      </c>
      <c r="V30" s="41">
        <v>410</v>
      </c>
      <c r="W30" s="44">
        <v>1.4634146341463415E-2</v>
      </c>
    </row>
    <row r="31" spans="1:23" x14ac:dyDescent="0.45">
      <c r="A31" s="45" t="s">
        <v>38</v>
      </c>
      <c r="B31" s="40">
        <v>2179560</v>
      </c>
      <c r="C31" s="40">
        <v>1810828</v>
      </c>
      <c r="D31" s="40">
        <v>908871</v>
      </c>
      <c r="E31" s="41">
        <v>901957</v>
      </c>
      <c r="F31" s="46">
        <v>368630</v>
      </c>
      <c r="G31" s="41">
        <v>184699</v>
      </c>
      <c r="H31" s="41">
        <v>183931</v>
      </c>
      <c r="I31" s="41">
        <v>94</v>
      </c>
      <c r="J31" s="41">
        <v>45</v>
      </c>
      <c r="K31" s="41">
        <v>49</v>
      </c>
      <c r="L31" s="69">
        <v>8</v>
      </c>
      <c r="M31" s="69">
        <v>6</v>
      </c>
      <c r="N31" s="69">
        <v>2</v>
      </c>
      <c r="O31" s="42"/>
      <c r="P31" s="41">
        <v>1909090</v>
      </c>
      <c r="Q31" s="43">
        <v>0.94852940406162101</v>
      </c>
      <c r="R31" s="47">
        <v>348300</v>
      </c>
      <c r="S31" s="43">
        <v>1.0583692219351135</v>
      </c>
      <c r="T31" s="41">
        <v>240</v>
      </c>
      <c r="U31" s="44">
        <v>0.39166666666666666</v>
      </c>
      <c r="V31" s="41">
        <v>80</v>
      </c>
      <c r="W31" s="44">
        <v>0.1</v>
      </c>
    </row>
    <row r="32" spans="1:23" x14ac:dyDescent="0.45">
      <c r="A32" s="45" t="s">
        <v>39</v>
      </c>
      <c r="B32" s="40">
        <v>3759622</v>
      </c>
      <c r="C32" s="40">
        <v>3107277</v>
      </c>
      <c r="D32" s="40">
        <v>1558538</v>
      </c>
      <c r="E32" s="41">
        <v>1548739</v>
      </c>
      <c r="F32" s="46">
        <v>651847</v>
      </c>
      <c r="G32" s="41">
        <v>327180</v>
      </c>
      <c r="H32" s="41">
        <v>324667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3380095</v>
      </c>
      <c r="Q32" s="43">
        <v>0.91928688394852809</v>
      </c>
      <c r="R32" s="47">
        <v>704200</v>
      </c>
      <c r="S32" s="43">
        <v>0.92565606361829023</v>
      </c>
      <c r="T32" s="41">
        <v>1060</v>
      </c>
      <c r="U32" s="44">
        <v>0.46886792452830189</v>
      </c>
      <c r="V32" s="41">
        <v>420</v>
      </c>
      <c r="W32" s="44">
        <v>2.3809523809523812E-3</v>
      </c>
    </row>
    <row r="33" spans="1:23" x14ac:dyDescent="0.45">
      <c r="A33" s="45" t="s">
        <v>40</v>
      </c>
      <c r="B33" s="40">
        <v>12914103</v>
      </c>
      <c r="C33" s="40">
        <v>9975488</v>
      </c>
      <c r="D33" s="40">
        <v>5004081</v>
      </c>
      <c r="E33" s="41">
        <v>4971407</v>
      </c>
      <c r="F33" s="46">
        <v>2874522</v>
      </c>
      <c r="G33" s="41">
        <v>1440921</v>
      </c>
      <c r="H33" s="41">
        <v>1433601</v>
      </c>
      <c r="I33" s="41">
        <v>63914</v>
      </c>
      <c r="J33" s="41">
        <v>32159</v>
      </c>
      <c r="K33" s="41">
        <v>31755</v>
      </c>
      <c r="L33" s="69">
        <v>179</v>
      </c>
      <c r="M33" s="69">
        <v>176</v>
      </c>
      <c r="N33" s="69">
        <v>3</v>
      </c>
      <c r="O33" s="42"/>
      <c r="P33" s="41">
        <v>11507565</v>
      </c>
      <c r="Q33" s="43">
        <v>0.8668634937104418</v>
      </c>
      <c r="R33" s="47">
        <v>3481600</v>
      </c>
      <c r="S33" s="43">
        <v>0.8256324678308824</v>
      </c>
      <c r="T33" s="41">
        <v>72720</v>
      </c>
      <c r="U33" s="44">
        <v>0.87890539053905392</v>
      </c>
      <c r="V33" s="41">
        <v>14000</v>
      </c>
      <c r="W33" s="44">
        <v>1.2785714285714286E-2</v>
      </c>
    </row>
    <row r="34" spans="1:23" x14ac:dyDescent="0.45">
      <c r="A34" s="45" t="s">
        <v>41</v>
      </c>
      <c r="B34" s="40">
        <v>8303661</v>
      </c>
      <c r="C34" s="40">
        <v>6914969</v>
      </c>
      <c r="D34" s="40">
        <v>3467223</v>
      </c>
      <c r="E34" s="41">
        <v>3447746</v>
      </c>
      <c r="F34" s="46">
        <v>1387492</v>
      </c>
      <c r="G34" s="41">
        <v>696762</v>
      </c>
      <c r="H34" s="41">
        <v>690730</v>
      </c>
      <c r="I34" s="41">
        <v>1124</v>
      </c>
      <c r="J34" s="41">
        <v>546</v>
      </c>
      <c r="K34" s="41">
        <v>578</v>
      </c>
      <c r="L34" s="69">
        <v>76</v>
      </c>
      <c r="M34" s="69">
        <v>70</v>
      </c>
      <c r="N34" s="69">
        <v>6</v>
      </c>
      <c r="O34" s="42"/>
      <c r="P34" s="41">
        <v>7601675</v>
      </c>
      <c r="Q34" s="43">
        <v>0.90966385697888952</v>
      </c>
      <c r="R34" s="47">
        <v>1135400</v>
      </c>
      <c r="S34" s="43">
        <v>1.2220292407961952</v>
      </c>
      <c r="T34" s="41">
        <v>2540</v>
      </c>
      <c r="U34" s="44">
        <v>0.44251968503937006</v>
      </c>
      <c r="V34" s="41">
        <v>1620</v>
      </c>
      <c r="W34" s="44">
        <v>4.6913580246913583E-2</v>
      </c>
    </row>
    <row r="35" spans="1:23" x14ac:dyDescent="0.45">
      <c r="A35" s="45" t="s">
        <v>42</v>
      </c>
      <c r="B35" s="40">
        <v>2037263</v>
      </c>
      <c r="C35" s="40">
        <v>1814920</v>
      </c>
      <c r="D35" s="40">
        <v>910107</v>
      </c>
      <c r="E35" s="41">
        <v>904813</v>
      </c>
      <c r="F35" s="46">
        <v>222137</v>
      </c>
      <c r="G35" s="41">
        <v>111315</v>
      </c>
      <c r="H35" s="41">
        <v>110822</v>
      </c>
      <c r="I35" s="41">
        <v>206</v>
      </c>
      <c r="J35" s="41">
        <v>95</v>
      </c>
      <c r="K35" s="41">
        <v>111</v>
      </c>
      <c r="L35" s="69">
        <v>0</v>
      </c>
      <c r="M35" s="69">
        <v>0</v>
      </c>
      <c r="N35" s="69">
        <v>0</v>
      </c>
      <c r="O35" s="42"/>
      <c r="P35" s="41">
        <v>1964100</v>
      </c>
      <c r="Q35" s="43">
        <v>0.92404663713660196</v>
      </c>
      <c r="R35" s="47">
        <v>127300</v>
      </c>
      <c r="S35" s="43">
        <v>1.7449882168106834</v>
      </c>
      <c r="T35" s="41">
        <v>800</v>
      </c>
      <c r="U35" s="44">
        <v>0.25750000000000001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1387840</v>
      </c>
      <c r="C36" s="40">
        <v>1325480</v>
      </c>
      <c r="D36" s="40">
        <v>664557</v>
      </c>
      <c r="E36" s="41">
        <v>660923</v>
      </c>
      <c r="F36" s="46">
        <v>62285</v>
      </c>
      <c r="G36" s="41">
        <v>31209</v>
      </c>
      <c r="H36" s="41">
        <v>31076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0.94768865580615524</v>
      </c>
      <c r="R36" s="47">
        <v>48100</v>
      </c>
      <c r="S36" s="43">
        <v>1.2949064449064449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816174</v>
      </c>
      <c r="C37" s="40">
        <v>716140</v>
      </c>
      <c r="D37" s="40">
        <v>359339</v>
      </c>
      <c r="E37" s="41">
        <v>356801</v>
      </c>
      <c r="F37" s="46">
        <v>99957</v>
      </c>
      <c r="G37" s="41">
        <v>50177</v>
      </c>
      <c r="H37" s="41">
        <v>49780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826860</v>
      </c>
      <c r="Q37" s="43">
        <v>0.8660958324262874</v>
      </c>
      <c r="R37" s="47">
        <v>110800</v>
      </c>
      <c r="S37" s="43">
        <v>0.90213898916967505</v>
      </c>
      <c r="T37" s="41">
        <v>440</v>
      </c>
      <c r="U37" s="44">
        <v>0.14318181818181819</v>
      </c>
      <c r="V37" s="41">
        <v>70</v>
      </c>
      <c r="W37" s="44">
        <v>0.2</v>
      </c>
    </row>
    <row r="38" spans="1:23" x14ac:dyDescent="0.45">
      <c r="A38" s="45" t="s">
        <v>45</v>
      </c>
      <c r="B38" s="40">
        <v>1041085</v>
      </c>
      <c r="C38" s="40">
        <v>985594</v>
      </c>
      <c r="D38" s="40">
        <v>494692</v>
      </c>
      <c r="E38" s="41">
        <v>490902</v>
      </c>
      <c r="F38" s="46">
        <v>55377</v>
      </c>
      <c r="G38" s="41">
        <v>27774</v>
      </c>
      <c r="H38" s="41">
        <v>27603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1069600</v>
      </c>
      <c r="Q38" s="43">
        <v>0.92146035901271506</v>
      </c>
      <c r="R38" s="47">
        <v>47400</v>
      </c>
      <c r="S38" s="43">
        <v>1.1682911392405064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2751332</v>
      </c>
      <c r="C39" s="40">
        <v>2417689</v>
      </c>
      <c r="D39" s="40">
        <v>1213205</v>
      </c>
      <c r="E39" s="41">
        <v>1204484</v>
      </c>
      <c r="F39" s="46">
        <v>333291</v>
      </c>
      <c r="G39" s="41">
        <v>167296</v>
      </c>
      <c r="H39" s="41">
        <v>165995</v>
      </c>
      <c r="I39" s="41">
        <v>317</v>
      </c>
      <c r="J39" s="41">
        <v>153</v>
      </c>
      <c r="K39" s="41">
        <v>164</v>
      </c>
      <c r="L39" s="69">
        <v>35</v>
      </c>
      <c r="M39" s="69">
        <v>29</v>
      </c>
      <c r="N39" s="69">
        <v>6</v>
      </c>
      <c r="O39" s="42"/>
      <c r="P39" s="41">
        <v>2837130</v>
      </c>
      <c r="Q39" s="43">
        <v>0.85216010545868537</v>
      </c>
      <c r="R39" s="47">
        <v>385900</v>
      </c>
      <c r="S39" s="43">
        <v>0.86367193573464629</v>
      </c>
      <c r="T39" s="41">
        <v>720</v>
      </c>
      <c r="U39" s="44">
        <v>0.44027777777777777</v>
      </c>
      <c r="V39" s="41">
        <v>270</v>
      </c>
      <c r="W39" s="44">
        <v>0.12962962962962962</v>
      </c>
    </row>
    <row r="40" spans="1:23" x14ac:dyDescent="0.45">
      <c r="A40" s="45" t="s">
        <v>47</v>
      </c>
      <c r="B40" s="40">
        <v>4138167</v>
      </c>
      <c r="C40" s="40">
        <v>3543128</v>
      </c>
      <c r="D40" s="40">
        <v>1777160</v>
      </c>
      <c r="E40" s="41">
        <v>1765968</v>
      </c>
      <c r="F40" s="46">
        <v>594915</v>
      </c>
      <c r="G40" s="41">
        <v>298512</v>
      </c>
      <c r="H40" s="41">
        <v>296403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3965930</v>
      </c>
      <c r="Q40" s="43">
        <v>0.8933914617756743</v>
      </c>
      <c r="R40" s="47">
        <v>616200</v>
      </c>
      <c r="S40" s="43">
        <v>0.96545764362220055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2031478</v>
      </c>
      <c r="C41" s="40">
        <v>1818643</v>
      </c>
      <c r="D41" s="40">
        <v>911867</v>
      </c>
      <c r="E41" s="41">
        <v>906776</v>
      </c>
      <c r="F41" s="46">
        <v>212780</v>
      </c>
      <c r="G41" s="41">
        <v>106826</v>
      </c>
      <c r="H41" s="41">
        <v>105954</v>
      </c>
      <c r="I41" s="41">
        <v>54</v>
      </c>
      <c r="J41" s="41">
        <v>29</v>
      </c>
      <c r="K41" s="41">
        <v>25</v>
      </c>
      <c r="L41" s="69">
        <v>1</v>
      </c>
      <c r="M41" s="69">
        <v>1</v>
      </c>
      <c r="N41" s="69">
        <v>0</v>
      </c>
      <c r="O41" s="42"/>
      <c r="P41" s="41">
        <v>2014675</v>
      </c>
      <c r="Q41" s="43">
        <v>0.90269795376425477</v>
      </c>
      <c r="R41" s="47">
        <v>210200</v>
      </c>
      <c r="S41" s="43">
        <v>1.0122740247383444</v>
      </c>
      <c r="T41" s="41">
        <v>420</v>
      </c>
      <c r="U41" s="44">
        <v>0.12857142857142856</v>
      </c>
      <c r="V41" s="41">
        <v>40</v>
      </c>
      <c r="W41" s="44">
        <v>2.5000000000000001E-2</v>
      </c>
    </row>
    <row r="42" spans="1:23" x14ac:dyDescent="0.45">
      <c r="A42" s="45" t="s">
        <v>49</v>
      </c>
      <c r="B42" s="40">
        <v>1092533</v>
      </c>
      <c r="C42" s="40">
        <v>940377</v>
      </c>
      <c r="D42" s="40">
        <v>471588</v>
      </c>
      <c r="E42" s="41">
        <v>468789</v>
      </c>
      <c r="F42" s="46">
        <v>151989</v>
      </c>
      <c r="G42" s="41">
        <v>76223</v>
      </c>
      <c r="H42" s="41">
        <v>75766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0.91707861771690213</v>
      </c>
      <c r="R42" s="47">
        <v>152900</v>
      </c>
      <c r="S42" s="43">
        <v>0.99404185742315243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1444650</v>
      </c>
      <c r="C43" s="40">
        <v>1332405</v>
      </c>
      <c r="D43" s="40">
        <v>668344</v>
      </c>
      <c r="E43" s="41">
        <v>664061</v>
      </c>
      <c r="F43" s="46">
        <v>112072</v>
      </c>
      <c r="G43" s="41">
        <v>56125</v>
      </c>
      <c r="H43" s="41">
        <v>55947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1441310</v>
      </c>
      <c r="Q43" s="43">
        <v>0.92444026614676922</v>
      </c>
      <c r="R43" s="47">
        <v>102300</v>
      </c>
      <c r="S43" s="43">
        <v>1.0955229716520039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2055399</v>
      </c>
      <c r="C44" s="40">
        <v>1922521</v>
      </c>
      <c r="D44" s="40">
        <v>964283</v>
      </c>
      <c r="E44" s="41">
        <v>958238</v>
      </c>
      <c r="F44" s="46">
        <v>132822</v>
      </c>
      <c r="G44" s="41">
        <v>66682</v>
      </c>
      <c r="H44" s="41">
        <v>66140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2083350</v>
      </c>
      <c r="Q44" s="43">
        <v>0.92280269757841937</v>
      </c>
      <c r="R44" s="47">
        <v>128400</v>
      </c>
      <c r="S44" s="43">
        <v>1.0344392523364485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1036821</v>
      </c>
      <c r="C45" s="40">
        <v>977947</v>
      </c>
      <c r="D45" s="40">
        <v>491397</v>
      </c>
      <c r="E45" s="41">
        <v>486550</v>
      </c>
      <c r="F45" s="46">
        <v>58800</v>
      </c>
      <c r="G45" s="41">
        <v>29568</v>
      </c>
      <c r="H45" s="41">
        <v>29232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0.93244819054247974</v>
      </c>
      <c r="R45" s="47">
        <v>55600</v>
      </c>
      <c r="S45" s="43">
        <v>1.0575539568345325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7655745</v>
      </c>
      <c r="C46" s="40">
        <v>6676990</v>
      </c>
      <c r="D46" s="40">
        <v>3355291</v>
      </c>
      <c r="E46" s="41">
        <v>3321699</v>
      </c>
      <c r="F46" s="46">
        <v>978542</v>
      </c>
      <c r="G46" s="41">
        <v>493010</v>
      </c>
      <c r="H46" s="41">
        <v>485532</v>
      </c>
      <c r="I46" s="41">
        <v>194</v>
      </c>
      <c r="J46" s="41">
        <v>94</v>
      </c>
      <c r="K46" s="41">
        <v>100</v>
      </c>
      <c r="L46" s="69">
        <v>19</v>
      </c>
      <c r="M46" s="69">
        <v>19</v>
      </c>
      <c r="N46" s="69">
        <v>0</v>
      </c>
      <c r="O46" s="42"/>
      <c r="P46" s="41">
        <v>7068230</v>
      </c>
      <c r="Q46" s="43">
        <v>0.9446480943602571</v>
      </c>
      <c r="R46" s="47">
        <v>1044200</v>
      </c>
      <c r="S46" s="43">
        <v>0.93712124114154371</v>
      </c>
      <c r="T46" s="41">
        <v>820</v>
      </c>
      <c r="U46" s="44">
        <v>0.23658536585365852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1190092</v>
      </c>
      <c r="C47" s="40">
        <v>1106545</v>
      </c>
      <c r="D47" s="40">
        <v>555149</v>
      </c>
      <c r="E47" s="41">
        <v>551396</v>
      </c>
      <c r="F47" s="46">
        <v>83531</v>
      </c>
      <c r="G47" s="41">
        <v>42075</v>
      </c>
      <c r="H47" s="41">
        <v>41456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0.91283652517519731</v>
      </c>
      <c r="R47" s="47">
        <v>74400</v>
      </c>
      <c r="S47" s="43">
        <v>1.122728494623656</v>
      </c>
      <c r="T47" s="41">
        <v>140</v>
      </c>
      <c r="U47" s="44">
        <v>0.11428571428571428</v>
      </c>
      <c r="V47" s="41">
        <v>220</v>
      </c>
      <c r="W47" s="44">
        <v>0</v>
      </c>
    </row>
    <row r="48" spans="1:23" x14ac:dyDescent="0.45">
      <c r="A48" s="45" t="s">
        <v>55</v>
      </c>
      <c r="B48" s="40">
        <v>2029368</v>
      </c>
      <c r="C48" s="40">
        <v>1744683</v>
      </c>
      <c r="D48" s="40">
        <v>876518</v>
      </c>
      <c r="E48" s="41">
        <v>868165</v>
      </c>
      <c r="F48" s="46">
        <v>284656</v>
      </c>
      <c r="G48" s="41">
        <v>142622</v>
      </c>
      <c r="H48" s="41">
        <v>142034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0.91438012630696264</v>
      </c>
      <c r="R48" s="47">
        <v>288800</v>
      </c>
      <c r="S48" s="43">
        <v>0.98565096952908582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2665278</v>
      </c>
      <c r="C49" s="40">
        <v>2297183</v>
      </c>
      <c r="D49" s="40">
        <v>1153047</v>
      </c>
      <c r="E49" s="41">
        <v>1144136</v>
      </c>
      <c r="F49" s="46">
        <v>367843</v>
      </c>
      <c r="G49" s="41">
        <v>184489</v>
      </c>
      <c r="H49" s="41">
        <v>183354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2537755</v>
      </c>
      <c r="Q49" s="43">
        <v>0.90520282690803489</v>
      </c>
      <c r="R49" s="47">
        <v>350000</v>
      </c>
      <c r="S49" s="43">
        <v>1.05098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1694780</v>
      </c>
      <c r="C50" s="40">
        <v>1559017</v>
      </c>
      <c r="D50" s="40">
        <v>782876</v>
      </c>
      <c r="E50" s="41">
        <v>776141</v>
      </c>
      <c r="F50" s="46">
        <v>135627</v>
      </c>
      <c r="G50" s="41">
        <v>68029</v>
      </c>
      <c r="H50" s="41">
        <v>67598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0.93074252623095177</v>
      </c>
      <c r="R50" s="47">
        <v>125500</v>
      </c>
      <c r="S50" s="43">
        <v>1.0806932270916334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1609288</v>
      </c>
      <c r="C51" s="40">
        <v>1546186</v>
      </c>
      <c r="D51" s="40">
        <v>776368</v>
      </c>
      <c r="E51" s="41">
        <v>769818</v>
      </c>
      <c r="F51" s="46">
        <v>63074</v>
      </c>
      <c r="G51" s="41">
        <v>31626</v>
      </c>
      <c r="H51" s="41">
        <v>31448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0.9530855978721503</v>
      </c>
      <c r="R51" s="47">
        <v>55600</v>
      </c>
      <c r="S51" s="43">
        <v>1.1344244604316547</v>
      </c>
      <c r="T51" s="41">
        <v>300</v>
      </c>
      <c r="U51" s="44">
        <v>0.09</v>
      </c>
      <c r="V51" s="41">
        <v>30</v>
      </c>
      <c r="W51" s="44">
        <v>3.3333333333333333E-2</v>
      </c>
    </row>
    <row r="52" spans="1:23" x14ac:dyDescent="0.45">
      <c r="A52" s="45" t="s">
        <v>59</v>
      </c>
      <c r="B52" s="40">
        <v>2409626</v>
      </c>
      <c r="C52" s="40">
        <v>2210171</v>
      </c>
      <c r="D52" s="40">
        <v>1110316</v>
      </c>
      <c r="E52" s="41">
        <v>1099855</v>
      </c>
      <c r="F52" s="46">
        <v>199221</v>
      </c>
      <c r="G52" s="41">
        <v>100008</v>
      </c>
      <c r="H52" s="41">
        <v>99213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0.91807004207841625</v>
      </c>
      <c r="R52" s="47">
        <v>197100</v>
      </c>
      <c r="S52" s="43">
        <v>1.0107610350076104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1960295</v>
      </c>
      <c r="C53" s="40">
        <v>1680957</v>
      </c>
      <c r="D53" s="40">
        <v>845661</v>
      </c>
      <c r="E53" s="41">
        <v>835296</v>
      </c>
      <c r="F53" s="46">
        <v>278856</v>
      </c>
      <c r="G53" s="41">
        <v>140216</v>
      </c>
      <c r="H53" s="41">
        <v>138640</v>
      </c>
      <c r="I53" s="41">
        <v>482</v>
      </c>
      <c r="J53" s="41">
        <v>242</v>
      </c>
      <c r="K53" s="41">
        <v>240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0.85963767467430352</v>
      </c>
      <c r="R53" s="47">
        <v>305500</v>
      </c>
      <c r="S53" s="43">
        <v>0.91278559738134202</v>
      </c>
      <c r="T53" s="41">
        <v>1260</v>
      </c>
      <c r="U53" s="44">
        <v>0.38253968253968251</v>
      </c>
      <c r="V53" s="41">
        <v>280</v>
      </c>
      <c r="W53" s="44">
        <v>0</v>
      </c>
    </row>
    <row r="55" spans="1:23" x14ac:dyDescent="0.45">
      <c r="A55" s="114" t="s">
        <v>135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136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137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138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139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DIGI-808455956-3798913</_dlc_DocId>
    <_dlc_DocIdUrl xmlns="89559dea-130d-4237-8e78-1ce7f44b9a24">
      <Url>https://digitalgojp.sharepoint.com/sites/digi_portal/_layouts/15/DocIdRedir.aspx?ID=DIGI-808455956-3798913</Url>
      <Description>DIGI-808455956-3798913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2022-06-09T04:37:09Z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36cfd79b-80c0-4e7e-8d59-b25b92a05e19</vt:lpwstr>
  </property>
  <property fmtid="{D5CDD505-2E9C-101B-9397-08002B2CF9AE}" pid="4" name="MediaServiceImageTags">
    <vt:lpwstr/>
  </property>
</Properties>
</file>