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280" yWindow="-120" windowWidth="38640" windowHeight="212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総接種回数!$A$1:$K$61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1" l="1"/>
  <c r="K7" i="11"/>
  <c r="I7" i="11"/>
  <c r="Q2" i="12"/>
  <c r="K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 s="1"/>
  <c r="D4" i="13"/>
  <c r="C4" i="13"/>
  <c r="G54" i="11"/>
  <c r="H54" i="11" s="1"/>
  <c r="G53" i="11"/>
  <c r="H53" i="11" s="1"/>
  <c r="G52" i="11"/>
  <c r="H52" i="11" s="1"/>
  <c r="G51" i="11"/>
  <c r="H51" i="11" s="1"/>
  <c r="G50" i="11"/>
  <c r="H50" i="11" s="1"/>
  <c r="G49" i="11"/>
  <c r="H49" i="11" s="1"/>
  <c r="G48" i="11"/>
  <c r="G47" i="11"/>
  <c r="G46" i="11"/>
  <c r="H46" i="11" s="1"/>
  <c r="G45" i="11"/>
  <c r="H45" i="11" s="1"/>
  <c r="G44" i="11"/>
  <c r="H44" i="11" s="1"/>
  <c r="G43" i="11"/>
  <c r="H43" i="11" s="1"/>
  <c r="G42" i="11"/>
  <c r="H42" i="11" s="1"/>
  <c r="G41" i="11"/>
  <c r="H41" i="11" s="1"/>
  <c r="G40" i="11"/>
  <c r="G39" i="11"/>
  <c r="G38" i="11"/>
  <c r="H38" i="11" s="1"/>
  <c r="G37" i="11"/>
  <c r="H37" i="11" s="1"/>
  <c r="G36" i="11"/>
  <c r="H36" i="11" s="1"/>
  <c r="G35" i="11"/>
  <c r="G34" i="11"/>
  <c r="H34" i="11" s="1"/>
  <c r="G33" i="11"/>
  <c r="H33" i="11" s="1"/>
  <c r="G32" i="11"/>
  <c r="G31" i="1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G24" i="11"/>
  <c r="H24" i="11" s="1"/>
  <c r="G23" i="11"/>
  <c r="G22" i="11"/>
  <c r="H22" i="11" s="1"/>
  <c r="G21" i="11"/>
  <c r="H21" i="11" s="1"/>
  <c r="G20" i="11"/>
  <c r="H20" i="11" s="1"/>
  <c r="G19" i="11"/>
  <c r="G18" i="11"/>
  <c r="H18" i="11" s="1"/>
  <c r="G17" i="11"/>
  <c r="G16" i="11"/>
  <c r="H16" i="11" s="1"/>
  <c r="G15" i="1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G8" i="11"/>
  <c r="H8" i="11" s="1"/>
  <c r="O6" i="12" l="1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B31" i="11"/>
  <c r="B23" i="11"/>
  <c r="B39" i="11"/>
  <c r="B47" i="11"/>
  <c r="B30" i="1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37" i="11"/>
  <c r="B45" i="11"/>
  <c r="F8" i="11"/>
  <c r="B28" i="11"/>
  <c r="D30" i="11"/>
  <c r="D46" i="11"/>
  <c r="D54" i="11"/>
  <c r="H32" i="11"/>
  <c r="H40" i="11"/>
  <c r="H48" i="11"/>
  <c r="B33" i="11" l="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<sst xmlns="http://schemas.openxmlformats.org/spreadsheetml/2006/main" count="332" uniqueCount="140">
  <si>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</si>
  <si>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（2月28日公表時点）</t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</si>
  <si>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</si>
  <si>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</si>
  <si>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</si>
  <si>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</si>
  <si>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</si>
  <si>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</si>
  <si>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</si>
  <si>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</si>
  <si>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</si>
  <si>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</si>
  <si>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</si>
  <si>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</si>
  <si>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</si>
  <si>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</si>
  <si>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</si>
  <si>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</si>
  <si>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</si>
  <si>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</si>
  <si>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</si>
  <si>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</si>
  <si>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</si>
  <si>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</si>
  <si>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</si>
  <si>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</si>
  <si>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</si>
  <si>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</si>
  <si>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</si>
  <si>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</si>
  <si>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</si>
  <si>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</si>
  <si>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</si>
  <si>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</si>
  <si>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</si>
  <si>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</si>
  <si>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</si>
  <si>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</si>
  <si>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</si>
  <si>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</si>
  <si>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</si>
  <si>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</si>
  <si>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</si>
  <si>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</si>
  <si>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</si>
  <si>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</si>
  <si>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</si>
  <si>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</si>
  <si>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</si>
  <si>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</si>
  <si>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</si>
  <si>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</si>
  <si>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</si>
  <si>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</si>
  <si>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</si>
  <si>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</si>
  <si>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</si>
  <si>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</si>
  <si>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</si>
  <si>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</si>
  <si>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</si>
  <si>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</si>
  <si>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</si>
  <si>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</si>
  <si>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</si>
  <si>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</si>
  <si>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</si>
  <si>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</si>
  <si>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</si>
  <si>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</si>
  <si>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</si>
  <si>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</si>
  <si>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</si>
  <si>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</si>
  <si>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</si>
  <si>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</si>
  <si>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</si>
  <si>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</si>
  <si>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</si>
  <si>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</si>
  <si>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</si>
  <si>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</si>
  <si>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</si>
  <si>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</si>
  <si>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</si>
  <si>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</si>
  <si>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</si>
  <si>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</si>
  <si>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</si>
  <si>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</si>
  <si>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</si>
  <si>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</si>
  <si>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</si>
  <si>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</si>
  <si>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</si>
  <si>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接種回数（2月27日まで）</t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</si>
  <si>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</si>
  <si>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</si>
  <si>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</si>
  <si>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</si>
  <si>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</si>
  <si>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</si>
  <si>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</si>
  <si>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</si>
  <si>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</si>
  <si>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</si>
  <si>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</si>
  <si>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</si>
  <si>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</si>
  <si>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</si>
  <si>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</si>
  <si>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（2月27日まで）</t>
    <phoneticPr fontId="2"/>
  </si>
  <si>
    <t>ワクチン供給量
（2月27日まで）※4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</si>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</sst>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176" fontId="11" fillId="2" borderId="0" xfId="0" applyNumberFormat="1" applyFont="1" applyFill="1">
      <alignment vertical="center"/>
    </xf>
    <xf numFmtId="38" fontId="3" fillId="2" borderId="0" xfId="1" applyFont="1" applyFill="1">
      <alignment vertical="center"/>
    </xf>
    <xf numFmtId="0" fontId="3" fillId="2" borderId="0" xfId="0" applyFont="1" applyFill="1">
      <alignment vertical="center"/>
    </xf>
    <xf numFmtId="38" fontId="11" fillId="2" borderId="0" xfId="1" applyFont="1" applyFill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2" borderId="7" xfId="0" applyNumberFormat="1" applyFont="1" applyFill="1" applyBorder="1" applyAlignment="1">
      <alignment horizontal="center" vertical="center" wrapText="1"/>
    </xf>
    <xf numFmtId="56" fontId="3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2" borderId="2" xfId="0" applyNumberFormat="1" applyFont="1" applyFill="1" applyBorder="1" applyAlignment="1">
      <alignment horizontal="center" vertical="center" wrapText="1"/>
    </xf>
    <xf numFmtId="56" fontId="3" fillId="2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L24" sqref="L24"/>
    </sheetView>
  </sheetViews>
  <sheetFormatPr defaultRowHeight="18.75" x14ac:dyDescent="0.4"/>
  <cols>
    <col min="1" max="1" width="13.625" customWidth="1"/>
    <col min="2" max="3" width="13.625" style="1" customWidth="1"/>
    <col min="4" max="8" width="13.625" customWidth="1"/>
    <col min="10" max="10" width="10.5" bestFit="1" customWidth="1"/>
  </cols>
  <sheetData>
    <row r="1" spans="1:8" x14ac:dyDescent="0.4">
      <c r="A1" s="66" t="s">
        <v>0</v>
      </c>
      <c r="B1" s="66"/>
      <c r="C1" s="66"/>
      <c r="D1" s="66"/>
      <c r="E1" s="66"/>
      <c r="F1" s="66"/>
      <c r="G1" s="66"/>
      <c r="H1" s="66"/>
    </row>
    <row r="2" spans="1:8" x14ac:dyDescent="0.4">
      <c r="A2" s="2"/>
      <c r="B2" s="3"/>
      <c r="C2" s="3"/>
      <c r="D2" s="2"/>
      <c r="E2" s="2"/>
      <c r="F2" s="2"/>
      <c r="G2" s="2"/>
      <c r="H2" s="2"/>
    </row>
    <row r="3" spans="1:8" x14ac:dyDescent="0.4">
      <c r="A3" s="2"/>
      <c r="B3" s="3"/>
      <c r="C3" s="3"/>
      <c r="D3" s="2"/>
      <c r="E3" s="2"/>
      <c r="F3" s="2"/>
      <c r="G3" s="55"/>
      <c r="H3" s="56" t="s">
        <v>1</v>
      </c>
    </row>
    <row r="4" spans="1:8" x14ac:dyDescent="0.4">
      <c r="A4" s="4"/>
      <c r="B4" s="5"/>
      <c r="C4" s="5"/>
      <c r="D4" s="4"/>
      <c r="E4" s="6"/>
      <c r="F4" s="6"/>
      <c r="G4" s="57"/>
      <c r="H4" s="56" t="s">
        <v>2</v>
      </c>
    </row>
    <row r="5" spans="1:8" ht="19.5" customHeight="1" x14ac:dyDescent="0.4">
      <c r="A5" s="62" t="s">
        <v>3</v>
      </c>
      <c r="B5" s="67" t="s">
        <v>4</v>
      </c>
      <c r="C5" s="63" t="s">
        <v>5</v>
      </c>
      <c r="D5" s="68"/>
      <c r="E5" s="71" t="s">
        <v>6</v>
      </c>
      <c r="F5" s="72"/>
      <c r="G5" s="73">
        <v>44617</v>
      </c>
      <c r="H5" s="74"/>
    </row>
    <row r="6" spans="1:8" ht="21.75" customHeight="1" x14ac:dyDescent="0.4">
      <c r="A6" s="62"/>
      <c r="B6" s="67"/>
      <c r="C6" s="69"/>
      <c r="D6" s="70"/>
      <c r="E6" s="75" t="s">
        <v>7</v>
      </c>
      <c r="F6" s="76"/>
      <c r="G6" s="77" t="s">
        <v>8</v>
      </c>
      <c r="H6" s="78"/>
    </row>
    <row r="7" spans="1:8" ht="18.75" customHeight="1" x14ac:dyDescent="0.4">
      <c r="A7" s="62"/>
      <c r="B7" s="67"/>
      <c r="C7" s="79" t="s">
        <v>9</v>
      </c>
      <c r="D7" s="7"/>
      <c r="E7" s="61" t="s">
        <v>10</v>
      </c>
      <c r="F7" s="7"/>
      <c r="G7" s="61" t="s">
        <v>10</v>
      </c>
      <c r="H7" s="8"/>
    </row>
    <row r="8" spans="1:8" ht="18.75" customHeight="1" x14ac:dyDescent="0.4">
      <c r="A8" s="62"/>
      <c r="B8" s="67"/>
      <c r="C8" s="80"/>
      <c r="D8" s="63" t="s">
        <v>11</v>
      </c>
      <c r="E8" s="62"/>
      <c r="F8" s="63" t="s">
        <v>12</v>
      </c>
      <c r="G8" s="62"/>
      <c r="H8" s="65" t="s">
        <v>12</v>
      </c>
    </row>
    <row r="9" spans="1:8" ht="35.1" customHeight="1" x14ac:dyDescent="0.4">
      <c r="A9" s="62"/>
      <c r="B9" s="67"/>
      <c r="C9" s="80"/>
      <c r="D9" s="64"/>
      <c r="E9" s="62"/>
      <c r="F9" s="64"/>
      <c r="G9" s="62"/>
      <c r="H9" s="64"/>
    </row>
    <row r="10" spans="1:8" x14ac:dyDescent="0.4">
      <c r="A10" s="9" t="s">
        <v>13</v>
      </c>
      <c r="B10" s="19">
        <v>126645025.00000003</v>
      </c>
      <c r="C10" s="20">
        <f>SUM(C11:C57)</f>
        <v>24459138</v>
      </c>
      <c r="D10" s="10">
        <f>C10/$B10</f>
        <v>0.19313145542037671</v>
      </c>
      <c r="E10" s="20">
        <f>SUM(E11:E57)</f>
        <v>6278881</v>
      </c>
      <c r="F10" s="10">
        <f>E10/$B10</f>
        <v>4.9578583919897355E-2</v>
      </c>
      <c r="G10" s="20">
        <f>SUM(G11:G57)</f>
        <v>1205645</v>
      </c>
      <c r="H10" s="10">
        <f>G10/$B10</f>
        <v>9.5198765210082244E-3</v>
      </c>
    </row>
    <row r="11" spans="1:8" x14ac:dyDescent="0.4">
      <c r="A11" s="11" t="s">
        <v>14</v>
      </c>
      <c r="B11" s="19">
        <v>5226603</v>
      </c>
      <c r="C11" s="20">
        <v>886357</v>
      </c>
      <c r="D11" s="10">
        <f t="shared" ref="D11:D57" si="0">C11/$B11</f>
        <v>0.16958567543775566</v>
      </c>
      <c r="E11" s="20">
        <v>236215</v>
      </c>
      <c r="F11" s="10">
        <f t="shared" ref="F11:F57" si="1">E11/$B11</f>
        <v>4.5194746951318095E-2</v>
      </c>
      <c r="G11" s="20">
        <v>45777</v>
      </c>
      <c r="H11" s="10">
        <f t="shared" ref="H11:H57" si="2">G11/$B11</f>
        <v>8.7584612797260483E-3</v>
      </c>
    </row>
    <row r="12" spans="1:8" x14ac:dyDescent="0.4">
      <c r="A12" s="11" t="s">
        <v>15</v>
      </c>
      <c r="B12" s="19">
        <v>1259615</v>
      </c>
      <c r="C12" s="20">
        <v>213274</v>
      </c>
      <c r="D12" s="10">
        <f t="shared" si="0"/>
        <v>0.16931681505856949</v>
      </c>
      <c r="E12" s="20">
        <v>62608</v>
      </c>
      <c r="F12" s="10">
        <f t="shared" si="1"/>
        <v>4.9704076245519466E-2</v>
      </c>
      <c r="G12" s="20">
        <v>13055</v>
      </c>
      <c r="H12" s="10">
        <f t="shared" si="2"/>
        <v>1.0364277973825336E-2</v>
      </c>
    </row>
    <row r="13" spans="1:8" x14ac:dyDescent="0.4">
      <c r="A13" s="11" t="s">
        <v>16</v>
      </c>
      <c r="B13" s="19">
        <v>1220823</v>
      </c>
      <c r="C13" s="20">
        <v>225421</v>
      </c>
      <c r="D13" s="10">
        <f t="shared" si="0"/>
        <v>0.1846467505936569</v>
      </c>
      <c r="E13" s="20">
        <v>59619</v>
      </c>
      <c r="F13" s="10">
        <f t="shared" si="1"/>
        <v>4.8835089116112652E-2</v>
      </c>
      <c r="G13" s="20">
        <v>10976</v>
      </c>
      <c r="H13" s="10">
        <f t="shared" si="2"/>
        <v>8.9906563031659798E-3</v>
      </c>
    </row>
    <row r="14" spans="1:8" x14ac:dyDescent="0.4">
      <c r="A14" s="11" t="s">
        <v>17</v>
      </c>
      <c r="B14" s="19">
        <v>2281989</v>
      </c>
      <c r="C14" s="20">
        <v>483004</v>
      </c>
      <c r="D14" s="10">
        <f t="shared" si="0"/>
        <v>0.21165921483407676</v>
      </c>
      <c r="E14" s="20">
        <v>124298</v>
      </c>
      <c r="F14" s="10">
        <f t="shared" si="1"/>
        <v>5.446914950072064E-2</v>
      </c>
      <c r="G14" s="20">
        <v>26659</v>
      </c>
      <c r="H14" s="10">
        <f t="shared" si="2"/>
        <v>1.1682352544205953E-2</v>
      </c>
    </row>
    <row r="15" spans="1:8" x14ac:dyDescent="0.4">
      <c r="A15" s="11" t="s">
        <v>18</v>
      </c>
      <c r="B15" s="19">
        <v>971288</v>
      </c>
      <c r="C15" s="20">
        <v>132225</v>
      </c>
      <c r="D15" s="10">
        <f t="shared" si="0"/>
        <v>0.1361336699310606</v>
      </c>
      <c r="E15" s="20">
        <v>41386</v>
      </c>
      <c r="F15" s="10">
        <f t="shared" si="1"/>
        <v>4.2609401125103988E-2</v>
      </c>
      <c r="G15" s="20">
        <v>7791</v>
      </c>
      <c r="H15" s="10">
        <f t="shared" si="2"/>
        <v>8.0213077892447963E-3</v>
      </c>
    </row>
    <row r="16" spans="1:8" x14ac:dyDescent="0.4">
      <c r="A16" s="11" t="s">
        <v>19</v>
      </c>
      <c r="B16" s="19">
        <v>1069562</v>
      </c>
      <c r="C16" s="20">
        <v>193926</v>
      </c>
      <c r="D16" s="10">
        <f t="shared" si="0"/>
        <v>0.18131347224377831</v>
      </c>
      <c r="E16" s="20">
        <v>54903</v>
      </c>
      <c r="F16" s="10">
        <f t="shared" si="1"/>
        <v>5.1332227584749646E-2</v>
      </c>
      <c r="G16" s="20">
        <v>10600</v>
      </c>
      <c r="H16" s="10">
        <f t="shared" si="2"/>
        <v>9.9105989180617859E-3</v>
      </c>
    </row>
    <row r="17" spans="1:8" x14ac:dyDescent="0.4">
      <c r="A17" s="11" t="s">
        <v>20</v>
      </c>
      <c r="B17" s="19">
        <v>1862059.0000000002</v>
      </c>
      <c r="C17" s="20">
        <v>371982</v>
      </c>
      <c r="D17" s="10">
        <f t="shared" si="0"/>
        <v>0.19976918024616833</v>
      </c>
      <c r="E17" s="20">
        <v>87812</v>
      </c>
      <c r="F17" s="10">
        <f t="shared" si="1"/>
        <v>4.7158548681862388E-2</v>
      </c>
      <c r="G17" s="20">
        <v>22493</v>
      </c>
      <c r="H17" s="10">
        <f t="shared" si="2"/>
        <v>1.207963872251094E-2</v>
      </c>
    </row>
    <row r="18" spans="1:8" x14ac:dyDescent="0.4">
      <c r="A18" s="11" t="s">
        <v>21</v>
      </c>
      <c r="B18" s="19">
        <v>2907675</v>
      </c>
      <c r="C18" s="20">
        <v>637911</v>
      </c>
      <c r="D18" s="10">
        <f t="shared" si="0"/>
        <v>0.21938868683742166</v>
      </c>
      <c r="E18" s="20">
        <v>151427</v>
      </c>
      <c r="F18" s="10">
        <f t="shared" si="1"/>
        <v>5.2078378773418622E-2</v>
      </c>
      <c r="G18" s="20">
        <v>29349</v>
      </c>
      <c r="H18" s="10">
        <f t="shared" si="2"/>
        <v>1.0093631509711367E-2</v>
      </c>
    </row>
    <row r="19" spans="1:8" x14ac:dyDescent="0.4">
      <c r="A19" s="11" t="s">
        <v>22</v>
      </c>
      <c r="B19" s="19">
        <v>1955401</v>
      </c>
      <c r="C19" s="20">
        <v>394555</v>
      </c>
      <c r="D19" s="10">
        <f t="shared" si="0"/>
        <v>0.20177702680933476</v>
      </c>
      <c r="E19" s="20">
        <v>96981</v>
      </c>
      <c r="F19" s="10">
        <f t="shared" si="1"/>
        <v>4.9596476630624615E-2</v>
      </c>
      <c r="G19" s="20">
        <v>17367</v>
      </c>
      <c r="H19" s="10">
        <f t="shared" si="2"/>
        <v>8.8815542182907759E-3</v>
      </c>
    </row>
    <row r="20" spans="1:8" x14ac:dyDescent="0.4">
      <c r="A20" s="11" t="s">
        <v>23</v>
      </c>
      <c r="B20" s="19">
        <v>1958101</v>
      </c>
      <c r="C20" s="20">
        <v>445070</v>
      </c>
      <c r="D20" s="10">
        <f t="shared" si="0"/>
        <v>0.22729675333397001</v>
      </c>
      <c r="E20" s="20">
        <v>109813</v>
      </c>
      <c r="F20" s="10">
        <f t="shared" si="1"/>
        <v>5.6081376803341604E-2</v>
      </c>
      <c r="G20" s="20">
        <v>23704</v>
      </c>
      <c r="H20" s="10">
        <f t="shared" si="2"/>
        <v>1.2105606401304122E-2</v>
      </c>
    </row>
    <row r="21" spans="1:8" x14ac:dyDescent="0.4">
      <c r="A21" s="11" t="s">
        <v>24</v>
      </c>
      <c r="B21" s="19">
        <v>7393799</v>
      </c>
      <c r="C21" s="20">
        <v>1369336</v>
      </c>
      <c r="D21" s="10">
        <f t="shared" si="0"/>
        <v>0.18520059850152812</v>
      </c>
      <c r="E21" s="20">
        <v>346218</v>
      </c>
      <c r="F21" s="10">
        <f t="shared" si="1"/>
        <v>4.682545468168664E-2</v>
      </c>
      <c r="G21" s="20">
        <v>76773</v>
      </c>
      <c r="H21" s="10">
        <f t="shared" si="2"/>
        <v>1.0383430764076763E-2</v>
      </c>
    </row>
    <row r="22" spans="1:8" x14ac:dyDescent="0.4">
      <c r="A22" s="11" t="s">
        <v>25</v>
      </c>
      <c r="B22" s="19">
        <v>6322892.0000000009</v>
      </c>
      <c r="C22" s="20">
        <v>1154396</v>
      </c>
      <c r="D22" s="10">
        <f t="shared" si="0"/>
        <v>0.18257404997586546</v>
      </c>
      <c r="E22" s="20">
        <v>304290</v>
      </c>
      <c r="F22" s="10">
        <f t="shared" si="1"/>
        <v>4.8125130082879788E-2</v>
      </c>
      <c r="G22" s="20">
        <v>50217</v>
      </c>
      <c r="H22" s="10">
        <f t="shared" si="2"/>
        <v>7.9420935862893113E-3</v>
      </c>
    </row>
    <row r="23" spans="1:8" x14ac:dyDescent="0.4">
      <c r="A23" s="11" t="s">
        <v>26</v>
      </c>
      <c r="B23" s="19">
        <v>13843329.000000002</v>
      </c>
      <c r="C23" s="20">
        <v>2787125</v>
      </c>
      <c r="D23" s="10">
        <f t="shared" si="0"/>
        <v>0.20133343648771185</v>
      </c>
      <c r="E23" s="20">
        <v>728947</v>
      </c>
      <c r="F23" s="10">
        <f t="shared" si="1"/>
        <v>5.2656915110520015E-2</v>
      </c>
      <c r="G23" s="20">
        <v>143786</v>
      </c>
      <c r="H23" s="10">
        <f t="shared" si="2"/>
        <v>1.0386663496908871E-2</v>
      </c>
    </row>
    <row r="24" spans="1:8" x14ac:dyDescent="0.4">
      <c r="A24" s="11" t="s">
        <v>27</v>
      </c>
      <c r="B24" s="19">
        <v>9220206</v>
      </c>
      <c r="C24" s="20">
        <v>1486536</v>
      </c>
      <c r="D24" s="10">
        <f t="shared" si="0"/>
        <v>0.16122589885735741</v>
      </c>
      <c r="E24" s="20">
        <v>432578</v>
      </c>
      <c r="F24" s="10">
        <f t="shared" si="1"/>
        <v>4.6916305340683279E-2</v>
      </c>
      <c r="G24" s="20">
        <v>83655</v>
      </c>
      <c r="H24" s="10">
        <f t="shared" si="2"/>
        <v>9.073007696357327E-3</v>
      </c>
    </row>
    <row r="25" spans="1:8" x14ac:dyDescent="0.4">
      <c r="A25" s="11" t="s">
        <v>28</v>
      </c>
      <c r="B25" s="19">
        <v>2213174</v>
      </c>
      <c r="C25" s="20">
        <v>354628</v>
      </c>
      <c r="D25" s="10">
        <f t="shared" si="0"/>
        <v>0.16023502896744676</v>
      </c>
      <c r="E25" s="20">
        <v>104215</v>
      </c>
      <c r="F25" s="10">
        <f t="shared" si="1"/>
        <v>4.7088480164686551E-2</v>
      </c>
      <c r="G25" s="20">
        <v>24160</v>
      </c>
      <c r="H25" s="10">
        <f t="shared" si="2"/>
        <v>1.0916448503371177E-2</v>
      </c>
    </row>
    <row r="26" spans="1:8" x14ac:dyDescent="0.4">
      <c r="A26" s="11" t="s">
        <v>29</v>
      </c>
      <c r="B26" s="19">
        <v>1047674</v>
      </c>
      <c r="C26" s="20">
        <v>213731</v>
      </c>
      <c r="D26" s="10">
        <f t="shared" si="0"/>
        <v>0.20400525354260962</v>
      </c>
      <c r="E26" s="20">
        <v>52460</v>
      </c>
      <c r="F26" s="10">
        <f t="shared" si="1"/>
        <v>5.0072827998022283E-2</v>
      </c>
      <c r="G26" s="20">
        <v>8603</v>
      </c>
      <c r="H26" s="10">
        <f t="shared" si="2"/>
        <v>8.2115238137054087E-3</v>
      </c>
    </row>
    <row r="27" spans="1:8" x14ac:dyDescent="0.4">
      <c r="A27" s="11" t="s">
        <v>30</v>
      </c>
      <c r="B27" s="19">
        <v>1132656</v>
      </c>
      <c r="C27" s="20">
        <v>235866</v>
      </c>
      <c r="D27" s="10">
        <f t="shared" si="0"/>
        <v>0.2082415137517481</v>
      </c>
      <c r="E27" s="20">
        <v>58773</v>
      </c>
      <c r="F27" s="10">
        <f t="shared" si="1"/>
        <v>5.1889541043352971E-2</v>
      </c>
      <c r="G27" s="20">
        <v>9822</v>
      </c>
      <c r="H27" s="10">
        <f t="shared" si="2"/>
        <v>8.6716531762512181E-3</v>
      </c>
    </row>
    <row r="28" spans="1:8" x14ac:dyDescent="0.4">
      <c r="A28" s="11" t="s">
        <v>31</v>
      </c>
      <c r="B28" s="19">
        <v>774582.99999999988</v>
      </c>
      <c r="C28" s="20">
        <v>148633</v>
      </c>
      <c r="D28" s="10">
        <f t="shared" si="0"/>
        <v>0.19188776412598782</v>
      </c>
      <c r="E28" s="20">
        <v>39705</v>
      </c>
      <c r="F28" s="10">
        <f t="shared" si="1"/>
        <v>5.1259839165073345E-2</v>
      </c>
      <c r="G28" s="20">
        <v>5846</v>
      </c>
      <c r="H28" s="10">
        <f t="shared" si="2"/>
        <v>7.547286733636035E-3</v>
      </c>
    </row>
    <row r="29" spans="1:8" x14ac:dyDescent="0.4">
      <c r="A29" s="11" t="s">
        <v>32</v>
      </c>
      <c r="B29" s="19">
        <v>820997</v>
      </c>
      <c r="C29" s="20">
        <v>180136</v>
      </c>
      <c r="D29" s="10">
        <f t="shared" si="0"/>
        <v>0.21941127677689443</v>
      </c>
      <c r="E29" s="20">
        <v>46173</v>
      </c>
      <c r="F29" s="10">
        <f t="shared" si="1"/>
        <v>5.6240156784982162E-2</v>
      </c>
      <c r="G29" s="20">
        <v>5232</v>
      </c>
      <c r="H29" s="10">
        <f t="shared" si="2"/>
        <v>6.3727394862587803E-3</v>
      </c>
    </row>
    <row r="30" spans="1:8" x14ac:dyDescent="0.4">
      <c r="A30" s="11" t="s">
        <v>33</v>
      </c>
      <c r="B30" s="19">
        <v>2071737</v>
      </c>
      <c r="C30" s="20">
        <v>422674</v>
      </c>
      <c r="D30" s="10">
        <f t="shared" si="0"/>
        <v>0.20401913949502279</v>
      </c>
      <c r="E30" s="20">
        <v>129324</v>
      </c>
      <c r="F30" s="10">
        <f t="shared" si="1"/>
        <v>6.2422981295405737E-2</v>
      </c>
      <c r="G30" s="20">
        <v>22163</v>
      </c>
      <c r="H30" s="10">
        <f t="shared" si="2"/>
        <v>1.0697786446831814E-2</v>
      </c>
    </row>
    <row r="31" spans="1:8" x14ac:dyDescent="0.4">
      <c r="A31" s="11" t="s">
        <v>34</v>
      </c>
      <c r="B31" s="19">
        <v>2016791</v>
      </c>
      <c r="C31" s="20">
        <v>508560</v>
      </c>
      <c r="D31" s="10">
        <f t="shared" si="0"/>
        <v>0.25216296582045439</v>
      </c>
      <c r="E31" s="20">
        <v>127739</v>
      </c>
      <c r="F31" s="10">
        <f t="shared" si="1"/>
        <v>6.3337747937193295E-2</v>
      </c>
      <c r="G31" s="20">
        <v>20819</v>
      </c>
      <c r="H31" s="10">
        <f t="shared" si="2"/>
        <v>1.0322834641765061E-2</v>
      </c>
    </row>
    <row r="32" spans="1:8" x14ac:dyDescent="0.4">
      <c r="A32" s="11" t="s">
        <v>35</v>
      </c>
      <c r="B32" s="19">
        <v>3686259.9999999995</v>
      </c>
      <c r="C32" s="20">
        <v>675258</v>
      </c>
      <c r="D32" s="10">
        <f t="shared" si="0"/>
        <v>0.1831824125265174</v>
      </c>
      <c r="E32" s="20">
        <v>176803</v>
      </c>
      <c r="F32" s="10">
        <f t="shared" si="1"/>
        <v>4.7962704746816562E-2</v>
      </c>
      <c r="G32" s="20">
        <v>32040</v>
      </c>
      <c r="H32" s="10">
        <f t="shared" si="2"/>
        <v>8.6917363398132542E-3</v>
      </c>
    </row>
    <row r="33" spans="1:8" x14ac:dyDescent="0.4">
      <c r="A33" s="11" t="s">
        <v>36</v>
      </c>
      <c r="B33" s="19">
        <v>7558801.9999999991</v>
      </c>
      <c r="C33" s="20">
        <v>1568012</v>
      </c>
      <c r="D33" s="10">
        <f t="shared" si="0"/>
        <v>0.20744186711068768</v>
      </c>
      <c r="E33" s="20">
        <v>351108</v>
      </c>
      <c r="F33" s="10">
        <f t="shared" si="1"/>
        <v>4.6450217904900809E-2</v>
      </c>
      <c r="G33" s="20">
        <v>62286</v>
      </c>
      <c r="H33" s="10">
        <f t="shared" si="2"/>
        <v>8.2401946763521524E-3</v>
      </c>
    </row>
    <row r="34" spans="1:8" x14ac:dyDescent="0.4">
      <c r="A34" s="11" t="s">
        <v>37</v>
      </c>
      <c r="B34" s="19">
        <v>1800557</v>
      </c>
      <c r="C34" s="20">
        <v>330299</v>
      </c>
      <c r="D34" s="10">
        <f t="shared" si="0"/>
        <v>0.18344267912651474</v>
      </c>
      <c r="E34" s="20">
        <v>89629</v>
      </c>
      <c r="F34" s="10">
        <f t="shared" si="1"/>
        <v>4.9778485213186806E-2</v>
      </c>
      <c r="G34" s="20">
        <v>15782</v>
      </c>
      <c r="H34" s="10">
        <f t="shared" si="2"/>
        <v>8.7650654769607407E-3</v>
      </c>
    </row>
    <row r="35" spans="1:8" x14ac:dyDescent="0.4">
      <c r="A35" s="11" t="s">
        <v>38</v>
      </c>
      <c r="B35" s="19">
        <v>1418843</v>
      </c>
      <c r="C35" s="20">
        <v>247766</v>
      </c>
      <c r="D35" s="10">
        <f t="shared" si="0"/>
        <v>0.17462538138469161</v>
      </c>
      <c r="E35" s="20">
        <v>61956</v>
      </c>
      <c r="F35" s="10">
        <f t="shared" si="1"/>
        <v>4.3666564940588917E-2</v>
      </c>
      <c r="G35" s="20">
        <v>12591</v>
      </c>
      <c r="H35" s="10">
        <f t="shared" si="2"/>
        <v>8.8741319511743012E-3</v>
      </c>
    </row>
    <row r="36" spans="1:8" x14ac:dyDescent="0.4">
      <c r="A36" s="11" t="s">
        <v>39</v>
      </c>
      <c r="B36" s="19">
        <v>2530542</v>
      </c>
      <c r="C36" s="20">
        <v>440347</v>
      </c>
      <c r="D36" s="10">
        <f t="shared" si="0"/>
        <v>0.17401291897150886</v>
      </c>
      <c r="E36" s="20">
        <v>114974</v>
      </c>
      <c r="F36" s="10">
        <f t="shared" si="1"/>
        <v>4.54345353683124E-2</v>
      </c>
      <c r="G36" s="20">
        <v>18467</v>
      </c>
      <c r="H36" s="10">
        <f t="shared" si="2"/>
        <v>7.2976461169188258E-3</v>
      </c>
    </row>
    <row r="37" spans="1:8" x14ac:dyDescent="0.4">
      <c r="A37" s="11" t="s">
        <v>40</v>
      </c>
      <c r="B37" s="19">
        <v>8839511</v>
      </c>
      <c r="C37" s="20">
        <v>1476685</v>
      </c>
      <c r="D37" s="10">
        <f t="shared" si="0"/>
        <v>0.16705505542105215</v>
      </c>
      <c r="E37" s="20">
        <v>363891</v>
      </c>
      <c r="F37" s="10">
        <f t="shared" si="1"/>
        <v>4.1166417463590461E-2</v>
      </c>
      <c r="G37" s="20">
        <v>85314</v>
      </c>
      <c r="H37" s="10">
        <f t="shared" si="2"/>
        <v>9.6514388635298952E-3</v>
      </c>
    </row>
    <row r="38" spans="1:8" x14ac:dyDescent="0.4">
      <c r="A38" s="11" t="s">
        <v>41</v>
      </c>
      <c r="B38" s="19">
        <v>5523625</v>
      </c>
      <c r="C38" s="20">
        <v>1041655</v>
      </c>
      <c r="D38" s="10">
        <f t="shared" si="0"/>
        <v>0.18858177374459706</v>
      </c>
      <c r="E38" s="20">
        <v>269671</v>
      </c>
      <c r="F38" s="10">
        <f t="shared" si="1"/>
        <v>4.8821380886645997E-2</v>
      </c>
      <c r="G38" s="20">
        <v>49708</v>
      </c>
      <c r="H38" s="10">
        <f t="shared" si="2"/>
        <v>8.9991626875466739E-3</v>
      </c>
    </row>
    <row r="39" spans="1:8" x14ac:dyDescent="0.4">
      <c r="A39" s="11" t="s">
        <v>42</v>
      </c>
      <c r="B39" s="19">
        <v>1344738.9999999998</v>
      </c>
      <c r="C39" s="20">
        <v>293173</v>
      </c>
      <c r="D39" s="10">
        <f t="shared" si="0"/>
        <v>0.21801479692341788</v>
      </c>
      <c r="E39" s="20">
        <v>82392</v>
      </c>
      <c r="F39" s="10">
        <f t="shared" si="1"/>
        <v>6.1269882110952398E-2</v>
      </c>
      <c r="G39" s="20">
        <v>13681</v>
      </c>
      <c r="H39" s="10">
        <f t="shared" si="2"/>
        <v>1.0173721443343282E-2</v>
      </c>
    </row>
    <row r="40" spans="1:8" x14ac:dyDescent="0.4">
      <c r="A40" s="11" t="s">
        <v>43</v>
      </c>
      <c r="B40" s="19">
        <v>944432</v>
      </c>
      <c r="C40" s="20">
        <v>224529</v>
      </c>
      <c r="D40" s="10">
        <f t="shared" si="0"/>
        <v>0.23773972080573297</v>
      </c>
      <c r="E40" s="20">
        <v>55533</v>
      </c>
      <c r="F40" s="10">
        <f t="shared" si="1"/>
        <v>5.880042184085249E-2</v>
      </c>
      <c r="G40" s="20">
        <v>10403</v>
      </c>
      <c r="H40" s="10">
        <f t="shared" si="2"/>
        <v>1.1015086316431463E-2</v>
      </c>
    </row>
    <row r="41" spans="1:8" x14ac:dyDescent="0.4">
      <c r="A41" s="11" t="s">
        <v>44</v>
      </c>
      <c r="B41" s="19">
        <v>556788</v>
      </c>
      <c r="C41" s="20">
        <v>123179</v>
      </c>
      <c r="D41" s="10">
        <f t="shared" si="0"/>
        <v>0.22123142021738973</v>
      </c>
      <c r="E41" s="20">
        <v>27344</v>
      </c>
      <c r="F41" s="10">
        <f t="shared" si="1"/>
        <v>4.9110253812941373E-2</v>
      </c>
      <c r="G41" s="20">
        <v>5050</v>
      </c>
      <c r="H41" s="10">
        <f t="shared" si="2"/>
        <v>9.0698793795843304E-3</v>
      </c>
    </row>
    <row r="42" spans="1:8" x14ac:dyDescent="0.4">
      <c r="A42" s="11" t="s">
        <v>45</v>
      </c>
      <c r="B42" s="19">
        <v>672814.99999999988</v>
      </c>
      <c r="C42" s="20">
        <v>128073</v>
      </c>
      <c r="D42" s="10">
        <f t="shared" si="0"/>
        <v>0.19035396059838147</v>
      </c>
      <c r="E42" s="20">
        <v>30397</v>
      </c>
      <c r="F42" s="10">
        <f t="shared" si="1"/>
        <v>4.5178838165023084E-2</v>
      </c>
      <c r="G42" s="20">
        <v>6079</v>
      </c>
      <c r="H42" s="10">
        <f t="shared" si="2"/>
        <v>9.0351731159382612E-3</v>
      </c>
    </row>
    <row r="43" spans="1:8" x14ac:dyDescent="0.4">
      <c r="A43" s="11" t="s">
        <v>46</v>
      </c>
      <c r="B43" s="19">
        <v>1893791</v>
      </c>
      <c r="C43" s="20">
        <v>451921</v>
      </c>
      <c r="D43" s="10">
        <f t="shared" si="0"/>
        <v>0.23863298537166985</v>
      </c>
      <c r="E43" s="20">
        <v>92702</v>
      </c>
      <c r="F43" s="10">
        <f t="shared" si="1"/>
        <v>4.8950491368899736E-2</v>
      </c>
      <c r="G43" s="20">
        <v>16578</v>
      </c>
      <c r="H43" s="10">
        <f t="shared" si="2"/>
        <v>8.7538698832130887E-3</v>
      </c>
    </row>
    <row r="44" spans="1:8" x14ac:dyDescent="0.4">
      <c r="A44" s="11" t="s">
        <v>47</v>
      </c>
      <c r="B44" s="19">
        <v>2812432.9999999995</v>
      </c>
      <c r="C44" s="20">
        <v>621299</v>
      </c>
      <c r="D44" s="10">
        <f t="shared" si="0"/>
        <v>0.22091157371571166</v>
      </c>
      <c r="E44" s="20">
        <v>147736</v>
      </c>
      <c r="F44" s="10">
        <f t="shared" si="1"/>
        <v>5.2529606927525035E-2</v>
      </c>
      <c r="G44" s="20">
        <v>30641</v>
      </c>
      <c r="H44" s="10">
        <f t="shared" si="2"/>
        <v>1.089483731701342E-2</v>
      </c>
    </row>
    <row r="45" spans="1:8" x14ac:dyDescent="0.4">
      <c r="A45" s="11" t="s">
        <v>48</v>
      </c>
      <c r="B45" s="19">
        <v>1356110</v>
      </c>
      <c r="C45" s="20">
        <v>340446</v>
      </c>
      <c r="D45" s="10">
        <f t="shared" si="0"/>
        <v>0.25104600659238557</v>
      </c>
      <c r="E45" s="20">
        <v>85336</v>
      </c>
      <c r="F45" s="10">
        <f t="shared" si="1"/>
        <v>6.2927048690740423E-2</v>
      </c>
      <c r="G45" s="20">
        <v>17841</v>
      </c>
      <c r="H45" s="10">
        <f t="shared" si="2"/>
        <v>1.3156012417871706E-2</v>
      </c>
    </row>
    <row r="46" spans="1:8" x14ac:dyDescent="0.4">
      <c r="A46" s="11" t="s">
        <v>49</v>
      </c>
      <c r="B46" s="19">
        <v>734949</v>
      </c>
      <c r="C46" s="20">
        <v>154677</v>
      </c>
      <c r="D46" s="10">
        <f t="shared" si="0"/>
        <v>0.2104595012715168</v>
      </c>
      <c r="E46" s="20">
        <v>35446</v>
      </c>
      <c r="F46" s="10">
        <f t="shared" si="1"/>
        <v>4.8229196855836258E-2</v>
      </c>
      <c r="G46" s="20">
        <v>5997</v>
      </c>
      <c r="H46" s="10">
        <f t="shared" si="2"/>
        <v>8.1597498601943801E-3</v>
      </c>
    </row>
    <row r="47" spans="1:8" x14ac:dyDescent="0.4">
      <c r="A47" s="11" t="s">
        <v>50</v>
      </c>
      <c r="B47" s="19">
        <v>973896</v>
      </c>
      <c r="C47" s="20">
        <v>179594</v>
      </c>
      <c r="D47" s="10">
        <f t="shared" si="0"/>
        <v>0.18440778070759095</v>
      </c>
      <c r="E47" s="20">
        <v>47459</v>
      </c>
      <c r="F47" s="10">
        <f t="shared" si="1"/>
        <v>4.8731076008115853E-2</v>
      </c>
      <c r="G47" s="20">
        <v>5235</v>
      </c>
      <c r="H47" s="10">
        <f t="shared" si="2"/>
        <v>5.3753172823381556E-3</v>
      </c>
    </row>
    <row r="48" spans="1:8" x14ac:dyDescent="0.4">
      <c r="A48" s="11" t="s">
        <v>51</v>
      </c>
      <c r="B48" s="19">
        <v>1356219</v>
      </c>
      <c r="C48" s="20">
        <v>278898</v>
      </c>
      <c r="D48" s="10">
        <f t="shared" si="0"/>
        <v>0.20564377877024287</v>
      </c>
      <c r="E48" s="20">
        <v>89076</v>
      </c>
      <c r="F48" s="10">
        <f t="shared" si="1"/>
        <v>6.567965793135179E-2</v>
      </c>
      <c r="G48" s="20">
        <v>9527</v>
      </c>
      <c r="H48" s="10">
        <f t="shared" si="2"/>
        <v>7.0246766930709571E-3</v>
      </c>
    </row>
    <row r="49" spans="1:8" x14ac:dyDescent="0.4">
      <c r="A49" s="11" t="s">
        <v>52</v>
      </c>
      <c r="B49" s="19">
        <v>701167</v>
      </c>
      <c r="C49" s="20">
        <v>152589</v>
      </c>
      <c r="D49" s="10">
        <f t="shared" si="0"/>
        <v>0.21762147961897807</v>
      </c>
      <c r="E49" s="20">
        <v>39447</v>
      </c>
      <c r="F49" s="10">
        <f t="shared" si="1"/>
        <v>5.6259065244085929E-2</v>
      </c>
      <c r="G49" s="20">
        <v>6481</v>
      </c>
      <c r="H49" s="10">
        <f t="shared" si="2"/>
        <v>9.2431617574700465E-3</v>
      </c>
    </row>
    <row r="50" spans="1:8" x14ac:dyDescent="0.4">
      <c r="A50" s="11" t="s">
        <v>53</v>
      </c>
      <c r="B50" s="19">
        <v>5124170</v>
      </c>
      <c r="C50" s="20">
        <v>979719</v>
      </c>
      <c r="D50" s="10">
        <f t="shared" si="0"/>
        <v>0.19119564729507413</v>
      </c>
      <c r="E50" s="20">
        <v>234382</v>
      </c>
      <c r="F50" s="10">
        <f t="shared" si="1"/>
        <v>4.5740480897394117E-2</v>
      </c>
      <c r="G50" s="20">
        <v>46264</v>
      </c>
      <c r="H50" s="10">
        <f t="shared" si="2"/>
        <v>9.028584141431685E-3</v>
      </c>
    </row>
    <row r="51" spans="1:8" x14ac:dyDescent="0.4">
      <c r="A51" s="11" t="s">
        <v>54</v>
      </c>
      <c r="B51" s="19">
        <v>818222</v>
      </c>
      <c r="C51" s="20">
        <v>209471</v>
      </c>
      <c r="D51" s="10">
        <f t="shared" si="0"/>
        <v>0.25600753829645256</v>
      </c>
      <c r="E51" s="20">
        <v>44942</v>
      </c>
      <c r="F51" s="10">
        <f t="shared" si="1"/>
        <v>5.4926413613909181E-2</v>
      </c>
      <c r="G51" s="20">
        <v>9648</v>
      </c>
      <c r="H51" s="10">
        <f t="shared" si="2"/>
        <v>1.179142091021752E-2</v>
      </c>
    </row>
    <row r="52" spans="1:8" x14ac:dyDescent="0.4">
      <c r="A52" s="11" t="s">
        <v>55</v>
      </c>
      <c r="B52" s="19">
        <v>1335937.9999999998</v>
      </c>
      <c r="C52" s="20">
        <v>282320</v>
      </c>
      <c r="D52" s="10">
        <f t="shared" si="0"/>
        <v>0.21132717236877763</v>
      </c>
      <c r="E52" s="20">
        <v>74031</v>
      </c>
      <c r="F52" s="10">
        <f t="shared" si="1"/>
        <v>5.5414996803743899E-2</v>
      </c>
      <c r="G52" s="20">
        <v>14475</v>
      </c>
      <c r="H52" s="10">
        <f t="shared" si="2"/>
        <v>1.0835083664062257E-2</v>
      </c>
    </row>
    <row r="53" spans="1:8" x14ac:dyDescent="0.4">
      <c r="A53" s="11" t="s">
        <v>56</v>
      </c>
      <c r="B53" s="19">
        <v>1758645</v>
      </c>
      <c r="C53" s="20">
        <v>362893</v>
      </c>
      <c r="D53" s="10">
        <f t="shared" si="0"/>
        <v>0.20634806911002504</v>
      </c>
      <c r="E53" s="20">
        <v>107759</v>
      </c>
      <c r="F53" s="10">
        <f t="shared" si="1"/>
        <v>6.1273878468934888E-2</v>
      </c>
      <c r="G53" s="20">
        <v>21045</v>
      </c>
      <c r="H53" s="10">
        <f t="shared" si="2"/>
        <v>1.1966599285245174E-2</v>
      </c>
    </row>
    <row r="54" spans="1:8" x14ac:dyDescent="0.4">
      <c r="A54" s="11" t="s">
        <v>57</v>
      </c>
      <c r="B54" s="19">
        <v>1141741</v>
      </c>
      <c r="C54" s="20">
        <v>224865</v>
      </c>
      <c r="D54" s="10">
        <f t="shared" si="0"/>
        <v>0.19694922053250255</v>
      </c>
      <c r="E54" s="20">
        <v>62352</v>
      </c>
      <c r="F54" s="10">
        <f t="shared" si="1"/>
        <v>5.4611334794844014E-2</v>
      </c>
      <c r="G54" s="20">
        <v>12215</v>
      </c>
      <c r="H54" s="10">
        <f t="shared" si="2"/>
        <v>1.069857349433891E-2</v>
      </c>
    </row>
    <row r="55" spans="1:8" x14ac:dyDescent="0.4">
      <c r="A55" s="11" t="s">
        <v>58</v>
      </c>
      <c r="B55" s="19">
        <v>1087241</v>
      </c>
      <c r="C55" s="20">
        <v>221412</v>
      </c>
      <c r="D55" s="10">
        <f t="shared" si="0"/>
        <v>0.20364574183644657</v>
      </c>
      <c r="E55" s="20">
        <v>52348</v>
      </c>
      <c r="F55" s="10">
        <f t="shared" si="1"/>
        <v>4.8147558820905392E-2</v>
      </c>
      <c r="G55" s="20">
        <v>9545</v>
      </c>
      <c r="H55" s="10">
        <f t="shared" si="2"/>
        <v>8.7791023333373183E-3</v>
      </c>
    </row>
    <row r="56" spans="1:8" x14ac:dyDescent="0.4">
      <c r="A56" s="11" t="s">
        <v>59</v>
      </c>
      <c r="B56" s="19">
        <v>1617517</v>
      </c>
      <c r="C56" s="20">
        <v>348914</v>
      </c>
      <c r="D56" s="10">
        <f t="shared" si="0"/>
        <v>0.21570963396366158</v>
      </c>
      <c r="E56" s="20">
        <v>92431</v>
      </c>
      <c r="F56" s="10">
        <f t="shared" si="1"/>
        <v>5.7143757994506397E-2</v>
      </c>
      <c r="G56" s="20">
        <v>20432</v>
      </c>
      <c r="H56" s="10">
        <f t="shared" si="2"/>
        <v>1.2631706498293371E-2</v>
      </c>
    </row>
    <row r="57" spans="1:8" x14ac:dyDescent="0.4">
      <c r="A57" s="11" t="s">
        <v>60</v>
      </c>
      <c r="B57" s="19">
        <v>1485118</v>
      </c>
      <c r="C57" s="20">
        <v>255798</v>
      </c>
      <c r="D57" s="10">
        <f t="shared" si="0"/>
        <v>0.17224085897551575</v>
      </c>
      <c r="E57" s="20">
        <v>54252</v>
      </c>
      <c r="F57" s="10">
        <f t="shared" si="1"/>
        <v>3.653043057858029E-2</v>
      </c>
      <c r="G57" s="20">
        <v>9473</v>
      </c>
      <c r="H57" s="10">
        <f t="shared" si="2"/>
        <v>6.378617725998877E-3</v>
      </c>
    </row>
    <row r="58" spans="1:8" ht="9.75" customHeight="1" x14ac:dyDescent="0.4">
      <c r="A58" s="4"/>
      <c r="B58" s="12"/>
      <c r="C58" s="13"/>
      <c r="D58" s="14"/>
      <c r="E58" s="15"/>
      <c r="F58" s="14"/>
      <c r="G58" s="15"/>
      <c r="H58" s="14"/>
    </row>
    <row r="59" spans="1:8" ht="18.75" customHeight="1" x14ac:dyDescent="0.4">
      <c r="A59" s="2" t="s">
        <v>61</v>
      </c>
      <c r="B59" s="12"/>
      <c r="C59" s="13"/>
      <c r="D59" s="14"/>
      <c r="E59" s="15"/>
      <c r="F59" s="14"/>
      <c r="G59" s="15"/>
      <c r="H59" s="14"/>
    </row>
    <row r="60" spans="1:8" ht="18.75" customHeight="1" x14ac:dyDescent="0.4">
      <c r="A60" s="2" t="s">
        <v>62</v>
      </c>
      <c r="B60" s="12"/>
      <c r="C60" s="13"/>
      <c r="D60" s="14"/>
      <c r="E60" s="15"/>
      <c r="F60" s="14"/>
      <c r="G60" s="15"/>
      <c r="H60" s="14"/>
    </row>
    <row r="61" spans="1:8" x14ac:dyDescent="0.4">
      <c r="A61" s="2" t="s">
        <v>63</v>
      </c>
      <c r="B61" s="16"/>
      <c r="C61" s="16"/>
      <c r="D61" s="17"/>
      <c r="E61" s="17"/>
      <c r="F61" s="17"/>
      <c r="G61" s="17"/>
      <c r="H61" s="17"/>
    </row>
    <row r="62" spans="1:8" x14ac:dyDescent="0.4">
      <c r="A62" s="2" t="s">
        <v>64</v>
      </c>
    </row>
    <row r="63" spans="1:8" x14ac:dyDescent="0.4">
      <c r="A63" s="55" t="s">
        <v>65</v>
      </c>
      <c r="B63" s="58"/>
      <c r="C63" s="58"/>
      <c r="D63" s="59"/>
      <c r="E63" s="59"/>
      <c r="F63" s="59"/>
      <c r="G63" s="59"/>
      <c r="H63" s="59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J14" sqref="J14"/>
    </sheetView>
  </sheetViews>
  <sheetFormatPr defaultRowHeight="18.75" x14ac:dyDescent="0.4"/>
  <cols>
    <col min="1" max="1" width="13.625" customWidth="1"/>
    <col min="2" max="3" width="13.625" style="1" customWidth="1"/>
    <col min="4" max="4" width="13.625" customWidth="1"/>
    <col min="5" max="5" width="13.625" style="1" customWidth="1"/>
    <col min="6" max="6" width="13.625" customWidth="1"/>
    <col min="7" max="7" width="13.625" style="1" customWidth="1"/>
    <col min="8" max="8" width="13.625" customWidth="1"/>
    <col min="10" max="10" width="9.5" bestFit="1" customWidth="1"/>
  </cols>
  <sheetData>
    <row r="1" spans="1:8" x14ac:dyDescent="0.4">
      <c r="A1" s="66" t="s">
        <v>66</v>
      </c>
      <c r="B1" s="66"/>
      <c r="C1" s="66"/>
      <c r="D1" s="66"/>
      <c r="E1" s="66"/>
      <c r="F1" s="66"/>
      <c r="G1" s="66"/>
      <c r="H1" s="66"/>
    </row>
    <row r="2" spans="1:8" x14ac:dyDescent="0.4">
      <c r="A2" s="2"/>
      <c r="B2" s="3"/>
      <c r="C2" s="3"/>
      <c r="D2" s="2"/>
      <c r="E2" s="3"/>
      <c r="F2" s="2"/>
      <c r="G2" s="3"/>
      <c r="H2" s="2"/>
    </row>
    <row r="3" spans="1:8" x14ac:dyDescent="0.4">
      <c r="A3" s="4"/>
      <c r="B3" s="5"/>
      <c r="C3" s="5"/>
      <c r="D3" s="4"/>
      <c r="E3" s="18"/>
      <c r="F3" s="6"/>
      <c r="G3" s="60"/>
      <c r="H3" s="56" t="str">
        <f>'進捗状況 (都道府県別)'!H3</f>
        <v>（2月28日公表時点）</v>
      </c>
    </row>
    <row r="4" spans="1:8" x14ac:dyDescent="0.4">
      <c r="A4" s="2" t="s">
        <v>67</v>
      </c>
      <c r="B4" s="5"/>
      <c r="C4" s="5"/>
      <c r="D4" s="4"/>
      <c r="E4" s="18"/>
      <c r="F4" s="6"/>
      <c r="G4" s="60"/>
      <c r="H4" s="56" t="s">
        <v>2</v>
      </c>
    </row>
    <row r="5" spans="1:8" ht="24" customHeight="1" x14ac:dyDescent="0.4">
      <c r="A5" s="81" t="s">
        <v>68</v>
      </c>
      <c r="B5" s="67" t="s">
        <v>4</v>
      </c>
      <c r="C5" s="63" t="s">
        <v>5</v>
      </c>
      <c r="D5" s="68"/>
      <c r="E5" s="71" t="str">
        <f>'進捗状況 (都道府県別)'!E5</f>
        <v>直近1週間</v>
      </c>
      <c r="F5" s="72"/>
      <c r="G5" s="82">
        <f>'進捗状況 (都道府県別)'!G5:H5</f>
        <v>44617</v>
      </c>
      <c r="H5" s="83"/>
    </row>
    <row r="6" spans="1:8" ht="23.25" customHeight="1" x14ac:dyDescent="0.4">
      <c r="A6" s="81"/>
      <c r="B6" s="67"/>
      <c r="C6" s="69"/>
      <c r="D6" s="70"/>
      <c r="E6" s="75" t="s">
        <v>7</v>
      </c>
      <c r="F6" s="76"/>
      <c r="G6" s="77" t="s">
        <v>8</v>
      </c>
      <c r="H6" s="78"/>
    </row>
    <row r="7" spans="1:8" ht="18.75" customHeight="1" x14ac:dyDescent="0.4">
      <c r="A7" s="62"/>
      <c r="B7" s="67"/>
      <c r="C7" s="79" t="s">
        <v>9</v>
      </c>
      <c r="D7" s="7"/>
      <c r="E7" s="79" t="s">
        <v>10</v>
      </c>
      <c r="F7" s="7"/>
      <c r="G7" s="79" t="s">
        <v>10</v>
      </c>
      <c r="H7" s="8"/>
    </row>
    <row r="8" spans="1:8" ht="18.75" customHeight="1" x14ac:dyDescent="0.4">
      <c r="A8" s="62"/>
      <c r="B8" s="67"/>
      <c r="C8" s="80"/>
      <c r="D8" s="65" t="s">
        <v>11</v>
      </c>
      <c r="E8" s="80"/>
      <c r="F8" s="63" t="s">
        <v>12</v>
      </c>
      <c r="G8" s="80"/>
      <c r="H8" s="65" t="s">
        <v>12</v>
      </c>
    </row>
    <row r="9" spans="1:8" ht="35.1" customHeight="1" x14ac:dyDescent="0.4">
      <c r="A9" s="62"/>
      <c r="B9" s="67"/>
      <c r="C9" s="80"/>
      <c r="D9" s="64"/>
      <c r="E9" s="80"/>
      <c r="F9" s="64"/>
      <c r="G9" s="80"/>
      <c r="H9" s="64"/>
    </row>
    <row r="10" spans="1:8" x14ac:dyDescent="0.4">
      <c r="A10" s="9" t="s">
        <v>69</v>
      </c>
      <c r="B10" s="19">
        <v>27549031.999999996</v>
      </c>
      <c r="C10" s="20">
        <f>SUM(C11:C30)</f>
        <v>4706324</v>
      </c>
      <c r="D10" s="10">
        <f>C10/$B10</f>
        <v>0.17083445980969497</v>
      </c>
      <c r="E10" s="20">
        <f>SUM(E11:E30)</f>
        <v>1170464</v>
      </c>
      <c r="F10" s="10">
        <f>E10/$B10</f>
        <v>4.2486574482907428E-2</v>
      </c>
      <c r="G10" s="20">
        <f>SUM(G11:G30)</f>
        <v>228502</v>
      </c>
      <c r="H10" s="10">
        <f>G10/$B10</f>
        <v>8.2943749166939883E-3</v>
      </c>
    </row>
    <row r="11" spans="1:8" x14ac:dyDescent="0.4">
      <c r="A11" s="11" t="s">
        <v>70</v>
      </c>
      <c r="B11" s="19">
        <v>1961575</v>
      </c>
      <c r="C11" s="20">
        <v>236201</v>
      </c>
      <c r="D11" s="10">
        <f t="shared" ref="D11:D30" si="0">C11/$B11</f>
        <v>0.12041395307342315</v>
      </c>
      <c r="E11" s="20">
        <v>61665</v>
      </c>
      <c r="F11" s="10">
        <f t="shared" ref="F11:F30" si="1">E11/$B11</f>
        <v>3.14364732421651E-2</v>
      </c>
      <c r="G11" s="20">
        <v>14850</v>
      </c>
      <c r="H11" s="10">
        <f t="shared" ref="H11:H30" si="2">G11/$B11</f>
        <v>7.5704472171596801E-3</v>
      </c>
    </row>
    <row r="12" spans="1:8" x14ac:dyDescent="0.4">
      <c r="A12" s="11" t="s">
        <v>71</v>
      </c>
      <c r="B12" s="19">
        <v>1065932</v>
      </c>
      <c r="C12" s="20">
        <v>254393</v>
      </c>
      <c r="D12" s="10">
        <f t="shared" si="0"/>
        <v>0.23865781306875111</v>
      </c>
      <c r="E12" s="20">
        <v>54068</v>
      </c>
      <c r="F12" s="10">
        <f t="shared" si="1"/>
        <v>5.0723685938690276E-2</v>
      </c>
      <c r="G12" s="20">
        <v>10837</v>
      </c>
      <c r="H12" s="10">
        <f t="shared" si="2"/>
        <v>1.0166689807604988E-2</v>
      </c>
    </row>
    <row r="13" spans="1:8" x14ac:dyDescent="0.4">
      <c r="A13" s="11" t="s">
        <v>72</v>
      </c>
      <c r="B13" s="19">
        <v>1324589</v>
      </c>
      <c r="C13" s="20">
        <v>249233</v>
      </c>
      <c r="D13" s="10">
        <f t="shared" si="0"/>
        <v>0.18815874207018177</v>
      </c>
      <c r="E13" s="20">
        <v>62439</v>
      </c>
      <c r="F13" s="10">
        <f t="shared" si="1"/>
        <v>4.7138395381510795E-2</v>
      </c>
      <c r="G13" s="20">
        <v>11221</v>
      </c>
      <c r="H13" s="10">
        <f t="shared" si="2"/>
        <v>8.4713069487969469E-3</v>
      </c>
    </row>
    <row r="14" spans="1:8" x14ac:dyDescent="0.4">
      <c r="A14" s="11" t="s">
        <v>73</v>
      </c>
      <c r="B14" s="19">
        <v>974726</v>
      </c>
      <c r="C14" s="20">
        <v>226659</v>
      </c>
      <c r="D14" s="10">
        <f t="shared" si="0"/>
        <v>0.23253611784234748</v>
      </c>
      <c r="E14" s="20">
        <v>49219</v>
      </c>
      <c r="F14" s="10">
        <f t="shared" si="1"/>
        <v>5.049521609149648E-2</v>
      </c>
      <c r="G14" s="20">
        <v>9647</v>
      </c>
      <c r="H14" s="10">
        <f t="shared" si="2"/>
        <v>9.8971403245630054E-3</v>
      </c>
    </row>
    <row r="15" spans="1:8" x14ac:dyDescent="0.4">
      <c r="A15" s="11" t="s">
        <v>74</v>
      </c>
      <c r="B15" s="19">
        <v>3759920</v>
      </c>
      <c r="C15" s="20">
        <v>415736</v>
      </c>
      <c r="D15" s="10">
        <f t="shared" si="0"/>
        <v>0.11057043766888658</v>
      </c>
      <c r="E15" s="20">
        <v>153076</v>
      </c>
      <c r="F15" s="10">
        <f t="shared" si="1"/>
        <v>4.0712568352518137E-2</v>
      </c>
      <c r="G15" s="20">
        <v>29002</v>
      </c>
      <c r="H15" s="10">
        <f t="shared" si="2"/>
        <v>7.7134619885529483E-3</v>
      </c>
    </row>
    <row r="16" spans="1:8" x14ac:dyDescent="0.4">
      <c r="A16" s="11" t="s">
        <v>75</v>
      </c>
      <c r="B16" s="19">
        <v>1521562.0000000002</v>
      </c>
      <c r="C16" s="20">
        <v>262346</v>
      </c>
      <c r="D16" s="10">
        <f t="shared" si="0"/>
        <v>0.17241886955641633</v>
      </c>
      <c r="E16" s="20">
        <v>64332</v>
      </c>
      <c r="F16" s="10">
        <f t="shared" si="1"/>
        <v>4.2280235705150361E-2</v>
      </c>
      <c r="G16" s="20">
        <v>13400</v>
      </c>
      <c r="H16" s="10">
        <f t="shared" si="2"/>
        <v>8.8067393901793013E-3</v>
      </c>
    </row>
    <row r="17" spans="1:8" x14ac:dyDescent="0.4">
      <c r="A17" s="11" t="s">
        <v>76</v>
      </c>
      <c r="B17" s="19">
        <v>718601</v>
      </c>
      <c r="C17" s="20">
        <v>148160</v>
      </c>
      <c r="D17" s="10">
        <f t="shared" si="0"/>
        <v>0.20617839385138623</v>
      </c>
      <c r="E17" s="20">
        <v>49530</v>
      </c>
      <c r="F17" s="10">
        <f t="shared" si="1"/>
        <v>6.8925592922915502E-2</v>
      </c>
      <c r="G17" s="20">
        <v>8776</v>
      </c>
      <c r="H17" s="10">
        <f t="shared" si="2"/>
        <v>1.221261868547358E-2</v>
      </c>
    </row>
    <row r="18" spans="1:8" x14ac:dyDescent="0.4">
      <c r="A18" s="11" t="s">
        <v>77</v>
      </c>
      <c r="B18" s="19">
        <v>784774</v>
      </c>
      <c r="C18" s="20">
        <v>148679</v>
      </c>
      <c r="D18" s="10">
        <f t="shared" si="0"/>
        <v>0.18945454360108771</v>
      </c>
      <c r="E18" s="20">
        <v>39784</v>
      </c>
      <c r="F18" s="10">
        <f t="shared" si="1"/>
        <v>5.0694849727437451E-2</v>
      </c>
      <c r="G18" s="20">
        <v>7302</v>
      </c>
      <c r="H18" s="10">
        <f t="shared" si="2"/>
        <v>9.3045896015923057E-3</v>
      </c>
    </row>
    <row r="19" spans="1:8" x14ac:dyDescent="0.4">
      <c r="A19" s="11" t="s">
        <v>78</v>
      </c>
      <c r="B19" s="19">
        <v>694295.99999999988</v>
      </c>
      <c r="C19" s="20">
        <v>89867</v>
      </c>
      <c r="D19" s="10">
        <f t="shared" si="0"/>
        <v>0.12943614827105443</v>
      </c>
      <c r="E19" s="20">
        <v>21632</v>
      </c>
      <c r="F19" s="10">
        <f t="shared" si="1"/>
        <v>3.1156740064756248E-2</v>
      </c>
      <c r="G19" s="20">
        <v>5231</v>
      </c>
      <c r="H19" s="10">
        <f t="shared" si="2"/>
        <v>7.5342505213914536E-3</v>
      </c>
    </row>
    <row r="20" spans="1:8" x14ac:dyDescent="0.4">
      <c r="A20" s="11" t="s">
        <v>79</v>
      </c>
      <c r="B20" s="19">
        <v>799966</v>
      </c>
      <c r="C20" s="20">
        <v>181972</v>
      </c>
      <c r="D20" s="10">
        <f t="shared" si="0"/>
        <v>0.22747466767337612</v>
      </c>
      <c r="E20" s="20">
        <v>39865</v>
      </c>
      <c r="F20" s="10">
        <f t="shared" si="1"/>
        <v>4.9833367918136522E-2</v>
      </c>
      <c r="G20" s="20">
        <v>6321</v>
      </c>
      <c r="H20" s="10">
        <f t="shared" si="2"/>
        <v>7.9015858173972393E-3</v>
      </c>
    </row>
    <row r="21" spans="1:8" x14ac:dyDescent="0.4">
      <c r="A21" s="11" t="s">
        <v>80</v>
      </c>
      <c r="B21" s="19">
        <v>2300944</v>
      </c>
      <c r="C21" s="20">
        <v>422927</v>
      </c>
      <c r="D21" s="10">
        <f t="shared" si="0"/>
        <v>0.18380586402798155</v>
      </c>
      <c r="E21" s="20">
        <v>98569</v>
      </c>
      <c r="F21" s="10">
        <f t="shared" si="1"/>
        <v>4.2838504544221848E-2</v>
      </c>
      <c r="G21" s="20">
        <v>17518</v>
      </c>
      <c r="H21" s="10">
        <f t="shared" si="2"/>
        <v>7.6133969362140062E-3</v>
      </c>
    </row>
    <row r="22" spans="1:8" x14ac:dyDescent="0.4">
      <c r="A22" s="11" t="s">
        <v>81</v>
      </c>
      <c r="B22" s="19">
        <v>1400720</v>
      </c>
      <c r="C22" s="20">
        <v>255210</v>
      </c>
      <c r="D22" s="10">
        <f t="shared" si="0"/>
        <v>0.1821991547204295</v>
      </c>
      <c r="E22" s="20">
        <v>67193</v>
      </c>
      <c r="F22" s="10">
        <f t="shared" si="1"/>
        <v>4.7970329544805526E-2</v>
      </c>
      <c r="G22" s="20">
        <v>11802</v>
      </c>
      <c r="H22" s="10">
        <f t="shared" si="2"/>
        <v>8.4256667999314631E-3</v>
      </c>
    </row>
    <row r="23" spans="1:8" x14ac:dyDescent="0.4">
      <c r="A23" s="11" t="s">
        <v>82</v>
      </c>
      <c r="B23" s="19">
        <v>2739963</v>
      </c>
      <c r="C23" s="20">
        <v>334855</v>
      </c>
      <c r="D23" s="10">
        <f t="shared" si="0"/>
        <v>0.12221150431593419</v>
      </c>
      <c r="E23" s="20">
        <v>74081</v>
      </c>
      <c r="F23" s="10">
        <f t="shared" si="1"/>
        <v>2.7037226415101225E-2</v>
      </c>
      <c r="G23" s="20">
        <v>13777</v>
      </c>
      <c r="H23" s="10">
        <f t="shared" si="2"/>
        <v>5.0281700884282016E-3</v>
      </c>
    </row>
    <row r="24" spans="1:8" x14ac:dyDescent="0.4">
      <c r="A24" s="11" t="s">
        <v>83</v>
      </c>
      <c r="B24" s="19">
        <v>831479.00000000012</v>
      </c>
      <c r="C24" s="20">
        <v>165877</v>
      </c>
      <c r="D24" s="10">
        <f t="shared" si="0"/>
        <v>0.19949631920950497</v>
      </c>
      <c r="E24" s="20">
        <v>37552</v>
      </c>
      <c r="F24" s="10">
        <f t="shared" si="1"/>
        <v>4.516289647724115E-2</v>
      </c>
      <c r="G24" s="20">
        <v>11206</v>
      </c>
      <c r="H24" s="10">
        <f t="shared" si="2"/>
        <v>1.3477189441946216E-2</v>
      </c>
    </row>
    <row r="25" spans="1:8" x14ac:dyDescent="0.4">
      <c r="A25" s="11" t="s">
        <v>84</v>
      </c>
      <c r="B25" s="19">
        <v>1526835</v>
      </c>
      <c r="C25" s="20">
        <v>314546</v>
      </c>
      <c r="D25" s="10">
        <f t="shared" si="0"/>
        <v>0.20601178254362784</v>
      </c>
      <c r="E25" s="20">
        <v>64434</v>
      </c>
      <c r="F25" s="10">
        <f t="shared" si="1"/>
        <v>4.2201023686252934E-2</v>
      </c>
      <c r="G25" s="20">
        <v>12832</v>
      </c>
      <c r="H25" s="10">
        <f t="shared" si="2"/>
        <v>8.404313498184152E-3</v>
      </c>
    </row>
    <row r="26" spans="1:8" x14ac:dyDescent="0.4">
      <c r="A26" s="11" t="s">
        <v>85</v>
      </c>
      <c r="B26" s="19">
        <v>708155</v>
      </c>
      <c r="C26" s="20">
        <v>186297</v>
      </c>
      <c r="D26" s="10">
        <f t="shared" si="0"/>
        <v>0.26307376210010519</v>
      </c>
      <c r="E26" s="20">
        <v>34933</v>
      </c>
      <c r="F26" s="10">
        <f t="shared" si="1"/>
        <v>4.9329595921796782E-2</v>
      </c>
      <c r="G26" s="20">
        <v>6186</v>
      </c>
      <c r="H26" s="10">
        <f t="shared" si="2"/>
        <v>8.7353757298896436E-3</v>
      </c>
    </row>
    <row r="27" spans="1:8" x14ac:dyDescent="0.4">
      <c r="A27" s="11" t="s">
        <v>86</v>
      </c>
      <c r="B27" s="19">
        <v>1194817</v>
      </c>
      <c r="C27" s="20">
        <v>244177</v>
      </c>
      <c r="D27" s="10">
        <f t="shared" si="0"/>
        <v>0.20436351340832948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 <f t="shared" si="2"/>
        <v>8.0162903607832823E-3</v>
      </c>
    </row>
    <row r="28" spans="1:8" x14ac:dyDescent="0.4">
      <c r="A28" s="11" t="s">
        <v>87</v>
      </c>
      <c r="B28" s="19">
        <v>944709</v>
      </c>
      <c r="C28" s="20">
        <v>140017</v>
      </c>
      <c r="D28" s="10">
        <f t="shared" si="0"/>
        <v>0.14821177738330005</v>
      </c>
      <c r="E28" s="20">
        <v>26825</v>
      </c>
      <c r="F28" s="10">
        <f t="shared" si="1"/>
        <v>2.8394987239456805E-2</v>
      </c>
      <c r="G28" s="20">
        <v>2937</v>
      </c>
      <c r="H28" s="10">
        <f t="shared" si="2"/>
        <v>3.1088938498521766E-3</v>
      </c>
    </row>
    <row r="29" spans="1:8" x14ac:dyDescent="0.4">
      <c r="A29" s="11" t="s">
        <v>88</v>
      </c>
      <c r="B29" s="19">
        <v>1562767</v>
      </c>
      <c r="C29" s="20">
        <v>300977</v>
      </c>
      <c r="D29" s="10">
        <f t="shared" si="0"/>
        <v>0.19259236981584588</v>
      </c>
      <c r="E29" s="20">
        <v>71933</v>
      </c>
      <c r="F29" s="10">
        <f t="shared" si="1"/>
        <v>4.6029254520987453E-2</v>
      </c>
      <c r="G29" s="20">
        <v>16429</v>
      </c>
      <c r="H29" s="10">
        <f t="shared" si="2"/>
        <v>1.0512763578959628E-2</v>
      </c>
    </row>
    <row r="30" spans="1:8" x14ac:dyDescent="0.4">
      <c r="A30" s="11" t="s">
        <v>89</v>
      </c>
      <c r="B30" s="19">
        <v>732702</v>
      </c>
      <c r="C30" s="20">
        <v>128195</v>
      </c>
      <c r="D30" s="10">
        <f t="shared" si="0"/>
        <v>0.17496199000412174</v>
      </c>
      <c r="E30" s="20">
        <v>47102</v>
      </c>
      <c r="F30" s="10">
        <f t="shared" si="1"/>
        <v>6.4285343836921416E-2</v>
      </c>
      <c r="G30" s="20">
        <v>9650</v>
      </c>
      <c r="H30" s="10">
        <f t="shared" si="2"/>
        <v>1.3170429451536915E-2</v>
      </c>
    </row>
    <row r="31" spans="1:8" x14ac:dyDescent="0.4">
      <c r="A31" s="4"/>
      <c r="B31" s="12"/>
      <c r="C31" s="13"/>
      <c r="D31" s="14"/>
      <c r="E31" s="13"/>
      <c r="F31" s="14"/>
      <c r="G31" s="13"/>
      <c r="H31" s="14"/>
    </row>
    <row r="32" spans="1:8" x14ac:dyDescent="0.4">
      <c r="A32" s="4"/>
      <c r="B32" s="12"/>
      <c r="C32" s="13"/>
      <c r="D32" s="14"/>
      <c r="E32" s="13"/>
      <c r="F32" s="14"/>
      <c r="G32" s="13"/>
      <c r="H32" s="14"/>
    </row>
    <row r="33" spans="1:8" x14ac:dyDescent="0.4">
      <c r="A33" s="2" t="s">
        <v>90</v>
      </c>
      <c r="B33" s="5"/>
      <c r="C33" s="5"/>
      <c r="D33" s="4"/>
      <c r="E33" s="18"/>
      <c r="F33" s="6"/>
      <c r="G33" s="18"/>
      <c r="H33" s="6"/>
    </row>
    <row r="34" spans="1:8" ht="22.5" customHeight="1" x14ac:dyDescent="0.4">
      <c r="A34" s="81"/>
      <c r="B34" s="67" t="s">
        <v>4</v>
      </c>
      <c r="C34" s="63" t="s">
        <v>5</v>
      </c>
      <c r="D34" s="68"/>
      <c r="E34" s="71" t="str">
        <f>E5</f>
        <v>直近1週間</v>
      </c>
      <c r="F34" s="72"/>
      <c r="G34" s="71">
        <f>'進捗状況 (都道府県別)'!G5:H5</f>
        <v>44617</v>
      </c>
      <c r="H34" s="72"/>
    </row>
    <row r="35" spans="1:8" ht="24" customHeight="1" x14ac:dyDescent="0.4">
      <c r="A35" s="81"/>
      <c r="B35" s="67"/>
      <c r="C35" s="69"/>
      <c r="D35" s="70"/>
      <c r="E35" s="75" t="s">
        <v>7</v>
      </c>
      <c r="F35" s="76"/>
      <c r="G35" s="77" t="s">
        <v>8</v>
      </c>
      <c r="H35" s="78"/>
    </row>
    <row r="36" spans="1:8" ht="18.75" customHeight="1" x14ac:dyDescent="0.4">
      <c r="A36" s="62"/>
      <c r="B36" s="67"/>
      <c r="C36" s="79" t="s">
        <v>9</v>
      </c>
      <c r="D36" s="7"/>
      <c r="E36" s="79" t="s">
        <v>10</v>
      </c>
      <c r="F36" s="7"/>
      <c r="G36" s="79" t="s">
        <v>10</v>
      </c>
      <c r="H36" s="8"/>
    </row>
    <row r="37" spans="1:8" ht="18.75" customHeight="1" x14ac:dyDescent="0.4">
      <c r="A37" s="62"/>
      <c r="B37" s="67"/>
      <c r="C37" s="80"/>
      <c r="D37" s="65" t="s">
        <v>11</v>
      </c>
      <c r="E37" s="80"/>
      <c r="F37" s="63" t="s">
        <v>12</v>
      </c>
      <c r="G37" s="80"/>
      <c r="H37" s="65" t="s">
        <v>12</v>
      </c>
    </row>
    <row r="38" spans="1:8" ht="35.1" customHeight="1" x14ac:dyDescent="0.4">
      <c r="A38" s="62"/>
      <c r="B38" s="67"/>
      <c r="C38" s="80"/>
      <c r="D38" s="64"/>
      <c r="E38" s="80"/>
      <c r="F38" s="64"/>
      <c r="G38" s="80"/>
      <c r="H38" s="64"/>
    </row>
    <row r="39" spans="1:8" x14ac:dyDescent="0.4">
      <c r="A39" s="9" t="s">
        <v>69</v>
      </c>
      <c r="B39" s="19">
        <v>9572763</v>
      </c>
      <c r="C39" s="20">
        <v>1887817</v>
      </c>
      <c r="D39" s="10">
        <f>C39/$B39</f>
        <v>0.19720711773601832</v>
      </c>
      <c r="E39" s="20">
        <v>468540</v>
      </c>
      <c r="F39" s="10">
        <f>E39/$B39</f>
        <v>4.8945116472642228E-2</v>
      </c>
      <c r="G39" s="20">
        <v>88716</v>
      </c>
      <c r="H39" s="10">
        <f>G39/$B39</f>
        <v>9.2675437593096165E-3</v>
      </c>
    </row>
    <row r="40" spans="1:8" ht="18.75" customHeight="1" x14ac:dyDescent="0.4">
      <c r="A40" s="4"/>
      <c r="B40" s="12"/>
      <c r="C40" s="13"/>
      <c r="D40" s="14"/>
      <c r="E40" s="13"/>
      <c r="F40" s="14"/>
      <c r="G40" s="13"/>
      <c r="H40" s="14"/>
    </row>
    <row r="41" spans="1:8" ht="18.75" customHeight="1" x14ac:dyDescent="0.4">
      <c r="A41" s="2" t="s">
        <v>91</v>
      </c>
      <c r="B41" s="12"/>
      <c r="C41" s="13"/>
      <c r="D41" s="14"/>
      <c r="E41" s="13"/>
      <c r="F41" s="14"/>
      <c r="G41" s="13"/>
      <c r="H41" s="14"/>
    </row>
    <row r="42" spans="1:8" ht="18.75" customHeight="1" x14ac:dyDescent="0.4">
      <c r="A42" s="2" t="s">
        <v>92</v>
      </c>
      <c r="B42" s="12"/>
      <c r="C42" s="13"/>
      <c r="D42" s="14"/>
      <c r="E42" s="13"/>
      <c r="F42" s="14"/>
      <c r="G42" s="13"/>
      <c r="H42" s="14"/>
    </row>
    <row r="43" spans="1:8" x14ac:dyDescent="0.4">
      <c r="A43" s="2" t="s">
        <v>63</v>
      </c>
      <c r="B43" s="16"/>
      <c r="C43" s="16"/>
      <c r="D43" s="17"/>
      <c r="E43" s="16"/>
      <c r="F43" s="17"/>
      <c r="G43" s="16"/>
      <c r="H43" s="17"/>
    </row>
    <row r="44" spans="1:8" x14ac:dyDescent="0.4">
      <c r="A44" s="2" t="s">
        <v>93</v>
      </c>
      <c r="B44" s="16"/>
      <c r="C44" s="16"/>
      <c r="D44" s="17"/>
      <c r="E44" s="16"/>
      <c r="F44" s="17"/>
      <c r="G44" s="16"/>
      <c r="H44" s="17"/>
    </row>
    <row r="45" spans="1:8" x14ac:dyDescent="0.4">
      <c r="A45" s="55" t="s">
        <v>65</v>
      </c>
      <c r="B45" s="58"/>
      <c r="C45" s="58"/>
      <c r="D45" s="59"/>
      <c r="E45" s="58"/>
      <c r="F45" s="59"/>
      <c r="G45" s="58"/>
      <c r="H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view="pageBreakPreview" zoomScale="99" zoomScaleNormal="100" zoomScaleSheetLayoutView="99" workbookViewId="0">
      <selection activeCell="P16" sqref="P16"/>
    </sheetView>
  </sheetViews>
  <sheetFormatPr defaultRowHeight="18.75" x14ac:dyDescent="0.4"/>
  <cols>
    <col min="1" max="1" width="12.75" customWidth="1"/>
    <col min="2" max="2" width="14.125" style="29" customWidth="1"/>
    <col min="3" max="4" width="13.875" customWidth="1"/>
    <col min="5" max="6" width="14" customWidth="1"/>
    <col min="7" max="8" width="14.125" customWidth="1"/>
    <col min="9" max="9" width="12.875" customWidth="1"/>
    <col min="10" max="11" width="13.125" customWidth="1"/>
    <col min="13" max="13" width="11.625" bestFit="1" customWidth="1"/>
  </cols>
  <sheetData>
    <row r="1" spans="1:13" x14ac:dyDescent="0.4">
      <c r="A1" s="21" t="s">
        <v>94</v>
      </c>
      <c r="B1" s="22"/>
      <c r="C1" s="23"/>
      <c r="D1" s="23"/>
      <c r="E1" s="23"/>
      <c r="F1" s="23"/>
      <c r="J1" s="24"/>
    </row>
    <row r="2" spans="1:13" x14ac:dyDescent="0.4">
      <c r="A2" s="21"/>
      <c r="B2" s="21"/>
      <c r="C2" s="21"/>
      <c r="D2" s="21"/>
      <c r="E2" s="21"/>
      <c r="F2" s="21"/>
      <c r="G2" s="21"/>
      <c r="H2" s="21"/>
      <c r="I2" s="21"/>
      <c r="K2" s="25" t="str">
        <f>'進捗状況 (都道府県別)'!H3</f>
        <v>（2月28日公表時点）</v>
      </c>
    </row>
    <row r="3" spans="1:13" x14ac:dyDescent="0.4">
      <c r="A3" s="85" t="s">
        <v>3</v>
      </c>
      <c r="B3" s="88" t="s">
        <v>95</v>
      </c>
      <c r="C3" s="89"/>
      <c r="D3" s="89"/>
      <c r="E3" s="89"/>
      <c r="F3" s="89"/>
      <c r="G3" s="89"/>
      <c r="H3" s="89"/>
      <c r="I3" s="89"/>
      <c r="J3" s="89"/>
      <c r="K3" s="90"/>
    </row>
    <row r="4" spans="1:13" x14ac:dyDescent="0.4">
      <c r="A4" s="86"/>
      <c r="B4" s="86"/>
      <c r="C4" s="91" t="s">
        <v>96</v>
      </c>
      <c r="D4" s="92"/>
      <c r="E4" s="91" t="s">
        <v>97</v>
      </c>
      <c r="F4" s="92"/>
      <c r="G4" s="85" t="s">
        <v>98</v>
      </c>
      <c r="H4" s="85"/>
      <c r="I4" s="95"/>
      <c r="J4" s="95"/>
      <c r="K4" s="95"/>
    </row>
    <row r="5" spans="1:13" x14ac:dyDescent="0.4">
      <c r="A5" s="86"/>
      <c r="B5" s="86"/>
      <c r="C5" s="93"/>
      <c r="D5" s="94"/>
      <c r="E5" s="93"/>
      <c r="F5" s="94"/>
      <c r="G5" s="93"/>
      <c r="H5" s="94"/>
      <c r="I5" s="26" t="s">
        <v>99</v>
      </c>
      <c r="J5" s="26" t="s">
        <v>100</v>
      </c>
      <c r="K5" s="27" t="s">
        <v>101</v>
      </c>
    </row>
    <row r="6" spans="1:13" x14ac:dyDescent="0.4">
      <c r="A6" s="87"/>
      <c r="B6" s="87"/>
      <c r="C6" s="28" t="s">
        <v>9</v>
      </c>
      <c r="D6" s="28" t="s">
        <v>102</v>
      </c>
      <c r="E6" s="28" t="s">
        <v>9</v>
      </c>
      <c r="F6" s="28" t="s">
        <v>102</v>
      </c>
      <c r="G6" s="28" t="s">
        <v>9</v>
      </c>
      <c r="H6" s="28" t="s">
        <v>102</v>
      </c>
      <c r="I6" s="96" t="s">
        <v>9</v>
      </c>
      <c r="J6" s="97"/>
      <c r="K6" s="98"/>
      <c r="M6" s="29" t="s">
        <v>103</v>
      </c>
    </row>
    <row r="7" spans="1:13" x14ac:dyDescent="0.4">
      <c r="A7" s="30" t="s">
        <v>13</v>
      </c>
      <c r="B7" s="31">
        <f>C7+E7+G7</f>
        <v>226242872</v>
      </c>
      <c r="C7" s="31">
        <f t="shared" ref="C7:K7" si="0">SUM(C8:C54)</f>
        <v>101648580</v>
      </c>
      <c r="D7" s="32">
        <f t="shared" ref="D7:D54" si="1">C7/M7</f>
        <v>0.80262592233686247</v>
      </c>
      <c r="E7" s="31">
        <f t="shared" si="0"/>
        <v>100135154</v>
      </c>
      <c r="F7" s="33">
        <f t="shared" ref="F7:F54" si="2">E7/M7</f>
        <v>0.79067578059224985</v>
      </c>
      <c r="G7" s="34">
        <f t="shared" si="0"/>
        <v>24459138</v>
      </c>
      <c r="H7" s="33">
        <f t="shared" ref="H7:H54" si="3">G7/M7</f>
        <v>0.19313145542037677</v>
      </c>
      <c r="I7" s="34">
        <f t="shared" si="0"/>
        <v>942663</v>
      </c>
      <c r="J7" s="34">
        <f t="shared" si="0"/>
        <v>4779984</v>
      </c>
      <c r="K7" s="34">
        <f t="shared" si="0"/>
        <v>18736491</v>
      </c>
      <c r="M7" s="1">
        <v>126645025</v>
      </c>
    </row>
    <row r="8" spans="1:13" x14ac:dyDescent="0.4">
      <c r="A8" s="35" t="s">
        <v>14</v>
      </c>
      <c r="B8" s="31">
        <f t="shared" ref="B8:B54" si="4">C8+E8+G8</f>
        <v>9280294</v>
      </c>
      <c r="C8" s="36">
        <f>SUM(一般接種!D7+一般接種!G7+一般接種!J7+医療従事者等!C5)</f>
        <v>4230790</v>
      </c>
      <c r="D8" s="32">
        <f t="shared" si="1"/>
        <v>0.80947223272936553</v>
      </c>
      <c r="E8" s="36">
        <f>SUM(一般接種!E7+一般接種!H7+一般接種!K7+医療従事者等!D5)</f>
        <v>4163147</v>
      </c>
      <c r="F8" s="33">
        <f t="shared" si="2"/>
        <v>0.79653017457036623</v>
      </c>
      <c r="G8" s="31">
        <f>SUM(I8:K8)</f>
        <v>886357</v>
      </c>
      <c r="H8" s="33">
        <f t="shared" si="3"/>
        <v>0.16958567543775566</v>
      </c>
      <c r="I8" s="37">
        <v>40318</v>
      </c>
      <c r="J8" s="37">
        <v>207608</v>
      </c>
      <c r="K8" s="37">
        <v>638431</v>
      </c>
      <c r="M8" s="1">
        <v>5226603</v>
      </c>
    </row>
    <row r="9" spans="1:13" x14ac:dyDescent="0.4">
      <c r="A9" s="35" t="s">
        <v>15</v>
      </c>
      <c r="B9" s="31">
        <f t="shared" si="4"/>
        <v>2320958</v>
      </c>
      <c r="C9" s="36">
        <f>SUM(一般接種!D8+一般接種!G8+一般接種!J8+医療従事者等!C6)</f>
        <v>1060941</v>
      </c>
      <c r="D9" s="32">
        <f t="shared" si="1"/>
        <v>0.84227402817527575</v>
      </c>
      <c r="E9" s="36">
        <f>SUM(一般接種!E8+一般接種!H8+一般接種!K8+医療従事者等!D6)</f>
        <v>1046743</v>
      </c>
      <c r="F9" s="33">
        <f t="shared" si="2"/>
        <v>0.83100233007704738</v>
      </c>
      <c r="G9" s="31">
        <f t="shared" ref="G9:G54" si="5">SUM(I9:K9)</f>
        <v>213274</v>
      </c>
      <c r="H9" s="33">
        <f t="shared" si="3"/>
        <v>0.16931681505856949</v>
      </c>
      <c r="I9" s="37">
        <v>10438</v>
      </c>
      <c r="J9" s="37">
        <v>39663</v>
      </c>
      <c r="K9" s="37">
        <v>163173</v>
      </c>
      <c r="M9" s="1">
        <v>1259615</v>
      </c>
    </row>
    <row r="10" spans="1:13" x14ac:dyDescent="0.4">
      <c r="A10" s="35" t="s">
        <v>16</v>
      </c>
      <c r="B10" s="31">
        <f t="shared" si="4"/>
        <v>2265695</v>
      </c>
      <c r="C10" s="36">
        <f>SUM(一般接種!D9+一般接種!G9+一般接種!J9+医療従事者等!C7)</f>
        <v>1027840</v>
      </c>
      <c r="D10" s="32">
        <f t="shared" si="1"/>
        <v>0.8419238497308783</v>
      </c>
      <c r="E10" s="36">
        <f>SUM(一般接種!E9+一般接種!H9+一般接種!K9+医療従事者等!D7)</f>
        <v>1012434</v>
      </c>
      <c r="F10" s="33">
        <f t="shared" si="2"/>
        <v>0.82930449377182447</v>
      </c>
      <c r="G10" s="31">
        <f t="shared" si="5"/>
        <v>225421</v>
      </c>
      <c r="H10" s="33">
        <f t="shared" si="3"/>
        <v>0.1846467505936569</v>
      </c>
      <c r="I10" s="37">
        <v>9148</v>
      </c>
      <c r="J10" s="37">
        <v>44135</v>
      </c>
      <c r="K10" s="37">
        <v>172138</v>
      </c>
      <c r="M10" s="1">
        <v>1220823</v>
      </c>
    </row>
    <row r="11" spans="1:13" x14ac:dyDescent="0.4">
      <c r="A11" s="35" t="s">
        <v>17</v>
      </c>
      <c r="B11" s="31">
        <f t="shared" si="4"/>
        <v>4219033</v>
      </c>
      <c r="C11" s="36">
        <f>SUM(一般接種!D10+一般接種!G10+一般接種!J10+医療従事者等!C8)</f>
        <v>1885687</v>
      </c>
      <c r="D11" s="32">
        <f t="shared" si="1"/>
        <v>0.8263348333405639</v>
      </c>
      <c r="E11" s="36">
        <f>SUM(一般接種!E10+一般接種!H10+一般接種!K10+医療従事者等!D8)</f>
        <v>1850342</v>
      </c>
      <c r="F11" s="33">
        <f t="shared" si="2"/>
        <v>0.81084615219442335</v>
      </c>
      <c r="G11" s="31">
        <f t="shared" si="5"/>
        <v>483004</v>
      </c>
      <c r="H11" s="33">
        <f t="shared" si="3"/>
        <v>0.21165921483407676</v>
      </c>
      <c r="I11" s="37">
        <v>17403</v>
      </c>
      <c r="J11" s="37">
        <v>111297</v>
      </c>
      <c r="K11" s="37">
        <v>354304</v>
      </c>
      <c r="M11" s="1">
        <v>2281989</v>
      </c>
    </row>
    <row r="12" spans="1:13" x14ac:dyDescent="0.4">
      <c r="A12" s="35" t="s">
        <v>18</v>
      </c>
      <c r="B12" s="31">
        <f t="shared" si="4"/>
        <v>1776123</v>
      </c>
      <c r="C12" s="36">
        <f>SUM(一般接種!D11+一般接種!G11+一般接種!J11+医療従事者等!C9)</f>
        <v>828236</v>
      </c>
      <c r="D12" s="32">
        <f t="shared" si="1"/>
        <v>0.8527192758481521</v>
      </c>
      <c r="E12" s="36">
        <f>SUM(一般接種!E11+一般接種!H11+一般接種!K11+医療従事者等!D9)</f>
        <v>815662</v>
      </c>
      <c r="F12" s="33">
        <f t="shared" si="2"/>
        <v>0.83977357900025529</v>
      </c>
      <c r="G12" s="31">
        <f t="shared" si="5"/>
        <v>132225</v>
      </c>
      <c r="H12" s="33">
        <f t="shared" si="3"/>
        <v>0.1361336699310606</v>
      </c>
      <c r="I12" s="37">
        <v>4846</v>
      </c>
      <c r="J12" s="37">
        <v>28828</v>
      </c>
      <c r="K12" s="37">
        <v>98551</v>
      </c>
      <c r="M12" s="1">
        <v>971288</v>
      </c>
    </row>
    <row r="13" spans="1:13" x14ac:dyDescent="0.4">
      <c r="A13" s="35" t="s">
        <v>19</v>
      </c>
      <c r="B13" s="31">
        <f t="shared" si="4"/>
        <v>1983868</v>
      </c>
      <c r="C13" s="36">
        <f>SUM(一般接種!D12+一般接種!G12+一般接種!J12+医療従事者等!C10)</f>
        <v>900134</v>
      </c>
      <c r="D13" s="32">
        <f t="shared" si="1"/>
        <v>0.84159123080288945</v>
      </c>
      <c r="E13" s="36">
        <f>SUM(一般接種!E12+一般接種!H12+一般接種!K12+医療従事者等!D10)</f>
        <v>889808</v>
      </c>
      <c r="F13" s="33">
        <f t="shared" si="2"/>
        <v>0.83193681151723786</v>
      </c>
      <c r="G13" s="31">
        <f t="shared" si="5"/>
        <v>193926</v>
      </c>
      <c r="H13" s="33">
        <f t="shared" si="3"/>
        <v>0.18131347224377831</v>
      </c>
      <c r="I13" s="37">
        <v>8856</v>
      </c>
      <c r="J13" s="37">
        <v>33268</v>
      </c>
      <c r="K13" s="37">
        <v>151802</v>
      </c>
      <c r="M13" s="1">
        <v>1069562</v>
      </c>
    </row>
    <row r="14" spans="1:13" x14ac:dyDescent="0.4">
      <c r="A14" s="35" t="s">
        <v>20</v>
      </c>
      <c r="B14" s="31">
        <f t="shared" si="4"/>
        <v>3445418</v>
      </c>
      <c r="C14" s="36">
        <f>SUM(一般接種!D13+一般接種!G13+一般接種!J13+医療従事者等!C11)</f>
        <v>1546678</v>
      </c>
      <c r="D14" s="32">
        <f t="shared" si="1"/>
        <v>0.83062781576738443</v>
      </c>
      <c r="E14" s="36">
        <f>SUM(一般接種!E13+一般接種!H13+一般接種!K13+医療従事者等!D11)</f>
        <v>1526758</v>
      </c>
      <c r="F14" s="33">
        <f t="shared" si="2"/>
        <v>0.81992998073637835</v>
      </c>
      <c r="G14" s="31">
        <f t="shared" si="5"/>
        <v>371982</v>
      </c>
      <c r="H14" s="33">
        <f t="shared" si="3"/>
        <v>0.19976918024616835</v>
      </c>
      <c r="I14" s="37">
        <v>18126</v>
      </c>
      <c r="J14" s="37">
        <v>70336</v>
      </c>
      <c r="K14" s="37">
        <v>283520</v>
      </c>
      <c r="M14" s="1">
        <v>1862059</v>
      </c>
    </row>
    <row r="15" spans="1:13" x14ac:dyDescent="0.4">
      <c r="A15" s="35" t="s">
        <v>21</v>
      </c>
      <c r="B15" s="31">
        <f t="shared" si="4"/>
        <v>5425631</v>
      </c>
      <c r="C15" s="36">
        <f>SUM(一般接種!D14+一般接種!G14+一般接種!J14+医療従事者等!C12)</f>
        <v>2411092</v>
      </c>
      <c r="D15" s="32">
        <f t="shared" si="1"/>
        <v>0.82921647020385703</v>
      </c>
      <c r="E15" s="36">
        <f>SUM(一般接種!E14+一般接種!H14+一般接種!K14+医療従事者等!D12)</f>
        <v>2376628</v>
      </c>
      <c r="F15" s="33">
        <f t="shared" si="2"/>
        <v>0.8173637012389624</v>
      </c>
      <c r="G15" s="31">
        <f t="shared" si="5"/>
        <v>637911</v>
      </c>
      <c r="H15" s="33">
        <f t="shared" si="3"/>
        <v>0.21938868683742166</v>
      </c>
      <c r="I15" s="37">
        <v>20025</v>
      </c>
      <c r="J15" s="37">
        <v>132992</v>
      </c>
      <c r="K15" s="37">
        <v>484894</v>
      </c>
      <c r="M15" s="1">
        <v>2907675</v>
      </c>
    </row>
    <row r="16" spans="1:13" x14ac:dyDescent="0.4">
      <c r="A16" s="38" t="s">
        <v>22</v>
      </c>
      <c r="B16" s="31">
        <f t="shared" si="4"/>
        <v>3553624</v>
      </c>
      <c r="C16" s="36">
        <f>SUM(一般接種!D15+一般接種!G15+一般接種!J15+医療従事者等!C13)</f>
        <v>1590152</v>
      </c>
      <c r="D16" s="32">
        <f t="shared" si="1"/>
        <v>0.81321018041823645</v>
      </c>
      <c r="E16" s="36">
        <f>SUM(一般接種!E15+一般接種!H15+一般接種!K15+医療従事者等!D13)</f>
        <v>1568917</v>
      </c>
      <c r="F16" s="33">
        <f t="shared" si="2"/>
        <v>0.80235051531629575</v>
      </c>
      <c r="G16" s="31">
        <f t="shared" si="5"/>
        <v>394555</v>
      </c>
      <c r="H16" s="33">
        <f t="shared" si="3"/>
        <v>0.20177702680933476</v>
      </c>
      <c r="I16" s="37">
        <v>14515</v>
      </c>
      <c r="J16" s="37">
        <v>67047</v>
      </c>
      <c r="K16" s="37">
        <v>312993</v>
      </c>
      <c r="M16" s="1">
        <v>1955401</v>
      </c>
    </row>
    <row r="17" spans="1:13" x14ac:dyDescent="0.4">
      <c r="A17" s="35" t="s">
        <v>23</v>
      </c>
      <c r="B17" s="31">
        <f t="shared" si="4"/>
        <v>3584902</v>
      </c>
      <c r="C17" s="36">
        <f>SUM(一般接種!D16+一般接種!G16+一般接種!J16+医療従事者等!C14)</f>
        <v>1583008</v>
      </c>
      <c r="D17" s="32">
        <f t="shared" si="1"/>
        <v>0.80844042263397031</v>
      </c>
      <c r="E17" s="36">
        <f>SUM(一般接種!E16+一般接種!H16+一般接種!K16+医療従事者等!D14)</f>
        <v>1556824</v>
      </c>
      <c r="F17" s="33">
        <f t="shared" si="2"/>
        <v>0.79506828299459531</v>
      </c>
      <c r="G17" s="31">
        <f t="shared" si="5"/>
        <v>445070</v>
      </c>
      <c r="H17" s="33">
        <f t="shared" si="3"/>
        <v>0.22729675333397001</v>
      </c>
      <c r="I17" s="37">
        <v>15643</v>
      </c>
      <c r="J17" s="37">
        <v>67776</v>
      </c>
      <c r="K17" s="37">
        <v>361651</v>
      </c>
      <c r="M17" s="1">
        <v>1958101</v>
      </c>
    </row>
    <row r="18" spans="1:13" x14ac:dyDescent="0.4">
      <c r="A18" s="35" t="s">
        <v>24</v>
      </c>
      <c r="B18" s="31">
        <f t="shared" si="4"/>
        <v>13273614</v>
      </c>
      <c r="C18" s="36">
        <f>SUM(一般接種!D17+一般接種!G17+一般接種!J17+医療従事者等!C15)</f>
        <v>5997536</v>
      </c>
      <c r="D18" s="32">
        <f t="shared" si="1"/>
        <v>0.8111575659549306</v>
      </c>
      <c r="E18" s="36">
        <f>SUM(一般接種!E17+一般接種!H17+一般接種!K17+医療従事者等!D15)</f>
        <v>5906742</v>
      </c>
      <c r="F18" s="33">
        <f t="shared" si="2"/>
        <v>0.79887781639722688</v>
      </c>
      <c r="G18" s="31">
        <f t="shared" si="5"/>
        <v>1369336</v>
      </c>
      <c r="H18" s="33">
        <f t="shared" si="3"/>
        <v>0.18520059850152812</v>
      </c>
      <c r="I18" s="37">
        <v>44903</v>
      </c>
      <c r="J18" s="37">
        <v>244920</v>
      </c>
      <c r="K18" s="37">
        <v>1079513</v>
      </c>
      <c r="M18" s="1">
        <v>7393799</v>
      </c>
    </row>
    <row r="19" spans="1:13" x14ac:dyDescent="0.4">
      <c r="A19" s="35" t="s">
        <v>25</v>
      </c>
      <c r="B19" s="31">
        <f t="shared" si="4"/>
        <v>11291575</v>
      </c>
      <c r="C19" s="36">
        <f>SUM(一般接種!D18+一般接種!G18+一般接種!J18+医療従事者等!C16)</f>
        <v>5102672</v>
      </c>
      <c r="D19" s="32">
        <f t="shared" si="1"/>
        <v>0.80701552390899611</v>
      </c>
      <c r="E19" s="36">
        <f>SUM(一般接種!E18+一般接種!H18+一般接種!K18+医療従事者等!D16)</f>
        <v>5034507</v>
      </c>
      <c r="F19" s="33">
        <f t="shared" si="2"/>
        <v>0.79623485582230413</v>
      </c>
      <c r="G19" s="31">
        <f t="shared" si="5"/>
        <v>1154396</v>
      </c>
      <c r="H19" s="33">
        <f t="shared" si="3"/>
        <v>0.18257404997586549</v>
      </c>
      <c r="I19" s="37">
        <v>40414</v>
      </c>
      <c r="J19" s="37">
        <v>196165</v>
      </c>
      <c r="K19" s="37">
        <v>917817</v>
      </c>
      <c r="M19" s="1">
        <v>6322892</v>
      </c>
    </row>
    <row r="20" spans="1:13" x14ac:dyDescent="0.4">
      <c r="A20" s="35" t="s">
        <v>26</v>
      </c>
      <c r="B20" s="31">
        <f t="shared" si="4"/>
        <v>24790441</v>
      </c>
      <c r="C20" s="36">
        <f>SUM(一般接種!D19+一般接種!G19+一般接種!J19+医療従事者等!C17)</f>
        <v>11077375</v>
      </c>
      <c r="D20" s="32">
        <f t="shared" si="1"/>
        <v>0.80019589218749332</v>
      </c>
      <c r="E20" s="36">
        <f>SUM(一般接種!E19+一般接種!H19+一般接種!K19+医療従事者等!D17)</f>
        <v>10925941</v>
      </c>
      <c r="F20" s="33">
        <f t="shared" si="2"/>
        <v>0.78925676042229442</v>
      </c>
      <c r="G20" s="31">
        <f t="shared" si="5"/>
        <v>2787125</v>
      </c>
      <c r="H20" s="33">
        <f t="shared" si="3"/>
        <v>0.20133343648771188</v>
      </c>
      <c r="I20" s="37">
        <v>87042</v>
      </c>
      <c r="J20" s="37">
        <v>536274</v>
      </c>
      <c r="K20" s="37">
        <v>2163809</v>
      </c>
      <c r="M20" s="1">
        <v>13843329</v>
      </c>
    </row>
    <row r="21" spans="1:13" x14ac:dyDescent="0.4">
      <c r="A21" s="35" t="s">
        <v>27</v>
      </c>
      <c r="B21" s="31">
        <f t="shared" si="4"/>
        <v>16317199</v>
      </c>
      <c r="C21" s="36">
        <f>SUM(一般接種!D20+一般接種!G20+一般接種!J20+医療従事者等!C18)</f>
        <v>7462301</v>
      </c>
      <c r="D21" s="32">
        <f t="shared" si="1"/>
        <v>0.80934211231289188</v>
      </c>
      <c r="E21" s="36">
        <f>SUM(一般接種!E20+一般接種!H20+一般接種!K20+医療従事者等!D18)</f>
        <v>7368362</v>
      </c>
      <c r="F21" s="33">
        <f t="shared" si="2"/>
        <v>0.79915372823557307</v>
      </c>
      <c r="G21" s="31">
        <f t="shared" si="5"/>
        <v>1486536</v>
      </c>
      <c r="H21" s="33">
        <f t="shared" si="3"/>
        <v>0.16122589885735741</v>
      </c>
      <c r="I21" s="37">
        <v>43474</v>
      </c>
      <c r="J21" s="37">
        <v>250868</v>
      </c>
      <c r="K21" s="37">
        <v>1192194</v>
      </c>
      <c r="M21" s="1">
        <v>9220206</v>
      </c>
    </row>
    <row r="22" spans="1:13" x14ac:dyDescent="0.4">
      <c r="A22" s="35" t="s">
        <v>28</v>
      </c>
      <c r="B22" s="31">
        <f t="shared" si="4"/>
        <v>4032921</v>
      </c>
      <c r="C22" s="36">
        <f>SUM(一般接種!D21+一般接種!G21+一般接種!J21+医療従事者等!C19)</f>
        <v>1855010</v>
      </c>
      <c r="D22" s="32">
        <f t="shared" si="1"/>
        <v>0.83816726565556976</v>
      </c>
      <c r="E22" s="36">
        <f>SUM(一般接種!E21+一般接種!H21+一般接種!K21+医療従事者等!D19)</f>
        <v>1823283</v>
      </c>
      <c r="F22" s="33">
        <f t="shared" si="2"/>
        <v>0.82383174571904427</v>
      </c>
      <c r="G22" s="31">
        <f t="shared" si="5"/>
        <v>354628</v>
      </c>
      <c r="H22" s="33">
        <f t="shared" si="3"/>
        <v>0.16023502896744676</v>
      </c>
      <c r="I22" s="37">
        <v>15428</v>
      </c>
      <c r="J22" s="37">
        <v>61298</v>
      </c>
      <c r="K22" s="37">
        <v>277902</v>
      </c>
      <c r="M22" s="1">
        <v>2213174</v>
      </c>
    </row>
    <row r="23" spans="1:13" x14ac:dyDescent="0.4">
      <c r="A23" s="35" t="s">
        <v>29</v>
      </c>
      <c r="B23" s="31">
        <f t="shared" si="4"/>
        <v>1963197</v>
      </c>
      <c r="C23" s="36">
        <f>SUM(一般接種!D22+一般接種!G22+一般接種!J22+医療従事者等!C20)</f>
        <v>879011</v>
      </c>
      <c r="D23" s="32">
        <f t="shared" si="1"/>
        <v>0.83901194455527195</v>
      </c>
      <c r="E23" s="36">
        <f>SUM(一般接種!E22+一般接種!H22+一般接種!K22+医療従事者等!D20)</f>
        <v>870455</v>
      </c>
      <c r="F23" s="33">
        <f t="shared" si="2"/>
        <v>0.83084528202475194</v>
      </c>
      <c r="G23" s="31">
        <f t="shared" si="5"/>
        <v>213731</v>
      </c>
      <c r="H23" s="33">
        <f t="shared" si="3"/>
        <v>0.20400525354260962</v>
      </c>
      <c r="I23" s="37">
        <v>9843</v>
      </c>
      <c r="J23" s="37">
        <v>36087</v>
      </c>
      <c r="K23" s="37">
        <v>167801</v>
      </c>
      <c r="M23" s="1">
        <v>1047674</v>
      </c>
    </row>
    <row r="24" spans="1:13" x14ac:dyDescent="0.4">
      <c r="A24" s="35" t="s">
        <v>30</v>
      </c>
      <c r="B24" s="31">
        <f t="shared" si="4"/>
        <v>2057755</v>
      </c>
      <c r="C24" s="36">
        <f>SUM(一般接種!D23+一般接種!G23+一般接種!J23+医療従事者等!C21)</f>
        <v>917210</v>
      </c>
      <c r="D24" s="32">
        <f t="shared" si="1"/>
        <v>0.80978690794027486</v>
      </c>
      <c r="E24" s="36">
        <f>SUM(一般接種!E23+一般接種!H23+一般接種!K23+医療従事者等!D21)</f>
        <v>904679</v>
      </c>
      <c r="F24" s="33">
        <f t="shared" si="2"/>
        <v>0.79872353123984685</v>
      </c>
      <c r="G24" s="31">
        <f t="shared" si="5"/>
        <v>235866</v>
      </c>
      <c r="H24" s="33">
        <f t="shared" si="3"/>
        <v>0.2082415137517481</v>
      </c>
      <c r="I24" s="37">
        <v>7933</v>
      </c>
      <c r="J24" s="37">
        <v>52364</v>
      </c>
      <c r="K24" s="37">
        <v>175569</v>
      </c>
      <c r="M24" s="1">
        <v>1132656</v>
      </c>
    </row>
    <row r="25" spans="1:13" x14ac:dyDescent="0.4">
      <c r="A25" s="35" t="s">
        <v>31</v>
      </c>
      <c r="B25" s="31">
        <f t="shared" si="4"/>
        <v>1408217</v>
      </c>
      <c r="C25" s="36">
        <f>SUM(一般接種!D24+一般接種!G24+一般接種!J24+医療従事者等!C22)</f>
        <v>633435</v>
      </c>
      <c r="D25" s="32">
        <f t="shared" si="1"/>
        <v>0.81777549984959652</v>
      </c>
      <c r="E25" s="36">
        <f>SUM(一般接種!E24+一般接種!H24+一般接種!K24+医療従事者等!D22)</f>
        <v>626149</v>
      </c>
      <c r="F25" s="33">
        <f t="shared" si="2"/>
        <v>0.80836914830302242</v>
      </c>
      <c r="G25" s="31">
        <f t="shared" si="5"/>
        <v>148633</v>
      </c>
      <c r="H25" s="33">
        <f t="shared" si="3"/>
        <v>0.19188776412598779</v>
      </c>
      <c r="I25" s="37">
        <v>7197</v>
      </c>
      <c r="J25" s="37">
        <v>31245</v>
      </c>
      <c r="K25" s="37">
        <v>110191</v>
      </c>
      <c r="M25" s="1">
        <v>774583</v>
      </c>
    </row>
    <row r="26" spans="1:13" x14ac:dyDescent="0.4">
      <c r="A26" s="35" t="s">
        <v>32</v>
      </c>
      <c r="B26" s="31">
        <f t="shared" si="4"/>
        <v>1507963</v>
      </c>
      <c r="C26" s="36">
        <f>SUM(一般接種!D25+一般接種!G25+一般接種!J25+医療従事者等!C23)</f>
        <v>668596</v>
      </c>
      <c r="D26" s="32">
        <f t="shared" si="1"/>
        <v>0.81437081986901294</v>
      </c>
      <c r="E26" s="36">
        <f>SUM(一般接種!E25+一般接種!H25+一般接種!K25+医療従事者等!D23)</f>
        <v>659231</v>
      </c>
      <c r="F26" s="33">
        <f t="shared" si="2"/>
        <v>0.80296395723735892</v>
      </c>
      <c r="G26" s="31">
        <f t="shared" si="5"/>
        <v>180136</v>
      </c>
      <c r="H26" s="33">
        <f t="shared" si="3"/>
        <v>0.21941127677689443</v>
      </c>
      <c r="I26" s="37">
        <v>6073</v>
      </c>
      <c r="J26" s="37">
        <v>36064</v>
      </c>
      <c r="K26" s="37">
        <v>137999</v>
      </c>
      <c r="M26" s="1">
        <v>820997</v>
      </c>
    </row>
    <row r="27" spans="1:13" x14ac:dyDescent="0.4">
      <c r="A27" s="35" t="s">
        <v>33</v>
      </c>
      <c r="B27" s="31">
        <f t="shared" si="4"/>
        <v>3777559</v>
      </c>
      <c r="C27" s="36">
        <f>SUM(一般接種!D26+一般接種!G26+一般接種!J26+医療従事者等!C24)</f>
        <v>1690432</v>
      </c>
      <c r="D27" s="32">
        <f t="shared" si="1"/>
        <v>0.81594912867801273</v>
      </c>
      <c r="E27" s="36">
        <f>SUM(一般接種!E26+一般接種!H26+一般接種!K26+医療従事者等!D24)</f>
        <v>1664453</v>
      </c>
      <c r="F27" s="33">
        <f t="shared" si="2"/>
        <v>0.80340940959204765</v>
      </c>
      <c r="G27" s="31">
        <f t="shared" si="5"/>
        <v>422674</v>
      </c>
      <c r="H27" s="33">
        <f t="shared" si="3"/>
        <v>0.20401913949502279</v>
      </c>
      <c r="I27" s="37">
        <v>13532</v>
      </c>
      <c r="J27" s="37">
        <v>64841</v>
      </c>
      <c r="K27" s="37">
        <v>344301</v>
      </c>
      <c r="M27" s="1">
        <v>2071737</v>
      </c>
    </row>
    <row r="28" spans="1:13" x14ac:dyDescent="0.4">
      <c r="A28" s="35" t="s">
        <v>34</v>
      </c>
      <c r="B28" s="31">
        <f t="shared" si="4"/>
        <v>3767733</v>
      </c>
      <c r="C28" s="36">
        <f>SUM(一般接種!D27+一般接種!G27+一般接種!J27+医療従事者等!C25)</f>
        <v>1637336</v>
      </c>
      <c r="D28" s="32">
        <f t="shared" si="1"/>
        <v>0.81185209573029626</v>
      </c>
      <c r="E28" s="36">
        <f>SUM(一般接種!E27+一般接種!H27+一般接種!K27+医療従事者等!D25)</f>
        <v>1621837</v>
      </c>
      <c r="F28" s="33">
        <f t="shared" si="2"/>
        <v>0.80416711498613391</v>
      </c>
      <c r="G28" s="31">
        <f t="shared" si="5"/>
        <v>508560</v>
      </c>
      <c r="H28" s="33">
        <f t="shared" si="3"/>
        <v>0.25216296582045439</v>
      </c>
      <c r="I28" s="37">
        <v>14584</v>
      </c>
      <c r="J28" s="37">
        <v>83340</v>
      </c>
      <c r="K28" s="37">
        <v>410636</v>
      </c>
      <c r="M28" s="1">
        <v>2016791</v>
      </c>
    </row>
    <row r="29" spans="1:13" x14ac:dyDescent="0.4">
      <c r="A29" s="35" t="s">
        <v>35</v>
      </c>
      <c r="B29" s="31">
        <f t="shared" si="4"/>
        <v>6782534</v>
      </c>
      <c r="C29" s="36">
        <f>SUM(一般接種!D28+一般接種!G28+一般接種!J28+医療従事者等!C26)</f>
        <v>3071683</v>
      </c>
      <c r="D29" s="32">
        <f t="shared" si="1"/>
        <v>0.83327898737473749</v>
      </c>
      <c r="E29" s="36">
        <f>SUM(一般接種!E28+一般接種!H28+一般接種!K28+医療従事者等!D26)</f>
        <v>3035593</v>
      </c>
      <c r="F29" s="33">
        <f t="shared" si="2"/>
        <v>0.82348857649758833</v>
      </c>
      <c r="G29" s="31">
        <f t="shared" si="5"/>
        <v>675258</v>
      </c>
      <c r="H29" s="33">
        <f t="shared" si="3"/>
        <v>0.1831824125265174</v>
      </c>
      <c r="I29" s="37">
        <v>21345</v>
      </c>
      <c r="J29" s="37">
        <v>105762</v>
      </c>
      <c r="K29" s="37">
        <v>548151</v>
      </c>
      <c r="M29" s="1">
        <v>3686260</v>
      </c>
    </row>
    <row r="30" spans="1:13" x14ac:dyDescent="0.4">
      <c r="A30" s="35" t="s">
        <v>36</v>
      </c>
      <c r="B30" s="31">
        <f t="shared" si="4"/>
        <v>13275019</v>
      </c>
      <c r="C30" s="36">
        <f>SUM(一般接種!D29+一般接種!G29+一般接種!J29+医療従事者等!C27)</f>
        <v>5909319</v>
      </c>
      <c r="D30" s="32">
        <f t="shared" si="1"/>
        <v>0.78177983759860359</v>
      </c>
      <c r="E30" s="36">
        <f>SUM(一般接種!E29+一般接種!H29+一般接種!K29+医療従事者等!D27)</f>
        <v>5797688</v>
      </c>
      <c r="F30" s="33">
        <f t="shared" si="2"/>
        <v>0.76701149203273222</v>
      </c>
      <c r="G30" s="31">
        <f t="shared" si="5"/>
        <v>1568012</v>
      </c>
      <c r="H30" s="33">
        <f t="shared" si="3"/>
        <v>0.20744186711068766</v>
      </c>
      <c r="I30" s="37">
        <v>42059</v>
      </c>
      <c r="J30" s="37">
        <v>350883</v>
      </c>
      <c r="K30" s="37">
        <v>1175070</v>
      </c>
      <c r="M30" s="1">
        <v>7558802</v>
      </c>
    </row>
    <row r="31" spans="1:13" x14ac:dyDescent="0.4">
      <c r="A31" s="35" t="s">
        <v>37</v>
      </c>
      <c r="B31" s="31">
        <f t="shared" si="4"/>
        <v>3218057</v>
      </c>
      <c r="C31" s="36">
        <f>SUM(一般接種!D30+一般接種!G30+一般接種!J30+医療従事者等!C28)</f>
        <v>1452730</v>
      </c>
      <c r="D31" s="32">
        <f t="shared" si="1"/>
        <v>0.80682255546478121</v>
      </c>
      <c r="E31" s="36">
        <f>SUM(一般接種!E30+一般接種!H30+一般接種!K30+医療従事者等!D28)</f>
        <v>1435028</v>
      </c>
      <c r="F31" s="33">
        <f t="shared" si="2"/>
        <v>0.79699115329311987</v>
      </c>
      <c r="G31" s="31">
        <f t="shared" si="5"/>
        <v>330299</v>
      </c>
      <c r="H31" s="33">
        <f t="shared" si="3"/>
        <v>0.18344267912651474</v>
      </c>
      <c r="I31" s="37">
        <v>15191</v>
      </c>
      <c r="J31" s="37">
        <v>61782</v>
      </c>
      <c r="K31" s="37">
        <v>253326</v>
      </c>
      <c r="M31" s="1">
        <v>1800557</v>
      </c>
    </row>
    <row r="32" spans="1:13" x14ac:dyDescent="0.4">
      <c r="A32" s="35" t="s">
        <v>38</v>
      </c>
      <c r="B32" s="31">
        <f t="shared" si="4"/>
        <v>2510682</v>
      </c>
      <c r="C32" s="36">
        <f>SUM(一般接種!D31+一般接種!G31+一般接種!J31+医療従事者等!C29)</f>
        <v>1137925</v>
      </c>
      <c r="D32" s="32">
        <f t="shared" si="1"/>
        <v>0.80200910178222684</v>
      </c>
      <c r="E32" s="36">
        <f>SUM(一般接種!E31+一般接種!H31+一般接種!K31+医療従事者等!D29)</f>
        <v>1124991</v>
      </c>
      <c r="F32" s="33">
        <f t="shared" si="2"/>
        <v>0.79289322356314262</v>
      </c>
      <c r="G32" s="31">
        <f t="shared" si="5"/>
        <v>247766</v>
      </c>
      <c r="H32" s="33">
        <f t="shared" si="3"/>
        <v>0.17462538138469161</v>
      </c>
      <c r="I32" s="37">
        <v>8475</v>
      </c>
      <c r="J32" s="37">
        <v>49368</v>
      </c>
      <c r="K32" s="37">
        <v>189923</v>
      </c>
      <c r="M32" s="1">
        <v>1418843</v>
      </c>
    </row>
    <row r="33" spans="1:13" x14ac:dyDescent="0.4">
      <c r="A33" s="35" t="s">
        <v>39</v>
      </c>
      <c r="B33" s="31">
        <f t="shared" si="4"/>
        <v>4406856</v>
      </c>
      <c r="C33" s="36">
        <f>SUM(一般接種!D32+一般接種!G32+一般接種!J32+医療従事者等!C30)</f>
        <v>2000162</v>
      </c>
      <c r="D33" s="32">
        <f t="shared" si="1"/>
        <v>0.79040853698535729</v>
      </c>
      <c r="E33" s="36">
        <f>SUM(一般接種!E32+一般接種!H32+一般接種!K32+医療従事者等!D30)</f>
        <v>1966347</v>
      </c>
      <c r="F33" s="33">
        <f t="shared" si="2"/>
        <v>0.77704578702902383</v>
      </c>
      <c r="G33" s="31">
        <f t="shared" si="5"/>
        <v>440347</v>
      </c>
      <c r="H33" s="33">
        <f t="shared" si="3"/>
        <v>0.17401291897150886</v>
      </c>
      <c r="I33" s="37">
        <v>22975</v>
      </c>
      <c r="J33" s="37">
        <v>77035</v>
      </c>
      <c r="K33" s="37">
        <v>340337</v>
      </c>
      <c r="M33" s="1">
        <v>2530542</v>
      </c>
    </row>
    <row r="34" spans="1:13" x14ac:dyDescent="0.4">
      <c r="A34" s="35" t="s">
        <v>40</v>
      </c>
      <c r="B34" s="31">
        <f t="shared" si="4"/>
        <v>15011119</v>
      </c>
      <c r="C34" s="36">
        <f>SUM(一般接種!D33+一般接種!G33+一般接種!J33+医療従事者等!C31)</f>
        <v>6817513</v>
      </c>
      <c r="D34" s="32">
        <f t="shared" si="1"/>
        <v>0.77125454111658442</v>
      </c>
      <c r="E34" s="36">
        <f>SUM(一般接種!E33+一般接種!H33+一般接種!K33+医療従事者等!D31)</f>
        <v>6716921</v>
      </c>
      <c r="F34" s="33">
        <f t="shared" si="2"/>
        <v>0.7598747261019303</v>
      </c>
      <c r="G34" s="31">
        <f t="shared" si="5"/>
        <v>1476685</v>
      </c>
      <c r="H34" s="33">
        <f t="shared" si="3"/>
        <v>0.16705505542105215</v>
      </c>
      <c r="I34" s="37">
        <v>52368</v>
      </c>
      <c r="J34" s="37">
        <v>318457</v>
      </c>
      <c r="K34" s="37">
        <v>1105860</v>
      </c>
      <c r="M34" s="1">
        <v>8839511</v>
      </c>
    </row>
    <row r="35" spans="1:13" x14ac:dyDescent="0.4">
      <c r="A35" s="35" t="s">
        <v>41</v>
      </c>
      <c r="B35" s="31">
        <f t="shared" si="4"/>
        <v>9729642</v>
      </c>
      <c r="C35" s="36">
        <f>SUM(一般接種!D34+一般接種!G34+一般接種!J34+医療従事者等!C32)</f>
        <v>4373972</v>
      </c>
      <c r="D35" s="32">
        <f t="shared" si="1"/>
        <v>0.79186621104799837</v>
      </c>
      <c r="E35" s="36">
        <f>SUM(一般接種!E34+一般接種!H34+一般接種!K34+医療従事者等!D32)</f>
        <v>4314015</v>
      </c>
      <c r="F35" s="33">
        <f t="shared" si="2"/>
        <v>0.78101156396388238</v>
      </c>
      <c r="G35" s="31">
        <f t="shared" si="5"/>
        <v>1041655</v>
      </c>
      <c r="H35" s="33">
        <f t="shared" si="3"/>
        <v>0.18858177374459706</v>
      </c>
      <c r="I35" s="37">
        <v>40273</v>
      </c>
      <c r="J35" s="37">
        <v>213016</v>
      </c>
      <c r="K35" s="37">
        <v>788366</v>
      </c>
      <c r="M35" s="1">
        <v>5523625</v>
      </c>
    </row>
    <row r="36" spans="1:13" x14ac:dyDescent="0.4">
      <c r="A36" s="35" t="s">
        <v>42</v>
      </c>
      <c r="B36" s="31">
        <f t="shared" si="4"/>
        <v>2441456</v>
      </c>
      <c r="C36" s="36">
        <f>SUM(一般接種!D35+一般接種!G35+一般接種!J35+医療従事者等!C33)</f>
        <v>1080558</v>
      </c>
      <c r="D36" s="32">
        <f t="shared" si="1"/>
        <v>0.80354477709057293</v>
      </c>
      <c r="E36" s="36">
        <f>SUM(一般接種!E35+一般接種!H35+一般接種!K35+医療従事者等!D33)</f>
        <v>1067725</v>
      </c>
      <c r="F36" s="33">
        <f t="shared" si="2"/>
        <v>0.79400166128891925</v>
      </c>
      <c r="G36" s="31">
        <f t="shared" si="5"/>
        <v>293173</v>
      </c>
      <c r="H36" s="33">
        <f t="shared" si="3"/>
        <v>0.21801479692341785</v>
      </c>
      <c r="I36" s="37">
        <v>5727</v>
      </c>
      <c r="J36" s="37">
        <v>48146</v>
      </c>
      <c r="K36" s="37">
        <v>239300</v>
      </c>
      <c r="M36" s="1">
        <v>1344739</v>
      </c>
    </row>
    <row r="37" spans="1:13" x14ac:dyDescent="0.4">
      <c r="A37" s="35" t="s">
        <v>43</v>
      </c>
      <c r="B37" s="31">
        <f t="shared" si="4"/>
        <v>1692184</v>
      </c>
      <c r="C37" s="36">
        <f>SUM(一般接種!D36+一般接種!G36+一般接種!J36+医療従事者等!C34)</f>
        <v>739423</v>
      </c>
      <c r="D37" s="32">
        <f t="shared" si="1"/>
        <v>0.78292878682636757</v>
      </c>
      <c r="E37" s="36">
        <f>SUM(一般接種!E36+一般接種!H36+一般接種!K36+医療従事者等!D34)</f>
        <v>728232</v>
      </c>
      <c r="F37" s="33">
        <f t="shared" si="2"/>
        <v>0.77107933657478778</v>
      </c>
      <c r="G37" s="31">
        <f t="shared" si="5"/>
        <v>224529</v>
      </c>
      <c r="H37" s="33">
        <f t="shared" si="3"/>
        <v>0.23773972080573297</v>
      </c>
      <c r="I37" s="37">
        <v>7394</v>
      </c>
      <c r="J37" s="37">
        <v>42588</v>
      </c>
      <c r="K37" s="37">
        <v>174547</v>
      </c>
      <c r="M37" s="1">
        <v>944432</v>
      </c>
    </row>
    <row r="38" spans="1:13" x14ac:dyDescent="0.4">
      <c r="A38" s="35" t="s">
        <v>44</v>
      </c>
      <c r="B38" s="31">
        <f t="shared" si="4"/>
        <v>984959</v>
      </c>
      <c r="C38" s="36">
        <f>SUM(一般接種!D37+一般接種!G37+一般接種!J37+医療従事者等!C35)</f>
        <v>433838</v>
      </c>
      <c r="D38" s="32">
        <f t="shared" si="1"/>
        <v>0.77917986738219935</v>
      </c>
      <c r="E38" s="36">
        <f>SUM(一般接種!E37+一般接種!H37+一般接種!K37+医療従事者等!D35)</f>
        <v>427942</v>
      </c>
      <c r="F38" s="33">
        <f t="shared" si="2"/>
        <v>0.76859055870456983</v>
      </c>
      <c r="G38" s="31">
        <f t="shared" si="5"/>
        <v>123179</v>
      </c>
      <c r="H38" s="33">
        <f t="shared" si="3"/>
        <v>0.22123142021738973</v>
      </c>
      <c r="I38" s="37">
        <v>4842</v>
      </c>
      <c r="J38" s="37">
        <v>22538</v>
      </c>
      <c r="K38" s="37">
        <v>95799</v>
      </c>
      <c r="M38" s="1">
        <v>556788</v>
      </c>
    </row>
    <row r="39" spans="1:13" x14ac:dyDescent="0.4">
      <c r="A39" s="35" t="s">
        <v>45</v>
      </c>
      <c r="B39" s="31">
        <f t="shared" si="4"/>
        <v>1217550</v>
      </c>
      <c r="C39" s="36">
        <f>SUM(一般接種!D38+一般接種!G38+一般接種!J38+医療従事者等!C36)</f>
        <v>549819</v>
      </c>
      <c r="D39" s="32">
        <f t="shared" si="1"/>
        <v>0.81719194726633626</v>
      </c>
      <c r="E39" s="36">
        <f>SUM(一般接種!E38+一般接種!H38+一般接種!K38+医療従事者等!D36)</f>
        <v>539658</v>
      </c>
      <c r="F39" s="33">
        <f t="shared" si="2"/>
        <v>0.8020897274882397</v>
      </c>
      <c r="G39" s="31">
        <f t="shared" si="5"/>
        <v>128073</v>
      </c>
      <c r="H39" s="33">
        <f t="shared" si="3"/>
        <v>0.19035396059838142</v>
      </c>
      <c r="I39" s="37">
        <v>4780</v>
      </c>
      <c r="J39" s="37">
        <v>29191</v>
      </c>
      <c r="K39" s="37">
        <v>94102</v>
      </c>
      <c r="M39" s="1">
        <v>672815</v>
      </c>
    </row>
    <row r="40" spans="1:13" x14ac:dyDescent="0.4">
      <c r="A40" s="35" t="s">
        <v>46</v>
      </c>
      <c r="B40" s="31">
        <f t="shared" si="4"/>
        <v>3390263</v>
      </c>
      <c r="C40" s="36">
        <f>SUM(一般接種!D39+一般接種!G39+一般接種!J39+医療従事者等!C37)</f>
        <v>1484998</v>
      </c>
      <c r="D40" s="32">
        <f t="shared" si="1"/>
        <v>0.78414038296728628</v>
      </c>
      <c r="E40" s="36">
        <f>SUM(一般接種!E39+一般接種!H39+一般接種!K39+医療従事者等!D37)</f>
        <v>1453344</v>
      </c>
      <c r="F40" s="33">
        <f t="shared" si="2"/>
        <v>0.7674257613432528</v>
      </c>
      <c r="G40" s="31">
        <f t="shared" si="5"/>
        <v>451921</v>
      </c>
      <c r="H40" s="33">
        <f t="shared" si="3"/>
        <v>0.23863298537166985</v>
      </c>
      <c r="I40" s="37">
        <v>21682</v>
      </c>
      <c r="J40" s="37">
        <v>132465</v>
      </c>
      <c r="K40" s="37">
        <v>297774</v>
      </c>
      <c r="M40" s="1">
        <v>1893791</v>
      </c>
    </row>
    <row r="41" spans="1:13" x14ac:dyDescent="0.4">
      <c r="A41" s="35" t="s">
        <v>47</v>
      </c>
      <c r="B41" s="31">
        <f t="shared" si="4"/>
        <v>4996631</v>
      </c>
      <c r="C41" s="36">
        <f>SUM(一般接種!D40+一般接種!G40+一般接種!J40+医療従事者等!C38)</f>
        <v>2203079</v>
      </c>
      <c r="D41" s="32">
        <f t="shared" si="1"/>
        <v>0.78333563857343447</v>
      </c>
      <c r="E41" s="36">
        <f>SUM(一般接種!E40+一般接種!H40+一般接種!K40+医療従事者等!D38)</f>
        <v>2172253</v>
      </c>
      <c r="F41" s="33">
        <f t="shared" si="2"/>
        <v>0.7723750219116331</v>
      </c>
      <c r="G41" s="31">
        <f t="shared" si="5"/>
        <v>621299</v>
      </c>
      <c r="H41" s="33">
        <f t="shared" si="3"/>
        <v>0.22091157371571163</v>
      </c>
      <c r="I41" s="37">
        <v>22116</v>
      </c>
      <c r="J41" s="37">
        <v>115208</v>
      </c>
      <c r="K41" s="37">
        <v>483975</v>
      </c>
      <c r="M41" s="1">
        <v>2812433</v>
      </c>
    </row>
    <row r="42" spans="1:13" x14ac:dyDescent="0.4">
      <c r="A42" s="35" t="s">
        <v>48</v>
      </c>
      <c r="B42" s="31">
        <f t="shared" si="4"/>
        <v>2515693</v>
      </c>
      <c r="C42" s="36">
        <f>SUM(一般接種!D41+一般接種!G41+一般接種!J41+医療従事者等!C39)</f>
        <v>1100095</v>
      </c>
      <c r="D42" s="32">
        <f t="shared" si="1"/>
        <v>0.8112136921046228</v>
      </c>
      <c r="E42" s="36">
        <f>SUM(一般接種!E41+一般接種!H41+一般接種!K41+医療従事者等!D39)</f>
        <v>1075152</v>
      </c>
      <c r="F42" s="33">
        <f t="shared" si="2"/>
        <v>0.79282064139339725</v>
      </c>
      <c r="G42" s="31">
        <f t="shared" si="5"/>
        <v>340446</v>
      </c>
      <c r="H42" s="33">
        <f t="shared" si="3"/>
        <v>0.25104600659238557</v>
      </c>
      <c r="I42" s="37">
        <v>44013</v>
      </c>
      <c r="J42" s="37">
        <v>44504</v>
      </c>
      <c r="K42" s="37">
        <v>251929</v>
      </c>
      <c r="M42" s="1">
        <v>1356110</v>
      </c>
    </row>
    <row r="43" spans="1:13" x14ac:dyDescent="0.4">
      <c r="A43" s="35" t="s">
        <v>49</v>
      </c>
      <c r="B43" s="31">
        <f t="shared" si="4"/>
        <v>1323752</v>
      </c>
      <c r="C43" s="36">
        <f>SUM(一般接種!D42+一般接種!G42+一般接種!J42+医療従事者等!C40)</f>
        <v>588518</v>
      </c>
      <c r="D43" s="32">
        <f t="shared" si="1"/>
        <v>0.80076032486607918</v>
      </c>
      <c r="E43" s="36">
        <f>SUM(一般接種!E42+一般接種!H42+一般接種!K42+医療従事者等!D40)</f>
        <v>580557</v>
      </c>
      <c r="F43" s="33">
        <f t="shared" si="2"/>
        <v>0.78992828073784715</v>
      </c>
      <c r="G43" s="31">
        <f t="shared" si="5"/>
        <v>154677</v>
      </c>
      <c r="H43" s="33">
        <f t="shared" si="3"/>
        <v>0.2104595012715168</v>
      </c>
      <c r="I43" s="37">
        <v>7450</v>
      </c>
      <c r="J43" s="37">
        <v>36442</v>
      </c>
      <c r="K43" s="37">
        <v>110785</v>
      </c>
      <c r="M43" s="1">
        <v>734949</v>
      </c>
    </row>
    <row r="44" spans="1:13" x14ac:dyDescent="0.4">
      <c r="A44" s="35" t="s">
        <v>50</v>
      </c>
      <c r="B44" s="31">
        <f t="shared" si="4"/>
        <v>1698490</v>
      </c>
      <c r="C44" s="36">
        <f>SUM(一般接種!D43+一般接種!G43+一般接種!J43+医療従事者等!C41)</f>
        <v>764265</v>
      </c>
      <c r="D44" s="32">
        <f t="shared" si="1"/>
        <v>0.78475011705561992</v>
      </c>
      <c r="E44" s="36">
        <f>SUM(一般接種!E43+一般接種!H43+一般接種!K43+医療従事者等!D41)</f>
        <v>754631</v>
      </c>
      <c r="F44" s="33">
        <f t="shared" si="2"/>
        <v>0.77485789037022434</v>
      </c>
      <c r="G44" s="31">
        <f t="shared" si="5"/>
        <v>179594</v>
      </c>
      <c r="H44" s="33">
        <f t="shared" si="3"/>
        <v>0.18440778070759095</v>
      </c>
      <c r="I44" s="37">
        <v>9107</v>
      </c>
      <c r="J44" s="37">
        <v>41715</v>
      </c>
      <c r="K44" s="37">
        <v>128772</v>
      </c>
      <c r="M44" s="1">
        <v>973896</v>
      </c>
    </row>
    <row r="45" spans="1:13" x14ac:dyDescent="0.4">
      <c r="A45" s="35" t="s">
        <v>51</v>
      </c>
      <c r="B45" s="31">
        <f t="shared" si="4"/>
        <v>2446919</v>
      </c>
      <c r="C45" s="36">
        <f>SUM(一般接種!D44+一般接種!G44+一般接種!J44+医療従事者等!C42)</f>
        <v>1090493</v>
      </c>
      <c r="D45" s="32">
        <f t="shared" si="1"/>
        <v>0.80406851695780701</v>
      </c>
      <c r="E45" s="36">
        <f>SUM(一般接種!E44+一般接種!H44+一般接種!K44+医療従事者等!D42)</f>
        <v>1077528</v>
      </c>
      <c r="F45" s="33">
        <f t="shared" si="2"/>
        <v>0.79450885144655836</v>
      </c>
      <c r="G45" s="31">
        <f t="shared" si="5"/>
        <v>278898</v>
      </c>
      <c r="H45" s="33">
        <f t="shared" si="3"/>
        <v>0.20564377877024287</v>
      </c>
      <c r="I45" s="37">
        <v>11551</v>
      </c>
      <c r="J45" s="37">
        <v>52000</v>
      </c>
      <c r="K45" s="37">
        <v>215347</v>
      </c>
      <c r="M45" s="1">
        <v>1356219</v>
      </c>
    </row>
    <row r="46" spans="1:13" x14ac:dyDescent="0.4">
      <c r="A46" s="35" t="s">
        <v>52</v>
      </c>
      <c r="B46" s="31">
        <f t="shared" si="4"/>
        <v>1256135</v>
      </c>
      <c r="C46" s="36">
        <f>SUM(一般接種!D45+一般接種!G45+一般接種!J45+医療従事者等!C43)</f>
        <v>555502</v>
      </c>
      <c r="D46" s="32">
        <f t="shared" si="1"/>
        <v>0.7922534859740975</v>
      </c>
      <c r="E46" s="36">
        <f>SUM(一般接種!E45+一般接種!H45+一般接種!K45+医療従事者等!D43)</f>
        <v>548044</v>
      </c>
      <c r="F46" s="33">
        <f t="shared" si="2"/>
        <v>0.78161693291327172</v>
      </c>
      <c r="G46" s="31">
        <f t="shared" si="5"/>
        <v>152589</v>
      </c>
      <c r="H46" s="33">
        <f t="shared" si="3"/>
        <v>0.21762147961897807</v>
      </c>
      <c r="I46" s="37">
        <v>10327</v>
      </c>
      <c r="J46" s="37">
        <v>32695</v>
      </c>
      <c r="K46" s="37">
        <v>109567</v>
      </c>
      <c r="M46" s="1">
        <v>701167</v>
      </c>
    </row>
    <row r="47" spans="1:13" x14ac:dyDescent="0.4">
      <c r="A47" s="35" t="s">
        <v>53</v>
      </c>
      <c r="B47" s="31">
        <f t="shared" si="4"/>
        <v>9019683</v>
      </c>
      <c r="C47" s="36">
        <f>SUM(一般接種!D46+一般接種!G46+一般接種!J46+医療従事者等!C44)</f>
        <v>4063225</v>
      </c>
      <c r="D47" s="32">
        <f t="shared" si="1"/>
        <v>0.79295280991848438</v>
      </c>
      <c r="E47" s="36">
        <f>SUM(一般接種!E46+一般接種!H46+一般接種!K46+医療従事者等!D44)</f>
        <v>3976739</v>
      </c>
      <c r="F47" s="33">
        <f t="shared" si="2"/>
        <v>0.77607475942445314</v>
      </c>
      <c r="G47" s="31">
        <f t="shared" si="5"/>
        <v>979719</v>
      </c>
      <c r="H47" s="33">
        <f t="shared" si="3"/>
        <v>0.19119564729507413</v>
      </c>
      <c r="I47" s="37">
        <v>37867</v>
      </c>
      <c r="J47" s="37">
        <v>207102</v>
      </c>
      <c r="K47" s="37">
        <v>734750</v>
      </c>
      <c r="M47" s="1">
        <v>5124170</v>
      </c>
    </row>
    <row r="48" spans="1:13" x14ac:dyDescent="0.4">
      <c r="A48" s="35" t="s">
        <v>54</v>
      </c>
      <c r="B48" s="31">
        <f t="shared" si="4"/>
        <v>1491145</v>
      </c>
      <c r="C48" s="36">
        <f>SUM(一般接種!D47+一般接種!G47+一般接種!J47+医療従事者等!C45)</f>
        <v>645328</v>
      </c>
      <c r="D48" s="32">
        <f t="shared" si="1"/>
        <v>0.78869548851045312</v>
      </c>
      <c r="E48" s="36">
        <f>SUM(一般接種!E47+一般接種!H47+一般接種!K47+医療従事者等!D45)</f>
        <v>636346</v>
      </c>
      <c r="F48" s="33">
        <f t="shared" si="2"/>
        <v>0.77771802762575437</v>
      </c>
      <c r="G48" s="31">
        <f t="shared" si="5"/>
        <v>209471</v>
      </c>
      <c r="H48" s="33">
        <f t="shared" si="3"/>
        <v>0.25600753829645256</v>
      </c>
      <c r="I48" s="37">
        <v>8163</v>
      </c>
      <c r="J48" s="37">
        <v>54998</v>
      </c>
      <c r="K48" s="37">
        <v>146310</v>
      </c>
      <c r="M48" s="1">
        <v>818222</v>
      </c>
    </row>
    <row r="49" spans="1:13" x14ac:dyDescent="0.4">
      <c r="A49" s="35" t="s">
        <v>55</v>
      </c>
      <c r="B49" s="31">
        <f t="shared" si="4"/>
        <v>2421177</v>
      </c>
      <c r="C49" s="36">
        <f>SUM(一般接種!D48+一般接種!G48+一般接種!J48+医療従事者等!C46)</f>
        <v>1078017</v>
      </c>
      <c r="D49" s="32">
        <f t="shared" si="1"/>
        <v>0.80693639974310183</v>
      </c>
      <c r="E49" s="36">
        <f>SUM(一般接種!E48+一般接種!H48+一般接種!K48+医療従事者等!D46)</f>
        <v>1060840</v>
      </c>
      <c r="F49" s="33">
        <f t="shared" si="2"/>
        <v>0.79407876712841463</v>
      </c>
      <c r="G49" s="31">
        <f t="shared" si="5"/>
        <v>282320</v>
      </c>
      <c r="H49" s="33">
        <f t="shared" si="3"/>
        <v>0.2113271723687776</v>
      </c>
      <c r="I49" s="37">
        <v>13320</v>
      </c>
      <c r="J49" s="37">
        <v>57705</v>
      </c>
      <c r="K49" s="37">
        <v>211295</v>
      </c>
      <c r="M49" s="1">
        <v>1335938</v>
      </c>
    </row>
    <row r="50" spans="1:13" x14ac:dyDescent="0.4">
      <c r="A50" s="35" t="s">
        <v>56</v>
      </c>
      <c r="B50" s="31">
        <f t="shared" si="4"/>
        <v>3207056</v>
      </c>
      <c r="C50" s="36">
        <f>SUM(一般接種!D49+一般接種!G49+一般接種!J49+医療従事者等!C47)</f>
        <v>1430656</v>
      </c>
      <c r="D50" s="32">
        <f t="shared" si="1"/>
        <v>0.81349902908204896</v>
      </c>
      <c r="E50" s="36">
        <f>SUM(一般接種!E49+一般接種!H49+一般接種!K49+医療従事者等!D47)</f>
        <v>1413507</v>
      </c>
      <c r="F50" s="33">
        <f t="shared" si="2"/>
        <v>0.80374777172197909</v>
      </c>
      <c r="G50" s="31">
        <f t="shared" si="5"/>
        <v>362893</v>
      </c>
      <c r="H50" s="33">
        <f t="shared" si="3"/>
        <v>0.20634806911002504</v>
      </c>
      <c r="I50" s="37">
        <v>20710</v>
      </c>
      <c r="J50" s="37">
        <v>74585</v>
      </c>
      <c r="K50" s="37">
        <v>267598</v>
      </c>
      <c r="M50" s="1">
        <v>1758645</v>
      </c>
    </row>
    <row r="51" spans="1:13" x14ac:dyDescent="0.4">
      <c r="A51" s="35" t="s">
        <v>57</v>
      </c>
      <c r="B51" s="31">
        <f t="shared" si="4"/>
        <v>2023358</v>
      </c>
      <c r="C51" s="36">
        <f>SUM(一般接種!D50+一般接種!G50+一般接種!J50+医療従事者等!C48)</f>
        <v>907288</v>
      </c>
      <c r="D51" s="32">
        <f t="shared" si="1"/>
        <v>0.79465307806236263</v>
      </c>
      <c r="E51" s="36">
        <f>SUM(一般接種!E50+一般接種!H50+一般接種!K50+医療従事者等!D48)</f>
        <v>891205</v>
      </c>
      <c r="F51" s="33">
        <f t="shared" si="2"/>
        <v>0.78056669594943162</v>
      </c>
      <c r="G51" s="31">
        <f t="shared" si="5"/>
        <v>224865</v>
      </c>
      <c r="H51" s="33">
        <f t="shared" si="3"/>
        <v>0.19694922053250255</v>
      </c>
      <c r="I51" s="37">
        <v>17699</v>
      </c>
      <c r="J51" s="37">
        <v>48095</v>
      </c>
      <c r="K51" s="37">
        <v>159071</v>
      </c>
      <c r="M51" s="1">
        <v>1141741</v>
      </c>
    </row>
    <row r="52" spans="1:13" x14ac:dyDescent="0.4">
      <c r="A52" s="35" t="s">
        <v>58</v>
      </c>
      <c r="B52" s="31">
        <f t="shared" si="4"/>
        <v>1911847</v>
      </c>
      <c r="C52" s="36">
        <f>SUM(一般接種!D51+一般接種!G51+一般接種!J51+医療従事者等!C49)</f>
        <v>851348</v>
      </c>
      <c r="D52" s="32">
        <f t="shared" si="1"/>
        <v>0.78303522402116921</v>
      </c>
      <c r="E52" s="36">
        <f>SUM(一般接種!E51+一般接種!H51+一般接種!K51+医療従事者等!D49)</f>
        <v>839087</v>
      </c>
      <c r="F52" s="33">
        <f t="shared" si="2"/>
        <v>0.77175805548171927</v>
      </c>
      <c r="G52" s="31">
        <f t="shared" si="5"/>
        <v>221412</v>
      </c>
      <c r="H52" s="33">
        <f t="shared" si="3"/>
        <v>0.20364574183644657</v>
      </c>
      <c r="I52" s="37">
        <v>10629</v>
      </c>
      <c r="J52" s="37">
        <v>44497</v>
      </c>
      <c r="K52" s="37">
        <v>166286</v>
      </c>
      <c r="M52" s="1">
        <v>1087241</v>
      </c>
    </row>
    <row r="53" spans="1:13" x14ac:dyDescent="0.4">
      <c r="A53" s="35" t="s">
        <v>59</v>
      </c>
      <c r="B53" s="31">
        <f t="shared" si="4"/>
        <v>2907346</v>
      </c>
      <c r="C53" s="36">
        <f>SUM(一般接種!D52+一般接種!G52+一般接種!J52+医療従事者等!C50)</f>
        <v>1290901</v>
      </c>
      <c r="D53" s="32">
        <f t="shared" si="1"/>
        <v>0.79807569255840893</v>
      </c>
      <c r="E53" s="36">
        <f>SUM(一般接種!E52+一般接種!H52+一般接種!K52+医療従事者等!D50)</f>
        <v>1267531</v>
      </c>
      <c r="F53" s="33">
        <f t="shared" si="2"/>
        <v>0.78362762184261436</v>
      </c>
      <c r="G53" s="31">
        <f t="shared" si="5"/>
        <v>348914</v>
      </c>
      <c r="H53" s="33">
        <f t="shared" si="3"/>
        <v>0.21570963396366158</v>
      </c>
      <c r="I53" s="37">
        <v>16503</v>
      </c>
      <c r="J53" s="37">
        <v>67769</v>
      </c>
      <c r="K53" s="37">
        <v>264642</v>
      </c>
      <c r="M53" s="1">
        <v>1617517</v>
      </c>
    </row>
    <row r="54" spans="1:13" x14ac:dyDescent="0.4">
      <c r="A54" s="35" t="s">
        <v>60</v>
      </c>
      <c r="B54" s="31">
        <f t="shared" si="4"/>
        <v>2319599</v>
      </c>
      <c r="C54" s="36">
        <f>SUM(一般接種!D53+一般接種!G53+一般接種!J53+医療従事者等!C51)</f>
        <v>1042453</v>
      </c>
      <c r="D54" s="39">
        <f t="shared" si="1"/>
        <v>0.70193277571209833</v>
      </c>
      <c r="E54" s="36">
        <f>SUM(一般接種!E53+一般接種!H53+一般接種!K53+医療従事者等!D51)</f>
        <v>1021348</v>
      </c>
      <c r="F54" s="33">
        <f t="shared" si="2"/>
        <v>0.68772178372358295</v>
      </c>
      <c r="G54" s="31">
        <f t="shared" si="5"/>
        <v>255798</v>
      </c>
      <c r="H54" s="33">
        <f t="shared" si="3"/>
        <v>0.17224085897551575</v>
      </c>
      <c r="I54" s="37">
        <v>16356</v>
      </c>
      <c r="J54" s="37">
        <v>55022</v>
      </c>
      <c r="K54" s="37">
        <v>184420</v>
      </c>
      <c r="M54" s="1">
        <v>1485118</v>
      </c>
    </row>
    <row r="55" spans="1:13" x14ac:dyDescent="0.4">
      <c r="A55" s="21"/>
      <c r="B55" s="22"/>
      <c r="C55" s="21"/>
      <c r="D55" s="21"/>
      <c r="E55" s="21"/>
      <c r="F55" s="21"/>
      <c r="G55" s="21"/>
      <c r="H55" s="21"/>
      <c r="I55" s="21"/>
      <c r="J55" s="21"/>
      <c r="K55" s="21"/>
    </row>
    <row r="56" spans="1:13" x14ac:dyDescent="0.4">
      <c r="A56" s="84" t="s">
        <v>104</v>
      </c>
      <c r="B56" s="84"/>
      <c r="C56" s="84"/>
      <c r="D56" s="84"/>
      <c r="E56" s="84"/>
      <c r="F56" s="84"/>
      <c r="G56" s="84"/>
      <c r="H56" s="84"/>
      <c r="I56" s="84"/>
      <c r="J56" s="21"/>
      <c r="K56" s="21"/>
    </row>
    <row r="57" spans="1:13" x14ac:dyDescent="0.4">
      <c r="A57" s="21" t="s">
        <v>105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3" x14ac:dyDescent="0.4">
      <c r="A58" s="21" t="s">
        <v>106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1:13" x14ac:dyDescent="0.4">
      <c r="A59" s="23" t="s">
        <v>107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3" x14ac:dyDescent="0.4">
      <c r="A60" s="84" t="s">
        <v>108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</row>
    <row r="61" spans="1:13" x14ac:dyDescent="0.4">
      <c r="A61" s="23" t="s">
        <v>109</v>
      </c>
      <c r="B61" s="23"/>
      <c r="C61" s="23"/>
      <c r="D61" s="23"/>
      <c r="E61" s="23"/>
      <c r="F61" s="23"/>
      <c r="G61" s="23"/>
      <c r="H61" s="23"/>
      <c r="I61" s="21"/>
      <c r="J61" s="21"/>
      <c r="K61" s="21"/>
    </row>
  </sheetData>
  <mergeCells count="10">
    <mergeCell ref="A56:I56"/>
    <mergeCell ref="A60:K60"/>
    <mergeCell ref="A3:A6"/>
    <mergeCell ref="B3:K3"/>
    <mergeCell ref="B4:B6"/>
    <mergeCell ref="C4:D5"/>
    <mergeCell ref="E4:F5"/>
    <mergeCell ref="G4:K4"/>
    <mergeCell ref="G5:H5"/>
    <mergeCell ref="I6:K6"/>
  </mergeCells>
  <phoneticPr fontId="2"/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B45" sqref="B45:R45"/>
    </sheetView>
  </sheetViews>
  <sheetFormatPr defaultRowHeight="18.75" x14ac:dyDescent="0.4"/>
  <cols>
    <col min="1" max="1" width="13.625" customWidth="1"/>
    <col min="2" max="2" width="12.5" style="29" bestFit="1" customWidth="1"/>
    <col min="3" max="3" width="12.5" bestFit="1" customWidth="1"/>
    <col min="4" max="8" width="11.375" bestFit="1" customWidth="1"/>
    <col min="9" max="9" width="8.75" bestFit="1" customWidth="1"/>
    <col min="10" max="11" width="9" bestFit="1" customWidth="1"/>
    <col min="12" max="12" width="1.75" customWidth="1"/>
    <col min="13" max="13" width="12.625" customWidth="1"/>
    <col min="15" max="15" width="12.25" customWidth="1"/>
    <col min="16" max="16" width="9.25" bestFit="1" customWidth="1"/>
    <col min="17" max="17" width="12.5" bestFit="1" customWidth="1"/>
  </cols>
  <sheetData>
    <row r="1" spans="1:18" x14ac:dyDescent="0.4">
      <c r="A1" s="21" t="s">
        <v>110</v>
      </c>
      <c r="B1" s="22"/>
      <c r="C1" s="23"/>
      <c r="D1" s="23"/>
    </row>
    <row r="2" spans="1:18" x14ac:dyDescent="0.4">
      <c r="B2"/>
      <c r="Q2" s="100" t="str">
        <f>'進捗状況 (都道府県別)'!H3</f>
        <v>（2月28日公表時点）</v>
      </c>
      <c r="R2" s="100"/>
    </row>
    <row r="3" spans="1:18" ht="37.5" customHeight="1" x14ac:dyDescent="0.4">
      <c r="A3" s="101" t="s">
        <v>3</v>
      </c>
      <c r="B3" s="104" t="s">
        <v>111</v>
      </c>
      <c r="C3" s="104"/>
      <c r="D3" s="104"/>
      <c r="E3" s="104"/>
      <c r="F3" s="104"/>
      <c r="G3" s="104"/>
      <c r="H3" s="104"/>
      <c r="I3" s="104"/>
      <c r="J3" s="104"/>
      <c r="K3" s="104"/>
      <c r="M3" s="104" t="s">
        <v>112</v>
      </c>
      <c r="N3" s="104"/>
      <c r="O3" s="104"/>
      <c r="P3" s="104"/>
      <c r="Q3" s="104"/>
      <c r="R3" s="104"/>
    </row>
    <row r="4" spans="1:18" ht="18.75" customHeight="1" x14ac:dyDescent="0.4">
      <c r="A4" s="102"/>
      <c r="B4" s="105" t="s">
        <v>13</v>
      </c>
      <c r="C4" s="106" t="s">
        <v>113</v>
      </c>
      <c r="D4" s="106"/>
      <c r="E4" s="106"/>
      <c r="F4" s="107" t="s">
        <v>114</v>
      </c>
      <c r="G4" s="108"/>
      <c r="H4" s="109"/>
      <c r="I4" s="107" t="s">
        <v>115</v>
      </c>
      <c r="J4" s="108"/>
      <c r="K4" s="109"/>
      <c r="M4" s="95" t="s">
        <v>116</v>
      </c>
      <c r="N4" s="95"/>
      <c r="O4" s="104" t="s">
        <v>117</v>
      </c>
      <c r="P4" s="104"/>
      <c r="Q4" s="106" t="s">
        <v>115</v>
      </c>
      <c r="R4" s="106"/>
    </row>
    <row r="5" spans="1:18" ht="37.5" x14ac:dyDescent="0.4">
      <c r="A5" s="103"/>
      <c r="B5" s="105"/>
      <c r="C5" s="40" t="s">
        <v>118</v>
      </c>
      <c r="D5" s="40" t="s">
        <v>96</v>
      </c>
      <c r="E5" s="40" t="s">
        <v>97</v>
      </c>
      <c r="F5" s="40" t="s">
        <v>118</v>
      </c>
      <c r="G5" s="40" t="s">
        <v>96</v>
      </c>
      <c r="H5" s="40" t="s">
        <v>97</v>
      </c>
      <c r="I5" s="40" t="s">
        <v>118</v>
      </c>
      <c r="J5" s="40" t="s">
        <v>96</v>
      </c>
      <c r="K5" s="40" t="s">
        <v>97</v>
      </c>
      <c r="M5" s="41" t="s">
        <v>119</v>
      </c>
      <c r="N5" s="41" t="s">
        <v>120</v>
      </c>
      <c r="O5" s="41" t="s">
        <v>121</v>
      </c>
      <c r="P5" s="41" t="s">
        <v>122</v>
      </c>
      <c r="Q5" s="41" t="s">
        <v>121</v>
      </c>
      <c r="R5" s="41" t="s">
        <v>120</v>
      </c>
    </row>
    <row r="6" spans="1:18" x14ac:dyDescent="0.4">
      <c r="A6" s="30" t="s">
        <v>123</v>
      </c>
      <c r="B6" s="42">
        <f>SUM(B7:B53)</f>
        <v>189489619</v>
      </c>
      <c r="C6" s="42">
        <f t="shared" ref="C6" si="0">SUM(C7:C53)</f>
        <v>157272324</v>
      </c>
      <c r="D6" s="42">
        <f>SUM(D7:D53)</f>
        <v>78947006</v>
      </c>
      <c r="E6" s="43">
        <f>SUM(E7:E53)</f>
        <v>78325318</v>
      </c>
      <c r="F6" s="43">
        <f t="shared" ref="F6:Q6" si="1">SUM(F7:F53)</f>
        <v>32100816</v>
      </c>
      <c r="G6" s="43">
        <f>SUM(G7:G53)</f>
        <v>16111015</v>
      </c>
      <c r="H6" s="43">
        <f t="shared" ref="H6:K6" si="2">SUM(H7:H53)</f>
        <v>15989801</v>
      </c>
      <c r="I6" s="43">
        <f>SUM(I7:I53)</f>
        <v>116479</v>
      </c>
      <c r="J6" s="43">
        <f t="shared" si="2"/>
        <v>58395</v>
      </c>
      <c r="K6" s="43">
        <f t="shared" si="2"/>
        <v>58084</v>
      </c>
      <c r="L6" s="44"/>
      <c r="M6" s="43">
        <f>SUM(M7:M53)</f>
        <v>165156810</v>
      </c>
      <c r="N6" s="45">
        <f>C6/M6</f>
        <v>0.95226060614757579</v>
      </c>
      <c r="O6" s="43">
        <f t="shared" si="1"/>
        <v>34255250</v>
      </c>
      <c r="P6" s="46">
        <f>F6/O6</f>
        <v>0.93710645813415461</v>
      </c>
      <c r="Q6" s="43">
        <f t="shared" si="1"/>
        <v>195380</v>
      </c>
      <c r="R6" s="46">
        <f>I6/Q6</f>
        <v>0.5961664448766506</v>
      </c>
    </row>
    <row r="7" spans="1:18" x14ac:dyDescent="0.4">
      <c r="A7" s="47" t="s">
        <v>14</v>
      </c>
      <c r="B7" s="42">
        <v>7771927</v>
      </c>
      <c r="C7" s="42">
        <v>6282102</v>
      </c>
      <c r="D7" s="42">
        <v>3154960</v>
      </c>
      <c r="E7" s="43">
        <v>3127142</v>
      </c>
      <c r="F7" s="48">
        <v>1488998</v>
      </c>
      <c r="G7" s="43">
        <v>746296</v>
      </c>
      <c r="H7" s="43">
        <v>742702</v>
      </c>
      <c r="I7" s="43">
        <v>827</v>
      </c>
      <c r="J7" s="43">
        <v>413</v>
      </c>
      <c r="K7" s="43">
        <v>414</v>
      </c>
      <c r="L7" s="44"/>
      <c r="M7" s="43">
        <v>6947460</v>
      </c>
      <c r="N7" s="45">
        <v>0.9042300351495367</v>
      </c>
      <c r="O7" s="49">
        <v>1518200</v>
      </c>
      <c r="P7" s="45">
        <v>0.98076538005532865</v>
      </c>
      <c r="Q7" s="43">
        <v>900</v>
      </c>
      <c r="R7" s="46">
        <v>0.91888888888888887</v>
      </c>
    </row>
    <row r="8" spans="1:18" x14ac:dyDescent="0.4">
      <c r="A8" s="47" t="s">
        <v>15</v>
      </c>
      <c r="B8" s="42">
        <v>1980049</v>
      </c>
      <c r="C8" s="42">
        <v>1792262</v>
      </c>
      <c r="D8" s="42">
        <v>898884</v>
      </c>
      <c r="E8" s="43">
        <v>893378</v>
      </c>
      <c r="F8" s="48">
        <v>185392</v>
      </c>
      <c r="G8" s="43">
        <v>93177</v>
      </c>
      <c r="H8" s="43">
        <v>92215</v>
      </c>
      <c r="I8" s="43">
        <v>2395</v>
      </c>
      <c r="J8" s="43">
        <v>1208</v>
      </c>
      <c r="K8" s="43">
        <v>1187</v>
      </c>
      <c r="L8" s="44"/>
      <c r="M8" s="43">
        <v>1807455</v>
      </c>
      <c r="N8" s="45">
        <v>0.99159425822496272</v>
      </c>
      <c r="O8" s="49">
        <v>186500</v>
      </c>
      <c r="P8" s="45">
        <v>0.99405898123324399</v>
      </c>
      <c r="Q8" s="43">
        <v>3640</v>
      </c>
      <c r="R8" s="46">
        <v>0.65796703296703296</v>
      </c>
    </row>
    <row r="9" spans="1:18" x14ac:dyDescent="0.4">
      <c r="A9" s="47" t="s">
        <v>16</v>
      </c>
      <c r="B9" s="42">
        <v>1903934</v>
      </c>
      <c r="C9" s="42">
        <v>1661585</v>
      </c>
      <c r="D9" s="42">
        <v>833674</v>
      </c>
      <c r="E9" s="43">
        <v>827911</v>
      </c>
      <c r="F9" s="48">
        <v>242257</v>
      </c>
      <c r="G9" s="43">
        <v>121680</v>
      </c>
      <c r="H9" s="43">
        <v>120577</v>
      </c>
      <c r="I9" s="43">
        <v>92</v>
      </c>
      <c r="J9" s="43">
        <v>48</v>
      </c>
      <c r="K9" s="43">
        <v>44</v>
      </c>
      <c r="L9" s="44"/>
      <c r="M9" s="43">
        <v>1739985</v>
      </c>
      <c r="N9" s="45">
        <v>0.95494214030580726</v>
      </c>
      <c r="O9" s="49">
        <v>227500</v>
      </c>
      <c r="P9" s="45">
        <v>1.0648659340659341</v>
      </c>
      <c r="Q9" s="43">
        <v>120</v>
      </c>
      <c r="R9" s="46">
        <v>0.76666666666666672</v>
      </c>
    </row>
    <row r="10" spans="1:18" x14ac:dyDescent="0.4">
      <c r="A10" s="47" t="s">
        <v>17</v>
      </c>
      <c r="B10" s="42">
        <v>3456771</v>
      </c>
      <c r="C10" s="42">
        <v>2718799</v>
      </c>
      <c r="D10" s="42">
        <v>1364587</v>
      </c>
      <c r="E10" s="43">
        <v>1354212</v>
      </c>
      <c r="F10" s="48">
        <v>737926</v>
      </c>
      <c r="G10" s="43">
        <v>370064</v>
      </c>
      <c r="H10" s="43">
        <v>367862</v>
      </c>
      <c r="I10" s="43">
        <v>46</v>
      </c>
      <c r="J10" s="43">
        <v>24</v>
      </c>
      <c r="K10" s="43">
        <v>22</v>
      </c>
      <c r="L10" s="44"/>
      <c r="M10" s="43">
        <v>2895165</v>
      </c>
      <c r="N10" s="45">
        <v>0.93908257387748195</v>
      </c>
      <c r="O10" s="49">
        <v>854400</v>
      </c>
      <c r="P10" s="45">
        <v>0.86367743445692879</v>
      </c>
      <c r="Q10" s="43">
        <v>120</v>
      </c>
      <c r="R10" s="46">
        <v>0.38333333333333336</v>
      </c>
    </row>
    <row r="11" spans="1:18" x14ac:dyDescent="0.4">
      <c r="A11" s="47" t="s">
        <v>18</v>
      </c>
      <c r="B11" s="42">
        <v>1533930</v>
      </c>
      <c r="C11" s="42">
        <v>1440607</v>
      </c>
      <c r="D11" s="42">
        <v>722642</v>
      </c>
      <c r="E11" s="43">
        <v>717965</v>
      </c>
      <c r="F11" s="48">
        <v>93267</v>
      </c>
      <c r="G11" s="43">
        <v>47783</v>
      </c>
      <c r="H11" s="43">
        <v>45484</v>
      </c>
      <c r="I11" s="43">
        <v>56</v>
      </c>
      <c r="J11" s="43">
        <v>28</v>
      </c>
      <c r="K11" s="43">
        <v>28</v>
      </c>
      <c r="L11" s="44"/>
      <c r="M11" s="43">
        <v>1444755</v>
      </c>
      <c r="N11" s="45">
        <v>0.99712892497343841</v>
      </c>
      <c r="O11" s="49">
        <v>87900</v>
      </c>
      <c r="P11" s="45">
        <v>1.0610580204778157</v>
      </c>
      <c r="Q11" s="43">
        <v>140</v>
      </c>
      <c r="R11" s="46">
        <v>0.4</v>
      </c>
    </row>
    <row r="12" spans="1:18" x14ac:dyDescent="0.4">
      <c r="A12" s="47" t="s">
        <v>19</v>
      </c>
      <c r="B12" s="42">
        <v>1675384</v>
      </c>
      <c r="C12" s="42">
        <v>1599077</v>
      </c>
      <c r="D12" s="42">
        <v>802237</v>
      </c>
      <c r="E12" s="43">
        <v>796840</v>
      </c>
      <c r="F12" s="48">
        <v>76146</v>
      </c>
      <c r="G12" s="43">
        <v>38306</v>
      </c>
      <c r="H12" s="43">
        <v>37840</v>
      </c>
      <c r="I12" s="43">
        <v>161</v>
      </c>
      <c r="J12" s="43">
        <v>80</v>
      </c>
      <c r="K12" s="43">
        <v>81</v>
      </c>
      <c r="L12" s="44"/>
      <c r="M12" s="43">
        <v>1614795</v>
      </c>
      <c r="N12" s="45">
        <v>0.99026625670750779</v>
      </c>
      <c r="O12" s="49">
        <v>61700</v>
      </c>
      <c r="P12" s="45">
        <v>1.2341329011345219</v>
      </c>
      <c r="Q12" s="43">
        <v>340</v>
      </c>
      <c r="R12" s="46">
        <v>0.47352941176470587</v>
      </c>
    </row>
    <row r="13" spans="1:18" x14ac:dyDescent="0.4">
      <c r="A13" s="47" t="s">
        <v>20</v>
      </c>
      <c r="B13" s="42">
        <v>2871313</v>
      </c>
      <c r="C13" s="42">
        <v>2666151</v>
      </c>
      <c r="D13" s="42">
        <v>1338275</v>
      </c>
      <c r="E13" s="43">
        <v>1327876</v>
      </c>
      <c r="F13" s="48">
        <v>204912</v>
      </c>
      <c r="G13" s="43">
        <v>103063</v>
      </c>
      <c r="H13" s="43">
        <v>101849</v>
      </c>
      <c r="I13" s="43">
        <v>250</v>
      </c>
      <c r="J13" s="43">
        <v>126</v>
      </c>
      <c r="K13" s="43">
        <v>124</v>
      </c>
      <c r="L13" s="44"/>
      <c r="M13" s="43">
        <v>2736240</v>
      </c>
      <c r="N13" s="45">
        <v>0.97438492237523022</v>
      </c>
      <c r="O13" s="49">
        <v>178600</v>
      </c>
      <c r="P13" s="45">
        <v>1.147323628219485</v>
      </c>
      <c r="Q13" s="43">
        <v>520</v>
      </c>
      <c r="R13" s="46">
        <v>0.48076923076923078</v>
      </c>
    </row>
    <row r="14" spans="1:18" x14ac:dyDescent="0.4">
      <c r="A14" s="47" t="s">
        <v>21</v>
      </c>
      <c r="B14" s="42">
        <v>4515347</v>
      </c>
      <c r="C14" s="42">
        <v>3648819</v>
      </c>
      <c r="D14" s="42">
        <v>1830868</v>
      </c>
      <c r="E14" s="43">
        <v>1817951</v>
      </c>
      <c r="F14" s="48">
        <v>866168</v>
      </c>
      <c r="G14" s="43">
        <v>434856</v>
      </c>
      <c r="H14" s="43">
        <v>431312</v>
      </c>
      <c r="I14" s="43">
        <v>360</v>
      </c>
      <c r="J14" s="43">
        <v>178</v>
      </c>
      <c r="K14" s="43">
        <v>182</v>
      </c>
      <c r="L14" s="44"/>
      <c r="M14" s="43">
        <v>3802305</v>
      </c>
      <c r="N14" s="45">
        <v>0.95963343287821468</v>
      </c>
      <c r="O14" s="49">
        <v>892500</v>
      </c>
      <c r="P14" s="45">
        <v>0.97049635854341731</v>
      </c>
      <c r="Q14" s="43">
        <v>800</v>
      </c>
      <c r="R14" s="46">
        <v>0.45</v>
      </c>
    </row>
    <row r="15" spans="1:18" x14ac:dyDescent="0.4">
      <c r="A15" s="50" t="s">
        <v>22</v>
      </c>
      <c r="B15" s="42">
        <v>2998333</v>
      </c>
      <c r="C15" s="42">
        <v>2617423</v>
      </c>
      <c r="D15" s="42">
        <v>1313376</v>
      </c>
      <c r="E15" s="43">
        <v>1304047</v>
      </c>
      <c r="F15" s="48">
        <v>380085</v>
      </c>
      <c r="G15" s="43">
        <v>191187</v>
      </c>
      <c r="H15" s="43">
        <v>188898</v>
      </c>
      <c r="I15" s="43">
        <v>825</v>
      </c>
      <c r="J15" s="43">
        <v>419</v>
      </c>
      <c r="K15" s="43">
        <v>406</v>
      </c>
      <c r="L15" s="44"/>
      <c r="M15" s="43">
        <v>2653950</v>
      </c>
      <c r="N15" s="45">
        <v>0.98623674146084139</v>
      </c>
      <c r="O15" s="49">
        <v>375900</v>
      </c>
      <c r="P15" s="45">
        <v>1.0111332801276935</v>
      </c>
      <c r="Q15" s="43">
        <v>1080</v>
      </c>
      <c r="R15" s="46">
        <v>0.76388888888888884</v>
      </c>
    </row>
    <row r="16" spans="1:18" x14ac:dyDescent="0.4">
      <c r="A16" s="47" t="s">
        <v>23</v>
      </c>
      <c r="B16" s="42">
        <v>2946229</v>
      </c>
      <c r="C16" s="42">
        <v>2099605</v>
      </c>
      <c r="D16" s="42">
        <v>1053945</v>
      </c>
      <c r="E16" s="43">
        <v>1045660</v>
      </c>
      <c r="F16" s="48">
        <v>846414</v>
      </c>
      <c r="G16" s="43">
        <v>424864</v>
      </c>
      <c r="H16" s="43">
        <v>421550</v>
      </c>
      <c r="I16" s="43">
        <v>210</v>
      </c>
      <c r="J16" s="43">
        <v>94</v>
      </c>
      <c r="K16" s="43">
        <v>116</v>
      </c>
      <c r="L16" s="44"/>
      <c r="M16" s="43">
        <v>2285595</v>
      </c>
      <c r="N16" s="45">
        <v>0.91862512824888054</v>
      </c>
      <c r="O16" s="49">
        <v>887500</v>
      </c>
      <c r="P16" s="45">
        <v>0.9537059154929578</v>
      </c>
      <c r="Q16" s="43">
        <v>320</v>
      </c>
      <c r="R16" s="46">
        <v>0.65625</v>
      </c>
    </row>
    <row r="17" spans="1:18" x14ac:dyDescent="0.4">
      <c r="A17" s="47" t="s">
        <v>24</v>
      </c>
      <c r="B17" s="42">
        <v>11310093</v>
      </c>
      <c r="C17" s="42">
        <v>9624541</v>
      </c>
      <c r="D17" s="42">
        <v>4836455</v>
      </c>
      <c r="E17" s="43">
        <v>4788086</v>
      </c>
      <c r="F17" s="48">
        <v>1667567</v>
      </c>
      <c r="G17" s="43">
        <v>835416</v>
      </c>
      <c r="H17" s="43">
        <v>832151</v>
      </c>
      <c r="I17" s="43">
        <v>17985</v>
      </c>
      <c r="J17" s="43">
        <v>9036</v>
      </c>
      <c r="K17" s="43">
        <v>8949</v>
      </c>
      <c r="L17" s="44"/>
      <c r="M17" s="43">
        <v>9975810</v>
      </c>
      <c r="N17" s="45">
        <v>0.96478792198327756</v>
      </c>
      <c r="O17" s="49">
        <v>659400</v>
      </c>
      <c r="P17" s="45">
        <v>2.5289156809220503</v>
      </c>
      <c r="Q17" s="43">
        <v>36860</v>
      </c>
      <c r="R17" s="46">
        <v>0.48792729245794897</v>
      </c>
    </row>
    <row r="18" spans="1:18" x14ac:dyDescent="0.4">
      <c r="A18" s="47" t="s">
        <v>25</v>
      </c>
      <c r="B18" s="42">
        <v>9626799</v>
      </c>
      <c r="C18" s="42">
        <v>7941623</v>
      </c>
      <c r="D18" s="42">
        <v>3987392</v>
      </c>
      <c r="E18" s="43">
        <v>3954231</v>
      </c>
      <c r="F18" s="48">
        <v>1684412</v>
      </c>
      <c r="G18" s="43">
        <v>844162</v>
      </c>
      <c r="H18" s="43">
        <v>840250</v>
      </c>
      <c r="I18" s="43">
        <v>764</v>
      </c>
      <c r="J18" s="43">
        <v>357</v>
      </c>
      <c r="K18" s="43">
        <v>407</v>
      </c>
      <c r="L18" s="44"/>
      <c r="M18" s="43">
        <v>8203845</v>
      </c>
      <c r="N18" s="45">
        <v>0.96803669498875222</v>
      </c>
      <c r="O18" s="49">
        <v>643300</v>
      </c>
      <c r="P18" s="45">
        <v>2.6183926628322709</v>
      </c>
      <c r="Q18" s="43">
        <v>4260</v>
      </c>
      <c r="R18" s="46">
        <v>0.17934272300469484</v>
      </c>
    </row>
    <row r="19" spans="1:18" x14ac:dyDescent="0.4">
      <c r="A19" s="47" t="s">
        <v>26</v>
      </c>
      <c r="B19" s="42">
        <v>20846887</v>
      </c>
      <c r="C19" s="42">
        <v>15506387</v>
      </c>
      <c r="D19" s="42">
        <v>7786650</v>
      </c>
      <c r="E19" s="43">
        <v>7719737</v>
      </c>
      <c r="F19" s="48">
        <v>5327176</v>
      </c>
      <c r="G19" s="43">
        <v>2673705</v>
      </c>
      <c r="H19" s="43">
        <v>2653471</v>
      </c>
      <c r="I19" s="43">
        <v>13324</v>
      </c>
      <c r="J19" s="43">
        <v>6536</v>
      </c>
      <c r="K19" s="43">
        <v>6788</v>
      </c>
      <c r="L19" s="44"/>
      <c r="M19" s="43">
        <v>16590990</v>
      </c>
      <c r="N19" s="45">
        <v>0.93462698729852767</v>
      </c>
      <c r="O19" s="49">
        <v>10132950</v>
      </c>
      <c r="P19" s="45">
        <v>0.52572804563330522</v>
      </c>
      <c r="Q19" s="43">
        <v>42380</v>
      </c>
      <c r="R19" s="46">
        <v>0.31439358187824445</v>
      </c>
    </row>
    <row r="20" spans="1:18" x14ac:dyDescent="0.4">
      <c r="A20" s="47" t="s">
        <v>27</v>
      </c>
      <c r="B20" s="42">
        <v>14086202</v>
      </c>
      <c r="C20" s="42">
        <v>10760367</v>
      </c>
      <c r="D20" s="42">
        <v>5400055</v>
      </c>
      <c r="E20" s="43">
        <v>5360312</v>
      </c>
      <c r="F20" s="48">
        <v>3319758</v>
      </c>
      <c r="G20" s="43">
        <v>1662776</v>
      </c>
      <c r="H20" s="43">
        <v>1656982</v>
      </c>
      <c r="I20" s="43">
        <v>6077</v>
      </c>
      <c r="J20" s="43">
        <v>3064</v>
      </c>
      <c r="K20" s="43">
        <v>3013</v>
      </c>
      <c r="L20" s="44"/>
      <c r="M20" s="43">
        <v>11191635</v>
      </c>
      <c r="N20" s="45">
        <v>0.96146514785373183</v>
      </c>
      <c r="O20" s="49">
        <v>1939600</v>
      </c>
      <c r="P20" s="45">
        <v>1.7115683646112601</v>
      </c>
      <c r="Q20" s="43">
        <v>11520</v>
      </c>
      <c r="R20" s="46">
        <v>0.52751736111111114</v>
      </c>
    </row>
    <row r="21" spans="1:18" x14ac:dyDescent="0.4">
      <c r="A21" s="47" t="s">
        <v>28</v>
      </c>
      <c r="B21" s="42">
        <v>3458916</v>
      </c>
      <c r="C21" s="42">
        <v>2890767</v>
      </c>
      <c r="D21" s="42">
        <v>1449140</v>
      </c>
      <c r="E21" s="43">
        <v>1441627</v>
      </c>
      <c r="F21" s="48">
        <v>568074</v>
      </c>
      <c r="G21" s="43">
        <v>285171</v>
      </c>
      <c r="H21" s="43">
        <v>282903</v>
      </c>
      <c r="I21" s="43">
        <v>75</v>
      </c>
      <c r="J21" s="43">
        <v>34</v>
      </c>
      <c r="K21" s="43">
        <v>41</v>
      </c>
      <c r="L21" s="44"/>
      <c r="M21" s="43">
        <v>3030105</v>
      </c>
      <c r="N21" s="45">
        <v>0.95401545490997841</v>
      </c>
      <c r="O21" s="49">
        <v>584800</v>
      </c>
      <c r="P21" s="45">
        <v>0.97139876880984954</v>
      </c>
      <c r="Q21" s="43">
        <v>240</v>
      </c>
      <c r="R21" s="46">
        <v>0.3125</v>
      </c>
    </row>
    <row r="22" spans="1:18" x14ac:dyDescent="0.4">
      <c r="A22" s="47" t="s">
        <v>29</v>
      </c>
      <c r="B22" s="42">
        <v>1641099</v>
      </c>
      <c r="C22" s="42">
        <v>1455714</v>
      </c>
      <c r="D22" s="42">
        <v>730007</v>
      </c>
      <c r="E22" s="43">
        <v>725707</v>
      </c>
      <c r="F22" s="48">
        <v>185174</v>
      </c>
      <c r="G22" s="43">
        <v>92841</v>
      </c>
      <c r="H22" s="43">
        <v>92333</v>
      </c>
      <c r="I22" s="43">
        <v>211</v>
      </c>
      <c r="J22" s="43">
        <v>110</v>
      </c>
      <c r="K22" s="43">
        <v>101</v>
      </c>
      <c r="L22" s="44"/>
      <c r="M22" s="43">
        <v>1489020</v>
      </c>
      <c r="N22" s="45">
        <v>0.97763226820324778</v>
      </c>
      <c r="O22" s="49">
        <v>176600</v>
      </c>
      <c r="P22" s="45">
        <v>1.048550396375991</v>
      </c>
      <c r="Q22" s="43">
        <v>400</v>
      </c>
      <c r="R22" s="46">
        <v>0.52749999999999997</v>
      </c>
    </row>
    <row r="23" spans="1:18" x14ac:dyDescent="0.4">
      <c r="A23" s="47" t="s">
        <v>30</v>
      </c>
      <c r="B23" s="42">
        <v>1694046</v>
      </c>
      <c r="C23" s="42">
        <v>1488812</v>
      </c>
      <c r="D23" s="42">
        <v>747156</v>
      </c>
      <c r="E23" s="43">
        <v>741656</v>
      </c>
      <c r="F23" s="48">
        <v>204236</v>
      </c>
      <c r="G23" s="43">
        <v>102554</v>
      </c>
      <c r="H23" s="43">
        <v>101682</v>
      </c>
      <c r="I23" s="43">
        <v>998</v>
      </c>
      <c r="J23" s="43">
        <v>504</v>
      </c>
      <c r="K23" s="43">
        <v>494</v>
      </c>
      <c r="L23" s="44"/>
      <c r="M23" s="43">
        <v>1519830</v>
      </c>
      <c r="N23" s="45">
        <v>0.97959113848259349</v>
      </c>
      <c r="O23" s="49">
        <v>220900</v>
      </c>
      <c r="P23" s="45">
        <v>0.92456315074694428</v>
      </c>
      <c r="Q23" s="43">
        <v>1060</v>
      </c>
      <c r="R23" s="46">
        <v>0.94150943396226416</v>
      </c>
    </row>
    <row r="24" spans="1:18" x14ac:dyDescent="0.4">
      <c r="A24" s="47" t="s">
        <v>31</v>
      </c>
      <c r="B24" s="42">
        <v>1165188</v>
      </c>
      <c r="C24" s="42">
        <v>1024738</v>
      </c>
      <c r="D24" s="42">
        <v>514173</v>
      </c>
      <c r="E24" s="43">
        <v>510565</v>
      </c>
      <c r="F24" s="48">
        <v>140375</v>
      </c>
      <c r="G24" s="43">
        <v>70664</v>
      </c>
      <c r="H24" s="43">
        <v>69711</v>
      </c>
      <c r="I24" s="43">
        <v>75</v>
      </c>
      <c r="J24" s="43">
        <v>33</v>
      </c>
      <c r="K24" s="43">
        <v>42</v>
      </c>
      <c r="L24" s="44"/>
      <c r="M24" s="43">
        <v>1050270</v>
      </c>
      <c r="N24" s="45">
        <v>0.97569006065107067</v>
      </c>
      <c r="O24" s="49">
        <v>145200</v>
      </c>
      <c r="P24" s="45">
        <v>0.96676997245179064</v>
      </c>
      <c r="Q24" s="43">
        <v>120</v>
      </c>
      <c r="R24" s="46">
        <v>0.625</v>
      </c>
    </row>
    <row r="25" spans="1:18" x14ac:dyDescent="0.4">
      <c r="A25" s="47" t="s">
        <v>32</v>
      </c>
      <c r="B25" s="42">
        <v>1247157</v>
      </c>
      <c r="C25" s="42">
        <v>1099954</v>
      </c>
      <c r="D25" s="42">
        <v>552016</v>
      </c>
      <c r="E25" s="43">
        <v>547938</v>
      </c>
      <c r="F25" s="48">
        <v>147176</v>
      </c>
      <c r="G25" s="43">
        <v>73981</v>
      </c>
      <c r="H25" s="43">
        <v>73195</v>
      </c>
      <c r="I25" s="43">
        <v>27</v>
      </c>
      <c r="J25" s="43">
        <v>10</v>
      </c>
      <c r="K25" s="43">
        <v>17</v>
      </c>
      <c r="L25" s="44"/>
      <c r="M25" s="43">
        <v>1178190</v>
      </c>
      <c r="N25" s="45">
        <v>0.93359644879009329</v>
      </c>
      <c r="O25" s="49">
        <v>139400</v>
      </c>
      <c r="P25" s="45">
        <v>1.0557819225251075</v>
      </c>
      <c r="Q25" s="43">
        <v>220</v>
      </c>
      <c r="R25" s="46">
        <v>0.12272727272727273</v>
      </c>
    </row>
    <row r="26" spans="1:18" x14ac:dyDescent="0.4">
      <c r="A26" s="47" t="s">
        <v>33</v>
      </c>
      <c r="B26" s="42">
        <v>3158476</v>
      </c>
      <c r="C26" s="42">
        <v>2873232</v>
      </c>
      <c r="D26" s="42">
        <v>1442017</v>
      </c>
      <c r="E26" s="43">
        <v>1431215</v>
      </c>
      <c r="F26" s="48">
        <v>285131</v>
      </c>
      <c r="G26" s="43">
        <v>143557</v>
      </c>
      <c r="H26" s="43">
        <v>141574</v>
      </c>
      <c r="I26" s="43">
        <v>113</v>
      </c>
      <c r="J26" s="43">
        <v>55</v>
      </c>
      <c r="K26" s="43">
        <v>58</v>
      </c>
      <c r="L26" s="44"/>
      <c r="M26" s="43">
        <v>2953470</v>
      </c>
      <c r="N26" s="45">
        <v>0.97283263415575583</v>
      </c>
      <c r="O26" s="49">
        <v>268100</v>
      </c>
      <c r="P26" s="45">
        <v>1.0635248041775458</v>
      </c>
      <c r="Q26" s="43">
        <v>140</v>
      </c>
      <c r="R26" s="46">
        <v>0.80714285714285716</v>
      </c>
    </row>
    <row r="27" spans="1:18" x14ac:dyDescent="0.4">
      <c r="A27" s="47" t="s">
        <v>34</v>
      </c>
      <c r="B27" s="42">
        <v>3057046</v>
      </c>
      <c r="C27" s="42">
        <v>2717461</v>
      </c>
      <c r="D27" s="42">
        <v>1362231</v>
      </c>
      <c r="E27" s="43">
        <v>1355230</v>
      </c>
      <c r="F27" s="48">
        <v>337457</v>
      </c>
      <c r="G27" s="43">
        <v>169962</v>
      </c>
      <c r="H27" s="43">
        <v>167495</v>
      </c>
      <c r="I27" s="43">
        <v>2128</v>
      </c>
      <c r="J27" s="43">
        <v>1067</v>
      </c>
      <c r="K27" s="43">
        <v>1061</v>
      </c>
      <c r="L27" s="44"/>
      <c r="M27" s="43">
        <v>2779725</v>
      </c>
      <c r="N27" s="45">
        <v>0.97760066193598283</v>
      </c>
      <c r="O27" s="49">
        <v>279600</v>
      </c>
      <c r="P27" s="45">
        <v>1.2069277539341916</v>
      </c>
      <c r="Q27" s="43">
        <v>2540</v>
      </c>
      <c r="R27" s="46">
        <v>0.83779527559055122</v>
      </c>
    </row>
    <row r="28" spans="1:18" x14ac:dyDescent="0.4">
      <c r="A28" s="47" t="s">
        <v>35</v>
      </c>
      <c r="B28" s="42">
        <v>5796248</v>
      </c>
      <c r="C28" s="42">
        <v>5021296</v>
      </c>
      <c r="D28" s="42">
        <v>2519130</v>
      </c>
      <c r="E28" s="43">
        <v>2502166</v>
      </c>
      <c r="F28" s="48">
        <v>774781</v>
      </c>
      <c r="G28" s="43">
        <v>388781</v>
      </c>
      <c r="H28" s="43">
        <v>386000</v>
      </c>
      <c r="I28" s="43">
        <v>171</v>
      </c>
      <c r="J28" s="43">
        <v>88</v>
      </c>
      <c r="K28" s="43">
        <v>83</v>
      </c>
      <c r="L28" s="44"/>
      <c r="M28" s="43">
        <v>5045820</v>
      </c>
      <c r="N28" s="45">
        <v>0.99513973942788292</v>
      </c>
      <c r="O28" s="49">
        <v>752600</v>
      </c>
      <c r="P28" s="45">
        <v>1.0294724953494552</v>
      </c>
      <c r="Q28" s="43">
        <v>920</v>
      </c>
      <c r="R28" s="46">
        <v>0.18586956521739131</v>
      </c>
    </row>
    <row r="29" spans="1:18" x14ac:dyDescent="0.4">
      <c r="A29" s="47" t="s">
        <v>36</v>
      </c>
      <c r="B29" s="42">
        <v>11023405</v>
      </c>
      <c r="C29" s="42">
        <v>8600314</v>
      </c>
      <c r="D29" s="42">
        <v>4315740</v>
      </c>
      <c r="E29" s="43">
        <v>4284574</v>
      </c>
      <c r="F29" s="48">
        <v>2422378</v>
      </c>
      <c r="G29" s="43">
        <v>1215501</v>
      </c>
      <c r="H29" s="43">
        <v>1206877</v>
      </c>
      <c r="I29" s="43">
        <v>713</v>
      </c>
      <c r="J29" s="43">
        <v>343</v>
      </c>
      <c r="K29" s="43">
        <v>370</v>
      </c>
      <c r="L29" s="44"/>
      <c r="M29" s="43">
        <v>9308910</v>
      </c>
      <c r="N29" s="45">
        <v>0.92387980977364692</v>
      </c>
      <c r="O29" s="49">
        <v>2709600</v>
      </c>
      <c r="P29" s="45">
        <v>0.89399837614408029</v>
      </c>
      <c r="Q29" s="43">
        <v>1260</v>
      </c>
      <c r="R29" s="46">
        <v>0.56587301587301586</v>
      </c>
    </row>
    <row r="30" spans="1:18" x14ac:dyDescent="0.4">
      <c r="A30" s="47" t="s">
        <v>37</v>
      </c>
      <c r="B30" s="42">
        <v>2717030</v>
      </c>
      <c r="C30" s="42">
        <v>2447591</v>
      </c>
      <c r="D30" s="42">
        <v>1227816</v>
      </c>
      <c r="E30" s="43">
        <v>1219775</v>
      </c>
      <c r="F30" s="48">
        <v>268985</v>
      </c>
      <c r="G30" s="43">
        <v>135299</v>
      </c>
      <c r="H30" s="43">
        <v>133686</v>
      </c>
      <c r="I30" s="43">
        <v>454</v>
      </c>
      <c r="J30" s="43">
        <v>232</v>
      </c>
      <c r="K30" s="43">
        <v>222</v>
      </c>
      <c r="L30" s="44"/>
      <c r="M30" s="43">
        <v>2514915</v>
      </c>
      <c r="N30" s="45">
        <v>0.97323010916869956</v>
      </c>
      <c r="O30" s="49">
        <v>239400</v>
      </c>
      <c r="P30" s="45">
        <v>1.1235797827903091</v>
      </c>
      <c r="Q30" s="43">
        <v>760</v>
      </c>
      <c r="R30" s="46">
        <v>0.59736842105263155</v>
      </c>
    </row>
    <row r="31" spans="1:18" x14ac:dyDescent="0.4">
      <c r="A31" s="47" t="s">
        <v>38</v>
      </c>
      <c r="B31" s="42">
        <v>2141762</v>
      </c>
      <c r="C31" s="42">
        <v>1773581</v>
      </c>
      <c r="D31" s="42">
        <v>890306</v>
      </c>
      <c r="E31" s="43">
        <v>883275</v>
      </c>
      <c r="F31" s="48">
        <v>368089</v>
      </c>
      <c r="G31" s="43">
        <v>184442</v>
      </c>
      <c r="H31" s="43">
        <v>183647</v>
      </c>
      <c r="I31" s="43">
        <v>92</v>
      </c>
      <c r="J31" s="43">
        <v>51</v>
      </c>
      <c r="K31" s="43">
        <v>41</v>
      </c>
      <c r="L31" s="44"/>
      <c r="M31" s="43">
        <v>1802580</v>
      </c>
      <c r="N31" s="45">
        <v>0.98391250318987233</v>
      </c>
      <c r="O31" s="49">
        <v>348300</v>
      </c>
      <c r="P31" s="45">
        <v>1.0568159632500718</v>
      </c>
      <c r="Q31" s="43">
        <v>240</v>
      </c>
      <c r="R31" s="46">
        <v>0.38333333333333336</v>
      </c>
    </row>
    <row r="32" spans="1:18" x14ac:dyDescent="0.4">
      <c r="A32" s="47" t="s">
        <v>39</v>
      </c>
      <c r="B32" s="42">
        <v>3703695</v>
      </c>
      <c r="C32" s="42">
        <v>3054690</v>
      </c>
      <c r="D32" s="42">
        <v>1532559</v>
      </c>
      <c r="E32" s="43">
        <v>1522131</v>
      </c>
      <c r="F32" s="48">
        <v>648512</v>
      </c>
      <c r="G32" s="43">
        <v>325686</v>
      </c>
      <c r="H32" s="43">
        <v>322826</v>
      </c>
      <c r="I32" s="43">
        <v>493</v>
      </c>
      <c r="J32" s="43">
        <v>254</v>
      </c>
      <c r="K32" s="43">
        <v>239</v>
      </c>
      <c r="L32" s="44"/>
      <c r="M32" s="43">
        <v>3213795</v>
      </c>
      <c r="N32" s="45">
        <v>0.95049310861458181</v>
      </c>
      <c r="O32" s="49">
        <v>704200</v>
      </c>
      <c r="P32" s="45">
        <v>0.92092019312695261</v>
      </c>
      <c r="Q32" s="43">
        <v>1040</v>
      </c>
      <c r="R32" s="46">
        <v>0.47403846153846152</v>
      </c>
    </row>
    <row r="33" spans="1:18" x14ac:dyDescent="0.4">
      <c r="A33" s="47" t="s">
        <v>40</v>
      </c>
      <c r="B33" s="42">
        <v>12745585</v>
      </c>
      <c r="C33" s="42">
        <v>9819912</v>
      </c>
      <c r="D33" s="42">
        <v>4930120</v>
      </c>
      <c r="E33" s="43">
        <v>4889792</v>
      </c>
      <c r="F33" s="48">
        <v>2861898</v>
      </c>
      <c r="G33" s="43">
        <v>1435283</v>
      </c>
      <c r="H33" s="43">
        <v>1426615</v>
      </c>
      <c r="I33" s="43">
        <v>63775</v>
      </c>
      <c r="J33" s="43">
        <v>32132</v>
      </c>
      <c r="K33" s="43">
        <v>31643</v>
      </c>
      <c r="L33" s="44"/>
      <c r="M33" s="43">
        <v>10847265</v>
      </c>
      <c r="N33" s="45">
        <v>0.9052892134561108</v>
      </c>
      <c r="O33" s="49">
        <v>3481300</v>
      </c>
      <c r="P33" s="45">
        <v>0.82207738488495674</v>
      </c>
      <c r="Q33" s="43">
        <v>72500</v>
      </c>
      <c r="R33" s="46">
        <v>0.8796551724137931</v>
      </c>
    </row>
    <row r="34" spans="1:18" x14ac:dyDescent="0.4">
      <c r="A34" s="47" t="s">
        <v>41</v>
      </c>
      <c r="B34" s="42">
        <v>8184162</v>
      </c>
      <c r="C34" s="42">
        <v>6805333</v>
      </c>
      <c r="D34" s="42">
        <v>3415015</v>
      </c>
      <c r="E34" s="43">
        <v>3390318</v>
      </c>
      <c r="F34" s="48">
        <v>1377718</v>
      </c>
      <c r="G34" s="43">
        <v>692696</v>
      </c>
      <c r="H34" s="43">
        <v>685022</v>
      </c>
      <c r="I34" s="43">
        <v>1111</v>
      </c>
      <c r="J34" s="43">
        <v>548</v>
      </c>
      <c r="K34" s="43">
        <v>563</v>
      </c>
      <c r="L34" s="44"/>
      <c r="M34" s="43">
        <v>7170735</v>
      </c>
      <c r="N34" s="45">
        <v>0.9490426016300979</v>
      </c>
      <c r="O34" s="49">
        <v>1135400</v>
      </c>
      <c r="P34" s="45">
        <v>1.2134208208560859</v>
      </c>
      <c r="Q34" s="43">
        <v>2420</v>
      </c>
      <c r="R34" s="46">
        <v>0.45909090909090911</v>
      </c>
    </row>
    <row r="35" spans="1:18" x14ac:dyDescent="0.4">
      <c r="A35" s="47" t="s">
        <v>42</v>
      </c>
      <c r="B35" s="42">
        <v>2010156</v>
      </c>
      <c r="C35" s="42">
        <v>1788674</v>
      </c>
      <c r="D35" s="42">
        <v>897606</v>
      </c>
      <c r="E35" s="43">
        <v>891068</v>
      </c>
      <c r="F35" s="48">
        <v>221298</v>
      </c>
      <c r="G35" s="43">
        <v>110924</v>
      </c>
      <c r="H35" s="43">
        <v>110374</v>
      </c>
      <c r="I35" s="43">
        <v>184</v>
      </c>
      <c r="J35" s="43">
        <v>89</v>
      </c>
      <c r="K35" s="43">
        <v>95</v>
      </c>
      <c r="L35" s="44"/>
      <c r="M35" s="43">
        <v>1903200</v>
      </c>
      <c r="N35" s="45">
        <v>0.9398245060949979</v>
      </c>
      <c r="O35" s="49">
        <v>127300</v>
      </c>
      <c r="P35" s="45">
        <v>1.7383974862529459</v>
      </c>
      <c r="Q35" s="43">
        <v>660</v>
      </c>
      <c r="R35" s="46">
        <v>0.27878787878787881</v>
      </c>
    </row>
    <row r="36" spans="1:18" x14ac:dyDescent="0.4">
      <c r="A36" s="47" t="s">
        <v>43</v>
      </c>
      <c r="B36" s="42">
        <v>1365666</v>
      </c>
      <c r="C36" s="42">
        <v>1303965</v>
      </c>
      <c r="D36" s="42">
        <v>654689</v>
      </c>
      <c r="E36" s="43">
        <v>649276</v>
      </c>
      <c r="F36" s="48">
        <v>61626</v>
      </c>
      <c r="G36" s="43">
        <v>30931</v>
      </c>
      <c r="H36" s="43">
        <v>30695</v>
      </c>
      <c r="I36" s="43">
        <v>75</v>
      </c>
      <c r="J36" s="43">
        <v>39</v>
      </c>
      <c r="K36" s="43">
        <v>36</v>
      </c>
      <c r="L36" s="44"/>
      <c r="M36" s="43">
        <v>1343745</v>
      </c>
      <c r="N36" s="45">
        <v>0.97039616891597735</v>
      </c>
      <c r="O36" s="49">
        <v>46100</v>
      </c>
      <c r="P36" s="45">
        <v>1.3367895878524947</v>
      </c>
      <c r="Q36" s="43">
        <v>160</v>
      </c>
      <c r="R36" s="46">
        <v>0.46875</v>
      </c>
    </row>
    <row r="37" spans="1:18" x14ac:dyDescent="0.4">
      <c r="A37" s="47" t="s">
        <v>44</v>
      </c>
      <c r="B37" s="42">
        <v>796973</v>
      </c>
      <c r="C37" s="42">
        <v>697437</v>
      </c>
      <c r="D37" s="42">
        <v>350140</v>
      </c>
      <c r="E37" s="43">
        <v>347297</v>
      </c>
      <c r="F37" s="48">
        <v>99474</v>
      </c>
      <c r="G37" s="43">
        <v>49934</v>
      </c>
      <c r="H37" s="43">
        <v>49540</v>
      </c>
      <c r="I37" s="43">
        <v>62</v>
      </c>
      <c r="J37" s="43">
        <v>30</v>
      </c>
      <c r="K37" s="43">
        <v>32</v>
      </c>
      <c r="L37" s="44"/>
      <c r="M37" s="43">
        <v>758160</v>
      </c>
      <c r="N37" s="45">
        <v>0.9199074074074074</v>
      </c>
      <c r="O37" s="49">
        <v>110800</v>
      </c>
      <c r="P37" s="45">
        <v>0.89777978339350184</v>
      </c>
      <c r="Q37" s="43">
        <v>320</v>
      </c>
      <c r="R37" s="46">
        <v>0.19375000000000001</v>
      </c>
    </row>
    <row r="38" spans="1:18" x14ac:dyDescent="0.4">
      <c r="A38" s="47" t="s">
        <v>45</v>
      </c>
      <c r="B38" s="42">
        <v>1013510</v>
      </c>
      <c r="C38" s="42">
        <v>958383</v>
      </c>
      <c r="D38" s="42">
        <v>481243</v>
      </c>
      <c r="E38" s="43">
        <v>477140</v>
      </c>
      <c r="F38" s="48">
        <v>55019</v>
      </c>
      <c r="G38" s="43">
        <v>27610</v>
      </c>
      <c r="H38" s="43">
        <v>27409</v>
      </c>
      <c r="I38" s="43">
        <v>108</v>
      </c>
      <c r="J38" s="43">
        <v>50</v>
      </c>
      <c r="K38" s="43">
        <v>58</v>
      </c>
      <c r="L38" s="44"/>
      <c r="M38" s="43">
        <v>994500</v>
      </c>
      <c r="N38" s="45">
        <v>0.96368325791855203</v>
      </c>
      <c r="O38" s="49">
        <v>47400</v>
      </c>
      <c r="P38" s="45">
        <v>1.1607383966244726</v>
      </c>
      <c r="Q38" s="43">
        <v>640</v>
      </c>
      <c r="R38" s="46">
        <v>0.16875000000000001</v>
      </c>
    </row>
    <row r="39" spans="1:18" x14ac:dyDescent="0.4">
      <c r="A39" s="47" t="s">
        <v>46</v>
      </c>
      <c r="B39" s="42">
        <v>2692883</v>
      </c>
      <c r="C39" s="42">
        <v>2361285</v>
      </c>
      <c r="D39" s="42">
        <v>1185569</v>
      </c>
      <c r="E39" s="43">
        <v>1175716</v>
      </c>
      <c r="F39" s="48">
        <v>331292</v>
      </c>
      <c r="G39" s="43">
        <v>166360</v>
      </c>
      <c r="H39" s="43">
        <v>164932</v>
      </c>
      <c r="I39" s="43">
        <v>306</v>
      </c>
      <c r="J39" s="43">
        <v>155</v>
      </c>
      <c r="K39" s="43">
        <v>151</v>
      </c>
      <c r="L39" s="44"/>
      <c r="M39" s="43">
        <v>2592330</v>
      </c>
      <c r="N39" s="45">
        <v>0.91087361562764002</v>
      </c>
      <c r="O39" s="49">
        <v>385900</v>
      </c>
      <c r="P39" s="45">
        <v>0.85849183726353973</v>
      </c>
      <c r="Q39" s="43">
        <v>700</v>
      </c>
      <c r="R39" s="46">
        <v>0.43714285714285717</v>
      </c>
    </row>
    <row r="40" spans="1:18" x14ac:dyDescent="0.4">
      <c r="A40" s="47" t="s">
        <v>47</v>
      </c>
      <c r="B40" s="42">
        <v>4058217</v>
      </c>
      <c r="C40" s="42">
        <v>3469843</v>
      </c>
      <c r="D40" s="42">
        <v>1741251</v>
      </c>
      <c r="E40" s="43">
        <v>1728592</v>
      </c>
      <c r="F40" s="48">
        <v>588259</v>
      </c>
      <c r="G40" s="43">
        <v>295550</v>
      </c>
      <c r="H40" s="43">
        <v>292709</v>
      </c>
      <c r="I40" s="43">
        <v>115</v>
      </c>
      <c r="J40" s="43">
        <v>59</v>
      </c>
      <c r="K40" s="43">
        <v>56</v>
      </c>
      <c r="L40" s="44"/>
      <c r="M40" s="43">
        <v>3653130</v>
      </c>
      <c r="N40" s="45">
        <v>0.94982740827728551</v>
      </c>
      <c r="O40" s="49">
        <v>616200</v>
      </c>
      <c r="P40" s="45">
        <v>0.9546559558584875</v>
      </c>
      <c r="Q40" s="43">
        <v>1120</v>
      </c>
      <c r="R40" s="46">
        <v>0.10267857142857142</v>
      </c>
    </row>
    <row r="41" spans="1:18" x14ac:dyDescent="0.4">
      <c r="A41" s="47" t="s">
        <v>48</v>
      </c>
      <c r="B41" s="42">
        <v>1989616</v>
      </c>
      <c r="C41" s="42">
        <v>1778269</v>
      </c>
      <c r="D41" s="42">
        <v>892251</v>
      </c>
      <c r="E41" s="43">
        <v>886018</v>
      </c>
      <c r="F41" s="48">
        <v>211294</v>
      </c>
      <c r="G41" s="43">
        <v>106128</v>
      </c>
      <c r="H41" s="43">
        <v>105166</v>
      </c>
      <c r="I41" s="43">
        <v>53</v>
      </c>
      <c r="J41" s="43">
        <v>31</v>
      </c>
      <c r="K41" s="43">
        <v>22</v>
      </c>
      <c r="L41" s="44"/>
      <c r="M41" s="43">
        <v>1888575</v>
      </c>
      <c r="N41" s="45">
        <v>0.94159300001323754</v>
      </c>
      <c r="O41" s="49">
        <v>210200</v>
      </c>
      <c r="P41" s="45">
        <v>1.0052045670789724</v>
      </c>
      <c r="Q41" s="43">
        <v>300</v>
      </c>
      <c r="R41" s="46">
        <v>0.17666666666666667</v>
      </c>
    </row>
    <row r="42" spans="1:18" x14ac:dyDescent="0.4">
      <c r="A42" s="47" t="s">
        <v>49</v>
      </c>
      <c r="B42" s="42">
        <v>1070832</v>
      </c>
      <c r="C42" s="42">
        <v>919740</v>
      </c>
      <c r="D42" s="42">
        <v>461471</v>
      </c>
      <c r="E42" s="43">
        <v>458269</v>
      </c>
      <c r="F42" s="48">
        <v>150930</v>
      </c>
      <c r="G42" s="43">
        <v>75652</v>
      </c>
      <c r="H42" s="43">
        <v>75278</v>
      </c>
      <c r="I42" s="43">
        <v>162</v>
      </c>
      <c r="J42" s="43">
        <v>78</v>
      </c>
      <c r="K42" s="43">
        <v>84</v>
      </c>
      <c r="L42" s="44"/>
      <c r="M42" s="43">
        <v>951405</v>
      </c>
      <c r="N42" s="45">
        <v>0.96671764390559223</v>
      </c>
      <c r="O42" s="49">
        <v>152900</v>
      </c>
      <c r="P42" s="45">
        <v>0.98711576193590578</v>
      </c>
      <c r="Q42" s="43">
        <v>560</v>
      </c>
      <c r="R42" s="46">
        <v>0.28928571428571431</v>
      </c>
    </row>
    <row r="43" spans="1:18" x14ac:dyDescent="0.4">
      <c r="A43" s="47" t="s">
        <v>50</v>
      </c>
      <c r="B43" s="42">
        <v>1414059</v>
      </c>
      <c r="C43" s="42">
        <v>1302401</v>
      </c>
      <c r="D43" s="42">
        <v>653649</v>
      </c>
      <c r="E43" s="43">
        <v>648752</v>
      </c>
      <c r="F43" s="48">
        <v>111485</v>
      </c>
      <c r="G43" s="43">
        <v>55836</v>
      </c>
      <c r="H43" s="43">
        <v>55649</v>
      </c>
      <c r="I43" s="43">
        <v>173</v>
      </c>
      <c r="J43" s="43">
        <v>85</v>
      </c>
      <c r="K43" s="43">
        <v>88</v>
      </c>
      <c r="L43" s="44"/>
      <c r="M43" s="43">
        <v>1352910</v>
      </c>
      <c r="N43" s="45">
        <v>0.96266640057357844</v>
      </c>
      <c r="O43" s="49">
        <v>102300</v>
      </c>
      <c r="P43" s="45">
        <v>1.0897849462365592</v>
      </c>
      <c r="Q43" s="43">
        <v>200</v>
      </c>
      <c r="R43" s="46">
        <v>0.86499999999999999</v>
      </c>
    </row>
    <row r="44" spans="1:18" x14ac:dyDescent="0.4">
      <c r="A44" s="47" t="s">
        <v>51</v>
      </c>
      <c r="B44" s="42">
        <v>2009216</v>
      </c>
      <c r="C44" s="42">
        <v>1877728</v>
      </c>
      <c r="D44" s="42">
        <v>942367</v>
      </c>
      <c r="E44" s="43">
        <v>935361</v>
      </c>
      <c r="F44" s="48">
        <v>131433</v>
      </c>
      <c r="G44" s="43">
        <v>66219</v>
      </c>
      <c r="H44" s="43">
        <v>65214</v>
      </c>
      <c r="I44" s="43">
        <v>55</v>
      </c>
      <c r="J44" s="43">
        <v>27</v>
      </c>
      <c r="K44" s="43">
        <v>28</v>
      </c>
      <c r="L44" s="44"/>
      <c r="M44" s="43">
        <v>1944150</v>
      </c>
      <c r="N44" s="45">
        <v>0.96583494071959464</v>
      </c>
      <c r="O44" s="49">
        <v>128400</v>
      </c>
      <c r="P44" s="45">
        <v>1.0236214953271028</v>
      </c>
      <c r="Q44" s="43">
        <v>100</v>
      </c>
      <c r="R44" s="46">
        <v>0.55000000000000004</v>
      </c>
    </row>
    <row r="45" spans="1:18" x14ac:dyDescent="0.4">
      <c r="A45" s="47" t="s">
        <v>52</v>
      </c>
      <c r="B45" s="42">
        <v>1017466</v>
      </c>
      <c r="C45" s="42">
        <v>959296</v>
      </c>
      <c r="D45" s="42">
        <v>481976</v>
      </c>
      <c r="E45" s="43">
        <v>477320</v>
      </c>
      <c r="F45" s="48">
        <v>58099</v>
      </c>
      <c r="G45" s="43">
        <v>29201</v>
      </c>
      <c r="H45" s="43">
        <v>28898</v>
      </c>
      <c r="I45" s="43">
        <v>71</v>
      </c>
      <c r="J45" s="43">
        <v>32</v>
      </c>
      <c r="K45" s="43">
        <v>39</v>
      </c>
      <c r="L45" s="44"/>
      <c r="M45" s="43">
        <v>1002495</v>
      </c>
      <c r="N45" s="45">
        <v>0.95690851325941773</v>
      </c>
      <c r="O45" s="49">
        <v>55600</v>
      </c>
      <c r="P45" s="45">
        <v>1.0449460431654676</v>
      </c>
      <c r="Q45" s="43">
        <v>120</v>
      </c>
      <c r="R45" s="46">
        <v>0.59166666666666667</v>
      </c>
    </row>
    <row r="46" spans="1:18" x14ac:dyDescent="0.4">
      <c r="A46" s="47" t="s">
        <v>53</v>
      </c>
      <c r="B46" s="42">
        <v>7515030</v>
      </c>
      <c r="C46" s="42">
        <v>6548355</v>
      </c>
      <c r="D46" s="42">
        <v>3290637</v>
      </c>
      <c r="E46" s="43">
        <v>3257718</v>
      </c>
      <c r="F46" s="48">
        <v>966490</v>
      </c>
      <c r="G46" s="43">
        <v>488132</v>
      </c>
      <c r="H46" s="43">
        <v>478358</v>
      </c>
      <c r="I46" s="43">
        <v>185</v>
      </c>
      <c r="J46" s="43">
        <v>100</v>
      </c>
      <c r="K46" s="43">
        <v>85</v>
      </c>
      <c r="L46" s="44"/>
      <c r="M46" s="43">
        <v>6570330</v>
      </c>
      <c r="N46" s="45">
        <v>0.99665541913419875</v>
      </c>
      <c r="O46" s="49">
        <v>1044200</v>
      </c>
      <c r="P46" s="45">
        <v>0.9255793909212795</v>
      </c>
      <c r="Q46" s="43">
        <v>700</v>
      </c>
      <c r="R46" s="46">
        <v>0.26428571428571429</v>
      </c>
    </row>
    <row r="47" spans="1:18" x14ac:dyDescent="0.4">
      <c r="A47" s="47" t="s">
        <v>54</v>
      </c>
      <c r="B47" s="42">
        <v>1165628</v>
      </c>
      <c r="C47" s="42">
        <v>1082556</v>
      </c>
      <c r="D47" s="42">
        <v>543395</v>
      </c>
      <c r="E47" s="43">
        <v>539161</v>
      </c>
      <c r="F47" s="48">
        <v>83056</v>
      </c>
      <c r="G47" s="43">
        <v>41843</v>
      </c>
      <c r="H47" s="43">
        <v>41213</v>
      </c>
      <c r="I47" s="43">
        <v>16</v>
      </c>
      <c r="J47" s="43">
        <v>5</v>
      </c>
      <c r="K47" s="43">
        <v>11</v>
      </c>
      <c r="L47" s="44"/>
      <c r="M47" s="43">
        <v>1146405</v>
      </c>
      <c r="N47" s="45">
        <v>0.94430502309393283</v>
      </c>
      <c r="O47" s="49">
        <v>74400</v>
      </c>
      <c r="P47" s="45">
        <v>1.1163440860215055</v>
      </c>
      <c r="Q47" s="43">
        <v>140</v>
      </c>
      <c r="R47" s="46">
        <v>0.11428571428571428</v>
      </c>
    </row>
    <row r="48" spans="1:18" x14ac:dyDescent="0.4">
      <c r="A48" s="47" t="s">
        <v>55</v>
      </c>
      <c r="B48" s="42">
        <v>1987678</v>
      </c>
      <c r="C48" s="42">
        <v>1704919</v>
      </c>
      <c r="D48" s="42">
        <v>856312</v>
      </c>
      <c r="E48" s="43">
        <v>848607</v>
      </c>
      <c r="F48" s="48">
        <v>282730</v>
      </c>
      <c r="G48" s="43">
        <v>141689</v>
      </c>
      <c r="H48" s="43">
        <v>141041</v>
      </c>
      <c r="I48" s="43">
        <v>29</v>
      </c>
      <c r="J48" s="43">
        <v>12</v>
      </c>
      <c r="K48" s="43">
        <v>17</v>
      </c>
      <c r="L48" s="44"/>
      <c r="M48" s="43">
        <v>1756950</v>
      </c>
      <c r="N48" s="45">
        <v>0.97038561142889668</v>
      </c>
      <c r="O48" s="49">
        <v>288800</v>
      </c>
      <c r="P48" s="45">
        <v>0.9789819944598338</v>
      </c>
      <c r="Q48" s="43">
        <v>160</v>
      </c>
      <c r="R48" s="46">
        <v>0.18124999999999999</v>
      </c>
    </row>
    <row r="49" spans="1:18" x14ac:dyDescent="0.4">
      <c r="A49" s="47" t="s">
        <v>56</v>
      </c>
      <c r="B49" s="42">
        <v>2609966</v>
      </c>
      <c r="C49" s="42">
        <v>2242781</v>
      </c>
      <c r="D49" s="42">
        <v>1125411</v>
      </c>
      <c r="E49" s="43">
        <v>1117370</v>
      </c>
      <c r="F49" s="48">
        <v>366936</v>
      </c>
      <c r="G49" s="43">
        <v>184088</v>
      </c>
      <c r="H49" s="43">
        <v>182848</v>
      </c>
      <c r="I49" s="43">
        <v>249</v>
      </c>
      <c r="J49" s="43">
        <v>125</v>
      </c>
      <c r="K49" s="43">
        <v>124</v>
      </c>
      <c r="L49" s="44"/>
      <c r="M49" s="43">
        <v>2318355</v>
      </c>
      <c r="N49" s="45">
        <v>0.96740188625124279</v>
      </c>
      <c r="O49" s="49">
        <v>349700</v>
      </c>
      <c r="P49" s="45">
        <v>1.0492879611095225</v>
      </c>
      <c r="Q49" s="43">
        <v>680</v>
      </c>
      <c r="R49" s="46">
        <v>0.36617647058823527</v>
      </c>
    </row>
    <row r="50" spans="1:18" x14ac:dyDescent="0.4">
      <c r="A50" s="47" t="s">
        <v>57</v>
      </c>
      <c r="B50" s="42">
        <v>1659368</v>
      </c>
      <c r="C50" s="42">
        <v>1524185</v>
      </c>
      <c r="D50" s="42">
        <v>765536</v>
      </c>
      <c r="E50" s="43">
        <v>758649</v>
      </c>
      <c r="F50" s="48">
        <v>135092</v>
      </c>
      <c r="G50" s="43">
        <v>67799</v>
      </c>
      <c r="H50" s="43">
        <v>67293</v>
      </c>
      <c r="I50" s="43">
        <v>91</v>
      </c>
      <c r="J50" s="43">
        <v>39</v>
      </c>
      <c r="K50" s="43">
        <v>52</v>
      </c>
      <c r="L50" s="44"/>
      <c r="M50" s="43">
        <v>1559025</v>
      </c>
      <c r="N50" s="45">
        <v>0.9776526996039191</v>
      </c>
      <c r="O50" s="49">
        <v>125500</v>
      </c>
      <c r="P50" s="45">
        <v>1.0764302788844622</v>
      </c>
      <c r="Q50" s="43">
        <v>300</v>
      </c>
      <c r="R50" s="46">
        <v>0.30333333333333334</v>
      </c>
    </row>
    <row r="51" spans="1:18" x14ac:dyDescent="0.4">
      <c r="A51" s="47" t="s">
        <v>58</v>
      </c>
      <c r="B51" s="42">
        <v>1572633</v>
      </c>
      <c r="C51" s="42">
        <v>1510266</v>
      </c>
      <c r="D51" s="42">
        <v>758145</v>
      </c>
      <c r="E51" s="43">
        <v>752121</v>
      </c>
      <c r="F51" s="48">
        <v>62342</v>
      </c>
      <c r="G51" s="43">
        <v>31307</v>
      </c>
      <c r="H51" s="43">
        <v>31035</v>
      </c>
      <c r="I51" s="43">
        <v>25</v>
      </c>
      <c r="J51" s="43">
        <v>10</v>
      </c>
      <c r="K51" s="43">
        <v>15</v>
      </c>
      <c r="L51" s="44"/>
      <c r="M51" s="43">
        <v>1567995</v>
      </c>
      <c r="N51" s="45">
        <v>0.96318291831287728</v>
      </c>
      <c r="O51" s="49">
        <v>55600</v>
      </c>
      <c r="P51" s="45">
        <v>1.1212589928057555</v>
      </c>
      <c r="Q51" s="43">
        <v>180</v>
      </c>
      <c r="R51" s="46">
        <v>0.1388888888888889</v>
      </c>
    </row>
    <row r="52" spans="1:18" x14ac:dyDescent="0.4">
      <c r="A52" s="47" t="s">
        <v>59</v>
      </c>
      <c r="B52" s="42">
        <v>2353561</v>
      </c>
      <c r="C52" s="42">
        <v>2157398</v>
      </c>
      <c r="D52" s="42">
        <v>1083158</v>
      </c>
      <c r="E52" s="43">
        <v>1074240</v>
      </c>
      <c r="F52" s="48">
        <v>195929</v>
      </c>
      <c r="G52" s="43">
        <v>98495</v>
      </c>
      <c r="H52" s="43">
        <v>97434</v>
      </c>
      <c r="I52" s="43">
        <v>234</v>
      </c>
      <c r="J52" s="43">
        <v>115</v>
      </c>
      <c r="K52" s="43">
        <v>119</v>
      </c>
      <c r="L52" s="44"/>
      <c r="M52" s="43">
        <v>2222610</v>
      </c>
      <c r="N52" s="45">
        <v>0.97065971987888111</v>
      </c>
      <c r="O52" s="49">
        <v>197100</v>
      </c>
      <c r="P52" s="45">
        <v>0.99405885337392186</v>
      </c>
      <c r="Q52" s="43">
        <v>340</v>
      </c>
      <c r="R52" s="46">
        <v>0.68823529411764706</v>
      </c>
    </row>
    <row r="53" spans="1:18" x14ac:dyDescent="0.4">
      <c r="A53" s="47" t="s">
        <v>60</v>
      </c>
      <c r="B53" s="42">
        <v>1930148</v>
      </c>
      <c r="C53" s="42">
        <v>1652100</v>
      </c>
      <c r="D53" s="42">
        <v>830774</v>
      </c>
      <c r="E53" s="43">
        <v>821326</v>
      </c>
      <c r="F53" s="48">
        <v>277570</v>
      </c>
      <c r="G53" s="43">
        <v>139564</v>
      </c>
      <c r="H53" s="43">
        <v>138006</v>
      </c>
      <c r="I53" s="43">
        <v>478</v>
      </c>
      <c r="J53" s="43">
        <v>242</v>
      </c>
      <c r="K53" s="43">
        <v>236</v>
      </c>
      <c r="L53" s="44"/>
      <c r="M53" s="43">
        <v>1835925</v>
      </c>
      <c r="N53" s="45">
        <v>0.89987336083990355</v>
      </c>
      <c r="O53" s="49">
        <v>305500</v>
      </c>
      <c r="P53" s="45">
        <v>0.90857610474631756</v>
      </c>
      <c r="Q53" s="43">
        <v>1140</v>
      </c>
      <c r="R53" s="46">
        <v>0.41929824561403511</v>
      </c>
    </row>
    <row r="55" spans="1:18" x14ac:dyDescent="0.4">
      <c r="A55" s="99" t="s">
        <v>124</v>
      </c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1:18" x14ac:dyDescent="0.4">
      <c r="A56" s="110" t="s">
        <v>125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</row>
    <row r="57" spans="1:18" x14ac:dyDescent="0.4">
      <c r="A57" s="110" t="s">
        <v>126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</row>
    <row r="58" spans="1:18" x14ac:dyDescent="0.4">
      <c r="A58" s="110" t="s">
        <v>127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</row>
    <row r="59" spans="1:18" ht="18" customHeight="1" x14ac:dyDescent="0.4">
      <c r="A59" s="99" t="s">
        <v>128</v>
      </c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1:18" x14ac:dyDescent="0.4">
      <c r="A60" s="21" t="s">
        <v>129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7" sqref="G27"/>
    </sheetView>
  </sheetViews>
  <sheetFormatPr defaultRowHeight="18.75" x14ac:dyDescent="0.4"/>
  <cols>
    <col min="1" max="1" width="12" customWidth="1"/>
    <col min="2" max="2" width="15.125" customWidth="1"/>
    <col min="3" max="5" width="13.875" customWidth="1"/>
    <col min="6" max="6" width="17" customWidth="1"/>
  </cols>
  <sheetData>
    <row r="1" spans="1:6" x14ac:dyDescent="0.4">
      <c r="A1" t="s">
        <v>130</v>
      </c>
    </row>
    <row r="2" spans="1:6" x14ac:dyDescent="0.4">
      <c r="D2" s="51" t="s">
        <v>131</v>
      </c>
    </row>
    <row r="3" spans="1:6" ht="37.5" x14ac:dyDescent="0.4">
      <c r="A3" s="47" t="s">
        <v>3</v>
      </c>
      <c r="B3" s="41" t="s">
        <v>132</v>
      </c>
      <c r="C3" s="52" t="s">
        <v>96</v>
      </c>
      <c r="D3" s="52" t="s">
        <v>97</v>
      </c>
      <c r="E3" s="23"/>
    </row>
    <row r="4" spans="1:6" x14ac:dyDescent="0.4">
      <c r="A4" s="30" t="s">
        <v>13</v>
      </c>
      <c r="B4" s="53">
        <f>SUM(B5:B51)</f>
        <v>12294115</v>
      </c>
      <c r="C4" s="53">
        <f t="shared" ref="C4:D4" si="0">SUM(C5:C51)</f>
        <v>6532164</v>
      </c>
      <c r="D4" s="53">
        <f t="shared" si="0"/>
        <v>5761951</v>
      </c>
      <c r="E4" s="54"/>
    </row>
    <row r="5" spans="1:6" x14ac:dyDescent="0.4">
      <c r="A5" s="47" t="s">
        <v>14</v>
      </c>
      <c r="B5" s="53">
        <f>SUM(C5:D5)</f>
        <v>622010</v>
      </c>
      <c r="C5" s="53">
        <v>329121</v>
      </c>
      <c r="D5" s="53">
        <v>292889</v>
      </c>
      <c r="E5" s="54"/>
    </row>
    <row r="6" spans="1:6" x14ac:dyDescent="0.4">
      <c r="A6" s="47" t="s">
        <v>15</v>
      </c>
      <c r="B6" s="53">
        <f t="shared" ref="B6:B51" si="1">SUM(C6:D6)</f>
        <v>127635</v>
      </c>
      <c r="C6" s="53">
        <v>67672</v>
      </c>
      <c r="D6" s="53">
        <v>59963</v>
      </c>
      <c r="E6" s="54"/>
    </row>
    <row r="7" spans="1:6" x14ac:dyDescent="0.4">
      <c r="A7" s="47" t="s">
        <v>16</v>
      </c>
      <c r="B7" s="53">
        <f t="shared" si="1"/>
        <v>136340</v>
      </c>
      <c r="C7" s="53">
        <v>72438</v>
      </c>
      <c r="D7" s="53">
        <v>63902</v>
      </c>
      <c r="E7" s="54"/>
    </row>
    <row r="8" spans="1:6" x14ac:dyDescent="0.4">
      <c r="A8" s="47" t="s">
        <v>17</v>
      </c>
      <c r="B8" s="53">
        <f t="shared" si="1"/>
        <v>279258</v>
      </c>
      <c r="C8" s="53">
        <v>151012</v>
      </c>
      <c r="D8" s="53">
        <v>128246</v>
      </c>
      <c r="E8" s="54"/>
    </row>
    <row r="9" spans="1:6" x14ac:dyDescent="0.4">
      <c r="A9" s="47" t="s">
        <v>18</v>
      </c>
      <c r="B9" s="53">
        <f t="shared" si="1"/>
        <v>109968</v>
      </c>
      <c r="C9" s="53">
        <v>57783</v>
      </c>
      <c r="D9" s="53">
        <v>52185</v>
      </c>
      <c r="E9" s="54"/>
    </row>
    <row r="10" spans="1:6" x14ac:dyDescent="0.4">
      <c r="A10" s="47" t="s">
        <v>19</v>
      </c>
      <c r="B10" s="53">
        <f t="shared" si="1"/>
        <v>114558</v>
      </c>
      <c r="C10" s="53">
        <v>59511</v>
      </c>
      <c r="D10" s="53">
        <v>55047</v>
      </c>
      <c r="E10" s="54"/>
    </row>
    <row r="11" spans="1:6" x14ac:dyDescent="0.4">
      <c r="A11" s="47" t="s">
        <v>20</v>
      </c>
      <c r="B11" s="53">
        <f t="shared" si="1"/>
        <v>202123</v>
      </c>
      <c r="C11" s="53">
        <v>105214</v>
      </c>
      <c r="D11" s="53">
        <v>96909</v>
      </c>
      <c r="E11" s="54"/>
    </row>
    <row r="12" spans="1:6" x14ac:dyDescent="0.4">
      <c r="A12" s="47" t="s">
        <v>21</v>
      </c>
      <c r="B12" s="53">
        <f t="shared" si="1"/>
        <v>272373</v>
      </c>
      <c r="C12" s="53">
        <v>145190</v>
      </c>
      <c r="D12" s="53">
        <v>127183</v>
      </c>
      <c r="E12" s="54"/>
      <c r="F12" s="1"/>
    </row>
    <row r="13" spans="1:6" x14ac:dyDescent="0.4">
      <c r="A13" s="50" t="s">
        <v>22</v>
      </c>
      <c r="B13" s="53">
        <f t="shared" si="1"/>
        <v>160736</v>
      </c>
      <c r="C13" s="53">
        <v>85170</v>
      </c>
      <c r="D13" s="53">
        <v>75566</v>
      </c>
      <c r="E13" s="23"/>
    </row>
    <row r="14" spans="1:6" x14ac:dyDescent="0.4">
      <c r="A14" s="47" t="s">
        <v>23</v>
      </c>
      <c r="B14" s="53">
        <f t="shared" si="1"/>
        <v>193603</v>
      </c>
      <c r="C14" s="53">
        <v>104105</v>
      </c>
      <c r="D14" s="53">
        <v>89498</v>
      </c>
    </row>
    <row r="15" spans="1:6" x14ac:dyDescent="0.4">
      <c r="A15" s="47" t="s">
        <v>24</v>
      </c>
      <c r="B15" s="53">
        <f t="shared" si="1"/>
        <v>594185</v>
      </c>
      <c r="C15" s="53">
        <v>316629</v>
      </c>
      <c r="D15" s="53">
        <v>277556</v>
      </c>
    </row>
    <row r="16" spans="1:6" x14ac:dyDescent="0.4">
      <c r="A16" s="47" t="s">
        <v>25</v>
      </c>
      <c r="B16" s="53">
        <f t="shared" si="1"/>
        <v>510380</v>
      </c>
      <c r="C16" s="53">
        <v>270761</v>
      </c>
      <c r="D16" s="53">
        <v>239619</v>
      </c>
    </row>
    <row r="17" spans="1:4" x14ac:dyDescent="0.4">
      <c r="A17" s="47" t="s">
        <v>26</v>
      </c>
      <c r="B17" s="53">
        <f t="shared" si="1"/>
        <v>1156429</v>
      </c>
      <c r="C17" s="53">
        <v>610484</v>
      </c>
      <c r="D17" s="53">
        <v>545945</v>
      </c>
    </row>
    <row r="18" spans="1:4" x14ac:dyDescent="0.4">
      <c r="A18" s="47" t="s">
        <v>27</v>
      </c>
      <c r="B18" s="53">
        <f t="shared" si="1"/>
        <v>744461</v>
      </c>
      <c r="C18" s="53">
        <v>396406</v>
      </c>
      <c r="D18" s="53">
        <v>348055</v>
      </c>
    </row>
    <row r="19" spans="1:4" x14ac:dyDescent="0.4">
      <c r="A19" s="47" t="s">
        <v>28</v>
      </c>
      <c r="B19" s="53">
        <f t="shared" si="1"/>
        <v>219377</v>
      </c>
      <c r="C19" s="53">
        <v>120665</v>
      </c>
      <c r="D19" s="53">
        <v>98712</v>
      </c>
    </row>
    <row r="20" spans="1:4" x14ac:dyDescent="0.4">
      <c r="A20" s="47" t="s">
        <v>29</v>
      </c>
      <c r="B20" s="53">
        <f t="shared" si="1"/>
        <v>108367</v>
      </c>
      <c r="C20" s="53">
        <v>56053</v>
      </c>
      <c r="D20" s="53">
        <v>52314</v>
      </c>
    </row>
    <row r="21" spans="1:4" x14ac:dyDescent="0.4">
      <c r="A21" s="47" t="s">
        <v>30</v>
      </c>
      <c r="B21" s="53">
        <f t="shared" si="1"/>
        <v>127843</v>
      </c>
      <c r="C21" s="53">
        <v>66996</v>
      </c>
      <c r="D21" s="53">
        <v>60847</v>
      </c>
    </row>
    <row r="22" spans="1:4" x14ac:dyDescent="0.4">
      <c r="A22" s="47" t="s">
        <v>31</v>
      </c>
      <c r="B22" s="53">
        <f t="shared" si="1"/>
        <v>94396</v>
      </c>
      <c r="C22" s="53">
        <v>48565</v>
      </c>
      <c r="D22" s="53">
        <v>45831</v>
      </c>
    </row>
    <row r="23" spans="1:4" x14ac:dyDescent="0.4">
      <c r="A23" s="47" t="s">
        <v>32</v>
      </c>
      <c r="B23" s="53">
        <f t="shared" si="1"/>
        <v>80670</v>
      </c>
      <c r="C23" s="53">
        <v>42589</v>
      </c>
      <c r="D23" s="53">
        <v>38081</v>
      </c>
    </row>
    <row r="24" spans="1:4" x14ac:dyDescent="0.4">
      <c r="A24" s="47" t="s">
        <v>33</v>
      </c>
      <c r="B24" s="53">
        <f t="shared" si="1"/>
        <v>196409</v>
      </c>
      <c r="C24" s="53">
        <v>104803</v>
      </c>
      <c r="D24" s="53">
        <v>91606</v>
      </c>
    </row>
    <row r="25" spans="1:4" x14ac:dyDescent="0.4">
      <c r="A25" s="47" t="s">
        <v>34</v>
      </c>
      <c r="B25" s="53">
        <f t="shared" si="1"/>
        <v>202127</v>
      </c>
      <c r="C25" s="53">
        <v>104076</v>
      </c>
      <c r="D25" s="53">
        <v>98051</v>
      </c>
    </row>
    <row r="26" spans="1:4" x14ac:dyDescent="0.4">
      <c r="A26" s="47" t="s">
        <v>35</v>
      </c>
      <c r="B26" s="53">
        <f t="shared" si="1"/>
        <v>311028</v>
      </c>
      <c r="C26" s="53">
        <v>163684</v>
      </c>
      <c r="D26" s="53">
        <v>147344</v>
      </c>
    </row>
    <row r="27" spans="1:4" x14ac:dyDescent="0.4">
      <c r="A27" s="47" t="s">
        <v>36</v>
      </c>
      <c r="B27" s="53">
        <f t="shared" si="1"/>
        <v>683602</v>
      </c>
      <c r="C27" s="53">
        <v>377735</v>
      </c>
      <c r="D27" s="53">
        <v>305867</v>
      </c>
    </row>
    <row r="28" spans="1:4" x14ac:dyDescent="0.4">
      <c r="A28" s="47" t="s">
        <v>37</v>
      </c>
      <c r="B28" s="53">
        <f t="shared" si="1"/>
        <v>170728</v>
      </c>
      <c r="C28" s="53">
        <v>89383</v>
      </c>
      <c r="D28" s="53">
        <v>81345</v>
      </c>
    </row>
    <row r="29" spans="1:4" x14ac:dyDescent="0.4">
      <c r="A29" s="47" t="s">
        <v>38</v>
      </c>
      <c r="B29" s="53">
        <f t="shared" si="1"/>
        <v>121154</v>
      </c>
      <c r="C29" s="53">
        <v>63126</v>
      </c>
      <c r="D29" s="53">
        <v>58028</v>
      </c>
    </row>
    <row r="30" spans="1:4" x14ac:dyDescent="0.4">
      <c r="A30" s="47" t="s">
        <v>39</v>
      </c>
      <c r="B30" s="53">
        <f t="shared" si="1"/>
        <v>262814</v>
      </c>
      <c r="C30" s="53">
        <v>141663</v>
      </c>
      <c r="D30" s="53">
        <v>121151</v>
      </c>
    </row>
    <row r="31" spans="1:4" x14ac:dyDescent="0.4">
      <c r="A31" s="47" t="s">
        <v>40</v>
      </c>
      <c r="B31" s="53">
        <f t="shared" si="1"/>
        <v>788849</v>
      </c>
      <c r="C31" s="53">
        <v>419978</v>
      </c>
      <c r="D31" s="53">
        <v>368871</v>
      </c>
    </row>
    <row r="32" spans="1:4" x14ac:dyDescent="0.4">
      <c r="A32" s="47" t="s">
        <v>41</v>
      </c>
      <c r="B32" s="53">
        <f t="shared" si="1"/>
        <v>503825</v>
      </c>
      <c r="C32" s="53">
        <v>265713</v>
      </c>
      <c r="D32" s="53">
        <v>238112</v>
      </c>
    </row>
    <row r="33" spans="1:4" x14ac:dyDescent="0.4">
      <c r="A33" s="47" t="s">
        <v>42</v>
      </c>
      <c r="B33" s="53">
        <f t="shared" si="1"/>
        <v>138127</v>
      </c>
      <c r="C33" s="53">
        <v>71939</v>
      </c>
      <c r="D33" s="53">
        <v>66188</v>
      </c>
    </row>
    <row r="34" spans="1:4" x14ac:dyDescent="0.4">
      <c r="A34" s="47" t="s">
        <v>43</v>
      </c>
      <c r="B34" s="53">
        <f t="shared" si="1"/>
        <v>101989</v>
      </c>
      <c r="C34" s="53">
        <v>53764</v>
      </c>
      <c r="D34" s="53">
        <v>48225</v>
      </c>
    </row>
    <row r="35" spans="1:4" x14ac:dyDescent="0.4">
      <c r="A35" s="47" t="s">
        <v>44</v>
      </c>
      <c r="B35" s="53">
        <f t="shared" si="1"/>
        <v>64807</v>
      </c>
      <c r="C35" s="53">
        <v>33734</v>
      </c>
      <c r="D35" s="53">
        <v>31073</v>
      </c>
    </row>
    <row r="36" spans="1:4" x14ac:dyDescent="0.4">
      <c r="A36" s="47" t="s">
        <v>45</v>
      </c>
      <c r="B36" s="53">
        <f t="shared" si="1"/>
        <v>75967</v>
      </c>
      <c r="C36" s="53">
        <v>40916</v>
      </c>
      <c r="D36" s="53">
        <v>35051</v>
      </c>
    </row>
    <row r="37" spans="1:4" x14ac:dyDescent="0.4">
      <c r="A37" s="47" t="s">
        <v>46</v>
      </c>
      <c r="B37" s="53">
        <f t="shared" si="1"/>
        <v>245459</v>
      </c>
      <c r="C37" s="53">
        <v>132914</v>
      </c>
      <c r="D37" s="53">
        <v>112545</v>
      </c>
    </row>
    <row r="38" spans="1:4" x14ac:dyDescent="0.4">
      <c r="A38" s="47" t="s">
        <v>47</v>
      </c>
      <c r="B38" s="53">
        <f t="shared" si="1"/>
        <v>317115</v>
      </c>
      <c r="C38" s="53">
        <v>166219</v>
      </c>
      <c r="D38" s="53">
        <v>150896</v>
      </c>
    </row>
    <row r="39" spans="1:4" x14ac:dyDescent="0.4">
      <c r="A39" s="47" t="s">
        <v>48</v>
      </c>
      <c r="B39" s="53">
        <f t="shared" si="1"/>
        <v>185631</v>
      </c>
      <c r="C39" s="53">
        <v>101685</v>
      </c>
      <c r="D39" s="53">
        <v>83946</v>
      </c>
    </row>
    <row r="40" spans="1:4" x14ac:dyDescent="0.4">
      <c r="A40" s="47" t="s">
        <v>49</v>
      </c>
      <c r="B40" s="53">
        <f t="shared" si="1"/>
        <v>98243</v>
      </c>
      <c r="C40" s="53">
        <v>51317</v>
      </c>
      <c r="D40" s="53">
        <v>46926</v>
      </c>
    </row>
    <row r="41" spans="1:4" x14ac:dyDescent="0.4">
      <c r="A41" s="47" t="s">
        <v>50</v>
      </c>
      <c r="B41" s="53">
        <f t="shared" si="1"/>
        <v>104837</v>
      </c>
      <c r="C41" s="53">
        <v>54695</v>
      </c>
      <c r="D41" s="53">
        <v>50142</v>
      </c>
    </row>
    <row r="42" spans="1:4" x14ac:dyDescent="0.4">
      <c r="A42" s="47" t="s">
        <v>51</v>
      </c>
      <c r="B42" s="53">
        <f t="shared" si="1"/>
        <v>158805</v>
      </c>
      <c r="C42" s="53">
        <v>81880</v>
      </c>
      <c r="D42" s="53">
        <v>76925</v>
      </c>
    </row>
    <row r="43" spans="1:4" x14ac:dyDescent="0.4">
      <c r="A43" s="47" t="s">
        <v>52</v>
      </c>
      <c r="B43" s="53">
        <f t="shared" si="1"/>
        <v>86080</v>
      </c>
      <c r="C43" s="53">
        <v>44293</v>
      </c>
      <c r="D43" s="53">
        <v>41787</v>
      </c>
    </row>
    <row r="44" spans="1:4" x14ac:dyDescent="0.4">
      <c r="A44" s="47" t="s">
        <v>53</v>
      </c>
      <c r="B44" s="53">
        <f t="shared" si="1"/>
        <v>524934</v>
      </c>
      <c r="C44" s="53">
        <v>284356</v>
      </c>
      <c r="D44" s="53">
        <v>240578</v>
      </c>
    </row>
    <row r="45" spans="1:4" x14ac:dyDescent="0.4">
      <c r="A45" s="47" t="s">
        <v>54</v>
      </c>
      <c r="B45" s="53">
        <f t="shared" si="1"/>
        <v>116046</v>
      </c>
      <c r="C45" s="53">
        <v>60085</v>
      </c>
      <c r="D45" s="53">
        <v>55961</v>
      </c>
    </row>
    <row r="46" spans="1:4" x14ac:dyDescent="0.4">
      <c r="A46" s="47" t="s">
        <v>55</v>
      </c>
      <c r="B46" s="53">
        <f t="shared" si="1"/>
        <v>151179</v>
      </c>
      <c r="C46" s="53">
        <v>80004</v>
      </c>
      <c r="D46" s="53">
        <v>71175</v>
      </c>
    </row>
    <row r="47" spans="1:4" x14ac:dyDescent="0.4">
      <c r="A47" s="47" t="s">
        <v>56</v>
      </c>
      <c r="B47" s="53">
        <f t="shared" si="1"/>
        <v>234197</v>
      </c>
      <c r="C47" s="53">
        <v>121032</v>
      </c>
      <c r="D47" s="53">
        <v>113165</v>
      </c>
    </row>
    <row r="48" spans="1:4" x14ac:dyDescent="0.4">
      <c r="A48" s="47" t="s">
        <v>57</v>
      </c>
      <c r="B48" s="53">
        <f t="shared" si="1"/>
        <v>139125</v>
      </c>
      <c r="C48" s="53">
        <v>73914</v>
      </c>
      <c r="D48" s="53">
        <v>65211</v>
      </c>
    </row>
    <row r="49" spans="1:4" x14ac:dyDescent="0.4">
      <c r="A49" s="47" t="s">
        <v>58</v>
      </c>
      <c r="B49" s="53">
        <f t="shared" si="1"/>
        <v>117802</v>
      </c>
      <c r="C49" s="53">
        <v>61886</v>
      </c>
      <c r="D49" s="53">
        <v>55916</v>
      </c>
    </row>
    <row r="50" spans="1:4" x14ac:dyDescent="0.4">
      <c r="A50" s="47" t="s">
        <v>59</v>
      </c>
      <c r="B50" s="53">
        <f t="shared" si="1"/>
        <v>204871</v>
      </c>
      <c r="C50" s="53">
        <v>109133</v>
      </c>
      <c r="D50" s="53">
        <v>95738</v>
      </c>
    </row>
    <row r="51" spans="1:4" x14ac:dyDescent="0.4">
      <c r="A51" s="47" t="s">
        <v>60</v>
      </c>
      <c r="B51" s="53">
        <f t="shared" si="1"/>
        <v>133653</v>
      </c>
      <c r="C51" s="53">
        <v>71873</v>
      </c>
      <c r="D51" s="53">
        <v>61780</v>
      </c>
    </row>
    <row r="53" spans="1:4" x14ac:dyDescent="0.4">
      <c r="A53" s="23" t="s">
        <v>133</v>
      </c>
    </row>
    <row r="54" spans="1:4" x14ac:dyDescent="0.4">
      <c r="A54" t="s">
        <v>134</v>
      </c>
    </row>
    <row r="55" spans="1:4" x14ac:dyDescent="0.4">
      <c r="A55" t="s">
        <v>135</v>
      </c>
    </row>
    <row r="56" spans="1:4" x14ac:dyDescent="0.4">
      <c r="A56" t="s">
        <v>136</v>
      </c>
    </row>
    <row r="57" spans="1:4" x14ac:dyDescent="0.4">
      <c r="A57" s="21" t="s">
        <v>137</v>
      </c>
    </row>
    <row r="58" spans="1:4" x14ac:dyDescent="0.4">
      <c r="A58" t="s">
        <v>138</v>
      </c>
    </row>
    <row r="59" spans="1:4" x14ac:dyDescent="0.4">
      <c r="A59" t="s">
        <v>139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DIGI-808455956-3436281</_dlc_DocId>
    <_dlc_DocIdUrl xmlns="89559dea-130d-4237-8e78-1ce7f44b9a24">
      <Url>https://digitalgojp.sharepoint.com/sites/digi_portal/_layouts/15/DocIdRedir.aspx?ID=DIGI-808455956-3436281</Url>
      <Description>DIGI-808455956-3436281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purl.org/dc/terms/"/>
    <ds:schemaRef ds:uri="http://schemas.microsoft.com/sharepoint/v3"/>
    <ds:schemaRef ds:uri="http://schemas.microsoft.com/office/2006/documentManagement/types"/>
    <ds:schemaRef ds:uri="0e1d05ab-b491-48cc-a1d7-91236226a3a4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9559dea-130d-4237-8e78-1ce7f44b9a24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2022-02-28T05:17:02Z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119152ce-ff5e-4d0e-9b7c-72b4179028c1</vt:lpwstr>
  </property>
</Properties>
</file>