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46296" windowHeight="25536"/>
  </bookViews>
  <sheets>
    <sheet name="進捗状況 (都道府県別)" sheetId="9" r:id="rId1"/>
    <sheet name="進捗状況（政令市・特別区）" sheetId="10" r:id="rId2"/>
    <sheet name="総接種回数" sheetId="11" r:id="rId3"/>
    <sheet name="一般接種" sheetId="12" r:id="rId4"/>
    <sheet name="医療従事者等" sheetId="13" r:id="rId5"/>
  </sheets>
  <definedNames>
    <definedName name="_xlnm.Print_Area" localSheetId="0">'進捗状況 (都道府県別)'!$A$1:$H$63</definedName>
    <definedName name="_xlnm.Print_Area" localSheetId="1">'進捗状況（政令市・特別区）'!$A$1:$H$45</definedName>
    <definedName name="_xlnm.Print_Area" localSheetId="2">総接種回数!$A$1:$Q$61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6" i="12" l="1"/>
  <c r="C6" i="12"/>
  <c r="G8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 s="1"/>
  <c r="E7" i="11"/>
  <c r="B6" i="12"/>
  <c r="T2" i="12"/>
  <c r="O54" i="11" l="1"/>
  <c r="P54" i="11" s="1"/>
  <c r="O53" i="11"/>
  <c r="P53" i="11" s="1"/>
  <c r="O52" i="11"/>
  <c r="P52" i="11" s="1"/>
  <c r="O51" i="11"/>
  <c r="P51" i="11" s="1"/>
  <c r="O50" i="11"/>
  <c r="P50" i="11" s="1"/>
  <c r="O49" i="11"/>
  <c r="P49" i="11" s="1"/>
  <c r="O48" i="11"/>
  <c r="P48" i="11" s="1"/>
  <c r="O47" i="11"/>
  <c r="P47" i="11" s="1"/>
  <c r="O46" i="11"/>
  <c r="P46" i="11" s="1"/>
  <c r="O45" i="11"/>
  <c r="P45" i="11" s="1"/>
  <c r="O44" i="11"/>
  <c r="P44" i="11" s="1"/>
  <c r="O43" i="11"/>
  <c r="P43" i="11" s="1"/>
  <c r="O42" i="11"/>
  <c r="P42" i="11" s="1"/>
  <c r="O41" i="11"/>
  <c r="P41" i="11" s="1"/>
  <c r="O40" i="11"/>
  <c r="P40" i="11" s="1"/>
  <c r="O39" i="11"/>
  <c r="P39" i="11" s="1"/>
  <c r="O38" i="11"/>
  <c r="P38" i="11" s="1"/>
  <c r="O37" i="11"/>
  <c r="P37" i="11" s="1"/>
  <c r="O36" i="11"/>
  <c r="P36" i="11" s="1"/>
  <c r="O35" i="11"/>
  <c r="P35" i="11" s="1"/>
  <c r="O34" i="11"/>
  <c r="P34" i="11" s="1"/>
  <c r="O33" i="11"/>
  <c r="P33" i="11" s="1"/>
  <c r="O32" i="11"/>
  <c r="P32" i="11" s="1"/>
  <c r="O31" i="11"/>
  <c r="P31" i="11" s="1"/>
  <c r="O30" i="11"/>
  <c r="P30" i="11" s="1"/>
  <c r="O29" i="11"/>
  <c r="P29" i="11" s="1"/>
  <c r="O28" i="11"/>
  <c r="P28" i="11" s="1"/>
  <c r="O27" i="11"/>
  <c r="P27" i="11" s="1"/>
  <c r="O26" i="11"/>
  <c r="P26" i="11" s="1"/>
  <c r="O25" i="11"/>
  <c r="P25" i="11" s="1"/>
  <c r="O24" i="11"/>
  <c r="P24" i="11" s="1"/>
  <c r="O23" i="11"/>
  <c r="P23" i="11" s="1"/>
  <c r="O22" i="11"/>
  <c r="P22" i="11" s="1"/>
  <c r="O21" i="11"/>
  <c r="P21" i="11" s="1"/>
  <c r="O20" i="11"/>
  <c r="P20" i="11" s="1"/>
  <c r="O19" i="11"/>
  <c r="P19" i="11" s="1"/>
  <c r="O18" i="11"/>
  <c r="P18" i="11" s="1"/>
  <c r="O17" i="11"/>
  <c r="P17" i="11" s="1"/>
  <c r="O16" i="11"/>
  <c r="P16" i="11" s="1"/>
  <c r="O15" i="11"/>
  <c r="P15" i="11" s="1"/>
  <c r="O14" i="11"/>
  <c r="P14" i="11" s="1"/>
  <c r="O13" i="11"/>
  <c r="P13" i="11" s="1"/>
  <c r="O12" i="11"/>
  <c r="P12" i="11" s="1"/>
  <c r="O11" i="11"/>
  <c r="P11" i="11" s="1"/>
  <c r="O10" i="11"/>
  <c r="P10" i="11" s="1"/>
  <c r="O9" i="11"/>
  <c r="P9" i="11" s="1"/>
  <c r="O8" i="11"/>
  <c r="N6" i="12"/>
  <c r="M6" i="12"/>
  <c r="L6" i="12"/>
  <c r="I6" i="12"/>
  <c r="P8" i="11" l="1"/>
  <c r="B8" i="11"/>
  <c r="O7" i="11"/>
  <c r="P7" i="11" s="1"/>
  <c r="Q7" i="11" l="1"/>
  <c r="Q2" i="11"/>
  <c r="D8" i="11" l="1"/>
  <c r="F8" i="11"/>
  <c r="D9" i="11"/>
  <c r="F9" i="11"/>
  <c r="G9" i="11"/>
  <c r="D10" i="11"/>
  <c r="F10" i="11"/>
  <c r="G10" i="11"/>
  <c r="B10" i="11" s="1"/>
  <c r="D11" i="11"/>
  <c r="F11" i="11"/>
  <c r="G11" i="11"/>
  <c r="B11" i="11" s="1"/>
  <c r="D12" i="11"/>
  <c r="F12" i="11"/>
  <c r="G12" i="11"/>
  <c r="B12" i="11" s="1"/>
  <c r="D13" i="11"/>
  <c r="F13" i="11"/>
  <c r="G13" i="11"/>
  <c r="B13" i="11" s="1"/>
  <c r="D14" i="11"/>
  <c r="F14" i="11"/>
  <c r="G14" i="11"/>
  <c r="B14" i="11" s="1"/>
  <c r="D15" i="11"/>
  <c r="F15" i="11"/>
  <c r="G15" i="11"/>
  <c r="B15" i="11" s="1"/>
  <c r="D16" i="11"/>
  <c r="F16" i="11"/>
  <c r="G16" i="11"/>
  <c r="B16" i="11" s="1"/>
  <c r="D17" i="11"/>
  <c r="F17" i="11"/>
  <c r="G17" i="11"/>
  <c r="B17" i="11" s="1"/>
  <c r="D18" i="11"/>
  <c r="F18" i="11"/>
  <c r="G18" i="11"/>
  <c r="B18" i="11" s="1"/>
  <c r="D19" i="11"/>
  <c r="F19" i="11"/>
  <c r="G19" i="11"/>
  <c r="B19" i="11" s="1"/>
  <c r="D20" i="11"/>
  <c r="F20" i="11"/>
  <c r="G20" i="11"/>
  <c r="B20" i="11" s="1"/>
  <c r="D21" i="11"/>
  <c r="F21" i="11"/>
  <c r="G21" i="11"/>
  <c r="B21" i="11" s="1"/>
  <c r="D22" i="11"/>
  <c r="F22" i="11"/>
  <c r="G22" i="11"/>
  <c r="B22" i="11" s="1"/>
  <c r="D23" i="11"/>
  <c r="F23" i="11"/>
  <c r="G23" i="11"/>
  <c r="B23" i="11" s="1"/>
  <c r="D24" i="11"/>
  <c r="F24" i="11"/>
  <c r="G24" i="11"/>
  <c r="B24" i="11" s="1"/>
  <c r="D25" i="11"/>
  <c r="F25" i="11"/>
  <c r="G25" i="11"/>
  <c r="B25" i="11" s="1"/>
  <c r="D26" i="11"/>
  <c r="F26" i="11"/>
  <c r="G26" i="11"/>
  <c r="B26" i="11" s="1"/>
  <c r="D27" i="11"/>
  <c r="F27" i="11"/>
  <c r="G27" i="11"/>
  <c r="B27" i="11" s="1"/>
  <c r="D28" i="11"/>
  <c r="F28" i="11"/>
  <c r="G28" i="11"/>
  <c r="B28" i="11" s="1"/>
  <c r="D29" i="11"/>
  <c r="F29" i="11"/>
  <c r="G29" i="11"/>
  <c r="B29" i="11" s="1"/>
  <c r="D30" i="11"/>
  <c r="F30" i="11"/>
  <c r="G30" i="11"/>
  <c r="B30" i="11" s="1"/>
  <c r="D31" i="11"/>
  <c r="F31" i="11"/>
  <c r="G31" i="11"/>
  <c r="B31" i="11" s="1"/>
  <c r="D32" i="11"/>
  <c r="F32" i="11"/>
  <c r="G32" i="11"/>
  <c r="B32" i="11" s="1"/>
  <c r="D33" i="11"/>
  <c r="F33" i="11"/>
  <c r="G33" i="11"/>
  <c r="B33" i="11" s="1"/>
  <c r="D34" i="11"/>
  <c r="F34" i="11"/>
  <c r="G34" i="11"/>
  <c r="B34" i="11" s="1"/>
  <c r="D35" i="11"/>
  <c r="F35" i="11"/>
  <c r="G35" i="11"/>
  <c r="B35" i="11" s="1"/>
  <c r="D36" i="11"/>
  <c r="F36" i="11"/>
  <c r="G36" i="11"/>
  <c r="B36" i="11" s="1"/>
  <c r="D37" i="11"/>
  <c r="F37" i="11"/>
  <c r="G37" i="11"/>
  <c r="B37" i="11" s="1"/>
  <c r="D38" i="11"/>
  <c r="F38" i="11"/>
  <c r="G38" i="11"/>
  <c r="B38" i="11" s="1"/>
  <c r="D39" i="11"/>
  <c r="F39" i="11"/>
  <c r="G39" i="11"/>
  <c r="B39" i="11" s="1"/>
  <c r="D40" i="11"/>
  <c r="F40" i="11"/>
  <c r="G40" i="11"/>
  <c r="B40" i="11" s="1"/>
  <c r="D41" i="11"/>
  <c r="F41" i="11"/>
  <c r="G41" i="11"/>
  <c r="B41" i="11" s="1"/>
  <c r="D42" i="11"/>
  <c r="F42" i="11"/>
  <c r="G42" i="11"/>
  <c r="B42" i="11" s="1"/>
  <c r="D43" i="11"/>
  <c r="F43" i="11"/>
  <c r="G43" i="11"/>
  <c r="B43" i="11" s="1"/>
  <c r="D44" i="11"/>
  <c r="F44" i="11"/>
  <c r="G44" i="11"/>
  <c r="B44" i="11" s="1"/>
  <c r="D45" i="11"/>
  <c r="F45" i="11"/>
  <c r="G45" i="11"/>
  <c r="B45" i="11" s="1"/>
  <c r="D46" i="11"/>
  <c r="F46" i="11"/>
  <c r="G46" i="11"/>
  <c r="B46" i="11" s="1"/>
  <c r="D47" i="11"/>
  <c r="F47" i="11"/>
  <c r="G47" i="11"/>
  <c r="B47" i="11" s="1"/>
  <c r="D48" i="11"/>
  <c r="F48" i="11"/>
  <c r="G48" i="11"/>
  <c r="B48" i="11" s="1"/>
  <c r="D49" i="11"/>
  <c r="F49" i="11"/>
  <c r="G49" i="11"/>
  <c r="B49" i="11" s="1"/>
  <c r="D50" i="11"/>
  <c r="F50" i="11"/>
  <c r="G50" i="11"/>
  <c r="B50" i="11" s="1"/>
  <c r="D51" i="11"/>
  <c r="F51" i="11"/>
  <c r="G51" i="11"/>
  <c r="B51" i="11" s="1"/>
  <c r="D52" i="11"/>
  <c r="F52" i="11"/>
  <c r="G52" i="11"/>
  <c r="B52" i="11" s="1"/>
  <c r="D53" i="11"/>
  <c r="F53" i="11"/>
  <c r="G53" i="11"/>
  <c r="B53" i="11" s="1"/>
  <c r="D54" i="11"/>
  <c r="F54" i="11"/>
  <c r="G54" i="11"/>
  <c r="B54" i="11" s="1"/>
  <c r="M7" i="11"/>
  <c r="L7" i="11"/>
  <c r="G5" i="10"/>
  <c r="G7" i="11" l="1"/>
  <c r="B7" i="11" s="1"/>
  <c r="B9" i="11"/>
  <c r="H7" i="11"/>
  <c r="N7" i="11"/>
  <c r="J7" i="11" l="1"/>
  <c r="K7" i="11"/>
  <c r="I7" i="11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D4" i="13"/>
  <c r="C4" i="13"/>
  <c r="H54" i="11"/>
  <c r="H53" i="11"/>
  <c r="H52" i="11"/>
  <c r="H51" i="11"/>
  <c r="H50" i="11"/>
  <c r="H49" i="11"/>
  <c r="H46" i="11"/>
  <c r="H45" i="11"/>
  <c r="H44" i="11"/>
  <c r="H43" i="11"/>
  <c r="H42" i="11"/>
  <c r="H41" i="11"/>
  <c r="H38" i="11"/>
  <c r="H37" i="11"/>
  <c r="H36" i="11"/>
  <c r="H34" i="11"/>
  <c r="H33" i="11"/>
  <c r="H30" i="11"/>
  <c r="H29" i="11"/>
  <c r="H28" i="11"/>
  <c r="H27" i="11"/>
  <c r="H26" i="11"/>
  <c r="H24" i="11"/>
  <c r="H22" i="11"/>
  <c r="H21" i="11"/>
  <c r="H20" i="11"/>
  <c r="H18" i="11"/>
  <c r="H16" i="11"/>
  <c r="H14" i="11"/>
  <c r="H13" i="11"/>
  <c r="H12" i="11"/>
  <c r="H11" i="11"/>
  <c r="H10" i="11"/>
  <c r="H8" i="11"/>
  <c r="B4" i="13" l="1"/>
  <c r="R6" i="12"/>
  <c r="T6" i="12"/>
  <c r="U6" i="12" s="1"/>
  <c r="G6" i="12"/>
  <c r="H6" i="12"/>
  <c r="J6" i="12"/>
  <c r="K6" i="12"/>
  <c r="W6" i="12" s="1"/>
  <c r="D6" i="12"/>
  <c r="P6" i="12"/>
  <c r="E6" i="12"/>
  <c r="H35" i="11"/>
  <c r="H23" i="11"/>
  <c r="H17" i="11"/>
  <c r="H47" i="11"/>
  <c r="H19" i="11"/>
  <c r="H39" i="11"/>
  <c r="H31" i="11"/>
  <c r="H9" i="11"/>
  <c r="H25" i="11"/>
  <c r="H15" i="11"/>
  <c r="H32" i="11"/>
  <c r="H40" i="11"/>
  <c r="H48" i="11"/>
  <c r="D7" i="11" l="1"/>
  <c r="F7" i="11"/>
  <c r="Q6" i="12"/>
  <c r="F6" i="12"/>
  <c r="S6" i="12" s="1"/>
  <c r="H39" i="10" l="1"/>
  <c r="H26" i="10"/>
  <c r="H18" i="10"/>
  <c r="F25" i="10"/>
  <c r="F23" i="10"/>
  <c r="F17" i="10"/>
  <c r="F15" i="10"/>
  <c r="D25" i="10"/>
  <c r="D17" i="10"/>
  <c r="H53" i="9"/>
  <c r="H50" i="9"/>
  <c r="H45" i="9"/>
  <c r="H42" i="9"/>
  <c r="H29" i="9"/>
  <c r="H26" i="9"/>
  <c r="H21" i="9"/>
  <c r="H18" i="9"/>
  <c r="H13" i="9"/>
  <c r="H23" i="10"/>
  <c r="H15" i="10"/>
  <c r="D18" i="10"/>
  <c r="D13" i="10"/>
  <c r="H44" i="9"/>
  <c r="H36" i="9"/>
  <c r="H34" i="9"/>
  <c r="H28" i="9"/>
  <c r="H20" i="9"/>
  <c r="H12" i="9"/>
  <c r="F52" i="9"/>
  <c r="F44" i="9"/>
  <c r="F36" i="9"/>
  <c r="F28" i="9"/>
  <c r="F20" i="9"/>
  <c r="F12" i="9"/>
  <c r="C10" i="10"/>
  <c r="D10" i="10" s="1"/>
  <c r="E10" i="10"/>
  <c r="G10" i="10"/>
  <c r="F39" i="10"/>
  <c r="H29" i="10"/>
  <c r="H28" i="10"/>
  <c r="H21" i="10"/>
  <c r="H20" i="10"/>
  <c r="H13" i="10"/>
  <c r="H12" i="10"/>
  <c r="F29" i="10"/>
  <c r="F28" i="10"/>
  <c r="F21" i="10"/>
  <c r="F20" i="10"/>
  <c r="F13" i="10"/>
  <c r="F12" i="10"/>
  <c r="D23" i="10"/>
  <c r="D15" i="10"/>
  <c r="F50" i="9"/>
  <c r="F42" i="9"/>
  <c r="F34" i="9"/>
  <c r="F26" i="9"/>
  <c r="F18" i="9"/>
  <c r="H30" i="10"/>
  <c r="H22" i="10"/>
  <c r="H17" i="10"/>
  <c r="H14" i="10"/>
  <c r="F30" i="10"/>
  <c r="F14" i="10"/>
  <c r="H52" i="9"/>
  <c r="F51" i="9"/>
  <c r="F43" i="9"/>
  <c r="F35" i="9"/>
  <c r="F11" i="9"/>
  <c r="E5" i="10"/>
  <c r="E34" i="10" s="1"/>
  <c r="F22" i="10"/>
  <c r="H11" i="10"/>
  <c r="H16" i="10"/>
  <c r="H19" i="10"/>
  <c r="H24" i="10"/>
  <c r="H25" i="10"/>
  <c r="H27" i="10"/>
  <c r="F11" i="10"/>
  <c r="F16" i="10"/>
  <c r="F18" i="10"/>
  <c r="F19" i="10"/>
  <c r="F24" i="10"/>
  <c r="F26" i="10"/>
  <c r="F27" i="10"/>
  <c r="D11" i="10"/>
  <c r="D12" i="10"/>
  <c r="D14" i="10"/>
  <c r="D16" i="10"/>
  <c r="D19" i="10"/>
  <c r="D20" i="10"/>
  <c r="D21" i="10"/>
  <c r="D22" i="10"/>
  <c r="D24" i="10"/>
  <c r="D26" i="10"/>
  <c r="D27" i="10"/>
  <c r="D28" i="10"/>
  <c r="D29" i="10"/>
  <c r="D30" i="10"/>
  <c r="H3" i="10"/>
  <c r="H11" i="9"/>
  <c r="H14" i="9"/>
  <c r="H15" i="9"/>
  <c r="H16" i="9"/>
  <c r="H17" i="9"/>
  <c r="H19" i="9"/>
  <c r="H22" i="9"/>
  <c r="H23" i="9"/>
  <c r="H24" i="9"/>
  <c r="H25" i="9"/>
  <c r="H27" i="9"/>
  <c r="H30" i="9"/>
  <c r="H31" i="9"/>
  <c r="H32" i="9"/>
  <c r="H33" i="9"/>
  <c r="H35" i="9"/>
  <c r="H37" i="9"/>
  <c r="H38" i="9"/>
  <c r="H39" i="9"/>
  <c r="H40" i="9"/>
  <c r="H41" i="9"/>
  <c r="H43" i="9"/>
  <c r="H46" i="9"/>
  <c r="H47" i="9"/>
  <c r="H48" i="9"/>
  <c r="H49" i="9"/>
  <c r="H51" i="9"/>
  <c r="H54" i="9"/>
  <c r="H55" i="9"/>
  <c r="H56" i="9"/>
  <c r="H57" i="9"/>
  <c r="F13" i="9"/>
  <c r="F14" i="9"/>
  <c r="F15" i="9"/>
  <c r="F16" i="9"/>
  <c r="F17" i="9"/>
  <c r="F19" i="9"/>
  <c r="F21" i="9"/>
  <c r="F22" i="9"/>
  <c r="F23" i="9"/>
  <c r="F24" i="9"/>
  <c r="F25" i="9"/>
  <c r="F27" i="9"/>
  <c r="F29" i="9"/>
  <c r="F30" i="9"/>
  <c r="F31" i="9"/>
  <c r="F32" i="9"/>
  <c r="F33" i="9"/>
  <c r="F37" i="9"/>
  <c r="F38" i="9"/>
  <c r="F39" i="9"/>
  <c r="F40" i="9"/>
  <c r="F41" i="9"/>
  <c r="F45" i="9"/>
  <c r="F46" i="9"/>
  <c r="F47" i="9"/>
  <c r="F48" i="9"/>
  <c r="F49" i="9"/>
  <c r="F53" i="9"/>
  <c r="F54" i="9"/>
  <c r="F55" i="9"/>
  <c r="F56" i="9"/>
  <c r="F57" i="9"/>
  <c r="G10" i="9"/>
  <c r="H10" i="9" s="1"/>
  <c r="G34" i="10"/>
  <c r="D39" i="10" l="1"/>
  <c r="E10" i="9"/>
  <c r="F10" i="9" s="1"/>
  <c r="H10" i="10"/>
  <c r="F10" i="10"/>
  <c r="D11" i="9"/>
  <c r="D12" i="9"/>
  <c r="D14" i="9"/>
  <c r="D15" i="9"/>
  <c r="D16" i="9"/>
  <c r="D17" i="9"/>
  <c r="D18" i="9"/>
  <c r="D19" i="9"/>
  <c r="D20" i="9"/>
  <c r="D21" i="9"/>
  <c r="D22" i="9"/>
  <c r="D23" i="9"/>
  <c r="D24" i="9"/>
  <c r="D25" i="9"/>
  <c r="D27" i="9"/>
  <c r="D30" i="9"/>
  <c r="D32" i="9"/>
  <c r="D33" i="9"/>
  <c r="D35" i="9"/>
  <c r="D36" i="9"/>
  <c r="D37" i="9"/>
  <c r="D38" i="9"/>
  <c r="D39" i="9"/>
  <c r="D40" i="9"/>
  <c r="D41" i="9"/>
  <c r="D43" i="9"/>
  <c r="D46" i="9"/>
  <c r="D49" i="9"/>
  <c r="D51" i="9"/>
  <c r="D52" i="9"/>
  <c r="D54" i="9"/>
  <c r="D57" i="9"/>
  <c r="D48" i="9" l="1"/>
  <c r="D29" i="9"/>
  <c r="D26" i="9"/>
  <c r="D50" i="9"/>
  <c r="D45" i="9"/>
  <c r="D28" i="9"/>
  <c r="D13" i="9"/>
  <c r="D53" i="9"/>
  <c r="D55" i="9"/>
  <c r="D42" i="9"/>
  <c r="D47" i="9"/>
  <c r="D56" i="9"/>
  <c r="D31" i="9"/>
  <c r="D44" i="9"/>
  <c r="D34" i="9"/>
  <c r="C10" i="9" l="1"/>
  <c r="D10" i="9" s="1"/>
</calcChain>
</file>

<file path=xl/sharedStrings.xml><?xml version="1.0" encoding="utf-8"?>
<sst xmlns="http://schemas.openxmlformats.org/spreadsheetml/2006/main" count="348" uniqueCount="150">
  <si>
    <t>３回目接種の進捗状況（都道府県別）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5">
      <t>トドウフケン</t>
    </rPh>
    <rPh sb="15" eb="16">
      <t>ベツ</t>
    </rPh>
    <phoneticPr fontId="2"/>
  </si>
  <si>
    <t>（6月1日公表時点）</t>
  </si>
  <si>
    <t>（単位：人口（人）、増加回数（回））</t>
    <rPh sb="1" eb="3">
      <t>タンイ</t>
    </rPh>
    <rPh sb="4" eb="6">
      <t>ジンコウ</t>
    </rPh>
    <rPh sb="7" eb="8">
      <t>ヒト</t>
    </rPh>
    <rPh sb="10" eb="12">
      <t>ゾウカ</t>
    </rPh>
    <rPh sb="12" eb="14">
      <t>カイスウ</t>
    </rPh>
    <rPh sb="15" eb="16">
      <t>カイ</t>
    </rPh>
    <rPh sb="16" eb="17">
      <t>マンカイ</t>
    </rPh>
    <phoneticPr fontId="2"/>
  </si>
  <si>
    <t>都道府県名</t>
    <rPh sb="0" eb="4">
      <t>トドウフケン</t>
    </rPh>
    <rPh sb="4" eb="5">
      <t>メイ</t>
    </rPh>
    <phoneticPr fontId="2"/>
  </si>
  <si>
    <t>人口</t>
    <rPh sb="0" eb="2">
      <t>ジンコウ</t>
    </rPh>
    <phoneticPr fontId="2"/>
  </si>
  <si>
    <t>累計接種回数</t>
    <rPh sb="0" eb="2">
      <t>ルイケイ</t>
    </rPh>
    <rPh sb="2" eb="4">
      <t>セッシュ</t>
    </rPh>
    <rPh sb="4" eb="6">
      <t>カイスウ</t>
    </rPh>
    <phoneticPr fontId="2"/>
  </si>
  <si>
    <t>直近1週間</t>
  </si>
  <si>
    <t>（増加回数ベース）※1</t>
    <phoneticPr fontId="2"/>
  </si>
  <si>
    <t>（増加回数ベース）※2</t>
    <phoneticPr fontId="2"/>
  </si>
  <si>
    <t>接種回数</t>
    <rPh sb="0" eb="2">
      <t>セッシュ</t>
    </rPh>
    <rPh sb="2" eb="4">
      <t>カイスウ</t>
    </rPh>
    <phoneticPr fontId="2"/>
  </si>
  <si>
    <t>増加回数</t>
    <rPh sb="0" eb="2">
      <t>ゾウカ</t>
    </rPh>
    <rPh sb="2" eb="4">
      <t>カイスウ</t>
    </rPh>
    <phoneticPr fontId="2"/>
  </si>
  <si>
    <t>人口比</t>
    <rPh sb="0" eb="3">
      <t>ジンコウヒ</t>
    </rPh>
    <phoneticPr fontId="2"/>
  </si>
  <si>
    <t>人口比</t>
    <rPh sb="0" eb="2">
      <t>ジンコウ</t>
    </rPh>
    <rPh sb="2" eb="3">
      <t>ヒ</t>
    </rPh>
    <phoneticPr fontId="2"/>
  </si>
  <si>
    <t>合計</t>
    <rPh sb="0" eb="2">
      <t>ゴウケイ</t>
    </rPh>
    <phoneticPr fontId="2"/>
  </si>
  <si>
    <t>01 北海道</t>
  </si>
  <si>
    <t>02 青森県</t>
  </si>
  <si>
    <t>03 岩手県</t>
  </si>
  <si>
    <t>04 宮城県</t>
  </si>
  <si>
    <t>05 秋田県</t>
  </si>
  <si>
    <t>06 山形県</t>
  </si>
  <si>
    <t>07 福島県</t>
  </si>
  <si>
    <t>08 茨城県</t>
  </si>
  <si>
    <t>09 栃木県</t>
  </si>
  <si>
    <t>10 群馬県</t>
  </si>
  <si>
    <t>11 埼玉県</t>
  </si>
  <si>
    <t>12 千葉県</t>
  </si>
  <si>
    <t>13 東京都</t>
  </si>
  <si>
    <t>14 神奈川県</t>
  </si>
  <si>
    <t>15 新潟県</t>
  </si>
  <si>
    <t>16 富山県</t>
  </si>
  <si>
    <t>17 石川県</t>
  </si>
  <si>
    <t>18 福井県</t>
  </si>
  <si>
    <t>19 山梨県</t>
  </si>
  <si>
    <t>20 長野県</t>
  </si>
  <si>
    <t>21 岐阜県</t>
  </si>
  <si>
    <t>22 静岡県</t>
  </si>
  <si>
    <t>23 愛知県</t>
  </si>
  <si>
    <t>24 三重県</t>
  </si>
  <si>
    <t>25 滋賀県</t>
  </si>
  <si>
    <t>26 京都府</t>
  </si>
  <si>
    <t>27 大阪府</t>
  </si>
  <si>
    <t>28 兵庫県</t>
  </si>
  <si>
    <t>29 奈良県</t>
  </si>
  <si>
    <t>30 和歌山県</t>
  </si>
  <si>
    <t>31 鳥取県</t>
  </si>
  <si>
    <t>32 島根県</t>
  </si>
  <si>
    <t>33 岡山県</t>
  </si>
  <si>
    <t>34 広島県</t>
  </si>
  <si>
    <t>35 山口県</t>
  </si>
  <si>
    <t>36 徳島県</t>
  </si>
  <si>
    <t>37 香川県</t>
  </si>
  <si>
    <t>38 愛媛県</t>
  </si>
  <si>
    <t>39 高知県</t>
  </si>
  <si>
    <t>40 福岡県</t>
  </si>
  <si>
    <t>41 佐賀県</t>
  </si>
  <si>
    <t>42 長崎県</t>
  </si>
  <si>
    <t>43 熊本県</t>
  </si>
  <si>
    <t>44 大分県</t>
  </si>
  <si>
    <t>45 宮崎県</t>
  </si>
  <si>
    <t>46 鹿児島県</t>
  </si>
  <si>
    <t>47 沖縄県</t>
  </si>
  <si>
    <t>注：人口は、総務省が公表している、「令和3年住民基本台帳年齢階級別人口（市区町村別）」のうち、</t>
  </si>
  <si>
    <t>各市町村の性別及び年齢階級の数字を集計したものを使用</t>
    <phoneticPr fontId="2"/>
  </si>
  <si>
    <t>※1：前週同曜日の公表分との差を使用</t>
    <rPh sb="3" eb="5">
      <t>ゼンシュウ</t>
    </rPh>
    <rPh sb="5" eb="6">
      <t>ドウ</t>
    </rPh>
    <rPh sb="6" eb="8">
      <t>ヨウビ</t>
    </rPh>
    <rPh sb="9" eb="11">
      <t>コウヒョウ</t>
    </rPh>
    <rPh sb="11" eb="12">
      <t>ブン</t>
    </rPh>
    <rPh sb="14" eb="15">
      <t>サ</t>
    </rPh>
    <rPh sb="16" eb="18">
      <t>シヨウ</t>
    </rPh>
    <phoneticPr fontId="2"/>
  </si>
  <si>
    <t>※2：直近の公表分との差を使用。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</si>
  <si>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ただし、土日祝日直後の公表においては、直近の平日１日の入力数（直近の公表分とその翌日の集計値との差）を使用。</t>
    <phoneticPr fontId="2"/>
  </si>
  <si>
    <t>３回目接種の進捗状況（政令指定都市・特別区）</t>
    <rPh sb="1" eb="3">
      <t>カイメ</t>
    </rPh>
    <rPh sb="3" eb="5">
      <t>セッシュ</t>
    </rPh>
    <rPh sb="6" eb="8">
      <t>シンチョク</t>
    </rPh>
    <rPh sb="8" eb="10">
      <t>ジョウキョウ</t>
    </rPh>
    <rPh sb="11" eb="13">
      <t>セイレイ</t>
    </rPh>
    <rPh sb="13" eb="15">
      <t>シテイ</t>
    </rPh>
    <rPh sb="15" eb="17">
      <t>トシ</t>
    </rPh>
    <rPh sb="18" eb="21">
      <t>トクベツク</t>
    </rPh>
    <phoneticPr fontId="2"/>
  </si>
  <si>
    <t>（１）政令指定都市</t>
    <rPh sb="3" eb="5">
      <t>セイレイ</t>
    </rPh>
    <rPh sb="5" eb="7">
      <t>シテイ</t>
    </rPh>
    <rPh sb="7" eb="9">
      <t>トシ</t>
    </rPh>
    <phoneticPr fontId="2"/>
  </si>
  <si>
    <t>政令指定
都市名</t>
    <rPh sb="0" eb="2">
      <t>セイレイ</t>
    </rPh>
    <rPh sb="2" eb="4">
      <t>シテイ</t>
    </rPh>
    <rPh sb="5" eb="7">
      <t>トシ</t>
    </rPh>
    <rPh sb="7" eb="8">
      <t>メイ</t>
    </rPh>
    <phoneticPr fontId="2"/>
  </si>
  <si>
    <t>合計</t>
    <rPh sb="0" eb="2">
      <t>ゴウケイ</t>
    </rPh>
    <phoneticPr fontId="1"/>
  </si>
  <si>
    <t>札幌市</t>
  </si>
  <si>
    <t>仙台市</t>
  </si>
  <si>
    <t>さいたま市</t>
  </si>
  <si>
    <t>千葉市</t>
  </si>
  <si>
    <t>横浜市</t>
  </si>
  <si>
    <t>川崎市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</si>
  <si>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</si>
  <si>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</si>
  <si>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</si>
  <si>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</si>
  <si>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</si>
  <si>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</si>
  <si>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</si>
  <si>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</si>
  <si>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</si>
  <si>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</si>
  <si>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</si>
  <si>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</si>
  <si>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</si>
  <si>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</si>
  <si>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（２）特別区</t>
    <rPh sb="3" eb="6">
      <t>トクベツク</t>
    </rPh>
    <phoneticPr fontId="2"/>
  </si>
  <si>
    <t>注：人口は、総務省が公表している、「令和3年住民基本台帳年齢階級別人口（市区町村別）」のうち、</t>
    <rPh sb="0" eb="1">
      <t>チュウ</t>
    </rPh>
    <rPh sb="2" eb="4">
      <t>ジンコウ</t>
    </rPh>
    <rPh sb="6" eb="9">
      <t>ソウムショウ</t>
    </rPh>
    <rPh sb="10" eb="12">
      <t>コウヒョウ</t>
    </rPh>
    <rPh sb="18" eb="20">
      <t>レイワ</t>
    </rPh>
    <rPh sb="21" eb="22">
      <t>ネン</t>
    </rPh>
    <rPh sb="22" eb="24">
      <t>ジュウミン</t>
    </rPh>
    <rPh sb="24" eb="26">
      <t>キホン</t>
    </rPh>
    <rPh sb="26" eb="28">
      <t>ダイチョウ</t>
    </rPh>
    <rPh sb="28" eb="30">
      <t>ネンレイ</t>
    </rPh>
    <rPh sb="30" eb="32">
      <t>カイキュウ</t>
    </rPh>
    <rPh sb="32" eb="33">
      <t>ベツ</t>
    </rPh>
    <rPh sb="33" eb="35">
      <t>ジンコウ</t>
    </rPh>
    <rPh sb="36" eb="38">
      <t>シク</t>
    </rPh>
    <rPh sb="38" eb="40">
      <t>チョウソン</t>
    </rPh>
    <rPh sb="40" eb="41">
      <t>ベツ</t>
    </rPh>
    <phoneticPr fontId="2"/>
  </si>
  <si>
    <t>各市町村の性別及び年齢階級の数字を集計したものを使用</t>
  </si>
  <si>
    <t>※2：直近の公表分との差を使用</t>
    <rPh sb="3" eb="5">
      <t>チョッキン</t>
    </rPh>
    <rPh sb="6" eb="8">
      <t>コウヒョウ</t>
    </rPh>
    <rPh sb="8" eb="9">
      <t>ブン</t>
    </rPh>
    <rPh sb="11" eb="12">
      <t>サ</t>
    </rPh>
    <rPh sb="13" eb="15">
      <t>シヨウ</t>
    </rPh>
    <phoneticPr fontId="2"/>
  </si>
  <si>
    <t>これまでのワクチン総接種回数（都道府県別）</t>
    <rPh sb="9" eb="10">
      <t>ソウ</t>
    </rPh>
    <rPh sb="10" eb="12">
      <t>セッシュ</t>
    </rPh>
    <rPh sb="12" eb="14">
      <t>カイスウ</t>
    </rPh>
    <rPh sb="15" eb="19">
      <t>トドウフケン</t>
    </rPh>
    <rPh sb="19" eb="20">
      <t>ベツ</t>
    </rPh>
    <phoneticPr fontId="2"/>
  </si>
  <si>
    <t>接種回数（5月31日まで）</t>
  </si>
  <si>
    <t>内１回目</t>
    <rPh sb="0" eb="1">
      <t>ウチ</t>
    </rPh>
    <phoneticPr fontId="2"/>
  </si>
  <si>
    <t>内２回目</t>
    <rPh sb="0" eb="1">
      <t>ウチ</t>
    </rPh>
    <phoneticPr fontId="2"/>
  </si>
  <si>
    <t>内３回目</t>
    <rPh sb="0" eb="1">
      <t>ウチ</t>
    </rPh>
    <phoneticPr fontId="2"/>
  </si>
  <si>
    <t>内４回目</t>
    <phoneticPr fontId="2"/>
  </si>
  <si>
    <t>内12月分</t>
    <rPh sb="0" eb="1">
      <t>ウチ</t>
    </rPh>
    <rPh sb="3" eb="4">
      <t>ガツ</t>
    </rPh>
    <rPh sb="4" eb="5">
      <t>ブン</t>
    </rPh>
    <phoneticPr fontId="2"/>
  </si>
  <si>
    <t>内1月分</t>
    <rPh sb="0" eb="1">
      <t>ウチ</t>
    </rPh>
    <rPh sb="2" eb="3">
      <t>ガツ</t>
    </rPh>
    <rPh sb="3" eb="4">
      <t>ブン</t>
    </rPh>
    <phoneticPr fontId="2"/>
  </si>
  <si>
    <t>内2月分</t>
    <rPh sb="0" eb="1">
      <t>ウチ</t>
    </rPh>
    <rPh sb="2" eb="3">
      <t>ガツ</t>
    </rPh>
    <rPh sb="3" eb="4">
      <t>ブン</t>
    </rPh>
    <phoneticPr fontId="2"/>
  </si>
  <si>
    <t>内3月分</t>
    <rPh sb="0" eb="1">
      <t>ウチ</t>
    </rPh>
    <rPh sb="2" eb="3">
      <t>ガツ</t>
    </rPh>
    <rPh sb="3" eb="4">
      <t>ブン</t>
    </rPh>
    <phoneticPr fontId="2"/>
  </si>
  <si>
    <t>内4月分</t>
  </si>
  <si>
    <t>内5月分</t>
    <phoneticPr fontId="2"/>
  </si>
  <si>
    <t>内5月分</t>
    <rPh sb="0" eb="1">
      <t>ウチ</t>
    </rPh>
    <rPh sb="2" eb="3">
      <t>ガツ</t>
    </rPh>
    <rPh sb="3" eb="4">
      <t>ブン</t>
    </rPh>
    <phoneticPr fontId="2"/>
  </si>
  <si>
    <t>接種率</t>
    <rPh sb="0" eb="2">
      <t>セッシュ</t>
    </rPh>
    <rPh sb="2" eb="3">
      <t>リツ</t>
    </rPh>
    <phoneticPr fontId="2"/>
  </si>
  <si>
    <t>接種回数</t>
    <phoneticPr fontId="2"/>
  </si>
  <si>
    <t>参考：人口</t>
    <rPh sb="0" eb="2">
      <t>サンコウ</t>
    </rPh>
    <rPh sb="3" eb="5">
      <t>ジンコウ</t>
    </rPh>
    <phoneticPr fontId="2"/>
  </si>
  <si>
    <t>注：１回目及び２回目は、接種回数は一般接種（高齢者含む）と医療従事者等の合計。</t>
    <rPh sb="0" eb="1">
      <t>チュウ</t>
    </rPh>
    <rPh sb="3" eb="5">
      <t>カイメ</t>
    </rPh>
    <rPh sb="5" eb="6">
      <t>オヨ</t>
    </rPh>
    <rPh sb="8" eb="10">
      <t>カイメ</t>
    </rPh>
    <rPh sb="12" eb="14">
      <t>セッシュ</t>
    </rPh>
    <rPh sb="14" eb="16">
      <t>カイスウ</t>
    </rPh>
    <rPh sb="17" eb="19">
      <t>イッパン</t>
    </rPh>
    <rPh sb="19" eb="21">
      <t>セッシュ</t>
    </rPh>
    <rPh sb="22" eb="25">
      <t>コウレイシャ</t>
    </rPh>
    <rPh sb="25" eb="26">
      <t>フク</t>
    </rPh>
    <rPh sb="29" eb="31">
      <t>イリョウ</t>
    </rPh>
    <rPh sb="31" eb="34">
      <t>ジュウジシャ</t>
    </rPh>
    <rPh sb="34" eb="35">
      <t>トウ</t>
    </rPh>
    <rPh sb="36" eb="38">
      <t>ゴウケイ</t>
    </rPh>
    <phoneticPr fontId="2"/>
  </si>
  <si>
    <t>　　一般接種（高齢者含む）はワクチン接種記録システム(VRS)への報告と、</t>
    <rPh sb="7" eb="10">
      <t>コウレイシャ</t>
    </rPh>
    <rPh sb="10" eb="11">
      <t>フク</t>
    </rPh>
    <phoneticPr fontId="2"/>
  </si>
  <si>
    <t>　　医療従事者等はワクチン接種円滑化システム（V-SYS）への報告を、公表日で集計したもの。</t>
    <rPh sb="39" eb="41">
      <t>シュウケイ</t>
    </rPh>
    <phoneticPr fontId="2"/>
  </si>
  <si>
    <t>注：３回目は、ワクチン接種記録システム（VRS）への報告を、公表日で集計したもの。</t>
    <rPh sb="0" eb="1">
      <t>チュウ</t>
    </rPh>
    <rPh sb="3" eb="5">
      <t>カイメ</t>
    </rPh>
    <rPh sb="11" eb="13">
      <t>セッシュ</t>
    </rPh>
    <rPh sb="13" eb="15">
      <t>キロク</t>
    </rPh>
    <rPh sb="26" eb="28">
      <t>ホウコク</t>
    </rPh>
    <rPh sb="30" eb="32">
      <t>コウヒョウ</t>
    </rPh>
    <rPh sb="32" eb="33">
      <t>ビ</t>
    </rPh>
    <rPh sb="34" eb="36">
      <t>シュウケイ</t>
    </rPh>
    <phoneticPr fontId="2"/>
  </si>
  <si>
    <t>　　月ごとの内訳は、公表日時点で、各月を接種日とする接種実績を集計したもの。</t>
    <rPh sb="2" eb="3">
      <t>ツキ</t>
    </rPh>
    <rPh sb="6" eb="8">
      <t>ウチワケ</t>
    </rPh>
    <rPh sb="10" eb="12">
      <t>コウヒョウ</t>
    </rPh>
    <rPh sb="12" eb="13">
      <t>ビ</t>
    </rPh>
    <rPh sb="13" eb="15">
      <t>ジテン</t>
    </rPh>
    <rPh sb="17" eb="19">
      <t>カクツキ</t>
    </rPh>
    <rPh sb="20" eb="22">
      <t>セッシュ</t>
    </rPh>
    <rPh sb="22" eb="23">
      <t>ビ</t>
    </rPh>
    <rPh sb="26" eb="28">
      <t>セッシュ</t>
    </rPh>
    <rPh sb="28" eb="30">
      <t>ジッセキ</t>
    </rPh>
    <rPh sb="31" eb="33">
      <t>シュウケイ</t>
    </rPh>
    <phoneticPr fontId="2"/>
  </si>
  <si>
    <t>注：公表日におけるデータの計上方法等の注釈については、以下を参照（https://www.kantei.go.jp/jp/content/000086996.pdf）</t>
    <rPh sb="2" eb="5">
      <t>コウヒョウビ</t>
    </rPh>
    <rPh sb="13" eb="15">
      <t>ケイジョウ</t>
    </rPh>
    <rPh sb="15" eb="17">
      <t>ホウホウ</t>
    </rPh>
    <rPh sb="17" eb="18">
      <t>トウ</t>
    </rPh>
    <rPh sb="19" eb="21">
      <t>チュウシャク</t>
    </rPh>
    <rPh sb="27" eb="29">
      <t>イカ</t>
    </rPh>
    <rPh sb="30" eb="32">
      <t>サンショウ</t>
    </rPh>
    <phoneticPr fontId="2"/>
  </si>
  <si>
    <r>
      <t>これまでのワクチン総接種回数およびワクチン供給量（</t>
    </r>
    <r>
      <rPr>
        <sz val="11"/>
        <rFont val="游ゴシック"/>
        <family val="3"/>
        <charset val="128"/>
        <scheme val="minor"/>
      </rPr>
      <t>一般接種（高齢者含む）、都道府県別）</t>
    </r>
    <rPh sb="9" eb="10">
      <t>ソウ</t>
    </rPh>
    <rPh sb="10" eb="12">
      <t>セッシュ</t>
    </rPh>
    <rPh sb="12" eb="14">
      <t>カイスウ</t>
    </rPh>
    <rPh sb="21" eb="24">
      <t>キョウキュウリョウ</t>
    </rPh>
    <rPh sb="25" eb="27">
      <t>イッパン</t>
    </rPh>
    <rPh sb="27" eb="29">
      <t>セッシュ</t>
    </rPh>
    <rPh sb="30" eb="33">
      <t>コウレイシャ</t>
    </rPh>
    <rPh sb="33" eb="34">
      <t>フク</t>
    </rPh>
    <rPh sb="37" eb="41">
      <t>トドウフケン</t>
    </rPh>
    <rPh sb="41" eb="42">
      <t>ベツ</t>
    </rPh>
    <phoneticPr fontId="2"/>
  </si>
  <si>
    <t>接種回数
（5月31日まで）</t>
  </si>
  <si>
    <t>ワクチン供給量
（5月31日まで）※4</t>
  </si>
  <si>
    <r>
      <t>ファイザー社</t>
    </r>
    <r>
      <rPr>
        <sz val="8"/>
        <color theme="1"/>
        <rFont val="游ゴシック"/>
        <family val="3"/>
        <charset val="128"/>
        <scheme val="minor"/>
      </rPr>
      <t>※6</t>
    </r>
    <phoneticPr fontId="2"/>
  </si>
  <si>
    <t>武田/モデルナ社</t>
    <rPh sb="0" eb="2">
      <t>タケダ</t>
    </rPh>
    <rPh sb="7" eb="8">
      <t>シャ</t>
    </rPh>
    <phoneticPr fontId="2"/>
  </si>
  <si>
    <t>アストラゼネカ社</t>
    <rPh sb="7" eb="8">
      <t>シャ</t>
    </rPh>
    <phoneticPr fontId="2"/>
  </si>
  <si>
    <t>武田社（ノババックス）</t>
    <rPh sb="0" eb="2">
      <t>タケダ</t>
    </rPh>
    <rPh sb="2" eb="3">
      <t>シャ</t>
    </rPh>
    <phoneticPr fontId="2"/>
  </si>
  <si>
    <r>
      <t>ファイザー社</t>
    </r>
    <r>
      <rPr>
        <sz val="8"/>
        <rFont val="游ゴシック"/>
        <family val="3"/>
        <charset val="128"/>
        <scheme val="minor"/>
      </rPr>
      <t>※5※6</t>
    </r>
    <phoneticPr fontId="2"/>
  </si>
  <si>
    <r>
      <t>武田/モデルナ社</t>
    </r>
    <r>
      <rPr>
        <sz val="8"/>
        <color theme="1"/>
        <rFont val="游ゴシック"/>
        <family val="3"/>
        <charset val="128"/>
        <scheme val="minor"/>
      </rPr>
      <t>※1</t>
    </r>
    <rPh sb="0" eb="2">
      <t>タケダ</t>
    </rPh>
    <rPh sb="7" eb="8">
      <t>シャ</t>
    </rPh>
    <phoneticPr fontId="2"/>
  </si>
  <si>
    <t>武田社（ノババックス）</t>
  </si>
  <si>
    <t>計</t>
    <rPh sb="0" eb="1">
      <t>ケイ</t>
    </rPh>
    <phoneticPr fontId="2"/>
  </si>
  <si>
    <t>ワクチン
累積供給量</t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</si>
  <si>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rPh sb="0" eb="1">
      <t>タイ</t>
    </rPh>
    <rPh sb="1" eb="4">
      <t>キョウキュウリョウセッシュリツ</t>
    </rPh>
    <phoneticPr fontId="2"/>
  </si>
  <si>
    <r>
      <t>ワクチン
累積供給量</t>
    </r>
    <r>
      <rPr>
        <sz val="8"/>
        <color theme="1"/>
        <rFont val="游ゴシック"/>
        <family val="3"/>
        <charset val="128"/>
        <scheme val="minor"/>
      </rPr>
      <t>※2</t>
    </r>
    <rPh sb="5" eb="7">
      <t>ルイセキ</t>
    </rPh>
    <rPh sb="7" eb="10">
      <t>キョウキュウリョウ</t>
    </rPh>
    <phoneticPr fontId="2"/>
  </si>
  <si>
    <r>
      <t>対供給量
接種率</t>
    </r>
    <r>
      <rPr>
        <sz val="8"/>
        <color theme="1"/>
        <rFont val="游ゴシック"/>
        <family val="3"/>
        <charset val="128"/>
        <scheme val="minor"/>
      </rPr>
      <t>※3</t>
    </r>
    <phoneticPr fontId="2"/>
  </si>
  <si>
    <t>ワクチン
累積供給量</t>
  </si>
  <si>
    <t>全国</t>
    <rPh sb="0" eb="2">
      <t>ゼンコク</t>
    </rPh>
    <phoneticPr fontId="2"/>
  </si>
  <si>
    <t>注：ワクチン接種記録システム(VRS)への報告を居住地の都道府県別に集計。</t>
    <rPh sb="0" eb="1">
      <t>チュウ</t>
    </rPh>
    <rPh sb="8" eb="10">
      <t>キロク</t>
    </rPh>
    <rPh sb="21" eb="23">
      <t>ホウコク</t>
    </rPh>
    <phoneticPr fontId="2"/>
  </si>
  <si>
    <t>※1：武田/モデルナ社のワクチンは、大規模接種会場（一部会場を除く）と職域接種会場で利用。</t>
    <rPh sb="3" eb="5">
      <t>タケダ</t>
    </rPh>
    <rPh sb="10" eb="11">
      <t>シャ</t>
    </rPh>
    <rPh sb="18" eb="25">
      <t>ダイキボセッシュカイジョウ</t>
    </rPh>
    <rPh sb="26" eb="28">
      <t>イチブ</t>
    </rPh>
    <rPh sb="28" eb="30">
      <t>カイジョウ</t>
    </rPh>
    <rPh sb="31" eb="32">
      <t>ノゾ</t>
    </rPh>
    <rPh sb="35" eb="37">
      <t>ショクイキ</t>
    </rPh>
    <rPh sb="37" eb="39">
      <t>セッシュ</t>
    </rPh>
    <rPh sb="39" eb="41">
      <t>カイジョウ</t>
    </rPh>
    <rPh sb="42" eb="44">
      <t>リヨウ</t>
    </rPh>
    <phoneticPr fontId="2"/>
  </si>
  <si>
    <t>※2：職域接種等の会場の種別を問わず、ワクチンが配送された先の施設が所在する都道府県ごとに集計。</t>
    <rPh sb="3" eb="5">
      <t>ショクイキ</t>
    </rPh>
    <rPh sb="5" eb="7">
      <t>セッシュ</t>
    </rPh>
    <rPh sb="7" eb="8">
      <t>トウ</t>
    </rPh>
    <rPh sb="9" eb="11">
      <t>カイジョウ</t>
    </rPh>
    <rPh sb="12" eb="14">
      <t>シュベツ</t>
    </rPh>
    <rPh sb="15" eb="16">
      <t>ト</t>
    </rPh>
    <rPh sb="24" eb="26">
      <t>ハイソウ</t>
    </rPh>
    <rPh sb="29" eb="30">
      <t>サキ</t>
    </rPh>
    <rPh sb="31" eb="33">
      <t>シセツ</t>
    </rPh>
    <rPh sb="34" eb="36">
      <t>ショザイ</t>
    </rPh>
    <rPh sb="38" eb="42">
      <t>トドウフケン</t>
    </rPh>
    <rPh sb="45" eb="47">
      <t>シュウケイ</t>
    </rPh>
    <phoneticPr fontId="2"/>
  </si>
  <si>
    <t>※3：VRSに登録された接種回数を、ワクチン接種円滑化システム(V-SYS)に登録されたワクチンの累計供給量で除したもの。</t>
    <phoneticPr fontId="2"/>
  </si>
  <si>
    <t>※4：一般接種用の1、2回目向け供給が対象。</t>
  </si>
  <si>
    <t>※5：ファイザー社から無償提供された、2020年東京オリンピック・パラリンピック競技大会関係者分を含む。</t>
    <phoneticPr fontId="2"/>
  </si>
  <si>
    <t>※6：小児（5-11歳）対象の接種およびワクチンも含む</t>
  </si>
  <si>
    <t>これまでのワクチン総接種回数（医療従事者等、都道府県別）</t>
    <rPh sb="9" eb="10">
      <t>ソウ</t>
    </rPh>
    <rPh sb="10" eb="12">
      <t>セッシュ</t>
    </rPh>
    <rPh sb="12" eb="14">
      <t>カイスウ</t>
    </rPh>
    <rPh sb="15" eb="17">
      <t>イリョウ</t>
    </rPh>
    <rPh sb="17" eb="20">
      <t>ジュウジシャ</t>
    </rPh>
    <rPh sb="20" eb="21">
      <t>トウ</t>
    </rPh>
    <rPh sb="22" eb="26">
      <t>トドウフケン</t>
    </rPh>
    <rPh sb="26" eb="27">
      <t>ベツ</t>
    </rPh>
    <phoneticPr fontId="2"/>
  </si>
  <si>
    <t>（8月2日公表時点）</t>
    <rPh sb="2" eb="3">
      <t>ガツ</t>
    </rPh>
    <rPh sb="4" eb="5">
      <t>ニチ</t>
    </rPh>
    <rPh sb="5" eb="7">
      <t>コウヒョウ</t>
    </rPh>
    <rPh sb="7" eb="9">
      <t>ジテン</t>
    </rPh>
    <phoneticPr fontId="2"/>
  </si>
  <si>
    <t>接種回数
（7月30日まで）</t>
    <rPh sb="0" eb="2">
      <t>セッシュ</t>
    </rPh>
    <rPh sb="2" eb="4">
      <t>カイスウ</t>
    </rPh>
    <rPh sb="7" eb="8">
      <t>ガツ</t>
    </rPh>
    <rPh sb="10" eb="11">
      <t>ニチ</t>
    </rPh>
    <phoneticPr fontId="2"/>
  </si>
  <si>
    <t>注：ワクチン接種円滑化システム（V-SYS）への報告（17時時点）を</t>
    <rPh sb="6" eb="8">
      <t>セッシュ</t>
    </rPh>
    <rPh sb="8" eb="11">
      <t>エンカツカ</t>
    </rPh>
    <rPh sb="24" eb="26">
      <t>ホウコク</t>
    </rPh>
    <rPh sb="29" eb="30">
      <t>ジ</t>
    </rPh>
    <rPh sb="30" eb="32">
      <t>ジテン</t>
    </rPh>
    <phoneticPr fontId="2"/>
  </si>
  <si>
    <r>
      <t>　　接種実施機関所在地の都道府県別に集計（</t>
    </r>
    <r>
      <rPr>
        <sz val="11"/>
        <rFont val="游ゴシック"/>
        <family val="3"/>
        <charset val="128"/>
        <scheme val="minor"/>
      </rPr>
      <t>高齢者、基礎疾患保有者、その他</t>
    </r>
    <r>
      <rPr>
        <sz val="11"/>
        <color theme="1"/>
        <rFont val="游ゴシック"/>
        <family val="2"/>
        <charset val="128"/>
        <scheme val="minor"/>
      </rPr>
      <t>を除く）。</t>
    </r>
    <rPh sb="2" eb="4">
      <t>セッシュ</t>
    </rPh>
    <rPh sb="4" eb="6">
      <t>ジッシ</t>
    </rPh>
    <rPh sb="6" eb="8">
      <t>キカン</t>
    </rPh>
    <rPh sb="8" eb="11">
      <t>ショザイチ</t>
    </rPh>
    <rPh sb="12" eb="16">
      <t>トドウフケン</t>
    </rPh>
    <rPh sb="16" eb="17">
      <t>ベツ</t>
    </rPh>
    <rPh sb="21" eb="24">
      <t>コウレイシャ</t>
    </rPh>
    <rPh sb="25" eb="27">
      <t>キソ</t>
    </rPh>
    <rPh sb="27" eb="29">
      <t>シッカン</t>
    </rPh>
    <rPh sb="29" eb="32">
      <t>ホユウシャ</t>
    </rPh>
    <rPh sb="35" eb="36">
      <t>ホカ</t>
    </rPh>
    <phoneticPr fontId="2"/>
  </si>
  <si>
    <t>　　医療従事者等向け優先接種の接種実績は、45都道府県は7月21日時点まで、兵庫県、沖縄県は７月27日時点までの実績を集計。</t>
    <phoneticPr fontId="2"/>
  </si>
  <si>
    <t>　　高齢者施設等従事者向け優先接種の接種実績は、７月30日時点までの実績を集計。</t>
    <phoneticPr fontId="2"/>
  </si>
  <si>
    <r>
      <t>　　</t>
    </r>
    <r>
      <rPr>
        <sz val="11"/>
        <rFont val="游ゴシック"/>
        <family val="3"/>
        <charset val="128"/>
        <scheme val="minor"/>
      </rPr>
      <t>医療従事者等は、令和３年７月30日で集計を終了。</t>
    </r>
    <rPh sb="10" eb="12">
      <t>レイワ</t>
    </rPh>
    <rPh sb="13" eb="14">
      <t>ネン</t>
    </rPh>
    <rPh sb="15" eb="16">
      <t>ガツ</t>
    </rPh>
    <rPh sb="18" eb="19">
      <t>ニチ</t>
    </rPh>
    <rPh sb="20" eb="22">
      <t>シュウケイ</t>
    </rPh>
    <rPh sb="23" eb="25">
      <t>シュウリョウ</t>
    </rPh>
    <phoneticPr fontId="2"/>
  </si>
  <si>
    <t>　　4月9日までの接種実績は厚生労働省の「新型コロナワクチン接種実績」のページをご覧ください。</t>
    <rPh sb="3" eb="4">
      <t>ガツ</t>
    </rPh>
    <rPh sb="5" eb="6">
      <t>ニチ</t>
    </rPh>
    <rPh sb="9" eb="11">
      <t>セッシュ</t>
    </rPh>
    <rPh sb="11" eb="13">
      <t>ジッセキ</t>
    </rPh>
    <rPh sb="14" eb="16">
      <t>コウセイ</t>
    </rPh>
    <rPh sb="16" eb="19">
      <t>ロウドウショウ</t>
    </rPh>
    <rPh sb="21" eb="23">
      <t>シンガタ</t>
    </rPh>
    <rPh sb="30" eb="32">
      <t>セッシュ</t>
    </rPh>
    <rPh sb="32" eb="34">
      <t>ジッセキ</t>
    </rPh>
    <rPh sb="41" eb="42">
      <t>ラン</t>
    </rPh>
    <phoneticPr fontId="2"/>
  </si>
  <si>
    <t>　　https://www.mhlw.go.jp/stf/seisakunitsuite/bunya/vaccine_sesshujisseki.html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</si>
</sst>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,##0_ "/>
    <numFmt numFmtId="177" formatCode="0.0%"/>
    <numFmt numFmtId="178" formatCode="#,##0.0;[Red]\-#,##0.0"/>
    <numFmt numFmtId="179" formatCode="#,##0_ ;[Red]\-#,##0\ "/>
    <numFmt numFmtId="180" formatCode="#,##0_);[Red]\(#,##0\)"/>
  </numFmts>
  <fonts count="1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11"/>
      <name val="游ゴシック"/>
      <family val="3"/>
      <charset val="128"/>
    </font>
    <font>
      <sz val="8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4" fillId="0" borderId="0"/>
    <xf numFmtId="9" fontId="1" fillId="0" borderId="0" applyFon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38" fontId="0" fillId="0" borderId="0" xfId="1" applyFont="1">
      <alignment vertical="center"/>
    </xf>
    <xf numFmtId="0" fontId="5" fillId="0" borderId="0" xfId="0" applyFont="1" applyAlignment="1">
      <alignment horizontal="left" vertical="center"/>
    </xf>
    <xf numFmtId="38" fontId="5" fillId="0" borderId="0" xfId="1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38" fontId="5" fillId="0" borderId="0" xfId="1" applyFont="1" applyAlignment="1">
      <alignment horizontal="center" vertical="center"/>
    </xf>
    <xf numFmtId="176" fontId="6" fillId="0" borderId="0" xfId="0" applyNumberFormat="1" applyFont="1">
      <alignment vertical="center"/>
    </xf>
    <xf numFmtId="0" fontId="5" fillId="0" borderId="0" xfId="0" applyFont="1" applyAlignment="1">
      <alignment horizontal="right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7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8" fontId="3" fillId="0" borderId="0" xfId="1" applyFont="1" applyFill="1" applyBorder="1" applyAlignment="1">
      <alignment horizontal="center" vertical="center"/>
    </xf>
    <xf numFmtId="38" fontId="5" fillId="0" borderId="0" xfId="1" applyFont="1" applyFill="1" applyBorder="1" applyAlignment="1">
      <alignment horizontal="center" vertical="center"/>
    </xf>
    <xf numFmtId="177" fontId="5" fillId="0" borderId="0" xfId="3" applyNumberFormat="1" applyFont="1" applyFill="1" applyBorder="1" applyAlignment="1">
      <alignment horizontal="center" vertical="center"/>
    </xf>
    <xf numFmtId="178" fontId="5" fillId="0" borderId="0" xfId="1" applyNumberFormat="1" applyFont="1" applyFill="1" applyBorder="1" applyAlignment="1">
      <alignment horizontal="center" vertical="center"/>
    </xf>
    <xf numFmtId="38" fontId="5" fillId="0" borderId="0" xfId="1" applyFont="1">
      <alignment vertical="center"/>
    </xf>
    <xf numFmtId="0" fontId="5" fillId="0" borderId="0" xfId="0" applyFont="1">
      <alignment vertical="center"/>
    </xf>
    <xf numFmtId="38" fontId="6" fillId="0" borderId="0" xfId="1" applyFont="1">
      <alignment vertical="center"/>
    </xf>
    <xf numFmtId="179" fontId="3" fillId="0" borderId="1" xfId="1" applyNumberFormat="1" applyFont="1" applyFill="1" applyBorder="1" applyAlignment="1">
      <alignment vertical="center"/>
    </xf>
    <xf numFmtId="179" fontId="5" fillId="0" borderId="1" xfId="1" applyNumberFormat="1" applyFont="1" applyFill="1" applyBorder="1" applyAlignment="1">
      <alignment vertical="center"/>
    </xf>
    <xf numFmtId="0" fontId="8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180" fontId="3" fillId="0" borderId="1" xfId="1" applyNumberFormat="1" applyFont="1" applyBorder="1">
      <alignment vertical="center"/>
    </xf>
    <xf numFmtId="10" fontId="3" fillId="0" borderId="1" xfId="3" applyNumberFormat="1" applyFont="1" applyBorder="1">
      <alignment vertical="center"/>
    </xf>
    <xf numFmtId="10" fontId="3" fillId="0" borderId="6" xfId="3" applyNumberFormat="1" applyFont="1" applyBorder="1">
      <alignment vertical="center"/>
    </xf>
    <xf numFmtId="180" fontId="3" fillId="0" borderId="6" xfId="1" applyNumberFormat="1" applyFont="1" applyBorder="1">
      <alignment vertical="center"/>
    </xf>
    <xf numFmtId="0" fontId="3" fillId="0" borderId="1" xfId="0" applyFont="1" applyBorder="1" applyAlignment="1">
      <alignment horizontal="left" vertical="center"/>
    </xf>
    <xf numFmtId="180" fontId="3" fillId="0" borderId="1" xfId="1" applyNumberFormat="1" applyFont="1" applyFill="1" applyBorder="1">
      <alignment vertical="center"/>
    </xf>
    <xf numFmtId="180" fontId="3" fillId="0" borderId="1" xfId="0" applyNumberFormat="1" applyFont="1" applyBorder="1">
      <alignment vertical="center"/>
    </xf>
    <xf numFmtId="38" fontId="3" fillId="0" borderId="1" xfId="1" applyFont="1" applyBorder="1" applyAlignment="1">
      <alignment horizontal="left" vertical="center"/>
    </xf>
    <xf numFmtId="10" fontId="3" fillId="0" borderId="1" xfId="3" applyNumberFormat="1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vertical="center" wrapText="1"/>
    </xf>
    <xf numFmtId="180" fontId="0" fillId="0" borderId="1" xfId="1" applyNumberFormat="1" applyFont="1" applyBorder="1">
      <alignment vertical="center"/>
    </xf>
    <xf numFmtId="180" fontId="0" fillId="0" borderId="1" xfId="0" applyNumberFormat="1" applyBorder="1">
      <alignment vertical="center"/>
    </xf>
    <xf numFmtId="180" fontId="0" fillId="0" borderId="0" xfId="0" applyNumberFormat="1">
      <alignment vertical="center"/>
    </xf>
    <xf numFmtId="10" fontId="0" fillId="0" borderId="1" xfId="0" applyNumberFormat="1" applyBorder="1">
      <alignment vertical="center"/>
    </xf>
    <xf numFmtId="10" fontId="0" fillId="0" borderId="1" xfId="3" applyNumberFormat="1" applyFont="1" applyBorder="1">
      <alignment vertical="center"/>
    </xf>
    <xf numFmtId="0" fontId="0" fillId="0" borderId="1" xfId="0" applyBorder="1" applyAlignment="1">
      <alignment horizontal="left" vertical="center"/>
    </xf>
    <xf numFmtId="180" fontId="4" fillId="0" borderId="1" xfId="3" applyNumberFormat="1" applyFont="1" applyBorder="1" applyAlignment="1"/>
    <xf numFmtId="176" fontId="0" fillId="0" borderId="1" xfId="0" applyNumberFormat="1" applyBorder="1">
      <alignment vertical="center"/>
    </xf>
    <xf numFmtId="38" fontId="0" fillId="0" borderId="1" xfId="1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38" fontId="3" fillId="0" borderId="0" xfId="1" applyFont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38" fontId="10" fillId="0" borderId="0" xfId="1" applyFont="1" applyFill="1">
      <alignment vertical="center"/>
    </xf>
    <xf numFmtId="38" fontId="0" fillId="0" borderId="0" xfId="1" applyFont="1" applyFill="1">
      <alignment vertical="center"/>
    </xf>
    <xf numFmtId="38" fontId="3" fillId="0" borderId="0" xfId="1" applyFont="1" applyFill="1">
      <alignment vertical="center"/>
    </xf>
    <xf numFmtId="0" fontId="3" fillId="0" borderId="6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80" fontId="3" fillId="0" borderId="6" xfId="1" applyNumberFormat="1" applyFont="1" applyFill="1" applyBorder="1">
      <alignment vertical="center"/>
    </xf>
    <xf numFmtId="10" fontId="3" fillId="0" borderId="1" xfId="1" applyNumberFormat="1" applyFont="1" applyFill="1" applyBorder="1">
      <alignment vertical="center"/>
    </xf>
    <xf numFmtId="10" fontId="3" fillId="0" borderId="1" xfId="0" applyNumberFormat="1" applyFont="1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" xfId="0" applyFill="1" applyBorder="1" applyAlignment="1"/>
    <xf numFmtId="180" fontId="0" fillId="2" borderId="1" xfId="0" applyNumberFormat="1" applyFill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38" fontId="5" fillId="0" borderId="1" xfId="1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56" fontId="12" fillId="0" borderId="2" xfId="0" applyNumberFormat="1" applyFont="1" applyBorder="1" applyAlignment="1">
      <alignment horizontal="center" vertical="center" wrapText="1"/>
    </xf>
    <xf numFmtId="56" fontId="12" fillId="0" borderId="2" xfId="0" applyNumberFormat="1" applyFont="1" applyBorder="1" applyAlignment="1">
      <alignment horizontal="center" vertical="center"/>
    </xf>
    <xf numFmtId="56" fontId="3" fillId="0" borderId="7" xfId="0" applyNumberFormat="1" applyFont="1" applyBorder="1" applyAlignment="1">
      <alignment horizontal="center" vertical="center" wrapText="1"/>
    </xf>
    <xf numFmtId="56" fontId="3" fillId="0" borderId="8" xfId="0" applyNumberFormat="1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56" fontId="5" fillId="0" borderId="9" xfId="0" applyNumberFormat="1" applyFont="1" applyBorder="1" applyAlignment="1">
      <alignment horizontal="center" vertical="center" wrapText="1"/>
    </xf>
    <xf numFmtId="56" fontId="5" fillId="0" borderId="10" xfId="0" applyNumberFormat="1" applyFont="1" applyBorder="1" applyAlignment="1">
      <alignment horizontal="center" vertical="center" wrapText="1"/>
    </xf>
    <xf numFmtId="38" fontId="5" fillId="0" borderId="3" xfId="1" applyFont="1" applyFill="1" applyBorder="1" applyAlignment="1">
      <alignment horizontal="center" vertical="center"/>
    </xf>
    <xf numFmtId="38" fontId="5" fillId="0" borderId="1" xfId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 wrapText="1"/>
    </xf>
    <xf numFmtId="56" fontId="5" fillId="0" borderId="2" xfId="0" applyNumberFormat="1" applyFont="1" applyBorder="1" applyAlignment="1">
      <alignment horizontal="center" vertical="center"/>
    </xf>
    <xf numFmtId="56" fontId="3" fillId="0" borderId="2" xfId="0" applyNumberFormat="1" applyFont="1" applyBorder="1" applyAlignment="1">
      <alignment horizontal="center" vertical="center" wrapText="1"/>
    </xf>
    <xf numFmtId="56" fontId="3" fillId="0" borderId="2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shrinkToFi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</cellXfs>
  <cellStyles count="4">
    <cellStyle name="パーセント" xfId="3" builtinId="5"/>
    <cellStyle name="桁区切り" xfId="1" builtinId="6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3"/>
  <sheetViews>
    <sheetView tabSelected="1" view="pageBreakPreview" zoomScaleNormal="100" zoomScaleSheetLayoutView="100" workbookViewId="0">
      <selection activeCell="C3" sqref="C3"/>
    </sheetView>
  </sheetViews>
  <sheetFormatPr defaultRowHeight="18" x14ac:dyDescent="0.45"/>
  <cols>
    <col min="1" max="1" width="13.59765625" customWidth="1"/>
    <col min="2" max="3" width="13.59765625" style="1" customWidth="1"/>
    <col min="4" max="8" width="13.59765625" customWidth="1"/>
    <col min="9" max="9" width="4.09765625" customWidth="1"/>
    <col min="10" max="10" width="10.5" bestFit="1" customWidth="1"/>
  </cols>
  <sheetData>
    <row r="1" spans="1:8" x14ac:dyDescent="0.45">
      <c r="A1" s="75" t="s">
        <v>0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2"/>
      <c r="F2" s="2"/>
      <c r="G2" s="2"/>
      <c r="H2" s="2"/>
    </row>
    <row r="3" spans="1:8" x14ac:dyDescent="0.45">
      <c r="A3" s="2"/>
      <c r="B3" s="3"/>
      <c r="C3" s="3"/>
      <c r="D3" s="2"/>
      <c r="E3" s="2"/>
      <c r="F3" s="2"/>
      <c r="G3" s="54"/>
      <c r="H3" s="53" t="s">
        <v>1</v>
      </c>
    </row>
    <row r="4" spans="1:8" x14ac:dyDescent="0.45">
      <c r="A4" s="4"/>
      <c r="B4" s="5"/>
      <c r="C4" s="5"/>
      <c r="D4" s="4"/>
      <c r="E4" s="6"/>
      <c r="F4" s="6"/>
      <c r="G4" s="6"/>
      <c r="H4" s="7" t="s">
        <v>2</v>
      </c>
    </row>
    <row r="5" spans="1:8" ht="19.5" customHeight="1" x14ac:dyDescent="0.45">
      <c r="A5" s="71" t="s">
        <v>3</v>
      </c>
      <c r="B5" s="76" t="s">
        <v>4</v>
      </c>
      <c r="C5" s="72" t="s">
        <v>5</v>
      </c>
      <c r="D5" s="77"/>
      <c r="E5" s="80" t="s">
        <v>6</v>
      </c>
      <c r="F5" s="81"/>
      <c r="G5" s="82">
        <v>44712</v>
      </c>
      <c r="H5" s="83"/>
    </row>
    <row r="6" spans="1:8" ht="21.75" customHeight="1" x14ac:dyDescent="0.45">
      <c r="A6" s="71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70" t="s">
        <v>10</v>
      </c>
      <c r="F7" s="8"/>
      <c r="G7" s="70" t="s">
        <v>10</v>
      </c>
      <c r="H7" s="9"/>
    </row>
    <row r="8" spans="1:8" ht="18.75" customHeight="1" x14ac:dyDescent="0.45">
      <c r="A8" s="71"/>
      <c r="B8" s="76"/>
      <c r="C8" s="89"/>
      <c r="D8" s="72" t="s">
        <v>11</v>
      </c>
      <c r="E8" s="71"/>
      <c r="F8" s="72" t="s">
        <v>12</v>
      </c>
      <c r="G8" s="71"/>
      <c r="H8" s="74" t="s">
        <v>12</v>
      </c>
    </row>
    <row r="9" spans="1:8" ht="35.1" customHeight="1" x14ac:dyDescent="0.45">
      <c r="A9" s="71"/>
      <c r="B9" s="76"/>
      <c r="C9" s="89"/>
      <c r="D9" s="73"/>
      <c r="E9" s="71"/>
      <c r="F9" s="73"/>
      <c r="G9" s="71"/>
      <c r="H9" s="73"/>
    </row>
    <row r="10" spans="1:8" x14ac:dyDescent="0.45">
      <c r="A10" s="10" t="s">
        <v>13</v>
      </c>
      <c r="B10" s="20">
        <v>126645025.00000003</v>
      </c>
      <c r="C10" s="21">
        <f>SUM(C11:C57)</f>
        <v>74604331</v>
      </c>
      <c r="D10" s="11">
        <f>C10/$B10</f>
        <v>0.58908220832204017</v>
      </c>
      <c r="E10" s="21">
        <f>SUM(E11:E57)</f>
        <v>1439043</v>
      </c>
      <c r="F10" s="11">
        <f>E10/$B10</f>
        <v>1.1362807184885467E-2</v>
      </c>
      <c r="G10" s="21">
        <f>SUM(G11:G57)</f>
        <v>189103</v>
      </c>
      <c r="H10" s="11">
        <f>G10/$B10</f>
        <v>1.4931735376103401E-3</v>
      </c>
    </row>
    <row r="11" spans="1:8" x14ac:dyDescent="0.45">
      <c r="A11" s="12" t="s">
        <v>14</v>
      </c>
      <c r="B11" s="20">
        <v>5226603</v>
      </c>
      <c r="C11" s="21">
        <v>3191104</v>
      </c>
      <c r="D11" s="11">
        <f t="shared" ref="D11:D57" si="0">C11/$B11</f>
        <v>0.6105502943307537</v>
      </c>
      <c r="E11" s="21">
        <v>66598</v>
      </c>
      <c r="F11" s="11">
        <f t="shared" ref="F11:F57" si="1">E11/$B11</f>
        <v>1.2742119499032162E-2</v>
      </c>
      <c r="G11" s="21">
        <v>10221</v>
      </c>
      <c r="H11" s="11">
        <f t="shared" ref="H11:H57" si="2">G11/$B11</f>
        <v>1.955572290453283E-3</v>
      </c>
    </row>
    <row r="12" spans="1:8" x14ac:dyDescent="0.45">
      <c r="A12" s="12" t="s">
        <v>15</v>
      </c>
      <c r="B12" s="20">
        <v>1259615</v>
      </c>
      <c r="C12" s="21">
        <v>807914</v>
      </c>
      <c r="D12" s="11">
        <f t="shared" si="0"/>
        <v>0.64139756989238772</v>
      </c>
      <c r="E12" s="21">
        <v>19743</v>
      </c>
      <c r="F12" s="11">
        <f t="shared" si="1"/>
        <v>1.5673836846973082E-2</v>
      </c>
      <c r="G12" s="21">
        <v>2321</v>
      </c>
      <c r="H12" s="11">
        <f t="shared" si="2"/>
        <v>1.8426265168325242E-3</v>
      </c>
    </row>
    <row r="13" spans="1:8" x14ac:dyDescent="0.45">
      <c r="A13" s="12" t="s">
        <v>16</v>
      </c>
      <c r="B13" s="20">
        <v>1220823</v>
      </c>
      <c r="C13" s="21">
        <v>793291</v>
      </c>
      <c r="D13" s="11">
        <f t="shared" si="0"/>
        <v>0.64980017578305782</v>
      </c>
      <c r="E13" s="21">
        <v>20308</v>
      </c>
      <c r="F13" s="11">
        <f t="shared" si="1"/>
        <v>1.6634680047803819E-2</v>
      </c>
      <c r="G13" s="21">
        <v>2487</v>
      </c>
      <c r="H13" s="11">
        <f t="shared" si="2"/>
        <v>2.0371503485763294E-3</v>
      </c>
    </row>
    <row r="14" spans="1:8" x14ac:dyDescent="0.45">
      <c r="A14" s="12" t="s">
        <v>17</v>
      </c>
      <c r="B14" s="20">
        <v>2281989</v>
      </c>
      <c r="C14" s="21">
        <v>1400577</v>
      </c>
      <c r="D14" s="11">
        <f t="shared" si="0"/>
        <v>0.6137527393865615</v>
      </c>
      <c r="E14" s="21">
        <v>35038</v>
      </c>
      <c r="F14" s="11">
        <f t="shared" si="1"/>
        <v>1.5354149384593879E-2</v>
      </c>
      <c r="G14" s="21">
        <v>11792</v>
      </c>
      <c r="H14" s="11">
        <f t="shared" si="2"/>
        <v>5.1674219288524179E-3</v>
      </c>
    </row>
    <row r="15" spans="1:8" x14ac:dyDescent="0.45">
      <c r="A15" s="12" t="s">
        <v>18</v>
      </c>
      <c r="B15" s="20">
        <v>971288</v>
      </c>
      <c r="C15" s="21">
        <v>667349</v>
      </c>
      <c r="D15" s="11">
        <f t="shared" si="0"/>
        <v>0.68707633575211469</v>
      </c>
      <c r="E15" s="21">
        <v>20744</v>
      </c>
      <c r="F15" s="11">
        <f t="shared" si="1"/>
        <v>2.1357208160710316E-2</v>
      </c>
      <c r="G15" s="21">
        <v>1468</v>
      </c>
      <c r="H15" s="11">
        <f t="shared" si="2"/>
        <v>1.5113951783611041E-3</v>
      </c>
    </row>
    <row r="16" spans="1:8" x14ac:dyDescent="0.45">
      <c r="A16" s="12" t="s">
        <v>19</v>
      </c>
      <c r="B16" s="20">
        <v>1069562</v>
      </c>
      <c r="C16" s="21">
        <v>721032</v>
      </c>
      <c r="D16" s="11">
        <f t="shared" si="0"/>
        <v>0.67413763764980428</v>
      </c>
      <c r="E16" s="21">
        <v>19129</v>
      </c>
      <c r="F16" s="11">
        <f t="shared" si="1"/>
        <v>1.7884891198453198E-2</v>
      </c>
      <c r="G16" s="21">
        <v>4072</v>
      </c>
      <c r="H16" s="11">
        <f t="shared" si="2"/>
        <v>3.8071659239950558E-3</v>
      </c>
    </row>
    <row r="17" spans="1:8" x14ac:dyDescent="0.45">
      <c r="A17" s="12" t="s">
        <v>20</v>
      </c>
      <c r="B17" s="20">
        <v>1862059.0000000002</v>
      </c>
      <c r="C17" s="21">
        <v>1215589</v>
      </c>
      <c r="D17" s="11">
        <f t="shared" si="0"/>
        <v>0.65281980860971633</v>
      </c>
      <c r="E17" s="21">
        <v>29748</v>
      </c>
      <c r="F17" s="11">
        <f t="shared" si="1"/>
        <v>1.5975863278231247E-2</v>
      </c>
      <c r="G17" s="21">
        <v>3976</v>
      </c>
      <c r="H17" s="11">
        <f t="shared" si="2"/>
        <v>2.135270686911639E-3</v>
      </c>
    </row>
    <row r="18" spans="1:8" x14ac:dyDescent="0.45">
      <c r="A18" s="12" t="s">
        <v>21</v>
      </c>
      <c r="B18" s="20">
        <v>2907675</v>
      </c>
      <c r="C18" s="21">
        <v>1827587</v>
      </c>
      <c r="D18" s="11">
        <f t="shared" si="0"/>
        <v>0.62853895294350293</v>
      </c>
      <c r="E18" s="21">
        <v>41432</v>
      </c>
      <c r="F18" s="11">
        <f t="shared" si="1"/>
        <v>1.4249185345679968E-2</v>
      </c>
      <c r="G18" s="21">
        <v>4815</v>
      </c>
      <c r="H18" s="11">
        <f t="shared" si="2"/>
        <v>1.6559622378704635E-3</v>
      </c>
    </row>
    <row r="19" spans="1:8" x14ac:dyDescent="0.45">
      <c r="A19" s="12" t="s">
        <v>22</v>
      </c>
      <c r="B19" s="20">
        <v>1955401</v>
      </c>
      <c r="C19" s="21">
        <v>1194285</v>
      </c>
      <c r="D19" s="11">
        <f t="shared" si="0"/>
        <v>0.61076219148911148</v>
      </c>
      <c r="E19" s="21">
        <v>32301</v>
      </c>
      <c r="F19" s="11">
        <f t="shared" si="1"/>
        <v>1.6518862371452198E-2</v>
      </c>
      <c r="G19" s="21">
        <v>3378</v>
      </c>
      <c r="H19" s="11">
        <f t="shared" si="2"/>
        <v>1.7275228968380398E-3</v>
      </c>
    </row>
    <row r="20" spans="1:8" x14ac:dyDescent="0.45">
      <c r="A20" s="12" t="s">
        <v>23</v>
      </c>
      <c r="B20" s="20">
        <v>1958101</v>
      </c>
      <c r="C20" s="21">
        <v>1218639</v>
      </c>
      <c r="D20" s="11">
        <f t="shared" si="0"/>
        <v>0.62235758012482501</v>
      </c>
      <c r="E20" s="21">
        <v>15695</v>
      </c>
      <c r="F20" s="11">
        <f t="shared" si="1"/>
        <v>8.0154190207757416E-3</v>
      </c>
      <c r="G20" s="21">
        <v>1745</v>
      </c>
      <c r="H20" s="11">
        <f t="shared" si="2"/>
        <v>8.9116955662654784E-4</v>
      </c>
    </row>
    <row r="21" spans="1:8" x14ac:dyDescent="0.45">
      <c r="A21" s="12" t="s">
        <v>24</v>
      </c>
      <c r="B21" s="20">
        <v>7393799</v>
      </c>
      <c r="C21" s="21">
        <v>4320884</v>
      </c>
      <c r="D21" s="11">
        <f t="shared" si="0"/>
        <v>0.58439294873988323</v>
      </c>
      <c r="E21" s="21">
        <v>92632</v>
      </c>
      <c r="F21" s="11">
        <f t="shared" si="1"/>
        <v>1.2528336245007472E-2</v>
      </c>
      <c r="G21" s="21">
        <v>11233</v>
      </c>
      <c r="H21" s="11">
        <f t="shared" si="2"/>
        <v>1.5192460601106414E-3</v>
      </c>
    </row>
    <row r="22" spans="1:8" x14ac:dyDescent="0.45">
      <c r="A22" s="12" t="s">
        <v>25</v>
      </c>
      <c r="B22" s="20">
        <v>6322892.0000000009</v>
      </c>
      <c r="C22" s="21">
        <v>3788743</v>
      </c>
      <c r="D22" s="11">
        <f t="shared" si="0"/>
        <v>0.59921045622794122</v>
      </c>
      <c r="E22" s="21">
        <v>83875</v>
      </c>
      <c r="F22" s="11">
        <f t="shared" si="1"/>
        <v>1.3265290629667562E-2</v>
      </c>
      <c r="G22" s="21">
        <v>11015</v>
      </c>
      <c r="H22" s="11">
        <f t="shared" si="2"/>
        <v>1.7420825786681156E-3</v>
      </c>
    </row>
    <row r="23" spans="1:8" x14ac:dyDescent="0.45">
      <c r="A23" s="12" t="s">
        <v>26</v>
      </c>
      <c r="B23" s="20">
        <v>13843329.000000002</v>
      </c>
      <c r="C23" s="21">
        <v>7994171</v>
      </c>
      <c r="D23" s="11">
        <f t="shared" si="0"/>
        <v>0.57747460888923463</v>
      </c>
      <c r="E23" s="21">
        <v>113163</v>
      </c>
      <c r="F23" s="11">
        <f t="shared" si="1"/>
        <v>8.1745510779957613E-3</v>
      </c>
      <c r="G23" s="21">
        <v>13903</v>
      </c>
      <c r="H23" s="11">
        <f t="shared" si="2"/>
        <v>1.0043104516261948E-3</v>
      </c>
    </row>
    <row r="24" spans="1:8" x14ac:dyDescent="0.45">
      <c r="A24" s="12" t="s">
        <v>27</v>
      </c>
      <c r="B24" s="20">
        <v>9220206</v>
      </c>
      <c r="C24" s="21">
        <v>5390452</v>
      </c>
      <c r="D24" s="11">
        <f t="shared" si="0"/>
        <v>0.58463466000651176</v>
      </c>
      <c r="E24" s="21">
        <v>99100</v>
      </c>
      <c r="F24" s="11">
        <f t="shared" si="1"/>
        <v>1.0748132959285291E-2</v>
      </c>
      <c r="G24" s="21">
        <v>9997</v>
      </c>
      <c r="H24" s="11">
        <f t="shared" si="2"/>
        <v>1.0842490937838047E-3</v>
      </c>
    </row>
    <row r="25" spans="1:8" x14ac:dyDescent="0.45">
      <c r="A25" s="12" t="s">
        <v>28</v>
      </c>
      <c r="B25" s="20">
        <v>2213174</v>
      </c>
      <c r="C25" s="21">
        <v>1492596</v>
      </c>
      <c r="D25" s="11">
        <f t="shared" si="0"/>
        <v>0.67441421234841903</v>
      </c>
      <c r="E25" s="21">
        <v>34557</v>
      </c>
      <c r="F25" s="11">
        <f t="shared" si="1"/>
        <v>1.5614226445819442E-2</v>
      </c>
      <c r="G25" s="21">
        <v>2272</v>
      </c>
      <c r="H25" s="11">
        <f t="shared" si="2"/>
        <v>1.0265799254825874E-3</v>
      </c>
    </row>
    <row r="26" spans="1:8" x14ac:dyDescent="0.45">
      <c r="A26" s="12" t="s">
        <v>29</v>
      </c>
      <c r="B26" s="20">
        <v>1047674</v>
      </c>
      <c r="C26" s="21">
        <v>665560</v>
      </c>
      <c r="D26" s="11">
        <f t="shared" si="0"/>
        <v>0.63527394972100104</v>
      </c>
      <c r="E26" s="21">
        <v>11778</v>
      </c>
      <c r="F26" s="11">
        <f t="shared" si="1"/>
        <v>1.1242046667188458E-2</v>
      </c>
      <c r="G26" s="21">
        <v>804</v>
      </c>
      <c r="H26" s="11">
        <f t="shared" si="2"/>
        <v>7.6741429108673122E-4</v>
      </c>
    </row>
    <row r="27" spans="1:8" x14ac:dyDescent="0.45">
      <c r="A27" s="12" t="s">
        <v>30</v>
      </c>
      <c r="B27" s="20">
        <v>1132656</v>
      </c>
      <c r="C27" s="21">
        <v>679076</v>
      </c>
      <c r="D27" s="11">
        <f t="shared" si="0"/>
        <v>0.59954302100549506</v>
      </c>
      <c r="E27" s="21">
        <v>15326</v>
      </c>
      <c r="F27" s="11">
        <f t="shared" si="1"/>
        <v>1.353102795553107E-2</v>
      </c>
      <c r="G27" s="21">
        <v>1238</v>
      </c>
      <c r="H27" s="11">
        <f t="shared" si="2"/>
        <v>1.0930061731011004E-3</v>
      </c>
    </row>
    <row r="28" spans="1:8" x14ac:dyDescent="0.45">
      <c r="A28" s="12" t="s">
        <v>31</v>
      </c>
      <c r="B28" s="20">
        <v>774582.99999999988</v>
      </c>
      <c r="C28" s="21">
        <v>480592</v>
      </c>
      <c r="D28" s="11">
        <f t="shared" si="0"/>
        <v>0.62045255318022741</v>
      </c>
      <c r="E28" s="21">
        <v>10080</v>
      </c>
      <c r="F28" s="11">
        <f t="shared" si="1"/>
        <v>1.3013453690566409E-2</v>
      </c>
      <c r="G28" s="21">
        <v>2014</v>
      </c>
      <c r="H28" s="11">
        <f t="shared" si="2"/>
        <v>2.6001087036508679E-3</v>
      </c>
    </row>
    <row r="29" spans="1:8" x14ac:dyDescent="0.45">
      <c r="A29" s="12" t="s">
        <v>32</v>
      </c>
      <c r="B29" s="20">
        <v>820997</v>
      </c>
      <c r="C29" s="21">
        <v>506053</v>
      </c>
      <c r="D29" s="11">
        <f t="shared" si="0"/>
        <v>0.61638836682716258</v>
      </c>
      <c r="E29" s="21">
        <v>7630</v>
      </c>
      <c r="F29" s="11">
        <f t="shared" si="1"/>
        <v>9.2935784174607208E-3</v>
      </c>
      <c r="G29" s="21">
        <v>847</v>
      </c>
      <c r="H29" s="11">
        <f t="shared" si="2"/>
        <v>1.0316724665254563E-3</v>
      </c>
    </row>
    <row r="30" spans="1:8" x14ac:dyDescent="0.45">
      <c r="A30" s="12" t="s">
        <v>33</v>
      </c>
      <c r="B30" s="20">
        <v>2071737</v>
      </c>
      <c r="C30" s="21">
        <v>1317767</v>
      </c>
      <c r="D30" s="11">
        <f t="shared" si="0"/>
        <v>0.6360686708785912</v>
      </c>
      <c r="E30" s="21">
        <v>28198</v>
      </c>
      <c r="F30" s="11">
        <f t="shared" si="1"/>
        <v>1.3610800984874044E-2</v>
      </c>
      <c r="G30" s="21">
        <v>2739</v>
      </c>
      <c r="H30" s="11">
        <f t="shared" si="2"/>
        <v>1.3220790090634092E-3</v>
      </c>
    </row>
    <row r="31" spans="1:8" x14ac:dyDescent="0.45">
      <c r="A31" s="12" t="s">
        <v>34</v>
      </c>
      <c r="B31" s="20">
        <v>2016791</v>
      </c>
      <c r="C31" s="21">
        <v>1257573</v>
      </c>
      <c r="D31" s="11">
        <f t="shared" si="0"/>
        <v>0.62355147360336294</v>
      </c>
      <c r="E31" s="21">
        <v>22650</v>
      </c>
      <c r="F31" s="11">
        <f t="shared" si="1"/>
        <v>1.1230712552763276E-2</v>
      </c>
      <c r="G31" s="21">
        <v>2615</v>
      </c>
      <c r="H31" s="11">
        <f t="shared" si="2"/>
        <v>1.2966142748554511E-3</v>
      </c>
    </row>
    <row r="32" spans="1:8" x14ac:dyDescent="0.45">
      <c r="A32" s="12" t="s">
        <v>35</v>
      </c>
      <c r="B32" s="20">
        <v>3686259.9999999995</v>
      </c>
      <c r="C32" s="21">
        <v>2236126</v>
      </c>
      <c r="D32" s="11">
        <f t="shared" si="0"/>
        <v>0.60661103666046357</v>
      </c>
      <c r="E32" s="21">
        <v>50707</v>
      </c>
      <c r="F32" s="11">
        <f t="shared" si="1"/>
        <v>1.375567648510957E-2</v>
      </c>
      <c r="G32" s="21">
        <v>5994</v>
      </c>
      <c r="H32" s="11">
        <f t="shared" si="2"/>
        <v>1.6260383152571986E-3</v>
      </c>
    </row>
    <row r="33" spans="1:8" x14ac:dyDescent="0.45">
      <c r="A33" s="12" t="s">
        <v>36</v>
      </c>
      <c r="B33" s="20">
        <v>7558801.9999999991</v>
      </c>
      <c r="C33" s="21">
        <v>4245331</v>
      </c>
      <c r="D33" s="11">
        <f t="shared" si="0"/>
        <v>0.56164072031520351</v>
      </c>
      <c r="E33" s="21">
        <v>82379</v>
      </c>
      <c r="F33" s="11">
        <f t="shared" si="1"/>
        <v>1.0898420146472947E-2</v>
      </c>
      <c r="G33" s="21">
        <v>9235</v>
      </c>
      <c r="H33" s="11">
        <f t="shared" si="2"/>
        <v>1.2217544526235773E-3</v>
      </c>
    </row>
    <row r="34" spans="1:8" x14ac:dyDescent="0.45">
      <c r="A34" s="12" t="s">
        <v>37</v>
      </c>
      <c r="B34" s="20">
        <v>1800557</v>
      </c>
      <c r="C34" s="21">
        <v>1065643</v>
      </c>
      <c r="D34" s="11">
        <f t="shared" si="0"/>
        <v>0.59184074705771605</v>
      </c>
      <c r="E34" s="21">
        <v>23272</v>
      </c>
      <c r="F34" s="11">
        <f t="shared" si="1"/>
        <v>1.2924889353683333E-2</v>
      </c>
      <c r="G34" s="21">
        <v>4697</v>
      </c>
      <c r="H34" s="11">
        <f t="shared" si="2"/>
        <v>2.6086372161503355E-3</v>
      </c>
    </row>
    <row r="35" spans="1:8" x14ac:dyDescent="0.45">
      <c r="A35" s="12" t="s">
        <v>38</v>
      </c>
      <c r="B35" s="20">
        <v>1418843</v>
      </c>
      <c r="C35" s="21">
        <v>825048</v>
      </c>
      <c r="D35" s="11">
        <f t="shared" si="0"/>
        <v>0.58149351267194471</v>
      </c>
      <c r="E35" s="21">
        <v>17674</v>
      </c>
      <c r="F35" s="11">
        <f t="shared" si="1"/>
        <v>1.2456628393698245E-2</v>
      </c>
      <c r="G35" s="21">
        <v>2373</v>
      </c>
      <c r="H35" s="11">
        <f t="shared" si="2"/>
        <v>1.6724894861517448E-3</v>
      </c>
    </row>
    <row r="36" spans="1:8" x14ac:dyDescent="0.45">
      <c r="A36" s="12" t="s">
        <v>39</v>
      </c>
      <c r="B36" s="20">
        <v>2530542</v>
      </c>
      <c r="C36" s="21">
        <v>1408155</v>
      </c>
      <c r="D36" s="11">
        <f t="shared" si="0"/>
        <v>0.55646379313206418</v>
      </c>
      <c r="E36" s="21">
        <v>30159</v>
      </c>
      <c r="F36" s="11">
        <f t="shared" si="1"/>
        <v>1.1918000175456482E-2</v>
      </c>
      <c r="G36" s="21">
        <v>7606</v>
      </c>
      <c r="H36" s="11">
        <f t="shared" si="2"/>
        <v>3.005680206058623E-3</v>
      </c>
    </row>
    <row r="37" spans="1:8" x14ac:dyDescent="0.45">
      <c r="A37" s="12" t="s">
        <v>40</v>
      </c>
      <c r="B37" s="20">
        <v>8839511</v>
      </c>
      <c r="C37" s="21">
        <v>4583375</v>
      </c>
      <c r="D37" s="11">
        <f t="shared" si="0"/>
        <v>0.51851001712651301</v>
      </c>
      <c r="E37" s="21">
        <v>90532</v>
      </c>
      <c r="F37" s="11">
        <f t="shared" si="1"/>
        <v>1.0241743010444809E-2</v>
      </c>
      <c r="G37" s="21">
        <v>13463</v>
      </c>
      <c r="H37" s="11">
        <f t="shared" si="2"/>
        <v>1.5230480509611901E-3</v>
      </c>
    </row>
    <row r="38" spans="1:8" x14ac:dyDescent="0.45">
      <c r="A38" s="12" t="s">
        <v>41</v>
      </c>
      <c r="B38" s="20">
        <v>5523625</v>
      </c>
      <c r="C38" s="21">
        <v>3102247</v>
      </c>
      <c r="D38" s="11">
        <f t="shared" si="0"/>
        <v>0.56163244246305644</v>
      </c>
      <c r="E38" s="21">
        <v>58658</v>
      </c>
      <c r="F38" s="11">
        <f t="shared" si="1"/>
        <v>1.0619475435063025E-2</v>
      </c>
      <c r="G38" s="21">
        <v>7022</v>
      </c>
      <c r="H38" s="11">
        <f t="shared" si="2"/>
        <v>1.2712666048111522E-3</v>
      </c>
    </row>
    <row r="39" spans="1:8" x14ac:dyDescent="0.45">
      <c r="A39" s="12" t="s">
        <v>42</v>
      </c>
      <c r="B39" s="20">
        <v>1344738.9999999998</v>
      </c>
      <c r="C39" s="21">
        <v>798398</v>
      </c>
      <c r="D39" s="11">
        <f t="shared" si="0"/>
        <v>0.59371967348310728</v>
      </c>
      <c r="E39" s="21">
        <v>10875</v>
      </c>
      <c r="F39" s="11">
        <f t="shared" si="1"/>
        <v>8.0870711714317815E-3</v>
      </c>
      <c r="G39" s="21">
        <v>1086</v>
      </c>
      <c r="H39" s="11">
        <f t="shared" si="2"/>
        <v>8.0759165905056681E-4</v>
      </c>
    </row>
    <row r="40" spans="1:8" x14ac:dyDescent="0.45">
      <c r="A40" s="12" t="s">
        <v>43</v>
      </c>
      <c r="B40" s="20">
        <v>944432</v>
      </c>
      <c r="C40" s="21">
        <v>570093</v>
      </c>
      <c r="D40" s="11">
        <f t="shared" si="0"/>
        <v>0.60363583614278216</v>
      </c>
      <c r="E40" s="21">
        <v>7268</v>
      </c>
      <c r="F40" s="11">
        <f t="shared" si="1"/>
        <v>7.6956308130177713E-3</v>
      </c>
      <c r="G40" s="21">
        <v>560</v>
      </c>
      <c r="H40" s="11">
        <f t="shared" si="2"/>
        <v>5.9294898944550799E-4</v>
      </c>
    </row>
    <row r="41" spans="1:8" x14ac:dyDescent="0.45">
      <c r="A41" s="12" t="s">
        <v>44</v>
      </c>
      <c r="B41" s="20">
        <v>556788</v>
      </c>
      <c r="C41" s="21">
        <v>330415</v>
      </c>
      <c r="D41" s="11">
        <f t="shared" si="0"/>
        <v>0.59343053370403098</v>
      </c>
      <c r="E41" s="21">
        <v>5186</v>
      </c>
      <c r="F41" s="11">
        <f t="shared" si="1"/>
        <v>9.314137517331551E-3</v>
      </c>
      <c r="G41" s="21">
        <v>510</v>
      </c>
      <c r="H41" s="11">
        <f t="shared" si="2"/>
        <v>9.1596801655208086E-4</v>
      </c>
    </row>
    <row r="42" spans="1:8" x14ac:dyDescent="0.45">
      <c r="A42" s="12" t="s">
        <v>45</v>
      </c>
      <c r="B42" s="20">
        <v>672814.99999999988</v>
      </c>
      <c r="C42" s="21">
        <v>414743</v>
      </c>
      <c r="D42" s="11">
        <f t="shared" si="0"/>
        <v>0.61642947912873536</v>
      </c>
      <c r="E42" s="21">
        <v>9739</v>
      </c>
      <c r="F42" s="11">
        <f t="shared" si="1"/>
        <v>1.4475004273091417E-2</v>
      </c>
      <c r="G42" s="21">
        <v>640</v>
      </c>
      <c r="H42" s="11">
        <f t="shared" si="2"/>
        <v>9.5122730616885786E-4</v>
      </c>
    </row>
    <row r="43" spans="1:8" x14ac:dyDescent="0.45">
      <c r="A43" s="12" t="s">
        <v>46</v>
      </c>
      <c r="B43" s="20">
        <v>1893791</v>
      </c>
      <c r="C43" s="21">
        <v>1089615</v>
      </c>
      <c r="D43" s="11">
        <f t="shared" si="0"/>
        <v>0.57536180074781218</v>
      </c>
      <c r="E43" s="21">
        <v>21861</v>
      </c>
      <c r="F43" s="11">
        <f t="shared" si="1"/>
        <v>1.1543512457288053E-2</v>
      </c>
      <c r="G43" s="21">
        <v>3953</v>
      </c>
      <c r="H43" s="11">
        <f t="shared" si="2"/>
        <v>2.0873475478550697E-3</v>
      </c>
    </row>
    <row r="44" spans="1:8" x14ac:dyDescent="0.45">
      <c r="A44" s="12" t="s">
        <v>47</v>
      </c>
      <c r="B44" s="20">
        <v>2812432.9999999995</v>
      </c>
      <c r="C44" s="21">
        <v>1624939</v>
      </c>
      <c r="D44" s="11">
        <f t="shared" si="0"/>
        <v>0.57776985265071212</v>
      </c>
      <c r="E44" s="21">
        <v>25422</v>
      </c>
      <c r="F44" s="11">
        <f t="shared" si="1"/>
        <v>9.039148665941554E-3</v>
      </c>
      <c r="G44" s="21">
        <v>2561</v>
      </c>
      <c r="H44" s="11">
        <f t="shared" si="2"/>
        <v>9.1059947028071444E-4</v>
      </c>
    </row>
    <row r="45" spans="1:8" x14ac:dyDescent="0.45">
      <c r="A45" s="12" t="s">
        <v>48</v>
      </c>
      <c r="B45" s="20">
        <v>1356110</v>
      </c>
      <c r="C45" s="21">
        <v>861994</v>
      </c>
      <c r="D45" s="11">
        <f t="shared" si="0"/>
        <v>0.6356372270686006</v>
      </c>
      <c r="E45" s="21">
        <v>8686</v>
      </c>
      <c r="F45" s="11">
        <f t="shared" si="1"/>
        <v>6.4050851332119072E-3</v>
      </c>
      <c r="G45" s="21">
        <v>757</v>
      </c>
      <c r="H45" s="11">
        <f t="shared" si="2"/>
        <v>5.5821430414936836E-4</v>
      </c>
    </row>
    <row r="46" spans="1:8" x14ac:dyDescent="0.45">
      <c r="A46" s="12" t="s">
        <v>49</v>
      </c>
      <c r="B46" s="20">
        <v>734949</v>
      </c>
      <c r="C46" s="21">
        <v>450728</v>
      </c>
      <c r="D46" s="11">
        <f t="shared" si="0"/>
        <v>0.61327792812834636</v>
      </c>
      <c r="E46" s="21">
        <v>6973</v>
      </c>
      <c r="F46" s="11">
        <f t="shared" si="1"/>
        <v>9.487733162437121E-3</v>
      </c>
      <c r="G46" s="21">
        <v>1167</v>
      </c>
      <c r="H46" s="11">
        <f t="shared" si="2"/>
        <v>1.5878652804480311E-3</v>
      </c>
    </row>
    <row r="47" spans="1:8" x14ac:dyDescent="0.45">
      <c r="A47" s="12" t="s">
        <v>50</v>
      </c>
      <c r="B47" s="20">
        <v>973896</v>
      </c>
      <c r="C47" s="21">
        <v>573925</v>
      </c>
      <c r="D47" s="11">
        <f t="shared" si="0"/>
        <v>0.58930830396674794</v>
      </c>
      <c r="E47" s="21">
        <v>11280</v>
      </c>
      <c r="F47" s="11">
        <f t="shared" si="1"/>
        <v>1.1582345548189951E-2</v>
      </c>
      <c r="G47" s="21">
        <v>1045</v>
      </c>
      <c r="H47" s="11">
        <f t="shared" si="2"/>
        <v>1.0730098491009306E-3</v>
      </c>
    </row>
    <row r="48" spans="1:8" x14ac:dyDescent="0.45">
      <c r="A48" s="12" t="s">
        <v>51</v>
      </c>
      <c r="B48" s="20">
        <v>1356219</v>
      </c>
      <c r="C48" s="21">
        <v>829568</v>
      </c>
      <c r="D48" s="11">
        <f t="shared" si="0"/>
        <v>0.6116770226637438</v>
      </c>
      <c r="E48" s="21">
        <v>14068</v>
      </c>
      <c r="F48" s="11">
        <f t="shared" si="1"/>
        <v>1.0372955990146135E-2</v>
      </c>
      <c r="G48" s="21">
        <v>778</v>
      </c>
      <c r="H48" s="11">
        <f t="shared" si="2"/>
        <v>5.7365366507916495E-4</v>
      </c>
    </row>
    <row r="49" spans="1:8" x14ac:dyDescent="0.45">
      <c r="A49" s="12" t="s">
        <v>52</v>
      </c>
      <c r="B49" s="20">
        <v>701167</v>
      </c>
      <c r="C49" s="21">
        <v>417035</v>
      </c>
      <c r="D49" s="11">
        <f t="shared" si="0"/>
        <v>0.59477271463146442</v>
      </c>
      <c r="E49" s="21">
        <v>8093</v>
      </c>
      <c r="F49" s="11">
        <f t="shared" si="1"/>
        <v>1.1542186098318946E-2</v>
      </c>
      <c r="G49" s="21">
        <v>2260</v>
      </c>
      <c r="H49" s="11">
        <f t="shared" si="2"/>
        <v>3.2231978972199204E-3</v>
      </c>
    </row>
    <row r="50" spans="1:8" x14ac:dyDescent="0.45">
      <c r="A50" s="12" t="s">
        <v>53</v>
      </c>
      <c r="B50" s="20">
        <v>5124170</v>
      </c>
      <c r="C50" s="21">
        <v>2892534</v>
      </c>
      <c r="D50" s="11">
        <f t="shared" si="0"/>
        <v>0.56448829761697994</v>
      </c>
      <c r="E50" s="21">
        <v>47442</v>
      </c>
      <c r="F50" s="11">
        <f t="shared" si="1"/>
        <v>9.2584750310782046E-3</v>
      </c>
      <c r="G50" s="21">
        <v>5086</v>
      </c>
      <c r="H50" s="11">
        <f t="shared" si="2"/>
        <v>9.9255098874549436E-4</v>
      </c>
    </row>
    <row r="51" spans="1:8" x14ac:dyDescent="0.45">
      <c r="A51" s="12" t="s">
        <v>54</v>
      </c>
      <c r="B51" s="20">
        <v>818222</v>
      </c>
      <c r="C51" s="21">
        <v>470798</v>
      </c>
      <c r="D51" s="11">
        <f t="shared" si="0"/>
        <v>0.57539151966092328</v>
      </c>
      <c r="E51" s="21">
        <v>6776</v>
      </c>
      <c r="F51" s="11">
        <f t="shared" si="1"/>
        <v>8.2813710704429857E-3</v>
      </c>
      <c r="G51" s="21">
        <v>773</v>
      </c>
      <c r="H51" s="11">
        <f t="shared" si="2"/>
        <v>9.4473138096995684E-4</v>
      </c>
    </row>
    <row r="52" spans="1:8" x14ac:dyDescent="0.45">
      <c r="A52" s="12" t="s">
        <v>55</v>
      </c>
      <c r="B52" s="20">
        <v>1335937.9999999998</v>
      </c>
      <c r="C52" s="21">
        <v>836003</v>
      </c>
      <c r="D52" s="11">
        <f t="shared" si="0"/>
        <v>0.62577978918183341</v>
      </c>
      <c r="E52" s="21">
        <v>12793</v>
      </c>
      <c r="F52" s="11">
        <f t="shared" si="1"/>
        <v>9.5760431996095643E-3</v>
      </c>
      <c r="G52" s="21">
        <v>959</v>
      </c>
      <c r="H52" s="11">
        <f t="shared" si="2"/>
        <v>7.1784768454823513E-4</v>
      </c>
    </row>
    <row r="53" spans="1:8" x14ac:dyDescent="0.45">
      <c r="A53" s="12" t="s">
        <v>56</v>
      </c>
      <c r="B53" s="20">
        <v>1758645</v>
      </c>
      <c r="C53" s="21">
        <v>1107268</v>
      </c>
      <c r="D53" s="11">
        <f t="shared" si="0"/>
        <v>0.62961427690068206</v>
      </c>
      <c r="E53" s="21">
        <v>12828</v>
      </c>
      <c r="F53" s="11">
        <f t="shared" si="1"/>
        <v>7.2942521088679071E-3</v>
      </c>
      <c r="G53" s="21">
        <v>3475</v>
      </c>
      <c r="H53" s="11">
        <f t="shared" si="2"/>
        <v>1.9759530775113796E-3</v>
      </c>
    </row>
    <row r="54" spans="1:8" x14ac:dyDescent="0.45">
      <c r="A54" s="12" t="s">
        <v>57</v>
      </c>
      <c r="B54" s="20">
        <v>1141741</v>
      </c>
      <c r="C54" s="21">
        <v>679011</v>
      </c>
      <c r="D54" s="11">
        <f t="shared" si="0"/>
        <v>0.59471543896557977</v>
      </c>
      <c r="E54" s="21">
        <v>12836</v>
      </c>
      <c r="F54" s="11">
        <f t="shared" si="1"/>
        <v>1.1242479686724047E-2</v>
      </c>
      <c r="G54" s="21">
        <v>2091</v>
      </c>
      <c r="H54" s="11">
        <f t="shared" si="2"/>
        <v>1.8314136043113105E-3</v>
      </c>
    </row>
    <row r="55" spans="1:8" x14ac:dyDescent="0.45">
      <c r="A55" s="12" t="s">
        <v>58</v>
      </c>
      <c r="B55" s="20">
        <v>1087241</v>
      </c>
      <c r="C55" s="21">
        <v>635826</v>
      </c>
      <c r="D55" s="11">
        <f t="shared" si="0"/>
        <v>0.58480686434746298</v>
      </c>
      <c r="E55" s="21">
        <v>11593</v>
      </c>
      <c r="F55" s="11">
        <f t="shared" si="1"/>
        <v>1.0662769340008333E-2</v>
      </c>
      <c r="G55" s="21">
        <v>2301</v>
      </c>
      <c r="H55" s="11">
        <f t="shared" si="2"/>
        <v>2.1163661046630874E-3</v>
      </c>
    </row>
    <row r="56" spans="1:8" x14ac:dyDescent="0.45">
      <c r="A56" s="12" t="s">
        <v>59</v>
      </c>
      <c r="B56" s="20">
        <v>1617517</v>
      </c>
      <c r="C56" s="21">
        <v>976455</v>
      </c>
      <c r="D56" s="11">
        <f t="shared" si="0"/>
        <v>0.60367526276385353</v>
      </c>
      <c r="E56" s="21">
        <v>18297</v>
      </c>
      <c r="F56" s="11">
        <f t="shared" si="1"/>
        <v>1.131178219456117E-2</v>
      </c>
      <c r="G56" s="21">
        <v>2413</v>
      </c>
      <c r="H56" s="11">
        <f t="shared" si="2"/>
        <v>1.4917926674031866E-3</v>
      </c>
    </row>
    <row r="57" spans="1:8" x14ac:dyDescent="0.45">
      <c r="A57" s="12" t="s">
        <v>60</v>
      </c>
      <c r="B57" s="20">
        <v>1485118</v>
      </c>
      <c r="C57" s="21">
        <v>648224</v>
      </c>
      <c r="D57" s="11">
        <f t="shared" si="0"/>
        <v>0.43647979487151861</v>
      </c>
      <c r="E57" s="21">
        <v>13921</v>
      </c>
      <c r="F57" s="11">
        <f t="shared" si="1"/>
        <v>9.3736659309226599E-3</v>
      </c>
      <c r="G57" s="21">
        <v>1346</v>
      </c>
      <c r="H57" s="11">
        <f t="shared" si="2"/>
        <v>9.0632528863026371E-4</v>
      </c>
    </row>
    <row r="58" spans="1:8" ht="9.75" customHeight="1" x14ac:dyDescent="0.45">
      <c r="A58" s="4"/>
      <c r="B58" s="13"/>
      <c r="C58" s="14"/>
      <c r="D58" s="15"/>
      <c r="E58" s="16"/>
      <c r="F58" s="15"/>
      <c r="G58" s="16"/>
      <c r="H58" s="15"/>
    </row>
    <row r="59" spans="1:8" ht="18.75" customHeight="1" x14ac:dyDescent="0.45">
      <c r="A59" s="2" t="s">
        <v>61</v>
      </c>
      <c r="B59" s="13"/>
      <c r="C59" s="14"/>
      <c r="D59" s="15"/>
      <c r="E59" s="16"/>
      <c r="F59" s="15"/>
      <c r="G59" s="16"/>
      <c r="H59" s="15"/>
    </row>
    <row r="60" spans="1:8" ht="18.75" customHeight="1" x14ac:dyDescent="0.45">
      <c r="A60" s="2" t="s">
        <v>62</v>
      </c>
      <c r="B60" s="13"/>
      <c r="C60" s="14"/>
      <c r="D60" s="15"/>
      <c r="E60" s="16"/>
      <c r="F60" s="15"/>
      <c r="G60" s="16"/>
      <c r="H60" s="15"/>
    </row>
    <row r="61" spans="1:8" x14ac:dyDescent="0.45">
      <c r="A61" s="2" t="s">
        <v>63</v>
      </c>
      <c r="B61" s="17"/>
      <c r="C61" s="17"/>
      <c r="D61" s="18"/>
      <c r="E61" s="18"/>
      <c r="F61" s="18"/>
      <c r="G61" s="18"/>
      <c r="H61" s="18"/>
    </row>
    <row r="62" spans="1:8" x14ac:dyDescent="0.45">
      <c r="A62" s="2" t="s">
        <v>64</v>
      </c>
    </row>
    <row r="63" spans="1:8" x14ac:dyDescent="0.45">
      <c r="A63" s="54" t="s">
        <v>65</v>
      </c>
      <c r="B63" s="57"/>
      <c r="C63" s="57"/>
      <c r="D63" s="24"/>
      <c r="E63" s="24"/>
      <c r="F63" s="24"/>
      <c r="G63" s="24"/>
      <c r="H63" s="24"/>
    </row>
  </sheetData>
  <mergeCells count="14">
    <mergeCell ref="G7:G9"/>
    <mergeCell ref="D8:D9"/>
    <mergeCell ref="F8:F9"/>
    <mergeCell ref="H8:H9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</mergeCells>
  <phoneticPr fontId="2"/>
  <pageMargins left="0.7" right="0.7" top="0.75" bottom="0.75" header="0.3" footer="0.3"/>
  <pageSetup paperSize="9" scale="6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view="pageBreakPreview" zoomScaleNormal="100" zoomScaleSheetLayoutView="100" workbookViewId="0">
      <selection activeCell="A2" sqref="A2"/>
    </sheetView>
  </sheetViews>
  <sheetFormatPr defaultRowHeight="18" x14ac:dyDescent="0.45"/>
  <cols>
    <col min="1" max="1" width="13.59765625" customWidth="1"/>
    <col min="2" max="3" width="13.59765625" style="1" customWidth="1"/>
    <col min="4" max="4" width="13.59765625" customWidth="1"/>
    <col min="5" max="5" width="13.59765625" style="1" customWidth="1"/>
    <col min="6" max="6" width="13.59765625" customWidth="1"/>
    <col min="7" max="7" width="13.59765625" style="1" customWidth="1"/>
    <col min="8" max="8" width="13.59765625" customWidth="1"/>
    <col min="10" max="10" width="9.5" bestFit="1" customWidth="1"/>
  </cols>
  <sheetData>
    <row r="1" spans="1:8" x14ac:dyDescent="0.45">
      <c r="A1" s="75" t="s">
        <v>66</v>
      </c>
      <c r="B1" s="75"/>
      <c r="C1" s="75"/>
      <c r="D1" s="75"/>
      <c r="E1" s="75"/>
      <c r="F1" s="75"/>
      <c r="G1" s="75"/>
      <c r="H1" s="75"/>
    </row>
    <row r="2" spans="1:8" x14ac:dyDescent="0.45">
      <c r="A2" s="2"/>
      <c r="B2" s="3"/>
      <c r="C2" s="3"/>
      <c r="D2" s="2"/>
      <c r="E2" s="3"/>
      <c r="F2" s="2"/>
      <c r="G2" s="3"/>
      <c r="H2" s="2"/>
    </row>
    <row r="3" spans="1:8" x14ac:dyDescent="0.45">
      <c r="A3" s="4"/>
      <c r="B3" s="5"/>
      <c r="C3" s="5"/>
      <c r="D3" s="4"/>
      <c r="E3" s="19"/>
      <c r="F3" s="6"/>
      <c r="G3" s="55"/>
      <c r="H3" s="53" t="str">
        <f>'進捗状況 (都道府県別)'!H3</f>
        <v>（6月1日公表時点）</v>
      </c>
    </row>
    <row r="4" spans="1:8" x14ac:dyDescent="0.45">
      <c r="A4" s="2" t="s">
        <v>67</v>
      </c>
      <c r="B4" s="5"/>
      <c r="C4" s="5"/>
      <c r="D4" s="4"/>
      <c r="E4" s="19"/>
      <c r="F4" s="6"/>
      <c r="G4" s="19"/>
      <c r="H4" s="7" t="s">
        <v>2</v>
      </c>
    </row>
    <row r="5" spans="1:8" ht="24" customHeight="1" x14ac:dyDescent="0.45">
      <c r="A5" s="90" t="s">
        <v>68</v>
      </c>
      <c r="B5" s="76" t="s">
        <v>4</v>
      </c>
      <c r="C5" s="72" t="s">
        <v>5</v>
      </c>
      <c r="D5" s="77"/>
      <c r="E5" s="91" t="str">
        <f>'進捗状況 (都道府県別)'!E5</f>
        <v>直近1週間</v>
      </c>
      <c r="F5" s="92"/>
      <c r="G5" s="93">
        <f>'進捗状況 (都道府県別)'!G5:H5</f>
        <v>44712</v>
      </c>
      <c r="H5" s="94"/>
    </row>
    <row r="6" spans="1:8" ht="23.25" customHeight="1" x14ac:dyDescent="0.45">
      <c r="A6" s="90"/>
      <c r="B6" s="76"/>
      <c r="C6" s="78"/>
      <c r="D6" s="79"/>
      <c r="E6" s="84" t="s">
        <v>7</v>
      </c>
      <c r="F6" s="85"/>
      <c r="G6" s="86" t="s">
        <v>8</v>
      </c>
      <c r="H6" s="87"/>
    </row>
    <row r="7" spans="1:8" ht="18.75" customHeight="1" x14ac:dyDescent="0.45">
      <c r="A7" s="71"/>
      <c r="B7" s="76"/>
      <c r="C7" s="88" t="s">
        <v>9</v>
      </c>
      <c r="D7" s="8"/>
      <c r="E7" s="88" t="s">
        <v>10</v>
      </c>
      <c r="F7" s="8"/>
      <c r="G7" s="88" t="s">
        <v>10</v>
      </c>
      <c r="H7" s="9"/>
    </row>
    <row r="8" spans="1:8" ht="18.75" customHeight="1" x14ac:dyDescent="0.45">
      <c r="A8" s="71"/>
      <c r="B8" s="76"/>
      <c r="C8" s="89"/>
      <c r="D8" s="74" t="s">
        <v>11</v>
      </c>
      <c r="E8" s="89"/>
      <c r="F8" s="72" t="s">
        <v>12</v>
      </c>
      <c r="G8" s="89"/>
      <c r="H8" s="74" t="s">
        <v>12</v>
      </c>
    </row>
    <row r="9" spans="1:8" ht="35.1" customHeight="1" x14ac:dyDescent="0.45">
      <c r="A9" s="71"/>
      <c r="B9" s="76"/>
      <c r="C9" s="89"/>
      <c r="D9" s="73"/>
      <c r="E9" s="89"/>
      <c r="F9" s="73"/>
      <c r="G9" s="89"/>
      <c r="H9" s="73"/>
    </row>
    <row r="10" spans="1:8" x14ac:dyDescent="0.45">
      <c r="A10" s="10" t="s">
        <v>69</v>
      </c>
      <c r="B10" s="20">
        <v>27549031.999999996</v>
      </c>
      <c r="C10" s="21">
        <f>SUM(C11:C30)</f>
        <v>15391494</v>
      </c>
      <c r="D10" s="11">
        <f>C10/$B10</f>
        <v>0.55869454868686497</v>
      </c>
      <c r="E10" s="21">
        <f>SUM(E11:E30)</f>
        <v>310847</v>
      </c>
      <c r="F10" s="11">
        <f>E10/$B10</f>
        <v>1.1283409159349049E-2</v>
      </c>
      <c r="G10" s="21">
        <f>SUM(G11:G30)</f>
        <v>43370</v>
      </c>
      <c r="H10" s="11">
        <f>G10/$B10</f>
        <v>1.5742839893612235E-3</v>
      </c>
    </row>
    <row r="11" spans="1:8" x14ac:dyDescent="0.45">
      <c r="A11" s="12" t="s">
        <v>70</v>
      </c>
      <c r="B11" s="20">
        <v>1961575</v>
      </c>
      <c r="C11" s="21">
        <v>1106313</v>
      </c>
      <c r="D11" s="11">
        <f t="shared" ref="D11:D30" si="0">C11/$B11</f>
        <v>0.56399220014529139</v>
      </c>
      <c r="E11" s="21">
        <v>24494</v>
      </c>
      <c r="F11" s="11">
        <f t="shared" ref="F11:F30" si="1">E11/$B11</f>
        <v>1.248690465569759E-2</v>
      </c>
      <c r="G11" s="21">
        <v>3855</v>
      </c>
      <c r="H11" s="11">
        <f t="shared" ref="H11:H30" si="2">G11/$B11</f>
        <v>1.965257509909129E-3</v>
      </c>
    </row>
    <row r="12" spans="1:8" x14ac:dyDescent="0.45">
      <c r="A12" s="12" t="s">
        <v>71</v>
      </c>
      <c r="B12" s="20">
        <v>1065932</v>
      </c>
      <c r="C12" s="21">
        <v>607071</v>
      </c>
      <c r="D12" s="11">
        <f t="shared" si="0"/>
        <v>0.56952132030936309</v>
      </c>
      <c r="E12" s="21">
        <v>18069</v>
      </c>
      <c r="F12" s="11">
        <f t="shared" si="1"/>
        <v>1.6951362751094816E-2</v>
      </c>
      <c r="G12" s="21">
        <v>6971</v>
      </c>
      <c r="H12" s="11">
        <f t="shared" si="2"/>
        <v>6.5398167988201875E-3</v>
      </c>
    </row>
    <row r="13" spans="1:8" x14ac:dyDescent="0.45">
      <c r="A13" s="12" t="s">
        <v>72</v>
      </c>
      <c r="B13" s="20">
        <v>1324589</v>
      </c>
      <c r="C13" s="21">
        <v>749855</v>
      </c>
      <c r="D13" s="11">
        <f t="shared" si="0"/>
        <v>0.56610390090813079</v>
      </c>
      <c r="E13" s="21">
        <v>20236</v>
      </c>
      <c r="F13" s="11">
        <f t="shared" si="1"/>
        <v>1.5277191642086714E-2</v>
      </c>
      <c r="G13" s="21">
        <v>2081</v>
      </c>
      <c r="H13" s="11">
        <f t="shared" si="2"/>
        <v>1.5710533607028294E-3</v>
      </c>
    </row>
    <row r="14" spans="1:8" x14ac:dyDescent="0.45">
      <c r="A14" s="12" t="s">
        <v>73</v>
      </c>
      <c r="B14" s="20">
        <v>974726</v>
      </c>
      <c r="C14" s="21">
        <v>584685</v>
      </c>
      <c r="D14" s="11">
        <f t="shared" si="0"/>
        <v>0.5998454950416835</v>
      </c>
      <c r="E14" s="21">
        <v>11033</v>
      </c>
      <c r="F14" s="11">
        <f t="shared" si="1"/>
        <v>1.1319078387157006E-2</v>
      </c>
      <c r="G14" s="21">
        <v>945</v>
      </c>
      <c r="H14" s="11">
        <f t="shared" si="2"/>
        <v>9.6950322449590963E-4</v>
      </c>
    </row>
    <row r="15" spans="1:8" x14ac:dyDescent="0.45">
      <c r="A15" s="12" t="s">
        <v>74</v>
      </c>
      <c r="B15" s="20">
        <v>3759920</v>
      </c>
      <c r="C15" s="21">
        <v>2207395</v>
      </c>
      <c r="D15" s="11">
        <f t="shared" si="0"/>
        <v>0.58708562948147835</v>
      </c>
      <c r="E15" s="21">
        <v>38769</v>
      </c>
      <c r="F15" s="11">
        <f t="shared" si="1"/>
        <v>1.0311123640928531E-2</v>
      </c>
      <c r="G15" s="21">
        <v>3493</v>
      </c>
      <c r="H15" s="11">
        <f t="shared" si="2"/>
        <v>9.2900912785378416E-4</v>
      </c>
    </row>
    <row r="16" spans="1:8" x14ac:dyDescent="0.45">
      <c r="A16" s="12" t="s">
        <v>75</v>
      </c>
      <c r="B16" s="20">
        <v>1521562.0000000002</v>
      </c>
      <c r="C16" s="21">
        <v>851584</v>
      </c>
      <c r="D16" s="11">
        <f t="shared" si="0"/>
        <v>0.55967748931689931</v>
      </c>
      <c r="E16" s="21">
        <v>15437</v>
      </c>
      <c r="F16" s="11">
        <f t="shared" si="1"/>
        <v>1.0145495221358051E-2</v>
      </c>
      <c r="G16" s="21">
        <v>1884</v>
      </c>
      <c r="H16" s="11">
        <f t="shared" si="2"/>
        <v>1.2382012694849107E-3</v>
      </c>
    </row>
    <row r="17" spans="1:8" x14ac:dyDescent="0.45">
      <c r="A17" s="12" t="s">
        <v>76</v>
      </c>
      <c r="B17" s="20">
        <v>718601</v>
      </c>
      <c r="C17" s="21">
        <v>426673</v>
      </c>
      <c r="D17" s="11">
        <f t="shared" si="0"/>
        <v>0.59375508801128862</v>
      </c>
      <c r="E17" s="21">
        <v>5617</v>
      </c>
      <c r="F17" s="11">
        <f t="shared" si="1"/>
        <v>7.8165769321222756E-3</v>
      </c>
      <c r="G17" s="21">
        <v>311</v>
      </c>
      <c r="H17" s="11">
        <f t="shared" si="2"/>
        <v>4.327853704628855E-4</v>
      </c>
    </row>
    <row r="18" spans="1:8" x14ac:dyDescent="0.45">
      <c r="A18" s="12" t="s">
        <v>77</v>
      </c>
      <c r="B18" s="20">
        <v>784774</v>
      </c>
      <c r="C18" s="21">
        <v>497117</v>
      </c>
      <c r="D18" s="11">
        <f t="shared" si="0"/>
        <v>0.63345243343943602</v>
      </c>
      <c r="E18" s="21">
        <v>15666</v>
      </c>
      <c r="F18" s="11">
        <f t="shared" si="1"/>
        <v>1.9962435044993846E-2</v>
      </c>
      <c r="G18" s="21">
        <v>855</v>
      </c>
      <c r="H18" s="11">
        <f t="shared" si="2"/>
        <v>1.089485635354892E-3</v>
      </c>
    </row>
    <row r="19" spans="1:8" x14ac:dyDescent="0.45">
      <c r="A19" s="12" t="s">
        <v>78</v>
      </c>
      <c r="B19" s="20">
        <v>694295.99999999988</v>
      </c>
      <c r="C19" s="21">
        <v>415424</v>
      </c>
      <c r="D19" s="11">
        <f t="shared" si="0"/>
        <v>0.59833846082938702</v>
      </c>
      <c r="E19" s="21">
        <v>11742</v>
      </c>
      <c r="F19" s="11">
        <f t="shared" si="1"/>
        <v>1.6912095129454876E-2</v>
      </c>
      <c r="G19" s="21">
        <v>1149</v>
      </c>
      <c r="H19" s="11">
        <f t="shared" si="2"/>
        <v>1.6549137543641331E-3</v>
      </c>
    </row>
    <row r="20" spans="1:8" x14ac:dyDescent="0.45">
      <c r="A20" s="12" t="s">
        <v>79</v>
      </c>
      <c r="B20" s="20">
        <v>799966</v>
      </c>
      <c r="C20" s="21">
        <v>487158</v>
      </c>
      <c r="D20" s="11">
        <f t="shared" si="0"/>
        <v>0.60897338136870816</v>
      </c>
      <c r="E20" s="21">
        <v>5594</v>
      </c>
      <c r="F20" s="11">
        <f t="shared" si="1"/>
        <v>6.9927971938807398E-3</v>
      </c>
      <c r="G20" s="21">
        <v>928</v>
      </c>
      <c r="H20" s="11">
        <f t="shared" si="2"/>
        <v>1.160049302095339E-3</v>
      </c>
    </row>
    <row r="21" spans="1:8" x14ac:dyDescent="0.45">
      <c r="A21" s="12" t="s">
        <v>80</v>
      </c>
      <c r="B21" s="20">
        <v>2300944</v>
      </c>
      <c r="C21" s="21">
        <v>1253325</v>
      </c>
      <c r="D21" s="11">
        <f t="shared" si="0"/>
        <v>0.54470034907411913</v>
      </c>
      <c r="E21" s="21">
        <v>25124</v>
      </c>
      <c r="F21" s="11">
        <f t="shared" si="1"/>
        <v>1.0918996724822508E-2</v>
      </c>
      <c r="G21" s="21">
        <v>2460</v>
      </c>
      <c r="H21" s="11">
        <f t="shared" si="2"/>
        <v>1.0691264107253371E-3</v>
      </c>
    </row>
    <row r="22" spans="1:8" x14ac:dyDescent="0.45">
      <c r="A22" s="12" t="s">
        <v>81</v>
      </c>
      <c r="B22" s="20">
        <v>1400720</v>
      </c>
      <c r="C22" s="21">
        <v>756219</v>
      </c>
      <c r="D22" s="11">
        <f t="shared" si="0"/>
        <v>0.53987877662916217</v>
      </c>
      <c r="E22" s="21">
        <v>14471</v>
      </c>
      <c r="F22" s="11">
        <f t="shared" si="1"/>
        <v>1.0331115426352162E-2</v>
      </c>
      <c r="G22" s="21">
        <v>4936</v>
      </c>
      <c r="H22" s="11">
        <f t="shared" si="2"/>
        <v>3.523901993260609E-3</v>
      </c>
    </row>
    <row r="23" spans="1:8" x14ac:dyDescent="0.45">
      <c r="A23" s="12" t="s">
        <v>82</v>
      </c>
      <c r="B23" s="20">
        <v>2739963</v>
      </c>
      <c r="C23" s="21">
        <v>1318406</v>
      </c>
      <c r="D23" s="11">
        <f t="shared" si="0"/>
        <v>0.48117657063252312</v>
      </c>
      <c r="E23" s="21">
        <v>35264</v>
      </c>
      <c r="F23" s="11">
        <f t="shared" si="1"/>
        <v>1.2870246788004072E-2</v>
      </c>
      <c r="G23" s="21">
        <v>4750</v>
      </c>
      <c r="H23" s="11">
        <f t="shared" si="2"/>
        <v>1.7336000522634794E-3</v>
      </c>
    </row>
    <row r="24" spans="1:8" x14ac:dyDescent="0.45">
      <c r="A24" s="12" t="s">
        <v>83</v>
      </c>
      <c r="B24" s="20">
        <v>831479.00000000012</v>
      </c>
      <c r="C24" s="21">
        <v>446086</v>
      </c>
      <c r="D24" s="11">
        <f t="shared" si="0"/>
        <v>0.53649701315366949</v>
      </c>
      <c r="E24" s="21">
        <v>5818</v>
      </c>
      <c r="F24" s="11">
        <f t="shared" si="1"/>
        <v>6.9971701029130006E-3</v>
      </c>
      <c r="G24" s="21">
        <v>1010</v>
      </c>
      <c r="H24" s="11">
        <f t="shared" si="2"/>
        <v>1.2147029570199607E-3</v>
      </c>
    </row>
    <row r="25" spans="1:8" x14ac:dyDescent="0.45">
      <c r="A25" s="12" t="s">
        <v>84</v>
      </c>
      <c r="B25" s="20">
        <v>1526835</v>
      </c>
      <c r="C25" s="21">
        <v>815668</v>
      </c>
      <c r="D25" s="11">
        <f t="shared" si="0"/>
        <v>0.53422144501534219</v>
      </c>
      <c r="E25" s="21">
        <v>16060</v>
      </c>
      <c r="F25" s="11">
        <f t="shared" si="1"/>
        <v>1.0518490865090203E-2</v>
      </c>
      <c r="G25" s="21">
        <v>2123</v>
      </c>
      <c r="H25" s="11">
        <f t="shared" si="2"/>
        <v>1.3904580390153487E-3</v>
      </c>
    </row>
    <row r="26" spans="1:8" x14ac:dyDescent="0.45">
      <c r="A26" s="12" t="s">
        <v>85</v>
      </c>
      <c r="B26" s="20">
        <v>708155</v>
      </c>
      <c r="C26" s="21">
        <v>381874</v>
      </c>
      <c r="D26" s="11">
        <f t="shared" si="0"/>
        <v>0.53925199991527284</v>
      </c>
      <c r="E26" s="21">
        <v>8567</v>
      </c>
      <c r="F26" s="11">
        <f t="shared" si="1"/>
        <v>1.2097633992558126E-2</v>
      </c>
      <c r="G26" s="21">
        <v>756</v>
      </c>
      <c r="H26" s="11">
        <f t="shared" si="2"/>
        <v>1.0675628923046507E-3</v>
      </c>
    </row>
    <row r="27" spans="1:8" x14ac:dyDescent="0.45">
      <c r="A27" s="12" t="s">
        <v>86</v>
      </c>
      <c r="B27" s="20">
        <v>1194817</v>
      </c>
      <c r="C27" s="21">
        <v>654422</v>
      </c>
      <c r="D27" s="11">
        <f t="shared" si="0"/>
        <v>0.54771734918401727</v>
      </c>
      <c r="E27" s="21">
        <v>11294</v>
      </c>
      <c r="F27" s="11">
        <f t="shared" si="1"/>
        <v>9.4524935617755698E-3</v>
      </c>
      <c r="G27" s="21">
        <v>728</v>
      </c>
      <c r="H27" s="11">
        <f t="shared" si="2"/>
        <v>6.0929832769369703E-4</v>
      </c>
    </row>
    <row r="28" spans="1:8" x14ac:dyDescent="0.45">
      <c r="A28" s="12" t="s">
        <v>87</v>
      </c>
      <c r="B28" s="20">
        <v>944709</v>
      </c>
      <c r="C28" s="21">
        <v>549221</v>
      </c>
      <c r="D28" s="11">
        <f t="shared" si="0"/>
        <v>0.58136526697639168</v>
      </c>
      <c r="E28" s="21">
        <v>9314</v>
      </c>
      <c r="F28" s="11">
        <f t="shared" si="1"/>
        <v>9.8591206392656359E-3</v>
      </c>
      <c r="G28" s="21">
        <v>798</v>
      </c>
      <c r="H28" s="11">
        <f t="shared" si="2"/>
        <v>8.4470455981683248E-4</v>
      </c>
    </row>
    <row r="29" spans="1:8" x14ac:dyDescent="0.45">
      <c r="A29" s="12" t="s">
        <v>88</v>
      </c>
      <c r="B29" s="20">
        <v>1562767</v>
      </c>
      <c r="C29" s="21">
        <v>845042</v>
      </c>
      <c r="D29" s="11">
        <f t="shared" si="0"/>
        <v>0.54073447929217855</v>
      </c>
      <c r="E29" s="21">
        <v>12674</v>
      </c>
      <c r="F29" s="11">
        <f t="shared" si="1"/>
        <v>8.1099741676142374E-3</v>
      </c>
      <c r="G29" s="21">
        <v>1291</v>
      </c>
      <c r="H29" s="11">
        <f t="shared" si="2"/>
        <v>8.2609883623086487E-4</v>
      </c>
    </row>
    <row r="30" spans="1:8" x14ac:dyDescent="0.45">
      <c r="A30" s="12" t="s">
        <v>89</v>
      </c>
      <c r="B30" s="20">
        <v>732702</v>
      </c>
      <c r="C30" s="21">
        <v>437956</v>
      </c>
      <c r="D30" s="11">
        <f t="shared" si="0"/>
        <v>0.59772731615308816</v>
      </c>
      <c r="E30" s="21">
        <v>5604</v>
      </c>
      <c r="F30" s="11">
        <f t="shared" si="1"/>
        <v>7.6484027612863078E-3</v>
      </c>
      <c r="G30" s="21">
        <v>2046</v>
      </c>
      <c r="H30" s="11">
        <f t="shared" si="2"/>
        <v>2.7924040059942516E-3</v>
      </c>
    </row>
    <row r="31" spans="1:8" x14ac:dyDescent="0.45">
      <c r="A31" s="4"/>
      <c r="B31" s="13"/>
      <c r="C31" s="14"/>
      <c r="D31" s="15"/>
      <c r="E31" s="14"/>
      <c r="F31" s="15"/>
      <c r="G31" s="14"/>
      <c r="H31" s="15"/>
    </row>
    <row r="32" spans="1:8" x14ac:dyDescent="0.45">
      <c r="A32" s="4"/>
      <c r="B32" s="13"/>
      <c r="C32" s="14"/>
      <c r="D32" s="15"/>
      <c r="E32" s="14"/>
      <c r="F32" s="15"/>
      <c r="G32" s="14"/>
      <c r="H32" s="15"/>
    </row>
    <row r="33" spans="1:8" x14ac:dyDescent="0.45">
      <c r="A33" s="2" t="s">
        <v>90</v>
      </c>
      <c r="B33" s="5"/>
      <c r="C33" s="5"/>
      <c r="D33" s="4"/>
      <c r="E33" s="19"/>
      <c r="F33" s="6"/>
      <c r="G33" s="19"/>
      <c r="H33" s="6"/>
    </row>
    <row r="34" spans="1:8" ht="22.5" customHeight="1" x14ac:dyDescent="0.45">
      <c r="A34" s="90"/>
      <c r="B34" s="76" t="s">
        <v>4</v>
      </c>
      <c r="C34" s="72" t="s">
        <v>5</v>
      </c>
      <c r="D34" s="77"/>
      <c r="E34" s="91" t="str">
        <f>E5</f>
        <v>直近1週間</v>
      </c>
      <c r="F34" s="92"/>
      <c r="G34" s="91">
        <f>'進捗状況 (都道府県別)'!G5:H5</f>
        <v>44712</v>
      </c>
      <c r="H34" s="92"/>
    </row>
    <row r="35" spans="1:8" ht="24" customHeight="1" x14ac:dyDescent="0.45">
      <c r="A35" s="90"/>
      <c r="B35" s="76"/>
      <c r="C35" s="78"/>
      <c r="D35" s="79"/>
      <c r="E35" s="84" t="s">
        <v>7</v>
      </c>
      <c r="F35" s="85"/>
      <c r="G35" s="86" t="s">
        <v>8</v>
      </c>
      <c r="H35" s="87"/>
    </row>
    <row r="36" spans="1:8" ht="18.75" customHeight="1" x14ac:dyDescent="0.45">
      <c r="A36" s="71"/>
      <c r="B36" s="76"/>
      <c r="C36" s="88" t="s">
        <v>9</v>
      </c>
      <c r="D36" s="8"/>
      <c r="E36" s="88" t="s">
        <v>10</v>
      </c>
      <c r="F36" s="8"/>
      <c r="G36" s="88" t="s">
        <v>10</v>
      </c>
      <c r="H36" s="9"/>
    </row>
    <row r="37" spans="1:8" ht="18.75" customHeight="1" x14ac:dyDescent="0.45">
      <c r="A37" s="71"/>
      <c r="B37" s="76"/>
      <c r="C37" s="89"/>
      <c r="D37" s="74" t="s">
        <v>11</v>
      </c>
      <c r="E37" s="89"/>
      <c r="F37" s="72" t="s">
        <v>12</v>
      </c>
      <c r="G37" s="89"/>
      <c r="H37" s="74" t="s">
        <v>12</v>
      </c>
    </row>
    <row r="38" spans="1:8" ht="35.1" customHeight="1" x14ac:dyDescent="0.45">
      <c r="A38" s="71"/>
      <c r="B38" s="76"/>
      <c r="C38" s="89"/>
      <c r="D38" s="73"/>
      <c r="E38" s="89"/>
      <c r="F38" s="73"/>
      <c r="G38" s="89"/>
      <c r="H38" s="73"/>
    </row>
    <row r="39" spans="1:8" x14ac:dyDescent="0.45">
      <c r="A39" s="10" t="s">
        <v>69</v>
      </c>
      <c r="B39" s="20">
        <v>9572763</v>
      </c>
      <c r="C39" s="21">
        <v>5449827</v>
      </c>
      <c r="D39" s="11">
        <f>C39/$B39</f>
        <v>0.5693055390590992</v>
      </c>
      <c r="E39" s="21">
        <v>75564</v>
      </c>
      <c r="F39" s="11">
        <f>E39/$B39</f>
        <v>7.8936457530600097E-3</v>
      </c>
      <c r="G39" s="21">
        <v>9198</v>
      </c>
      <c r="H39" s="11">
        <f>G39/$B39</f>
        <v>9.6085111477219271E-4</v>
      </c>
    </row>
    <row r="40" spans="1:8" ht="18.75" customHeight="1" x14ac:dyDescent="0.45">
      <c r="A40" s="4"/>
      <c r="B40" s="13"/>
      <c r="C40" s="14"/>
      <c r="D40" s="15"/>
      <c r="E40" s="14"/>
      <c r="F40" s="15"/>
      <c r="G40" s="14"/>
      <c r="H40" s="15"/>
    </row>
    <row r="41" spans="1:8" ht="18.75" customHeight="1" x14ac:dyDescent="0.45">
      <c r="A41" s="2" t="s">
        <v>91</v>
      </c>
      <c r="B41" s="13"/>
      <c r="C41" s="14"/>
      <c r="D41" s="15"/>
      <c r="E41" s="14"/>
      <c r="F41" s="15"/>
      <c r="G41" s="14"/>
      <c r="H41" s="15"/>
    </row>
    <row r="42" spans="1:8" ht="18.75" customHeight="1" x14ac:dyDescent="0.45">
      <c r="A42" s="2" t="s">
        <v>92</v>
      </c>
      <c r="B42" s="13"/>
      <c r="C42" s="14"/>
      <c r="D42" s="15"/>
      <c r="E42" s="14"/>
      <c r="F42" s="15"/>
      <c r="G42" s="14"/>
      <c r="H42" s="15"/>
    </row>
    <row r="43" spans="1:8" x14ac:dyDescent="0.45">
      <c r="A43" s="2" t="s">
        <v>63</v>
      </c>
      <c r="B43" s="17"/>
      <c r="C43" s="17"/>
      <c r="D43" s="18"/>
      <c r="E43" s="17"/>
      <c r="F43" s="18"/>
      <c r="G43" s="17"/>
      <c r="H43" s="18"/>
    </row>
    <row r="44" spans="1:8" x14ac:dyDescent="0.45">
      <c r="A44" s="2" t="s">
        <v>93</v>
      </c>
      <c r="B44" s="17"/>
      <c r="C44" s="17"/>
      <c r="D44" s="18"/>
      <c r="E44" s="17"/>
      <c r="F44" s="18"/>
      <c r="G44" s="17"/>
      <c r="H44" s="18"/>
    </row>
    <row r="45" spans="1:8" x14ac:dyDescent="0.45">
      <c r="A45" s="54" t="s">
        <v>65</v>
      </c>
      <c r="B45" s="56"/>
      <c r="C45" s="56"/>
      <c r="E45" s="56"/>
      <c r="G45" s="56"/>
    </row>
  </sheetData>
  <mergeCells count="27">
    <mergeCell ref="A34:A38"/>
    <mergeCell ref="B34:B38"/>
    <mergeCell ref="C34:D35"/>
    <mergeCell ref="E34:F34"/>
    <mergeCell ref="G34:H34"/>
    <mergeCell ref="E35:F35"/>
    <mergeCell ref="G35:H35"/>
    <mergeCell ref="C36:C38"/>
    <mergeCell ref="E36:E38"/>
    <mergeCell ref="G36:G38"/>
    <mergeCell ref="D37:D38"/>
    <mergeCell ref="F37:F38"/>
    <mergeCell ref="H37:H38"/>
    <mergeCell ref="A1:H1"/>
    <mergeCell ref="A5:A9"/>
    <mergeCell ref="B5:B9"/>
    <mergeCell ref="C5:D6"/>
    <mergeCell ref="E5:F5"/>
    <mergeCell ref="G5:H5"/>
    <mergeCell ref="E6:F6"/>
    <mergeCell ref="G6:H6"/>
    <mergeCell ref="C7:C9"/>
    <mergeCell ref="E7:E9"/>
    <mergeCell ref="G7:G9"/>
    <mergeCell ref="D8:D9"/>
    <mergeCell ref="F8:F9"/>
    <mergeCell ref="H8:H9"/>
  </mergeCells>
  <phoneticPr fontId="2"/>
  <pageMargins left="0.7" right="0.7" top="0.75" bottom="0.75" header="0.3" footer="0.3"/>
  <pageSetup paperSize="9" scale="7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61"/>
  <sheetViews>
    <sheetView view="pageBreakPreview" zoomScale="99" zoomScaleNormal="100" zoomScaleSheetLayoutView="99" workbookViewId="0">
      <selection activeCell="E23" sqref="E23"/>
    </sheetView>
  </sheetViews>
  <sheetFormatPr defaultRowHeight="18" x14ac:dyDescent="0.45"/>
  <cols>
    <col min="1" max="1" width="12.69921875" customWidth="1"/>
    <col min="2" max="2" width="14.09765625" style="27" customWidth="1"/>
    <col min="3" max="4" width="13.8984375" customWidth="1"/>
    <col min="5" max="6" width="14" customWidth="1"/>
    <col min="7" max="8" width="14.09765625" customWidth="1"/>
    <col min="9" max="9" width="12.8984375" customWidth="1"/>
    <col min="10" max="17" width="13.09765625" customWidth="1"/>
    <col min="19" max="19" width="11.59765625" bestFit="1" customWidth="1"/>
  </cols>
  <sheetData>
    <row r="1" spans="1:19" x14ac:dyDescent="0.45">
      <c r="A1" s="22" t="s">
        <v>94</v>
      </c>
      <c r="B1" s="23"/>
      <c r="C1" s="24"/>
      <c r="D1" s="24"/>
      <c r="E1" s="24"/>
      <c r="F1" s="24"/>
      <c r="J1" s="25"/>
    </row>
    <row r="2" spans="1:19" x14ac:dyDescent="0.45">
      <c r="A2" s="22"/>
      <c r="B2" s="22"/>
      <c r="C2" s="22"/>
      <c r="D2" s="22"/>
      <c r="E2" s="22"/>
      <c r="F2" s="22"/>
      <c r="G2" s="22"/>
      <c r="H2" s="22"/>
      <c r="I2" s="22"/>
      <c r="N2" s="26"/>
      <c r="O2" s="26"/>
      <c r="P2" s="26"/>
      <c r="Q2" s="26" t="str">
        <f>'進捗状況 (都道府県別)'!H3</f>
        <v>（6月1日公表時点）</v>
      </c>
    </row>
    <row r="3" spans="1:19" x14ac:dyDescent="0.45">
      <c r="A3" s="96" t="s">
        <v>3</v>
      </c>
      <c r="B3" s="111" t="s">
        <v>95</v>
      </c>
      <c r="C3" s="112"/>
      <c r="D3" s="112"/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3"/>
    </row>
    <row r="4" spans="1:19" x14ac:dyDescent="0.45">
      <c r="A4" s="97"/>
      <c r="B4" s="97"/>
      <c r="C4" s="99" t="s">
        <v>96</v>
      </c>
      <c r="D4" s="100"/>
      <c r="E4" s="99" t="s">
        <v>97</v>
      </c>
      <c r="F4" s="100"/>
      <c r="G4" s="105" t="s">
        <v>98</v>
      </c>
      <c r="H4" s="106"/>
      <c r="I4" s="106"/>
      <c r="J4" s="106"/>
      <c r="K4" s="106"/>
      <c r="L4" s="106"/>
      <c r="M4" s="106"/>
      <c r="N4" s="107"/>
      <c r="O4" s="105" t="s">
        <v>99</v>
      </c>
      <c r="P4" s="106"/>
      <c r="Q4" s="107"/>
    </row>
    <row r="5" spans="1:19" x14ac:dyDescent="0.45">
      <c r="A5" s="97"/>
      <c r="B5" s="97"/>
      <c r="C5" s="101"/>
      <c r="D5" s="102"/>
      <c r="E5" s="101"/>
      <c r="F5" s="102"/>
      <c r="G5" s="103"/>
      <c r="H5" s="104"/>
      <c r="I5" s="59" t="s">
        <v>100</v>
      </c>
      <c r="J5" s="59" t="s">
        <v>101</v>
      </c>
      <c r="K5" s="60" t="s">
        <v>102</v>
      </c>
      <c r="L5" s="61" t="s">
        <v>103</v>
      </c>
      <c r="M5" s="61" t="s">
        <v>104</v>
      </c>
      <c r="N5" s="61" t="s">
        <v>105</v>
      </c>
      <c r="O5" s="66"/>
      <c r="P5" s="67"/>
      <c r="Q5" s="59" t="s">
        <v>106</v>
      </c>
    </row>
    <row r="6" spans="1:19" x14ac:dyDescent="0.45">
      <c r="A6" s="98"/>
      <c r="B6" s="98"/>
      <c r="C6" s="58" t="s">
        <v>9</v>
      </c>
      <c r="D6" s="58" t="s">
        <v>107</v>
      </c>
      <c r="E6" s="58" t="s">
        <v>9</v>
      </c>
      <c r="F6" s="58" t="s">
        <v>107</v>
      </c>
      <c r="G6" s="58" t="s">
        <v>9</v>
      </c>
      <c r="H6" s="58" t="s">
        <v>107</v>
      </c>
      <c r="I6" s="108" t="s">
        <v>9</v>
      </c>
      <c r="J6" s="109"/>
      <c r="K6" s="109"/>
      <c r="L6" s="109"/>
      <c r="M6" s="109"/>
      <c r="N6" s="110"/>
      <c r="O6" s="58" t="s">
        <v>9</v>
      </c>
      <c r="P6" s="58" t="s">
        <v>107</v>
      </c>
      <c r="Q6" s="62" t="s">
        <v>108</v>
      </c>
      <c r="S6" s="27" t="s">
        <v>109</v>
      </c>
    </row>
    <row r="7" spans="1:19" x14ac:dyDescent="0.45">
      <c r="A7" s="28" t="s">
        <v>13</v>
      </c>
      <c r="B7" s="32">
        <f>C7+E7+G7+O7</f>
        <v>280123529</v>
      </c>
      <c r="C7" s="32">
        <f>SUM(C8:C54)</f>
        <v>103530890</v>
      </c>
      <c r="D7" s="31">
        <f t="shared" ref="D7:D54" si="0">C7/S7</f>
        <v>0.81748880384365674</v>
      </c>
      <c r="E7" s="32">
        <f>SUM(E8:E54)</f>
        <v>101984551</v>
      </c>
      <c r="F7" s="31">
        <f t="shared" ref="F7:F54" si="1">E7/S7</f>
        <v>0.80527877822283189</v>
      </c>
      <c r="G7" s="32">
        <f>SUM(G8:G54)</f>
        <v>74604331</v>
      </c>
      <c r="H7" s="31">
        <f>G7/S7</f>
        <v>0.58908220832204028</v>
      </c>
      <c r="I7" s="32">
        <f t="shared" ref="I7:J7" si="2">SUM(I8:I54)</f>
        <v>1023497</v>
      </c>
      <c r="J7" s="32">
        <f t="shared" si="2"/>
        <v>5234854</v>
      </c>
      <c r="K7" s="32">
        <f>SUM(K8:K54)</f>
        <v>23176282</v>
      </c>
      <c r="L7" s="32">
        <f>SUM(L8:L54)</f>
        <v>25368490</v>
      </c>
      <c r="M7" s="32">
        <f>SUM(M8:M54)</f>
        <v>13654984</v>
      </c>
      <c r="N7" s="32">
        <f>SUM(N8:N54)</f>
        <v>6146224</v>
      </c>
      <c r="O7" s="63">
        <f>SUM(O8:O54)</f>
        <v>3757</v>
      </c>
      <c r="P7" s="64">
        <f>O7/S7</f>
        <v>2.9665594838802392E-5</v>
      </c>
      <c r="Q7" s="63">
        <f t="shared" ref="Q7" si="3">SUM(Q8:Q54)</f>
        <v>3757</v>
      </c>
      <c r="S7" s="1">
        <v>126645025</v>
      </c>
    </row>
    <row r="8" spans="1:19" x14ac:dyDescent="0.45">
      <c r="A8" s="33" t="s">
        <v>14</v>
      </c>
      <c r="B8" s="32">
        <f>C8+E8+G8+O8</f>
        <v>11742064</v>
      </c>
      <c r="C8" s="34">
        <f>SUM(一般接種!D7+一般接種!G7+一般接種!J7+一般接種!M7+医療従事者等!C5)</f>
        <v>4311224</v>
      </c>
      <c r="D8" s="30">
        <f t="shared" si="0"/>
        <v>0.82486157835213425</v>
      </c>
      <c r="E8" s="34">
        <f>SUM(一般接種!E7+一般接種!H7+一般接種!K7+一般接種!N7+医療従事者等!D5)</f>
        <v>4239703</v>
      </c>
      <c r="F8" s="31">
        <f t="shared" si="1"/>
        <v>0.81117754686935284</v>
      </c>
      <c r="G8" s="29">
        <f>SUM(I8:N8)</f>
        <v>3191104</v>
      </c>
      <c r="H8" s="31">
        <f t="shared" ref="H8:H54" si="4">G8/S8</f>
        <v>0.6105502943307537</v>
      </c>
      <c r="I8" s="35">
        <v>41796</v>
      </c>
      <c r="J8" s="35">
        <v>228855</v>
      </c>
      <c r="K8" s="35">
        <v>919353</v>
      </c>
      <c r="L8" s="35">
        <v>1070419</v>
      </c>
      <c r="M8" s="35">
        <v>651844</v>
      </c>
      <c r="N8" s="35">
        <v>278837</v>
      </c>
      <c r="O8" s="35">
        <f>SUM(Q8)</f>
        <v>33</v>
      </c>
      <c r="P8" s="65">
        <f t="shared" ref="P8:P54" si="5">O8/S8</f>
        <v>6.3138524200135343E-6</v>
      </c>
      <c r="Q8" s="35">
        <v>33</v>
      </c>
      <c r="S8" s="1">
        <v>5226603</v>
      </c>
    </row>
    <row r="9" spans="1:19" x14ac:dyDescent="0.45">
      <c r="A9" s="33" t="s">
        <v>15</v>
      </c>
      <c r="B9" s="32">
        <f t="shared" ref="B9:B54" si="6">C9+E9+G9+O9</f>
        <v>2970708</v>
      </c>
      <c r="C9" s="34">
        <f>SUM(一般接種!D8+一般接種!G8+一般接種!J8+一般接種!M8+医療従事者等!C6)</f>
        <v>1090408</v>
      </c>
      <c r="D9" s="30">
        <f t="shared" si="0"/>
        <v>0.86566768417333873</v>
      </c>
      <c r="E9" s="34">
        <f>SUM(一般接種!E8+一般接種!H8+一般接種!K8+一般接種!N8+医療従事者等!D6)</f>
        <v>1072348</v>
      </c>
      <c r="F9" s="31">
        <f t="shared" si="1"/>
        <v>0.85132996987174647</v>
      </c>
      <c r="G9" s="29">
        <f t="shared" ref="G9:G54" si="7">SUM(I9:N9)</f>
        <v>807914</v>
      </c>
      <c r="H9" s="31">
        <f t="shared" si="4"/>
        <v>0.64139756989238772</v>
      </c>
      <c r="I9" s="35">
        <v>10616</v>
      </c>
      <c r="J9" s="35">
        <v>43708</v>
      </c>
      <c r="K9" s="35">
        <v>227531</v>
      </c>
      <c r="L9" s="35">
        <v>263265</v>
      </c>
      <c r="M9" s="35">
        <v>180630</v>
      </c>
      <c r="N9" s="35">
        <v>82164</v>
      </c>
      <c r="O9" s="35">
        <f t="shared" ref="O9:O54" si="8">SUM(Q9)</f>
        <v>38</v>
      </c>
      <c r="P9" s="65">
        <f t="shared" si="5"/>
        <v>3.0167948142884928E-5</v>
      </c>
      <c r="Q9" s="35">
        <v>38</v>
      </c>
      <c r="S9" s="1">
        <v>1259615</v>
      </c>
    </row>
    <row r="10" spans="1:19" x14ac:dyDescent="0.45">
      <c r="A10" s="33" t="s">
        <v>16</v>
      </c>
      <c r="B10" s="32">
        <f t="shared" si="6"/>
        <v>2886405</v>
      </c>
      <c r="C10" s="34">
        <f>SUM(一般接種!D9+一般接種!G9+一般接種!J9+一般接種!M9+医療従事者等!C7)</f>
        <v>1055757</v>
      </c>
      <c r="D10" s="30">
        <f t="shared" si="0"/>
        <v>0.86479121051946106</v>
      </c>
      <c r="E10" s="34">
        <f>SUM(一般接種!E9+一般接種!H9+一般接種!K9+一般接種!N9+医療従事者等!D7)</f>
        <v>1037351</v>
      </c>
      <c r="F10" s="31">
        <f t="shared" si="1"/>
        <v>0.84971449587696168</v>
      </c>
      <c r="G10" s="29">
        <f t="shared" si="7"/>
        <v>793291</v>
      </c>
      <c r="H10" s="31">
        <f t="shared" si="4"/>
        <v>0.64980017578305782</v>
      </c>
      <c r="I10" s="35">
        <v>10307</v>
      </c>
      <c r="J10" s="35">
        <v>47555</v>
      </c>
      <c r="K10" s="35">
        <v>220725</v>
      </c>
      <c r="L10" s="35">
        <v>256346</v>
      </c>
      <c r="M10" s="35">
        <v>168079</v>
      </c>
      <c r="N10" s="35">
        <v>90279</v>
      </c>
      <c r="O10" s="35">
        <f t="shared" si="8"/>
        <v>6</v>
      </c>
      <c r="P10" s="65">
        <f t="shared" si="5"/>
        <v>4.9147173668910238E-6</v>
      </c>
      <c r="Q10" s="35">
        <v>6</v>
      </c>
      <c r="S10" s="1">
        <v>1220823</v>
      </c>
    </row>
    <row r="11" spans="1:19" x14ac:dyDescent="0.45">
      <c r="A11" s="33" t="s">
        <v>17</v>
      </c>
      <c r="B11" s="32">
        <f t="shared" si="6"/>
        <v>5218997</v>
      </c>
      <c r="C11" s="34">
        <f>SUM(一般接種!D10+一般接種!G10+一般接種!J10+一般接種!M10+医療従事者等!C8)</f>
        <v>1928945</v>
      </c>
      <c r="D11" s="30">
        <f t="shared" si="0"/>
        <v>0.84529110350663395</v>
      </c>
      <c r="E11" s="34">
        <f>SUM(一般接種!E10+一般接種!H10+一般接種!K10+一般接種!N10+医療従事者等!D8)</f>
        <v>1889468</v>
      </c>
      <c r="F11" s="31">
        <f t="shared" si="1"/>
        <v>0.82799172125720155</v>
      </c>
      <c r="G11" s="29">
        <f t="shared" si="7"/>
        <v>1400577</v>
      </c>
      <c r="H11" s="31">
        <f t="shared" si="4"/>
        <v>0.6137527393865615</v>
      </c>
      <c r="I11" s="35">
        <v>18695</v>
      </c>
      <c r="J11" s="35">
        <v>124470</v>
      </c>
      <c r="K11" s="35">
        <v>459023</v>
      </c>
      <c r="L11" s="35">
        <v>392706</v>
      </c>
      <c r="M11" s="35">
        <v>268252</v>
      </c>
      <c r="N11" s="35">
        <v>137431</v>
      </c>
      <c r="O11" s="35">
        <f t="shared" si="8"/>
        <v>7</v>
      </c>
      <c r="P11" s="65">
        <f t="shared" si="5"/>
        <v>3.0674994489456348E-6</v>
      </c>
      <c r="Q11" s="35">
        <v>7</v>
      </c>
      <c r="S11" s="1">
        <v>2281989</v>
      </c>
    </row>
    <row r="12" spans="1:19" x14ac:dyDescent="0.45">
      <c r="A12" s="33" t="s">
        <v>18</v>
      </c>
      <c r="B12" s="32">
        <f t="shared" si="6"/>
        <v>2358879</v>
      </c>
      <c r="C12" s="34">
        <f>SUM(一般接種!D11+一般接種!G11+一般接種!J11+一般接種!M11+医療従事者等!C9)</f>
        <v>853101</v>
      </c>
      <c r="D12" s="30">
        <f t="shared" si="0"/>
        <v>0.87831930385220447</v>
      </c>
      <c r="E12" s="34">
        <f>SUM(一般接種!E11+一般接種!H11+一般接種!K11+一般接種!N11+医療従事者等!D9)</f>
        <v>838426</v>
      </c>
      <c r="F12" s="31">
        <f t="shared" si="1"/>
        <v>0.86321049987233445</v>
      </c>
      <c r="G12" s="29">
        <f t="shared" si="7"/>
        <v>667349</v>
      </c>
      <c r="H12" s="31">
        <f t="shared" si="4"/>
        <v>0.68707633575211469</v>
      </c>
      <c r="I12" s="35">
        <v>4870</v>
      </c>
      <c r="J12" s="35">
        <v>29592</v>
      </c>
      <c r="K12" s="35">
        <v>127275</v>
      </c>
      <c r="L12" s="35">
        <v>229015</v>
      </c>
      <c r="M12" s="35">
        <v>188835</v>
      </c>
      <c r="N12" s="35">
        <v>87762</v>
      </c>
      <c r="O12" s="35">
        <f t="shared" si="8"/>
        <v>3</v>
      </c>
      <c r="P12" s="65">
        <f t="shared" si="5"/>
        <v>3.088682244607161E-6</v>
      </c>
      <c r="Q12" s="35">
        <v>3</v>
      </c>
      <c r="S12" s="1">
        <v>971288</v>
      </c>
    </row>
    <row r="13" spans="1:19" x14ac:dyDescent="0.45">
      <c r="A13" s="33" t="s">
        <v>19</v>
      </c>
      <c r="B13" s="32">
        <f t="shared" si="6"/>
        <v>2572185</v>
      </c>
      <c r="C13" s="34">
        <f>SUM(一般接種!D12+一般接種!G12+一般接種!J12+一般接種!M12+医療従事者等!C10)</f>
        <v>931542</v>
      </c>
      <c r="D13" s="30">
        <f t="shared" si="0"/>
        <v>0.87095652238953891</v>
      </c>
      <c r="E13" s="34">
        <f>SUM(一般接種!E12+一般接種!H12+一般接種!K12+一般接種!N12+医療従事者等!D10)</f>
        <v>919609</v>
      </c>
      <c r="F13" s="31">
        <f t="shared" si="1"/>
        <v>0.85979961890942269</v>
      </c>
      <c r="G13" s="29">
        <f t="shared" si="7"/>
        <v>721032</v>
      </c>
      <c r="H13" s="31">
        <f t="shared" si="4"/>
        <v>0.67413763764980428</v>
      </c>
      <c r="I13" s="35">
        <v>9642</v>
      </c>
      <c r="J13" s="35">
        <v>34629</v>
      </c>
      <c r="K13" s="35">
        <v>192626</v>
      </c>
      <c r="L13" s="35">
        <v>270505</v>
      </c>
      <c r="M13" s="35">
        <v>141728</v>
      </c>
      <c r="N13" s="35">
        <v>71902</v>
      </c>
      <c r="O13" s="35">
        <f t="shared" si="8"/>
        <v>2</v>
      </c>
      <c r="P13" s="65">
        <f t="shared" si="5"/>
        <v>1.8699243241626011E-6</v>
      </c>
      <c r="Q13" s="35">
        <v>2</v>
      </c>
      <c r="S13" s="1">
        <v>1069562</v>
      </c>
    </row>
    <row r="14" spans="1:19" x14ac:dyDescent="0.45">
      <c r="A14" s="33" t="s">
        <v>20</v>
      </c>
      <c r="B14" s="32">
        <f t="shared" si="6"/>
        <v>4373351</v>
      </c>
      <c r="C14" s="34">
        <f>SUM(一般接種!D13+一般接種!G13+一般接種!J13+一般接種!M13+医療従事者等!C11)</f>
        <v>1591082</v>
      </c>
      <c r="D14" s="30">
        <f t="shared" si="0"/>
        <v>0.85447453598409073</v>
      </c>
      <c r="E14" s="34">
        <f>SUM(一般接種!E13+一般接種!H13+一般接種!K13+一般接種!N13+医療従事者等!D11)</f>
        <v>1566570</v>
      </c>
      <c r="F14" s="31">
        <f t="shared" si="1"/>
        <v>0.8413106136808769</v>
      </c>
      <c r="G14" s="29">
        <f t="shared" si="7"/>
        <v>1215589</v>
      </c>
      <c r="H14" s="31">
        <f t="shared" si="4"/>
        <v>0.65281980860971645</v>
      </c>
      <c r="I14" s="35">
        <v>18977</v>
      </c>
      <c r="J14" s="35">
        <v>74770</v>
      </c>
      <c r="K14" s="35">
        <v>345164</v>
      </c>
      <c r="L14" s="35">
        <v>418201</v>
      </c>
      <c r="M14" s="35">
        <v>235187</v>
      </c>
      <c r="N14" s="35">
        <v>123290</v>
      </c>
      <c r="O14" s="35">
        <f t="shared" si="8"/>
        <v>110</v>
      </c>
      <c r="P14" s="65">
        <f t="shared" si="5"/>
        <v>5.9074390231458831E-5</v>
      </c>
      <c r="Q14" s="35">
        <v>110</v>
      </c>
      <c r="S14" s="1">
        <v>1862059</v>
      </c>
    </row>
    <row r="15" spans="1:19" x14ac:dyDescent="0.45">
      <c r="A15" s="33" t="s">
        <v>21</v>
      </c>
      <c r="B15" s="32">
        <f t="shared" si="6"/>
        <v>6724142</v>
      </c>
      <c r="C15" s="34">
        <f>SUM(一般接種!D14+一般接種!G14+一般接種!J14+一般接種!M14+医療従事者等!C12)</f>
        <v>2467193</v>
      </c>
      <c r="D15" s="30">
        <f t="shared" si="0"/>
        <v>0.848510579758742</v>
      </c>
      <c r="E15" s="34">
        <f>SUM(一般接種!E14+一般接種!H14+一般接種!K14+一般接種!N14+医療従事者等!D12)</f>
        <v>2429297</v>
      </c>
      <c r="F15" s="31">
        <f t="shared" si="1"/>
        <v>0.83547748630778884</v>
      </c>
      <c r="G15" s="29">
        <f t="shared" si="7"/>
        <v>1827587</v>
      </c>
      <c r="H15" s="31">
        <f t="shared" si="4"/>
        <v>0.62853895294350293</v>
      </c>
      <c r="I15" s="35">
        <v>21125</v>
      </c>
      <c r="J15" s="35">
        <v>139221</v>
      </c>
      <c r="K15" s="35">
        <v>553405</v>
      </c>
      <c r="L15" s="35">
        <v>591530</v>
      </c>
      <c r="M15" s="35">
        <v>345617</v>
      </c>
      <c r="N15" s="35">
        <v>176689</v>
      </c>
      <c r="O15" s="35">
        <f t="shared" si="8"/>
        <v>65</v>
      </c>
      <c r="P15" s="65">
        <f t="shared" si="5"/>
        <v>2.2354630417773651E-5</v>
      </c>
      <c r="Q15" s="35">
        <v>65</v>
      </c>
      <c r="S15" s="1">
        <v>2907675</v>
      </c>
    </row>
    <row r="16" spans="1:19" x14ac:dyDescent="0.45">
      <c r="A16" s="36" t="s">
        <v>22</v>
      </c>
      <c r="B16" s="32">
        <f t="shared" si="6"/>
        <v>4424599</v>
      </c>
      <c r="C16" s="34">
        <f>SUM(一般接種!D15+一般接種!G15+一般接種!J15+一般接種!M15+医療従事者等!C13)</f>
        <v>1626953</v>
      </c>
      <c r="D16" s="30">
        <f t="shared" si="0"/>
        <v>0.83203036103592054</v>
      </c>
      <c r="E16" s="34">
        <f>SUM(一般接種!E15+一般接種!H15+一般接種!K15+一般接種!N15+医療従事者等!D13)</f>
        <v>1603318</v>
      </c>
      <c r="F16" s="31">
        <f t="shared" si="1"/>
        <v>0.81994332620265609</v>
      </c>
      <c r="G16" s="29">
        <f t="shared" si="7"/>
        <v>1194285</v>
      </c>
      <c r="H16" s="31">
        <f t="shared" si="4"/>
        <v>0.61076219148911148</v>
      </c>
      <c r="I16" s="35">
        <v>14759</v>
      </c>
      <c r="J16" s="35">
        <v>72103</v>
      </c>
      <c r="K16" s="35">
        <v>366594</v>
      </c>
      <c r="L16" s="35">
        <v>347230</v>
      </c>
      <c r="M16" s="35">
        <v>253199</v>
      </c>
      <c r="N16" s="35">
        <v>140400</v>
      </c>
      <c r="O16" s="35">
        <f t="shared" si="8"/>
        <v>43</v>
      </c>
      <c r="P16" s="65">
        <f t="shared" si="5"/>
        <v>2.1990374352882096E-5</v>
      </c>
      <c r="Q16" s="35">
        <v>43</v>
      </c>
      <c r="S16" s="1">
        <v>1955401</v>
      </c>
    </row>
    <row r="17" spans="1:19" x14ac:dyDescent="0.45">
      <c r="A17" s="33" t="s">
        <v>23</v>
      </c>
      <c r="B17" s="32">
        <f t="shared" si="6"/>
        <v>4412734</v>
      </c>
      <c r="C17" s="34">
        <f>SUM(一般接種!D16+一般接種!G16+一般接種!J16+一般接種!M16+医療従事者等!C14)</f>
        <v>1610399</v>
      </c>
      <c r="D17" s="30">
        <f t="shared" si="0"/>
        <v>0.82242897582913244</v>
      </c>
      <c r="E17" s="34">
        <f>SUM(一般接種!E16+一般接種!H16+一般接種!K16+一般接種!N16+医療従事者等!D14)</f>
        <v>1583650</v>
      </c>
      <c r="F17" s="31">
        <f t="shared" si="1"/>
        <v>0.80876829131898709</v>
      </c>
      <c r="G17" s="29">
        <f t="shared" si="7"/>
        <v>1218639</v>
      </c>
      <c r="H17" s="31">
        <f t="shared" si="4"/>
        <v>0.62235758012482501</v>
      </c>
      <c r="I17" s="35">
        <v>16218</v>
      </c>
      <c r="J17" s="35">
        <v>71667</v>
      </c>
      <c r="K17" s="35">
        <v>401998</v>
      </c>
      <c r="L17" s="35">
        <v>435268</v>
      </c>
      <c r="M17" s="35">
        <v>216937</v>
      </c>
      <c r="N17" s="35">
        <v>76551</v>
      </c>
      <c r="O17" s="35">
        <f t="shared" si="8"/>
        <v>46</v>
      </c>
      <c r="P17" s="65">
        <f t="shared" si="5"/>
        <v>2.3492148770671175E-5</v>
      </c>
      <c r="Q17" s="35">
        <v>46</v>
      </c>
      <c r="S17" s="1">
        <v>1958101</v>
      </c>
    </row>
    <row r="18" spans="1:19" x14ac:dyDescent="0.45">
      <c r="A18" s="33" t="s">
        <v>24</v>
      </c>
      <c r="B18" s="32">
        <f t="shared" si="6"/>
        <v>16458681</v>
      </c>
      <c r="C18" s="34">
        <f>SUM(一般接種!D17+一般接種!G17+一般接種!J17+一般接種!M17+医療従事者等!C15)</f>
        <v>6116198</v>
      </c>
      <c r="D18" s="30">
        <f t="shared" si="0"/>
        <v>0.82720641986616084</v>
      </c>
      <c r="E18" s="34">
        <f>SUM(一般接種!E17+一般接種!H17+一般接種!K17+一般接種!N17+医療従事者等!D15)</f>
        <v>6021478</v>
      </c>
      <c r="F18" s="31">
        <f t="shared" si="1"/>
        <v>0.81439568481642521</v>
      </c>
      <c r="G18" s="29">
        <f t="shared" si="7"/>
        <v>4320884</v>
      </c>
      <c r="H18" s="31">
        <f t="shared" si="4"/>
        <v>0.58439294873988323</v>
      </c>
      <c r="I18" s="35">
        <v>49142</v>
      </c>
      <c r="J18" s="35">
        <v>267802</v>
      </c>
      <c r="K18" s="35">
        <v>1311371</v>
      </c>
      <c r="L18" s="35">
        <v>1411160</v>
      </c>
      <c r="M18" s="35">
        <v>833559</v>
      </c>
      <c r="N18" s="35">
        <v>447850</v>
      </c>
      <c r="O18" s="35">
        <f t="shared" si="8"/>
        <v>121</v>
      </c>
      <c r="P18" s="65">
        <f t="shared" si="5"/>
        <v>1.6365064833382678E-5</v>
      </c>
      <c r="Q18" s="35">
        <v>121</v>
      </c>
      <c r="S18" s="1">
        <v>7393799</v>
      </c>
    </row>
    <row r="19" spans="1:19" x14ac:dyDescent="0.45">
      <c r="A19" s="33" t="s">
        <v>25</v>
      </c>
      <c r="B19" s="32">
        <f t="shared" si="6"/>
        <v>14156674</v>
      </c>
      <c r="C19" s="34">
        <f>SUM(一般接種!D18+一般接種!G18+一般接種!J18+一般接種!M18+医療従事者等!C16)</f>
        <v>5219782</v>
      </c>
      <c r="D19" s="30">
        <f t="shared" si="0"/>
        <v>0.82553711181528955</v>
      </c>
      <c r="E19" s="34">
        <f>SUM(一般接種!E18+一般接種!H18+一般接種!K18+一般接種!N18+医療従事者等!D16)</f>
        <v>5147986</v>
      </c>
      <c r="F19" s="31">
        <f t="shared" si="1"/>
        <v>0.8141821811917711</v>
      </c>
      <c r="G19" s="29">
        <f t="shared" si="7"/>
        <v>3788743</v>
      </c>
      <c r="H19" s="31">
        <f t="shared" si="4"/>
        <v>0.59921045622794122</v>
      </c>
      <c r="I19" s="35">
        <v>42905</v>
      </c>
      <c r="J19" s="35">
        <v>211944</v>
      </c>
      <c r="K19" s="35">
        <v>1084591</v>
      </c>
      <c r="L19" s="35">
        <v>1318447</v>
      </c>
      <c r="M19" s="35">
        <v>751717</v>
      </c>
      <c r="N19" s="35">
        <v>379139</v>
      </c>
      <c r="O19" s="35">
        <f t="shared" si="8"/>
        <v>163</v>
      </c>
      <c r="P19" s="65">
        <f t="shared" si="5"/>
        <v>2.5779342743795085E-5</v>
      </c>
      <c r="Q19" s="35">
        <v>163</v>
      </c>
      <c r="S19" s="1">
        <v>6322892</v>
      </c>
    </row>
    <row r="20" spans="1:19" x14ac:dyDescent="0.45">
      <c r="A20" s="33" t="s">
        <v>26</v>
      </c>
      <c r="B20" s="32">
        <f t="shared" si="6"/>
        <v>30396064</v>
      </c>
      <c r="C20" s="34">
        <f>SUM(一般接種!D19+一般接種!G19+一般接種!J19+一般接種!M19+医療従事者等!C17)</f>
        <v>11276571</v>
      </c>
      <c r="D20" s="30">
        <f t="shared" si="0"/>
        <v>0.81458520562503423</v>
      </c>
      <c r="E20" s="34">
        <f>SUM(一般接種!E19+一般接種!H19+一般接種!K19+一般接種!N19+医療従事者等!D17)</f>
        <v>11124408</v>
      </c>
      <c r="F20" s="31">
        <f t="shared" si="1"/>
        <v>0.80359341311616594</v>
      </c>
      <c r="G20" s="29">
        <f t="shared" si="7"/>
        <v>7994171</v>
      </c>
      <c r="H20" s="31">
        <f t="shared" si="4"/>
        <v>0.57747460888923463</v>
      </c>
      <c r="I20" s="35">
        <v>101155</v>
      </c>
      <c r="J20" s="35">
        <v>602449</v>
      </c>
      <c r="K20" s="35">
        <v>2626566</v>
      </c>
      <c r="L20" s="35">
        <v>2924186</v>
      </c>
      <c r="M20" s="35">
        <v>1259329</v>
      </c>
      <c r="N20" s="35">
        <v>480486</v>
      </c>
      <c r="O20" s="35">
        <f t="shared" si="8"/>
        <v>914</v>
      </c>
      <c r="P20" s="65">
        <f t="shared" si="5"/>
        <v>6.6024581226090915E-5</v>
      </c>
      <c r="Q20" s="35">
        <v>914</v>
      </c>
      <c r="S20" s="1">
        <v>13843329</v>
      </c>
    </row>
    <row r="21" spans="1:19" x14ac:dyDescent="0.45">
      <c r="A21" s="33" t="s">
        <v>27</v>
      </c>
      <c r="B21" s="32">
        <f t="shared" si="6"/>
        <v>20478088</v>
      </c>
      <c r="C21" s="34">
        <f>SUM(一般接種!D20+一般接種!G20+一般接種!J20+一般接種!M20+医療従事者等!C18)</f>
        <v>7592078</v>
      </c>
      <c r="D21" s="30">
        <f t="shared" si="0"/>
        <v>0.82341739436190475</v>
      </c>
      <c r="E21" s="34">
        <f>SUM(一般接種!E20+一般接種!H20+一般接種!K20+一般接種!N20+医療従事者等!D18)</f>
        <v>7495278</v>
      </c>
      <c r="F21" s="31">
        <f t="shared" si="1"/>
        <v>0.81291871352982781</v>
      </c>
      <c r="G21" s="29">
        <f t="shared" si="7"/>
        <v>5390452</v>
      </c>
      <c r="H21" s="31">
        <f t="shared" si="4"/>
        <v>0.58463466000651176</v>
      </c>
      <c r="I21" s="35">
        <v>49889</v>
      </c>
      <c r="J21" s="35">
        <v>298205</v>
      </c>
      <c r="K21" s="35">
        <v>1446732</v>
      </c>
      <c r="L21" s="35">
        <v>2041381</v>
      </c>
      <c r="M21" s="35">
        <v>1092995</v>
      </c>
      <c r="N21" s="35">
        <v>461250</v>
      </c>
      <c r="O21" s="35">
        <f t="shared" si="8"/>
        <v>280</v>
      </c>
      <c r="P21" s="65">
        <f t="shared" si="5"/>
        <v>3.0368085051461975E-5</v>
      </c>
      <c r="Q21" s="35">
        <v>280</v>
      </c>
      <c r="S21" s="1">
        <v>9220206</v>
      </c>
    </row>
    <row r="22" spans="1:19" x14ac:dyDescent="0.45">
      <c r="A22" s="33" t="s">
        <v>28</v>
      </c>
      <c r="B22" s="32">
        <f t="shared" si="6"/>
        <v>5247799</v>
      </c>
      <c r="C22" s="34">
        <f>SUM(一般接種!D21+一般接種!G21+一般接種!J21+一般接種!M21+医療従事者等!C19)</f>
        <v>1895207</v>
      </c>
      <c r="D22" s="30">
        <f t="shared" si="0"/>
        <v>0.85632986832485836</v>
      </c>
      <c r="E22" s="34">
        <f>SUM(一般接種!E21+一般接種!H21+一般接種!K21+一般接種!N21+医療従事者等!D19)</f>
        <v>1859989</v>
      </c>
      <c r="F22" s="31">
        <f t="shared" si="1"/>
        <v>0.84041697580036634</v>
      </c>
      <c r="G22" s="29">
        <f t="shared" si="7"/>
        <v>1492596</v>
      </c>
      <c r="H22" s="31">
        <f t="shared" si="4"/>
        <v>0.67441421234841903</v>
      </c>
      <c r="I22" s="35">
        <v>16804</v>
      </c>
      <c r="J22" s="35">
        <v>64732</v>
      </c>
      <c r="K22" s="35">
        <v>343761</v>
      </c>
      <c r="L22" s="35">
        <v>566853</v>
      </c>
      <c r="M22" s="35">
        <v>354843</v>
      </c>
      <c r="N22" s="35">
        <v>145603</v>
      </c>
      <c r="O22" s="35">
        <f t="shared" si="8"/>
        <v>7</v>
      </c>
      <c r="P22" s="65">
        <f t="shared" si="5"/>
        <v>3.162878291539662E-6</v>
      </c>
      <c r="Q22" s="35">
        <v>7</v>
      </c>
      <c r="S22" s="1">
        <v>2213174</v>
      </c>
    </row>
    <row r="23" spans="1:19" x14ac:dyDescent="0.45">
      <c r="A23" s="33" t="s">
        <v>29</v>
      </c>
      <c r="B23" s="32">
        <f t="shared" si="6"/>
        <v>2447965</v>
      </c>
      <c r="C23" s="34">
        <f>SUM(一般接種!D22+一般接種!G22+一般接種!J22+一般接種!M22+医療従事者等!C20)</f>
        <v>895615</v>
      </c>
      <c r="D23" s="30">
        <f t="shared" si="0"/>
        <v>0.85486038595975467</v>
      </c>
      <c r="E23" s="34">
        <f>SUM(一般接種!E22+一般接種!H22+一般接種!K22+一般接種!N22+医療従事者等!D20)</f>
        <v>886766</v>
      </c>
      <c r="F23" s="31">
        <f t="shared" si="1"/>
        <v>0.84641405628086597</v>
      </c>
      <c r="G23" s="29">
        <f t="shared" si="7"/>
        <v>665560</v>
      </c>
      <c r="H23" s="31">
        <f t="shared" si="4"/>
        <v>0.63527394972100104</v>
      </c>
      <c r="I23" s="35">
        <v>10195</v>
      </c>
      <c r="J23" s="35">
        <v>39016</v>
      </c>
      <c r="K23" s="35">
        <v>212652</v>
      </c>
      <c r="L23" s="35">
        <v>219175</v>
      </c>
      <c r="M23" s="35">
        <v>126755</v>
      </c>
      <c r="N23" s="35">
        <v>57767</v>
      </c>
      <c r="O23" s="35">
        <f t="shared" si="8"/>
        <v>24</v>
      </c>
      <c r="P23" s="65">
        <f t="shared" si="5"/>
        <v>2.2907889286171079E-5</v>
      </c>
      <c r="Q23" s="35">
        <v>24</v>
      </c>
      <c r="S23" s="1">
        <v>1047674</v>
      </c>
    </row>
    <row r="24" spans="1:19" x14ac:dyDescent="0.45">
      <c r="A24" s="33" t="s">
        <v>30</v>
      </c>
      <c r="B24" s="32">
        <f t="shared" si="6"/>
        <v>2538418</v>
      </c>
      <c r="C24" s="34">
        <f>SUM(一般接種!D23+一般接種!G23+一般接種!J23+一般接種!M23+医療従事者等!C21)</f>
        <v>936027</v>
      </c>
      <c r="D24" s="30">
        <f t="shared" si="0"/>
        <v>0.82640007204305632</v>
      </c>
      <c r="E24" s="34">
        <f>SUM(一般接種!E23+一般接種!H23+一般接種!K23+一般接種!N23+医療従事者等!D21)</f>
        <v>923293</v>
      </c>
      <c r="F24" s="31">
        <f t="shared" si="1"/>
        <v>0.81515747058241872</v>
      </c>
      <c r="G24" s="29">
        <f t="shared" si="7"/>
        <v>679076</v>
      </c>
      <c r="H24" s="31">
        <f t="shared" si="4"/>
        <v>0.59954302100549506</v>
      </c>
      <c r="I24" s="35">
        <v>9273</v>
      </c>
      <c r="J24" s="35">
        <v>55220</v>
      </c>
      <c r="K24" s="35">
        <v>203504</v>
      </c>
      <c r="L24" s="35">
        <v>215103</v>
      </c>
      <c r="M24" s="35">
        <v>130520</v>
      </c>
      <c r="N24" s="35">
        <v>65456</v>
      </c>
      <c r="O24" s="35">
        <f t="shared" si="8"/>
        <v>22</v>
      </c>
      <c r="P24" s="65">
        <f t="shared" si="5"/>
        <v>1.9423373027644757E-5</v>
      </c>
      <c r="Q24" s="35">
        <v>22</v>
      </c>
      <c r="S24" s="1">
        <v>1132656</v>
      </c>
    </row>
    <row r="25" spans="1:19" x14ac:dyDescent="0.45">
      <c r="A25" s="33" t="s">
        <v>31</v>
      </c>
      <c r="B25" s="32">
        <f t="shared" si="6"/>
        <v>1767668</v>
      </c>
      <c r="C25" s="34">
        <f>SUM(一般接種!D24+一般接種!G24+一般接種!J24+一般接種!M24+医療従事者等!C22)</f>
        <v>647178</v>
      </c>
      <c r="D25" s="30">
        <f t="shared" si="0"/>
        <v>0.83551794965807413</v>
      </c>
      <c r="E25" s="34">
        <f>SUM(一般接種!E24+一般接種!H24+一般接種!K24+一般接種!N24+医療従事者等!D22)</f>
        <v>639891</v>
      </c>
      <c r="F25" s="31">
        <f t="shared" si="1"/>
        <v>0.8261103070942688</v>
      </c>
      <c r="G25" s="29">
        <f t="shared" si="7"/>
        <v>480592</v>
      </c>
      <c r="H25" s="31">
        <f t="shared" si="4"/>
        <v>0.6204525531802273</v>
      </c>
      <c r="I25" s="35">
        <v>7616</v>
      </c>
      <c r="J25" s="35">
        <v>32286</v>
      </c>
      <c r="K25" s="35">
        <v>143685</v>
      </c>
      <c r="L25" s="35">
        <v>172026</v>
      </c>
      <c r="M25" s="35">
        <v>91857</v>
      </c>
      <c r="N25" s="35">
        <v>33122</v>
      </c>
      <c r="O25" s="35">
        <f t="shared" si="8"/>
        <v>7</v>
      </c>
      <c r="P25" s="65">
        <f t="shared" si="5"/>
        <v>9.0371206184488939E-6</v>
      </c>
      <c r="Q25" s="35">
        <v>7</v>
      </c>
      <c r="S25" s="1">
        <v>774583</v>
      </c>
    </row>
    <row r="26" spans="1:19" x14ac:dyDescent="0.45">
      <c r="A26" s="33" t="s">
        <v>32</v>
      </c>
      <c r="B26" s="32">
        <f t="shared" si="6"/>
        <v>1858988</v>
      </c>
      <c r="C26" s="34">
        <f>SUM(一般接種!D25+一般接種!G25+一般接種!J25+一般接種!M25+医療従事者等!C23)</f>
        <v>680748</v>
      </c>
      <c r="D26" s="30">
        <f t="shared" si="0"/>
        <v>0.82917233558709713</v>
      </c>
      <c r="E26" s="34">
        <f>SUM(一般接種!E25+一般接種!H25+一般接種!K25+一般接種!N25+医療従事者等!D23)</f>
        <v>672095</v>
      </c>
      <c r="F26" s="31">
        <f t="shared" si="1"/>
        <v>0.81863271120357317</v>
      </c>
      <c r="G26" s="29">
        <f t="shared" si="7"/>
        <v>506053</v>
      </c>
      <c r="H26" s="31">
        <f t="shared" si="4"/>
        <v>0.61638836682716258</v>
      </c>
      <c r="I26" s="35">
        <v>6267</v>
      </c>
      <c r="J26" s="35">
        <v>37846</v>
      </c>
      <c r="K26" s="35">
        <v>168756</v>
      </c>
      <c r="L26" s="35">
        <v>164673</v>
      </c>
      <c r="M26" s="35">
        <v>96088</v>
      </c>
      <c r="N26" s="35">
        <v>32423</v>
      </c>
      <c r="O26" s="35">
        <f t="shared" si="8"/>
        <v>92</v>
      </c>
      <c r="P26" s="65">
        <f t="shared" si="5"/>
        <v>1.1205887475837305E-4</v>
      </c>
      <c r="Q26" s="35">
        <v>92</v>
      </c>
      <c r="S26" s="1">
        <v>820997</v>
      </c>
    </row>
    <row r="27" spans="1:19" x14ac:dyDescent="0.45">
      <c r="A27" s="33" t="s">
        <v>33</v>
      </c>
      <c r="B27" s="32">
        <f t="shared" si="6"/>
        <v>4744120</v>
      </c>
      <c r="C27" s="34">
        <f>SUM(一般接種!D26+一般接種!G26+一般接種!J26+一般接種!M26+医療従事者等!C24)</f>
        <v>1727341</v>
      </c>
      <c r="D27" s="30">
        <f t="shared" si="0"/>
        <v>0.83376461394472368</v>
      </c>
      <c r="E27" s="34">
        <f>SUM(一般接種!E26+一般接種!H26+一般接種!K26+一般接種!N26+医療従事者等!D24)</f>
        <v>1699010</v>
      </c>
      <c r="F27" s="31">
        <f t="shared" si="1"/>
        <v>0.82008961562206018</v>
      </c>
      <c r="G27" s="29">
        <f t="shared" si="7"/>
        <v>1317767</v>
      </c>
      <c r="H27" s="31">
        <f t="shared" si="4"/>
        <v>0.6360686708785912</v>
      </c>
      <c r="I27" s="35">
        <v>14304</v>
      </c>
      <c r="J27" s="35">
        <v>69082</v>
      </c>
      <c r="K27" s="35">
        <v>456654</v>
      </c>
      <c r="L27" s="35">
        <v>432122</v>
      </c>
      <c r="M27" s="35">
        <v>234678</v>
      </c>
      <c r="N27" s="35">
        <v>110927</v>
      </c>
      <c r="O27" s="35">
        <f t="shared" si="8"/>
        <v>2</v>
      </c>
      <c r="P27" s="65">
        <f t="shared" si="5"/>
        <v>9.6537350059394597E-7</v>
      </c>
      <c r="Q27" s="35">
        <v>2</v>
      </c>
      <c r="S27" s="1">
        <v>2071737</v>
      </c>
    </row>
    <row r="28" spans="1:19" x14ac:dyDescent="0.45">
      <c r="A28" s="33" t="s">
        <v>34</v>
      </c>
      <c r="B28" s="32">
        <f t="shared" si="6"/>
        <v>4576608</v>
      </c>
      <c r="C28" s="34">
        <f>SUM(一般接種!D27+一般接種!G27+一般接種!J27+一般接種!M27+医療従事者等!C25)</f>
        <v>1667219</v>
      </c>
      <c r="D28" s="30">
        <f t="shared" si="0"/>
        <v>0.82666919874196187</v>
      </c>
      <c r="E28" s="34">
        <f>SUM(一般接種!E27+一般接種!H27+一般接種!K27+一般接種!N27+医療従事者等!D25)</f>
        <v>1651791</v>
      </c>
      <c r="F28" s="31">
        <f t="shared" si="1"/>
        <v>0.81901942243891412</v>
      </c>
      <c r="G28" s="29">
        <f t="shared" si="7"/>
        <v>1257573</v>
      </c>
      <c r="H28" s="31">
        <f t="shared" si="4"/>
        <v>0.62355147360336294</v>
      </c>
      <c r="I28" s="35">
        <v>15453</v>
      </c>
      <c r="J28" s="35">
        <v>85094</v>
      </c>
      <c r="K28" s="35">
        <v>466453</v>
      </c>
      <c r="L28" s="35">
        <v>403029</v>
      </c>
      <c r="M28" s="35">
        <v>191445</v>
      </c>
      <c r="N28" s="35">
        <v>96099</v>
      </c>
      <c r="O28" s="35">
        <f t="shared" si="8"/>
        <v>25</v>
      </c>
      <c r="P28" s="65">
        <f t="shared" si="5"/>
        <v>1.2395929969937391E-5</v>
      </c>
      <c r="Q28" s="35">
        <v>25</v>
      </c>
      <c r="S28" s="1">
        <v>2016791</v>
      </c>
    </row>
    <row r="29" spans="1:19" x14ac:dyDescent="0.45">
      <c r="A29" s="33" t="s">
        <v>35</v>
      </c>
      <c r="B29" s="32">
        <f t="shared" si="6"/>
        <v>8461712</v>
      </c>
      <c r="C29" s="34">
        <f>SUM(一般接種!D28+一般接種!G28+一般接種!J28+一般接種!M28+医療従事者等!C26)</f>
        <v>3131978</v>
      </c>
      <c r="D29" s="30">
        <f t="shared" si="0"/>
        <v>0.84963567409786611</v>
      </c>
      <c r="E29" s="34">
        <f>SUM(一般接種!E28+一般接種!H28+一般接種!K28+一般接種!N28+医療従事者等!D26)</f>
        <v>3093591</v>
      </c>
      <c r="F29" s="31">
        <f t="shared" si="1"/>
        <v>0.8392221384275661</v>
      </c>
      <c r="G29" s="29">
        <f t="shared" si="7"/>
        <v>2236126</v>
      </c>
      <c r="H29" s="31">
        <f t="shared" si="4"/>
        <v>0.60661103666046345</v>
      </c>
      <c r="I29" s="35">
        <v>23513</v>
      </c>
      <c r="J29" s="35">
        <v>115021</v>
      </c>
      <c r="K29" s="35">
        <v>652746</v>
      </c>
      <c r="L29" s="35">
        <v>752968</v>
      </c>
      <c r="M29" s="35">
        <v>450877</v>
      </c>
      <c r="N29" s="35">
        <v>241001</v>
      </c>
      <c r="O29" s="35">
        <f t="shared" si="8"/>
        <v>17</v>
      </c>
      <c r="P29" s="65">
        <f t="shared" si="5"/>
        <v>4.6117202801755706E-6</v>
      </c>
      <c r="Q29" s="35">
        <v>17</v>
      </c>
      <c r="S29" s="1">
        <v>3686260</v>
      </c>
    </row>
    <row r="30" spans="1:19" x14ac:dyDescent="0.45">
      <c r="A30" s="33" t="s">
        <v>36</v>
      </c>
      <c r="B30" s="32">
        <f t="shared" si="6"/>
        <v>16142389</v>
      </c>
      <c r="C30" s="34">
        <f>SUM(一般接種!D29+一般接種!G29+一般接種!J29+一般接種!M29+医療従事者等!C27)</f>
        <v>6003569</v>
      </c>
      <c r="D30" s="30">
        <f t="shared" si="0"/>
        <v>0.79424874470848683</v>
      </c>
      <c r="E30" s="34">
        <f>SUM(一般接種!E29+一般接種!H29+一般接種!K29+一般接種!N29+医療従事者等!D27)</f>
        <v>5893445</v>
      </c>
      <c r="F30" s="31">
        <f t="shared" si="1"/>
        <v>0.77967976936027694</v>
      </c>
      <c r="G30" s="29">
        <f t="shared" si="7"/>
        <v>4245331</v>
      </c>
      <c r="H30" s="31">
        <f t="shared" si="4"/>
        <v>0.5616407203152034</v>
      </c>
      <c r="I30" s="35">
        <v>43077</v>
      </c>
      <c r="J30" s="35">
        <v>373488</v>
      </c>
      <c r="K30" s="35">
        <v>1352535</v>
      </c>
      <c r="L30" s="35">
        <v>1357767</v>
      </c>
      <c r="M30" s="35">
        <v>757684</v>
      </c>
      <c r="N30" s="35">
        <v>360780</v>
      </c>
      <c r="O30" s="35">
        <f t="shared" si="8"/>
        <v>44</v>
      </c>
      <c r="P30" s="65">
        <f t="shared" si="5"/>
        <v>5.8210282528898101E-6</v>
      </c>
      <c r="Q30" s="35">
        <v>44</v>
      </c>
      <c r="S30" s="1">
        <v>7558802</v>
      </c>
    </row>
    <row r="31" spans="1:19" x14ac:dyDescent="0.45">
      <c r="A31" s="33" t="s">
        <v>37</v>
      </c>
      <c r="B31" s="32">
        <f t="shared" si="6"/>
        <v>4004125</v>
      </c>
      <c r="C31" s="34">
        <f>SUM(一般接種!D30+一般接種!G30+一般接種!J30+一般接種!M30+医療従事者等!C28)</f>
        <v>1477938</v>
      </c>
      <c r="D31" s="30">
        <f t="shared" si="0"/>
        <v>0.82082266765228762</v>
      </c>
      <c r="E31" s="34">
        <f>SUM(一般接種!E30+一般接種!H30+一般接種!K30+一般接種!N30+医療従事者等!D28)</f>
        <v>1460489</v>
      </c>
      <c r="F31" s="31">
        <f t="shared" si="1"/>
        <v>0.81113177755550092</v>
      </c>
      <c r="G31" s="29">
        <f t="shared" si="7"/>
        <v>1065643</v>
      </c>
      <c r="H31" s="31">
        <f t="shared" si="4"/>
        <v>0.59184074705771605</v>
      </c>
      <c r="I31" s="35">
        <v>16801</v>
      </c>
      <c r="J31" s="35">
        <v>67339</v>
      </c>
      <c r="K31" s="35">
        <v>346660</v>
      </c>
      <c r="L31" s="35">
        <v>353330</v>
      </c>
      <c r="M31" s="35">
        <v>194806</v>
      </c>
      <c r="N31" s="35">
        <v>86707</v>
      </c>
      <c r="O31" s="35">
        <f t="shared" si="8"/>
        <v>55</v>
      </c>
      <c r="P31" s="65">
        <f t="shared" si="5"/>
        <v>3.0546103233610491E-5</v>
      </c>
      <c r="Q31" s="35">
        <v>55</v>
      </c>
      <c r="S31" s="1">
        <v>1800557</v>
      </c>
    </row>
    <row r="32" spans="1:19" x14ac:dyDescent="0.45">
      <c r="A32" s="33" t="s">
        <v>38</v>
      </c>
      <c r="B32" s="32">
        <f t="shared" si="6"/>
        <v>3124393</v>
      </c>
      <c r="C32" s="34">
        <f>SUM(一般接種!D31+一般接種!G31+一般接種!J31+一般接種!M31+医療従事者等!C29)</f>
        <v>1156263</v>
      </c>
      <c r="D32" s="30">
        <f t="shared" si="0"/>
        <v>0.814933717120217</v>
      </c>
      <c r="E32" s="34">
        <f>SUM(一般接種!E31+一般接種!H31+一般接種!K31+一般接種!N31+医療従事者等!D29)</f>
        <v>1143078</v>
      </c>
      <c r="F32" s="31">
        <f t="shared" si="1"/>
        <v>0.80564093419779359</v>
      </c>
      <c r="G32" s="29">
        <f t="shared" si="7"/>
        <v>825048</v>
      </c>
      <c r="H32" s="31">
        <f t="shared" si="4"/>
        <v>0.58149351267194471</v>
      </c>
      <c r="I32" s="35">
        <v>8722</v>
      </c>
      <c r="J32" s="35">
        <v>52751</v>
      </c>
      <c r="K32" s="35">
        <v>238386</v>
      </c>
      <c r="L32" s="35">
        <v>285615</v>
      </c>
      <c r="M32" s="35">
        <v>159954</v>
      </c>
      <c r="N32" s="35">
        <v>79620</v>
      </c>
      <c r="O32" s="35">
        <f t="shared" si="8"/>
        <v>4</v>
      </c>
      <c r="P32" s="65">
        <f t="shared" si="5"/>
        <v>2.8191984595899615E-6</v>
      </c>
      <c r="Q32" s="35">
        <v>4</v>
      </c>
      <c r="S32" s="1">
        <v>1418843</v>
      </c>
    </row>
    <row r="33" spans="1:19" x14ac:dyDescent="0.45">
      <c r="A33" s="33" t="s">
        <v>39</v>
      </c>
      <c r="B33" s="32">
        <f t="shared" si="6"/>
        <v>5427947</v>
      </c>
      <c r="C33" s="34">
        <f>SUM(一般接種!D32+一般接種!G32+一般接種!J32+一般接種!M32+医療従事者等!C30)</f>
        <v>2026820</v>
      </c>
      <c r="D33" s="30">
        <f t="shared" si="0"/>
        <v>0.8009430390801654</v>
      </c>
      <c r="E33" s="34">
        <f>SUM(一般接種!E32+一般接種!H32+一般接種!K32+一般接種!N32+医療従事者等!D30)</f>
        <v>1992972</v>
      </c>
      <c r="F33" s="31">
        <f t="shared" si="1"/>
        <v>0.78756724843926718</v>
      </c>
      <c r="G33" s="29">
        <f t="shared" si="7"/>
        <v>1408155</v>
      </c>
      <c r="H33" s="31">
        <f t="shared" si="4"/>
        <v>0.55646379313206418</v>
      </c>
      <c r="I33" s="35">
        <v>25869</v>
      </c>
      <c r="J33" s="35">
        <v>94951</v>
      </c>
      <c r="K33" s="35">
        <v>448650</v>
      </c>
      <c r="L33" s="35">
        <v>472985</v>
      </c>
      <c r="M33" s="35">
        <v>249926</v>
      </c>
      <c r="N33" s="35">
        <v>115774</v>
      </c>
      <c r="O33" s="35">
        <f t="shared" si="8"/>
        <v>0</v>
      </c>
      <c r="P33" s="65">
        <f t="shared" si="5"/>
        <v>0</v>
      </c>
      <c r="Q33" s="35">
        <v>0</v>
      </c>
      <c r="S33" s="1">
        <v>2530542</v>
      </c>
    </row>
    <row r="34" spans="1:19" x14ac:dyDescent="0.45">
      <c r="A34" s="33" t="s">
        <v>40</v>
      </c>
      <c r="B34" s="32">
        <f t="shared" si="6"/>
        <v>18280706</v>
      </c>
      <c r="C34" s="34">
        <f>SUM(一般接種!D33+一般接種!G33+一般接種!J33+一般接種!M33+医療従事者等!C31)</f>
        <v>6894950</v>
      </c>
      <c r="D34" s="30">
        <f t="shared" si="0"/>
        <v>0.78001486733824987</v>
      </c>
      <c r="E34" s="34">
        <f>SUM(一般接種!E33+一般接種!H33+一般接種!K33+一般接種!N33+医療従事者等!D31)</f>
        <v>6802183</v>
      </c>
      <c r="F34" s="31">
        <f t="shared" si="1"/>
        <v>0.76952028228710845</v>
      </c>
      <c r="G34" s="29">
        <f t="shared" si="7"/>
        <v>4583375</v>
      </c>
      <c r="H34" s="31">
        <f t="shared" si="4"/>
        <v>0.51851001712651301</v>
      </c>
      <c r="I34" s="35">
        <v>64649</v>
      </c>
      <c r="J34" s="35">
        <v>368827</v>
      </c>
      <c r="K34" s="35">
        <v>1514085</v>
      </c>
      <c r="L34" s="35">
        <v>1544210</v>
      </c>
      <c r="M34" s="35">
        <v>764240</v>
      </c>
      <c r="N34" s="35">
        <v>327364</v>
      </c>
      <c r="O34" s="35">
        <f t="shared" si="8"/>
        <v>198</v>
      </c>
      <c r="P34" s="65">
        <f t="shared" si="5"/>
        <v>2.2399429108691648E-5</v>
      </c>
      <c r="Q34" s="35">
        <v>198</v>
      </c>
      <c r="S34" s="1">
        <v>8839511</v>
      </c>
    </row>
    <row r="35" spans="1:19" x14ac:dyDescent="0.45">
      <c r="A35" s="33" t="s">
        <v>41</v>
      </c>
      <c r="B35" s="32">
        <f t="shared" si="6"/>
        <v>11905193</v>
      </c>
      <c r="C35" s="34">
        <f>SUM(一般接種!D34+一般接種!G34+一般接種!J34+一般接種!M34+医療従事者等!C32)</f>
        <v>4428356</v>
      </c>
      <c r="D35" s="30">
        <f t="shared" si="0"/>
        <v>0.80171191925592344</v>
      </c>
      <c r="E35" s="34">
        <f>SUM(一般接種!E34+一般接種!H34+一般接種!K34+一般接種!N34+医療従事者等!D32)</f>
        <v>4374539</v>
      </c>
      <c r="F35" s="31">
        <f t="shared" si="1"/>
        <v>0.79196886102876285</v>
      </c>
      <c r="G35" s="29">
        <f t="shared" si="7"/>
        <v>3102247</v>
      </c>
      <c r="H35" s="31">
        <f t="shared" si="4"/>
        <v>0.56163244246305644</v>
      </c>
      <c r="I35" s="35">
        <v>44394</v>
      </c>
      <c r="J35" s="35">
        <v>241439</v>
      </c>
      <c r="K35" s="35">
        <v>1006164</v>
      </c>
      <c r="L35" s="35">
        <v>1032213</v>
      </c>
      <c r="M35" s="35">
        <v>542199</v>
      </c>
      <c r="N35" s="35">
        <v>235838</v>
      </c>
      <c r="O35" s="35">
        <f t="shared" si="8"/>
        <v>51</v>
      </c>
      <c r="P35" s="65">
        <f t="shared" si="5"/>
        <v>9.2330670528864649E-6</v>
      </c>
      <c r="Q35" s="35">
        <v>51</v>
      </c>
      <c r="S35" s="1">
        <v>5523625</v>
      </c>
    </row>
    <row r="36" spans="1:19" x14ac:dyDescent="0.45">
      <c r="A36" s="33" t="s">
        <v>42</v>
      </c>
      <c r="B36" s="32">
        <f t="shared" si="6"/>
        <v>2972879</v>
      </c>
      <c r="C36" s="34">
        <f>SUM(一般接種!D35+一般接種!G35+一般接種!J35+一般接種!M35+医療従事者等!C33)</f>
        <v>1093034</v>
      </c>
      <c r="D36" s="30">
        <f t="shared" si="0"/>
        <v>0.81282241386618515</v>
      </c>
      <c r="E36" s="34">
        <f>SUM(一般接種!E35+一般接種!H35+一般接種!K35+一般接種!N35+医療従事者等!D33)</f>
        <v>1081384</v>
      </c>
      <c r="F36" s="31">
        <f t="shared" si="1"/>
        <v>0.80415902268023753</v>
      </c>
      <c r="G36" s="29">
        <f t="shared" si="7"/>
        <v>798398</v>
      </c>
      <c r="H36" s="31">
        <f t="shared" si="4"/>
        <v>0.59371967348310717</v>
      </c>
      <c r="I36" s="35">
        <v>7529</v>
      </c>
      <c r="J36" s="35">
        <v>54059</v>
      </c>
      <c r="K36" s="35">
        <v>306888</v>
      </c>
      <c r="L36" s="35">
        <v>253229</v>
      </c>
      <c r="M36" s="35">
        <v>130560</v>
      </c>
      <c r="N36" s="35">
        <v>46133</v>
      </c>
      <c r="O36" s="35">
        <f t="shared" si="8"/>
        <v>63</v>
      </c>
      <c r="P36" s="65">
        <f t="shared" si="5"/>
        <v>4.6849239889673757E-5</v>
      </c>
      <c r="Q36" s="35">
        <v>63</v>
      </c>
      <c r="S36" s="1">
        <v>1344739</v>
      </c>
    </row>
    <row r="37" spans="1:19" x14ac:dyDescent="0.45">
      <c r="A37" s="33" t="s">
        <v>43</v>
      </c>
      <c r="B37" s="32">
        <f t="shared" si="6"/>
        <v>2059226</v>
      </c>
      <c r="C37" s="34">
        <f>SUM(一般接種!D36+一般接種!G36+一般接種!J36+一般接種!M36+医療従事者等!C34)</f>
        <v>749310</v>
      </c>
      <c r="D37" s="30">
        <f t="shared" si="0"/>
        <v>0.79339751300252426</v>
      </c>
      <c r="E37" s="34">
        <f>SUM(一般接種!E36+一般接種!H36+一般接種!K36+一般接種!N36+医療従事者等!D34)</f>
        <v>739822</v>
      </c>
      <c r="F37" s="31">
        <f t="shared" si="1"/>
        <v>0.7833512629813475</v>
      </c>
      <c r="G37" s="29">
        <f t="shared" si="7"/>
        <v>570093</v>
      </c>
      <c r="H37" s="31">
        <f t="shared" si="4"/>
        <v>0.60363583614278216</v>
      </c>
      <c r="I37" s="35">
        <v>7665</v>
      </c>
      <c r="J37" s="35">
        <v>44712</v>
      </c>
      <c r="K37" s="35">
        <v>211618</v>
      </c>
      <c r="L37" s="35">
        <v>196156</v>
      </c>
      <c r="M37" s="35">
        <v>83047</v>
      </c>
      <c r="N37" s="35">
        <v>26895</v>
      </c>
      <c r="O37" s="35">
        <f t="shared" si="8"/>
        <v>1</v>
      </c>
      <c r="P37" s="65">
        <f t="shared" si="5"/>
        <v>1.0588374811526928E-6</v>
      </c>
      <c r="Q37" s="35">
        <v>1</v>
      </c>
      <c r="S37" s="1">
        <v>944432</v>
      </c>
    </row>
    <row r="38" spans="1:19" x14ac:dyDescent="0.45">
      <c r="A38" s="33" t="s">
        <v>44</v>
      </c>
      <c r="B38" s="32">
        <f t="shared" si="6"/>
        <v>1210567</v>
      </c>
      <c r="C38" s="34">
        <f>SUM(一般接種!D37+一般接種!G37+一般接種!J37+一般接種!M37+医療従事者等!C35)</f>
        <v>443120</v>
      </c>
      <c r="D38" s="30">
        <f t="shared" si="0"/>
        <v>0.79585048528344715</v>
      </c>
      <c r="E38" s="34">
        <f>SUM(一般接種!E37+一般接種!H37+一般接種!K37+一般接種!N37+医療従事者等!D35)</f>
        <v>437020</v>
      </c>
      <c r="F38" s="31">
        <f t="shared" si="1"/>
        <v>0.78489478939919677</v>
      </c>
      <c r="G38" s="29">
        <f t="shared" si="7"/>
        <v>330415</v>
      </c>
      <c r="H38" s="31">
        <f t="shared" si="4"/>
        <v>0.59343053370403098</v>
      </c>
      <c r="I38" s="35">
        <v>4893</v>
      </c>
      <c r="J38" s="35">
        <v>23088</v>
      </c>
      <c r="K38" s="35">
        <v>108145</v>
      </c>
      <c r="L38" s="35">
        <v>110415</v>
      </c>
      <c r="M38" s="35">
        <v>59583</v>
      </c>
      <c r="N38" s="35">
        <v>24291</v>
      </c>
      <c r="O38" s="35">
        <f t="shared" si="8"/>
        <v>12</v>
      </c>
      <c r="P38" s="65">
        <f t="shared" si="5"/>
        <v>2.1552188624754843E-5</v>
      </c>
      <c r="Q38" s="35">
        <v>12</v>
      </c>
      <c r="S38" s="1">
        <v>556788</v>
      </c>
    </row>
    <row r="39" spans="1:19" x14ac:dyDescent="0.45">
      <c r="A39" s="33" t="s">
        <v>45</v>
      </c>
      <c r="B39" s="32">
        <f t="shared" si="6"/>
        <v>1530340</v>
      </c>
      <c r="C39" s="34">
        <f>SUM(一般接種!D38+一般接種!G38+一般接種!J38+一般接種!M38+医療従事者等!C36)</f>
        <v>562821</v>
      </c>
      <c r="D39" s="30">
        <f t="shared" si="0"/>
        <v>0.8365167245082229</v>
      </c>
      <c r="E39" s="34">
        <f>SUM(一般接種!E38+一般接種!H38+一般接種!K38+一般接種!N38+医療従事者等!D36)</f>
        <v>552757</v>
      </c>
      <c r="F39" s="31">
        <f t="shared" si="1"/>
        <v>0.82155867511871761</v>
      </c>
      <c r="G39" s="29">
        <f t="shared" si="7"/>
        <v>414743</v>
      </c>
      <c r="H39" s="31">
        <f t="shared" si="4"/>
        <v>0.61642947912873525</v>
      </c>
      <c r="I39" s="35">
        <v>4863</v>
      </c>
      <c r="J39" s="35">
        <v>30242</v>
      </c>
      <c r="K39" s="35">
        <v>111229</v>
      </c>
      <c r="L39" s="35">
        <v>142385</v>
      </c>
      <c r="M39" s="35">
        <v>81508</v>
      </c>
      <c r="N39" s="35">
        <v>44516</v>
      </c>
      <c r="O39" s="35">
        <f t="shared" si="8"/>
        <v>19</v>
      </c>
      <c r="P39" s="65">
        <f t="shared" si="5"/>
        <v>2.8239560651887964E-5</v>
      </c>
      <c r="Q39" s="35">
        <v>19</v>
      </c>
      <c r="S39" s="1">
        <v>672815</v>
      </c>
    </row>
    <row r="40" spans="1:19" x14ac:dyDescent="0.45">
      <c r="A40" s="33" t="s">
        <v>46</v>
      </c>
      <c r="B40" s="32">
        <f t="shared" si="6"/>
        <v>4084394</v>
      </c>
      <c r="C40" s="34">
        <f>SUM(一般接種!D39+一般接種!G39+一般接種!J39+一般接種!M39+医療従事者等!C37)</f>
        <v>1512773</v>
      </c>
      <c r="D40" s="30">
        <f t="shared" si="0"/>
        <v>0.79880673210507391</v>
      </c>
      <c r="E40" s="34">
        <f>SUM(一般接種!E39+一般接種!H39+一般接種!K39+一般接種!N39+医療従事者等!D37)</f>
        <v>1481873</v>
      </c>
      <c r="F40" s="31">
        <f t="shared" si="1"/>
        <v>0.78249025367635605</v>
      </c>
      <c r="G40" s="29">
        <f t="shared" si="7"/>
        <v>1089615</v>
      </c>
      <c r="H40" s="31">
        <f t="shared" si="4"/>
        <v>0.57536180074781218</v>
      </c>
      <c r="I40" s="35">
        <v>21839</v>
      </c>
      <c r="J40" s="35">
        <v>137864</v>
      </c>
      <c r="K40" s="35">
        <v>361877</v>
      </c>
      <c r="L40" s="35">
        <v>317624</v>
      </c>
      <c r="M40" s="35">
        <v>163175</v>
      </c>
      <c r="N40" s="35">
        <v>87236</v>
      </c>
      <c r="O40" s="35">
        <f t="shared" si="8"/>
        <v>133</v>
      </c>
      <c r="P40" s="65">
        <f t="shared" si="5"/>
        <v>7.0229502621989434E-5</v>
      </c>
      <c r="Q40" s="35">
        <v>133</v>
      </c>
      <c r="S40" s="1">
        <v>1893791</v>
      </c>
    </row>
    <row r="41" spans="1:19" x14ac:dyDescent="0.45">
      <c r="A41" s="33" t="s">
        <v>47</v>
      </c>
      <c r="B41" s="32">
        <f t="shared" si="6"/>
        <v>6077000</v>
      </c>
      <c r="C41" s="34">
        <f>SUM(一般接種!D40+一般接種!G40+一般接種!J40+一般接種!M40+医療従事者等!C38)</f>
        <v>2240820</v>
      </c>
      <c r="D41" s="30">
        <f t="shared" si="0"/>
        <v>0.79675498047420157</v>
      </c>
      <c r="E41" s="34">
        <f>SUM(一般接種!E40+一般接種!H40+一般接種!K40+一般接種!N40+医療従事者等!D38)</f>
        <v>2211202</v>
      </c>
      <c r="F41" s="31">
        <f t="shared" si="1"/>
        <v>0.7862238851556641</v>
      </c>
      <c r="G41" s="29">
        <f t="shared" si="7"/>
        <v>1624939</v>
      </c>
      <c r="H41" s="31">
        <f t="shared" si="4"/>
        <v>0.57776985265071201</v>
      </c>
      <c r="I41" s="35">
        <v>22373</v>
      </c>
      <c r="J41" s="35">
        <v>121051</v>
      </c>
      <c r="K41" s="35">
        <v>544520</v>
      </c>
      <c r="L41" s="35">
        <v>531554</v>
      </c>
      <c r="M41" s="35">
        <v>291241</v>
      </c>
      <c r="N41" s="35">
        <v>114200</v>
      </c>
      <c r="O41" s="35">
        <f t="shared" si="8"/>
        <v>39</v>
      </c>
      <c r="P41" s="65">
        <f t="shared" si="5"/>
        <v>1.3866997009350979E-5</v>
      </c>
      <c r="Q41" s="35">
        <v>39</v>
      </c>
      <c r="S41" s="1">
        <v>2812433</v>
      </c>
    </row>
    <row r="42" spans="1:19" x14ac:dyDescent="0.45">
      <c r="A42" s="33" t="s">
        <v>48</v>
      </c>
      <c r="B42" s="32">
        <f t="shared" si="6"/>
        <v>3078014</v>
      </c>
      <c r="C42" s="34">
        <f>SUM(一般接種!D41+一般接種!G41+一般接種!J41+一般接種!M41+医療従事者等!C39)</f>
        <v>1119860</v>
      </c>
      <c r="D42" s="30">
        <f t="shared" si="0"/>
        <v>0.82578846848706966</v>
      </c>
      <c r="E42" s="34">
        <f>SUM(一般接種!E41+一般接種!H41+一般接種!K41+一般接種!N41+医療従事者等!D39)</f>
        <v>1095801</v>
      </c>
      <c r="F42" s="31">
        <f t="shared" si="1"/>
        <v>0.80804728230010836</v>
      </c>
      <c r="G42" s="29">
        <f t="shared" si="7"/>
        <v>861994</v>
      </c>
      <c r="H42" s="31">
        <f t="shared" si="4"/>
        <v>0.6356372270686006</v>
      </c>
      <c r="I42" s="35">
        <v>44715</v>
      </c>
      <c r="J42" s="35">
        <v>46589</v>
      </c>
      <c r="K42" s="35">
        <v>286740</v>
      </c>
      <c r="L42" s="35">
        <v>309555</v>
      </c>
      <c r="M42" s="35">
        <v>133483</v>
      </c>
      <c r="N42" s="35">
        <v>40912</v>
      </c>
      <c r="O42" s="35">
        <f t="shared" si="8"/>
        <v>359</v>
      </c>
      <c r="P42" s="65">
        <f t="shared" si="5"/>
        <v>2.6472778756885505E-4</v>
      </c>
      <c r="Q42" s="35">
        <v>359</v>
      </c>
      <c r="S42" s="1">
        <v>1356110</v>
      </c>
    </row>
    <row r="43" spans="1:19" x14ac:dyDescent="0.45">
      <c r="A43" s="33" t="s">
        <v>49</v>
      </c>
      <c r="B43" s="32">
        <f t="shared" si="6"/>
        <v>1640918</v>
      </c>
      <c r="C43" s="34">
        <f>SUM(一般接種!D42+一般接種!G42+一般接種!J42+一般接種!M42+医療従事者等!C40)</f>
        <v>598948</v>
      </c>
      <c r="D43" s="30">
        <f t="shared" si="0"/>
        <v>0.81495178577016913</v>
      </c>
      <c r="E43" s="34">
        <f>SUM(一般接種!E42+一般接種!H42+一般接種!K42+一般接種!N42+医療従事者等!D40)</f>
        <v>591240</v>
      </c>
      <c r="F43" s="31">
        <f t="shared" si="1"/>
        <v>0.80446398321516188</v>
      </c>
      <c r="G43" s="29">
        <f t="shared" si="7"/>
        <v>450728</v>
      </c>
      <c r="H43" s="31">
        <f t="shared" si="4"/>
        <v>0.61327792812834636</v>
      </c>
      <c r="I43" s="35">
        <v>7898</v>
      </c>
      <c r="J43" s="35">
        <v>39570</v>
      </c>
      <c r="K43" s="35">
        <v>150418</v>
      </c>
      <c r="L43" s="35">
        <v>159600</v>
      </c>
      <c r="M43" s="35">
        <v>67030</v>
      </c>
      <c r="N43" s="35">
        <v>26212</v>
      </c>
      <c r="O43" s="35">
        <f t="shared" si="8"/>
        <v>2</v>
      </c>
      <c r="P43" s="65">
        <f t="shared" si="5"/>
        <v>2.7212772586941405E-6</v>
      </c>
      <c r="Q43" s="35">
        <v>2</v>
      </c>
      <c r="S43" s="1">
        <v>734949</v>
      </c>
    </row>
    <row r="44" spans="1:19" x14ac:dyDescent="0.45">
      <c r="A44" s="33" t="s">
        <v>50</v>
      </c>
      <c r="B44" s="32">
        <f t="shared" si="6"/>
        <v>2122106</v>
      </c>
      <c r="C44" s="34">
        <f>SUM(一般接種!D43+一般接種!G43+一般接種!J43+一般接種!M43+医療従事者等!C41)</f>
        <v>778650</v>
      </c>
      <c r="D44" s="30">
        <f t="shared" si="0"/>
        <v>0.79952068804061216</v>
      </c>
      <c r="E44" s="34">
        <f>SUM(一般接種!E43+一般接種!H43+一般接種!K43+一般接種!N43+医療従事者等!D41)</f>
        <v>769487</v>
      </c>
      <c r="F44" s="31">
        <f t="shared" si="1"/>
        <v>0.79011208589007453</v>
      </c>
      <c r="G44" s="29">
        <f t="shared" si="7"/>
        <v>573925</v>
      </c>
      <c r="H44" s="31">
        <f t="shared" si="4"/>
        <v>0.58930830396674794</v>
      </c>
      <c r="I44" s="35">
        <v>9379</v>
      </c>
      <c r="J44" s="35">
        <v>48136</v>
      </c>
      <c r="K44" s="35">
        <v>170583</v>
      </c>
      <c r="L44" s="35">
        <v>186788</v>
      </c>
      <c r="M44" s="35">
        <v>113527</v>
      </c>
      <c r="N44" s="35">
        <v>45512</v>
      </c>
      <c r="O44" s="35">
        <f t="shared" si="8"/>
        <v>44</v>
      </c>
      <c r="P44" s="65">
        <f t="shared" si="5"/>
        <v>4.5179362067407606E-5</v>
      </c>
      <c r="Q44" s="35">
        <v>44</v>
      </c>
      <c r="S44" s="1">
        <v>973896</v>
      </c>
    </row>
    <row r="45" spans="1:19" x14ac:dyDescent="0.45">
      <c r="A45" s="33" t="s">
        <v>51</v>
      </c>
      <c r="B45" s="32">
        <f t="shared" si="6"/>
        <v>3042288</v>
      </c>
      <c r="C45" s="34">
        <f>SUM(一般接種!D44+一般接種!G44+一般接種!J44+一般接種!M44+医療従事者等!C42)</f>
        <v>1112513</v>
      </c>
      <c r="D45" s="30">
        <f t="shared" si="0"/>
        <v>0.82030483277405786</v>
      </c>
      <c r="E45" s="34">
        <f>SUM(一般接種!E44+一般接種!H44+一般接種!K44+一般接種!N44+医療従事者等!D42)</f>
        <v>1100102</v>
      </c>
      <c r="F45" s="31">
        <f t="shared" si="1"/>
        <v>0.81115365586236443</v>
      </c>
      <c r="G45" s="29">
        <f t="shared" si="7"/>
        <v>829568</v>
      </c>
      <c r="H45" s="31">
        <f t="shared" si="4"/>
        <v>0.6116770226637438</v>
      </c>
      <c r="I45" s="35">
        <v>12470</v>
      </c>
      <c r="J45" s="35">
        <v>58335</v>
      </c>
      <c r="K45" s="35">
        <v>278404</v>
      </c>
      <c r="L45" s="35">
        <v>271127</v>
      </c>
      <c r="M45" s="35">
        <v>141156</v>
      </c>
      <c r="N45" s="35">
        <v>68076</v>
      </c>
      <c r="O45" s="35">
        <f t="shared" si="8"/>
        <v>105</v>
      </c>
      <c r="P45" s="65">
        <f t="shared" si="5"/>
        <v>7.7421124464411721E-5</v>
      </c>
      <c r="Q45" s="35">
        <v>105</v>
      </c>
      <c r="S45" s="1">
        <v>1356219</v>
      </c>
    </row>
    <row r="46" spans="1:19" x14ac:dyDescent="0.45">
      <c r="A46" s="33" t="s">
        <v>52</v>
      </c>
      <c r="B46" s="32">
        <f t="shared" si="6"/>
        <v>1539080</v>
      </c>
      <c r="C46" s="34">
        <f>SUM(一般接種!D45+一般接種!G45+一般接種!J45+一般接種!M45+医療従事者等!C43)</f>
        <v>564950</v>
      </c>
      <c r="D46" s="30">
        <f t="shared" si="0"/>
        <v>0.80572816461698848</v>
      </c>
      <c r="E46" s="34">
        <f>SUM(一般接種!E45+一般接種!H45+一般接種!K45+一般接種!N45+医療従事者等!D43)</f>
        <v>557033</v>
      </c>
      <c r="F46" s="31">
        <f t="shared" si="1"/>
        <v>0.79443698862040002</v>
      </c>
      <c r="G46" s="29">
        <f t="shared" si="7"/>
        <v>417035</v>
      </c>
      <c r="H46" s="31">
        <f t="shared" si="4"/>
        <v>0.59477271463146442</v>
      </c>
      <c r="I46" s="35">
        <v>10588</v>
      </c>
      <c r="J46" s="35">
        <v>33435</v>
      </c>
      <c r="K46" s="35">
        <v>140834</v>
      </c>
      <c r="L46" s="35">
        <v>125081</v>
      </c>
      <c r="M46" s="35">
        <v>73186</v>
      </c>
      <c r="N46" s="35">
        <v>33911</v>
      </c>
      <c r="O46" s="35">
        <f t="shared" si="8"/>
        <v>62</v>
      </c>
      <c r="P46" s="65">
        <f t="shared" si="5"/>
        <v>8.8424013109573044E-5</v>
      </c>
      <c r="Q46" s="35">
        <v>62</v>
      </c>
      <c r="S46" s="1">
        <v>701167</v>
      </c>
    </row>
    <row r="47" spans="1:19" x14ac:dyDescent="0.45">
      <c r="A47" s="33" t="s">
        <v>53</v>
      </c>
      <c r="B47" s="32">
        <f t="shared" si="6"/>
        <v>11068063</v>
      </c>
      <c r="C47" s="34">
        <f>SUM(一般接種!D46+一般接種!G46+一般接種!J46+一般接種!M46+医療従事者等!C44)</f>
        <v>4130745</v>
      </c>
      <c r="D47" s="30">
        <f t="shared" si="0"/>
        <v>0.80612957805849528</v>
      </c>
      <c r="E47" s="34">
        <f>SUM(一般接種!E46+一般接種!H46+一般接種!K46+一般接種!N46+医療従事者等!D44)</f>
        <v>4044747</v>
      </c>
      <c r="F47" s="31">
        <f t="shared" si="1"/>
        <v>0.78934676250007318</v>
      </c>
      <c r="G47" s="29">
        <f t="shared" si="7"/>
        <v>2892534</v>
      </c>
      <c r="H47" s="31">
        <f t="shared" si="4"/>
        <v>0.56448829761697994</v>
      </c>
      <c r="I47" s="35">
        <v>43369</v>
      </c>
      <c r="J47" s="35">
        <v>228243</v>
      </c>
      <c r="K47" s="35">
        <v>926846</v>
      </c>
      <c r="L47" s="35">
        <v>1020703</v>
      </c>
      <c r="M47" s="35">
        <v>488641</v>
      </c>
      <c r="N47" s="35">
        <v>184732</v>
      </c>
      <c r="O47" s="35">
        <f t="shared" si="8"/>
        <v>37</v>
      </c>
      <c r="P47" s="65">
        <f t="shared" si="5"/>
        <v>7.2206815933116969E-6</v>
      </c>
      <c r="Q47" s="35">
        <v>37</v>
      </c>
      <c r="S47" s="1">
        <v>5124170</v>
      </c>
    </row>
    <row r="48" spans="1:19" x14ac:dyDescent="0.45">
      <c r="A48" s="33" t="s">
        <v>54</v>
      </c>
      <c r="B48" s="32">
        <f t="shared" si="6"/>
        <v>1775967</v>
      </c>
      <c r="C48" s="34">
        <f>SUM(一般接種!D47+一般接種!G47+一般接種!J47+一般接種!M47+医療従事者等!C45)</f>
        <v>656923</v>
      </c>
      <c r="D48" s="30">
        <f t="shared" si="0"/>
        <v>0.80286645922500255</v>
      </c>
      <c r="E48" s="34">
        <f>SUM(一般接種!E47+一般接種!H47+一般接種!K47+一般接種!N47+医療従事者等!D45)</f>
        <v>648214</v>
      </c>
      <c r="F48" s="31">
        <f t="shared" si="1"/>
        <v>0.79222264862103442</v>
      </c>
      <c r="G48" s="29">
        <f t="shared" si="7"/>
        <v>470798</v>
      </c>
      <c r="H48" s="31">
        <f t="shared" si="4"/>
        <v>0.57539151966092328</v>
      </c>
      <c r="I48" s="35">
        <v>8391</v>
      </c>
      <c r="J48" s="35">
        <v>56440</v>
      </c>
      <c r="K48" s="35">
        <v>165415</v>
      </c>
      <c r="L48" s="35">
        <v>146359</v>
      </c>
      <c r="M48" s="35">
        <v>62758</v>
      </c>
      <c r="N48" s="35">
        <v>31435</v>
      </c>
      <c r="O48" s="35">
        <f t="shared" si="8"/>
        <v>32</v>
      </c>
      <c r="P48" s="65">
        <f t="shared" si="5"/>
        <v>3.9109190415315156E-5</v>
      </c>
      <c r="Q48" s="35">
        <v>32</v>
      </c>
      <c r="S48" s="1">
        <v>818222</v>
      </c>
    </row>
    <row r="49" spans="1:19" x14ac:dyDescent="0.45">
      <c r="A49" s="33" t="s">
        <v>55</v>
      </c>
      <c r="B49" s="32">
        <f t="shared" si="6"/>
        <v>3013285</v>
      </c>
      <c r="C49" s="34">
        <f>SUM(一般接種!D48+一般接種!G48+一般接種!J48+一般接種!M48+医療従事者等!C46)</f>
        <v>1097974</v>
      </c>
      <c r="D49" s="30">
        <f t="shared" si="0"/>
        <v>0.82187496725147424</v>
      </c>
      <c r="E49" s="34">
        <f>SUM(一般接種!E48+一般接種!H48+一般接種!K48+一般接種!N48+医療従事者等!D46)</f>
        <v>1079259</v>
      </c>
      <c r="F49" s="31">
        <f t="shared" si="1"/>
        <v>0.80786608360567636</v>
      </c>
      <c r="G49" s="29">
        <f t="shared" si="7"/>
        <v>836003</v>
      </c>
      <c r="H49" s="31">
        <f t="shared" si="4"/>
        <v>0.6257797891818333</v>
      </c>
      <c r="I49" s="35">
        <v>14775</v>
      </c>
      <c r="J49" s="35">
        <v>65678</v>
      </c>
      <c r="K49" s="35">
        <v>275959</v>
      </c>
      <c r="L49" s="35">
        <v>301504</v>
      </c>
      <c r="M49" s="35">
        <v>131374</v>
      </c>
      <c r="N49" s="35">
        <v>46713</v>
      </c>
      <c r="O49" s="35">
        <f t="shared" si="8"/>
        <v>49</v>
      </c>
      <c r="P49" s="65">
        <f t="shared" si="5"/>
        <v>3.6678348845530259E-5</v>
      </c>
      <c r="Q49" s="35">
        <v>49</v>
      </c>
      <c r="S49" s="1">
        <v>1335938</v>
      </c>
    </row>
    <row r="50" spans="1:19" x14ac:dyDescent="0.45">
      <c r="A50" s="33" t="s">
        <v>56</v>
      </c>
      <c r="B50" s="32">
        <f t="shared" si="6"/>
        <v>4004169</v>
      </c>
      <c r="C50" s="34">
        <f>SUM(一般接種!D49+一般接種!G49+一般接種!J49+一般接種!M49+医療従事者等!C47)</f>
        <v>1457840</v>
      </c>
      <c r="D50" s="30">
        <f t="shared" si="0"/>
        <v>0.82895638403429917</v>
      </c>
      <c r="E50" s="34">
        <f>SUM(一般接種!E49+一般接種!H49+一般接種!K49+一般接種!N49+医療従事者等!D47)</f>
        <v>1439020</v>
      </c>
      <c r="F50" s="31">
        <f t="shared" si="1"/>
        <v>0.81825496333825187</v>
      </c>
      <c r="G50" s="29">
        <f t="shared" si="7"/>
        <v>1107268</v>
      </c>
      <c r="H50" s="31">
        <f t="shared" si="4"/>
        <v>0.62961427690068206</v>
      </c>
      <c r="I50" s="35">
        <v>20982</v>
      </c>
      <c r="J50" s="35">
        <v>77731</v>
      </c>
      <c r="K50" s="35">
        <v>343980</v>
      </c>
      <c r="L50" s="35">
        <v>429147</v>
      </c>
      <c r="M50" s="35">
        <v>175882</v>
      </c>
      <c r="N50" s="35">
        <v>59546</v>
      </c>
      <c r="O50" s="35">
        <f t="shared" si="8"/>
        <v>41</v>
      </c>
      <c r="P50" s="65">
        <f t="shared" si="5"/>
        <v>2.3313403216681024E-5</v>
      </c>
      <c r="Q50" s="35">
        <v>41</v>
      </c>
      <c r="S50" s="1">
        <v>1758645</v>
      </c>
    </row>
    <row r="51" spans="1:19" x14ac:dyDescent="0.45">
      <c r="A51" s="33" t="s">
        <v>57</v>
      </c>
      <c r="B51" s="32">
        <f t="shared" si="6"/>
        <v>2511925</v>
      </c>
      <c r="C51" s="34">
        <f>SUM(一般接種!D50+一般接種!G50+一般接種!J50+一般接種!M50+医療従事者等!C48)</f>
        <v>924391</v>
      </c>
      <c r="D51" s="30">
        <f t="shared" si="0"/>
        <v>0.8096328326652017</v>
      </c>
      <c r="E51" s="34">
        <f>SUM(一般接種!E50+一般接種!H50+一般接種!K50+一般接種!N50+医療従事者等!D48)</f>
        <v>908383</v>
      </c>
      <c r="F51" s="31">
        <f t="shared" si="1"/>
        <v>0.79561213970594036</v>
      </c>
      <c r="G51" s="29">
        <f t="shared" si="7"/>
        <v>679011</v>
      </c>
      <c r="H51" s="31">
        <f t="shared" si="4"/>
        <v>0.59471543896557977</v>
      </c>
      <c r="I51" s="35">
        <v>19344</v>
      </c>
      <c r="J51" s="35">
        <v>50811</v>
      </c>
      <c r="K51" s="35">
        <v>216343</v>
      </c>
      <c r="L51" s="35">
        <v>218509</v>
      </c>
      <c r="M51" s="35">
        <v>116163</v>
      </c>
      <c r="N51" s="35">
        <v>57841</v>
      </c>
      <c r="O51" s="35">
        <f t="shared" si="8"/>
        <v>140</v>
      </c>
      <c r="P51" s="65">
        <f t="shared" si="5"/>
        <v>1.2261975351677832E-4</v>
      </c>
      <c r="Q51" s="35">
        <v>140</v>
      </c>
      <c r="S51" s="1">
        <v>1141741</v>
      </c>
    </row>
    <row r="52" spans="1:19" x14ac:dyDescent="0.45">
      <c r="A52" s="33" t="s">
        <v>58</v>
      </c>
      <c r="B52" s="32">
        <f t="shared" si="6"/>
        <v>2361410</v>
      </c>
      <c r="C52" s="34">
        <f>SUM(一般接種!D51+一般接種!G51+一般接種!J51+一般接種!M51+医療従事者等!C49)</f>
        <v>869273</v>
      </c>
      <c r="D52" s="30">
        <f t="shared" si="0"/>
        <v>0.79952190912594356</v>
      </c>
      <c r="E52" s="34">
        <f>SUM(一般接種!E51+一般接種!H51+一般接種!K51+一般接種!N51+医療従事者等!D49)</f>
        <v>856165</v>
      </c>
      <c r="F52" s="31">
        <f t="shared" si="1"/>
        <v>0.78746570447582454</v>
      </c>
      <c r="G52" s="29">
        <f t="shared" si="7"/>
        <v>635826</v>
      </c>
      <c r="H52" s="31">
        <f t="shared" si="4"/>
        <v>0.58480686434746298</v>
      </c>
      <c r="I52" s="35">
        <v>10938</v>
      </c>
      <c r="J52" s="35">
        <v>46219</v>
      </c>
      <c r="K52" s="35">
        <v>186506</v>
      </c>
      <c r="L52" s="35">
        <v>215128</v>
      </c>
      <c r="M52" s="35">
        <v>121570</v>
      </c>
      <c r="N52" s="35">
        <v>55465</v>
      </c>
      <c r="O52" s="35">
        <f t="shared" si="8"/>
        <v>146</v>
      </c>
      <c r="P52" s="65">
        <f t="shared" si="5"/>
        <v>1.3428485496775784E-4</v>
      </c>
      <c r="Q52" s="35">
        <v>146</v>
      </c>
      <c r="S52" s="1">
        <v>1087241</v>
      </c>
    </row>
    <row r="53" spans="1:19" x14ac:dyDescent="0.45">
      <c r="A53" s="33" t="s">
        <v>59</v>
      </c>
      <c r="B53" s="32">
        <f t="shared" si="6"/>
        <v>3588453</v>
      </c>
      <c r="C53" s="34">
        <f>SUM(一般接種!D52+一般接種!G52+一般接種!J52+一般接種!M52+医療従事者等!C50)</f>
        <v>1318586</v>
      </c>
      <c r="D53" s="30">
        <f t="shared" si="0"/>
        <v>0.81519143230024782</v>
      </c>
      <c r="E53" s="34">
        <f>SUM(一般接種!E52+一般接種!H52+一般接種!K52+一般接種!N52+医療従事者等!D50)</f>
        <v>1293329</v>
      </c>
      <c r="F53" s="31">
        <f t="shared" si="1"/>
        <v>0.79957675869867206</v>
      </c>
      <c r="G53" s="29">
        <f t="shared" si="7"/>
        <v>976455</v>
      </c>
      <c r="H53" s="31">
        <f t="shared" si="4"/>
        <v>0.60367526276385353</v>
      </c>
      <c r="I53" s="35">
        <v>17253</v>
      </c>
      <c r="J53" s="35">
        <v>70668</v>
      </c>
      <c r="K53" s="35">
        <v>341916</v>
      </c>
      <c r="L53" s="35">
        <v>301587</v>
      </c>
      <c r="M53" s="35">
        <v>170182</v>
      </c>
      <c r="N53" s="35">
        <v>74849</v>
      </c>
      <c r="O53" s="35">
        <f t="shared" si="8"/>
        <v>83</v>
      </c>
      <c r="P53" s="65">
        <f t="shared" si="5"/>
        <v>5.1313216491696845E-5</v>
      </c>
      <c r="Q53" s="35">
        <v>83</v>
      </c>
      <c r="S53" s="1">
        <v>1617517</v>
      </c>
    </row>
    <row r="54" spans="1:19" x14ac:dyDescent="0.45">
      <c r="A54" s="33" t="s">
        <v>60</v>
      </c>
      <c r="B54" s="32">
        <f t="shared" si="6"/>
        <v>2741843</v>
      </c>
      <c r="C54" s="34">
        <f>SUM(一般接種!D53+一般接種!G53+一般接種!J53+一般接種!M53+医療従事者等!C51)</f>
        <v>1057917</v>
      </c>
      <c r="D54" s="37">
        <f t="shared" si="0"/>
        <v>0.71234541632382076</v>
      </c>
      <c r="E54" s="34">
        <f>SUM(一般接種!E53+一般接種!H53+一般接種!K53+一般接種!N53+医療従事者等!D51)</f>
        <v>1035691</v>
      </c>
      <c r="F54" s="31">
        <f t="shared" si="1"/>
        <v>0.69737960215955908</v>
      </c>
      <c r="G54" s="29">
        <f t="shared" si="7"/>
        <v>648224</v>
      </c>
      <c r="H54" s="31">
        <f t="shared" si="4"/>
        <v>0.43647979487151861</v>
      </c>
      <c r="I54" s="35">
        <v>17200</v>
      </c>
      <c r="J54" s="35">
        <v>57921</v>
      </c>
      <c r="K54" s="35">
        <v>210416</v>
      </c>
      <c r="L54" s="35">
        <v>190311</v>
      </c>
      <c r="M54" s="35">
        <v>117138</v>
      </c>
      <c r="N54" s="35">
        <v>55238</v>
      </c>
      <c r="O54" s="35">
        <f t="shared" si="8"/>
        <v>11</v>
      </c>
      <c r="P54" s="65">
        <f t="shared" si="5"/>
        <v>7.4068188521046816E-6</v>
      </c>
      <c r="Q54" s="35">
        <v>11</v>
      </c>
      <c r="S54" s="1">
        <v>1485118</v>
      </c>
    </row>
    <row r="55" spans="1:19" x14ac:dyDescent="0.45">
      <c r="A55" s="22"/>
      <c r="B55" s="23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</row>
    <row r="56" spans="1:19" x14ac:dyDescent="0.45">
      <c r="A56" s="95" t="s">
        <v>110</v>
      </c>
      <c r="B56" s="95"/>
      <c r="C56" s="95"/>
      <c r="D56" s="95"/>
      <c r="E56" s="95"/>
      <c r="F56" s="95"/>
      <c r="G56" s="95"/>
      <c r="H56" s="95"/>
      <c r="I56" s="95"/>
      <c r="J56" s="22"/>
      <c r="K56" s="22"/>
      <c r="L56" s="22"/>
      <c r="M56" s="22"/>
    </row>
    <row r="57" spans="1:19" x14ac:dyDescent="0.45">
      <c r="A57" s="22" t="s">
        <v>111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</row>
    <row r="58" spans="1:19" x14ac:dyDescent="0.45">
      <c r="A58" s="22" t="s">
        <v>112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</row>
    <row r="59" spans="1:19" x14ac:dyDescent="0.45">
      <c r="A59" s="24" t="s">
        <v>113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</row>
    <row r="60" spans="1:19" x14ac:dyDescent="0.45">
      <c r="A60" s="95" t="s">
        <v>114</v>
      </c>
      <c r="B60" s="95"/>
      <c r="C60" s="95"/>
      <c r="D60" s="95"/>
      <c r="E60" s="95"/>
      <c r="F60" s="95"/>
      <c r="G60" s="95"/>
      <c r="H60" s="95"/>
      <c r="I60" s="95"/>
      <c r="J60" s="95"/>
      <c r="K60" s="95"/>
      <c r="L60" s="54"/>
      <c r="M60" s="54"/>
    </row>
    <row r="61" spans="1:19" x14ac:dyDescent="0.45">
      <c r="A61" s="24" t="s">
        <v>115</v>
      </c>
      <c r="B61" s="24"/>
      <c r="C61" s="24"/>
      <c r="D61" s="24"/>
      <c r="E61" s="24"/>
      <c r="F61" s="24"/>
      <c r="G61" s="24"/>
      <c r="H61" s="24"/>
      <c r="I61" s="22"/>
      <c r="J61" s="22"/>
      <c r="K61" s="22"/>
      <c r="L61" s="22"/>
      <c r="M61" s="22"/>
    </row>
  </sheetData>
  <mergeCells count="11">
    <mergeCell ref="A56:I56"/>
    <mergeCell ref="A60:K60"/>
    <mergeCell ref="A3:A6"/>
    <mergeCell ref="B4:B6"/>
    <mergeCell ref="C4:D5"/>
    <mergeCell ref="E4:F5"/>
    <mergeCell ref="G5:H5"/>
    <mergeCell ref="G4:N4"/>
    <mergeCell ref="I6:N6"/>
    <mergeCell ref="B3:Q3"/>
    <mergeCell ref="O4:Q4"/>
  </mergeCells>
  <phoneticPr fontId="2"/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1"/>
  <sheetViews>
    <sheetView workbookViewId="0">
      <selection activeCell="D18" sqref="D18"/>
    </sheetView>
  </sheetViews>
  <sheetFormatPr defaultRowHeight="18" x14ac:dyDescent="0.45"/>
  <cols>
    <col min="1" max="1" width="13.59765625" customWidth="1"/>
    <col min="2" max="2" width="12.5" style="27" bestFit="1" customWidth="1"/>
    <col min="3" max="3" width="12.5" bestFit="1" customWidth="1"/>
    <col min="4" max="8" width="11.3984375" bestFit="1" customWidth="1"/>
    <col min="9" max="9" width="8.69921875" bestFit="1" customWidth="1"/>
    <col min="10" max="11" width="9" bestFit="1" customWidth="1"/>
    <col min="12" max="14" width="9" customWidth="1"/>
    <col min="15" max="15" width="1.69921875" customWidth="1"/>
    <col min="16" max="16" width="12.59765625" customWidth="1"/>
    <col min="18" max="18" width="12.19921875" customWidth="1"/>
    <col min="19" max="19" width="9.19921875" bestFit="1" customWidth="1"/>
    <col min="20" max="20" width="12.5" bestFit="1" customWidth="1"/>
    <col min="22" max="22" width="11.09765625" bestFit="1" customWidth="1"/>
  </cols>
  <sheetData>
    <row r="1" spans="1:23" x14ac:dyDescent="0.45">
      <c r="A1" s="22" t="s">
        <v>116</v>
      </c>
      <c r="B1" s="23"/>
      <c r="C1" s="24"/>
      <c r="D1" s="24"/>
    </row>
    <row r="2" spans="1:23" x14ac:dyDescent="0.45">
      <c r="B2"/>
      <c r="T2" s="118" t="str">
        <f>'進捗状況 (都道府県別)'!H3</f>
        <v>（6月1日公表時点）</v>
      </c>
      <c r="U2" s="118"/>
    </row>
    <row r="3" spans="1:23" ht="37.5" customHeight="1" x14ac:dyDescent="0.45">
      <c r="A3" s="119" t="s">
        <v>3</v>
      </c>
      <c r="B3" s="132" t="s">
        <v>117</v>
      </c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P3" s="115" t="s">
        <v>118</v>
      </c>
      <c r="Q3" s="116"/>
      <c r="R3" s="116"/>
      <c r="S3" s="116"/>
      <c r="T3" s="116"/>
      <c r="U3" s="116"/>
      <c r="V3" s="116"/>
      <c r="W3" s="117"/>
    </row>
    <row r="4" spans="1:23" ht="18.75" customHeight="1" x14ac:dyDescent="0.45">
      <c r="A4" s="120"/>
      <c r="B4" s="122" t="s">
        <v>13</v>
      </c>
      <c r="C4" s="123" t="s">
        <v>119</v>
      </c>
      <c r="D4" s="123"/>
      <c r="E4" s="123"/>
      <c r="F4" s="124" t="s">
        <v>120</v>
      </c>
      <c r="G4" s="125"/>
      <c r="H4" s="126"/>
      <c r="I4" s="124" t="s">
        <v>121</v>
      </c>
      <c r="J4" s="125"/>
      <c r="K4" s="126"/>
      <c r="L4" s="129" t="s">
        <v>122</v>
      </c>
      <c r="M4" s="130"/>
      <c r="N4" s="131"/>
      <c r="P4" s="98" t="s">
        <v>123</v>
      </c>
      <c r="Q4" s="98"/>
      <c r="R4" s="127" t="s">
        <v>124</v>
      </c>
      <c r="S4" s="127"/>
      <c r="T4" s="128" t="s">
        <v>121</v>
      </c>
      <c r="U4" s="128"/>
      <c r="V4" s="114" t="s">
        <v>125</v>
      </c>
      <c r="W4" s="114"/>
    </row>
    <row r="5" spans="1:23" ht="36" x14ac:dyDescent="0.45">
      <c r="A5" s="121"/>
      <c r="B5" s="122"/>
      <c r="C5" s="38" t="s">
        <v>126</v>
      </c>
      <c r="D5" s="38" t="s">
        <v>96</v>
      </c>
      <c r="E5" s="38" t="s">
        <v>97</v>
      </c>
      <c r="F5" s="38" t="s">
        <v>126</v>
      </c>
      <c r="G5" s="38" t="s">
        <v>96</v>
      </c>
      <c r="H5" s="38" t="s">
        <v>97</v>
      </c>
      <c r="I5" s="38" t="s">
        <v>126</v>
      </c>
      <c r="J5" s="38" t="s">
        <v>96</v>
      </c>
      <c r="K5" s="38" t="s">
        <v>97</v>
      </c>
      <c r="L5" s="68" t="s">
        <v>126</v>
      </c>
      <c r="M5" s="68" t="s">
        <v>96</v>
      </c>
      <c r="N5" s="68" t="s">
        <v>97</v>
      </c>
      <c r="P5" s="39" t="s">
        <v>127</v>
      </c>
      <c r="Q5" s="39" t="s">
        <v>128</v>
      </c>
      <c r="R5" s="39" t="s">
        <v>129</v>
      </c>
      <c r="S5" s="39" t="s">
        <v>130</v>
      </c>
      <c r="T5" s="39" t="s">
        <v>129</v>
      </c>
      <c r="U5" s="39" t="s">
        <v>128</v>
      </c>
      <c r="V5" s="39" t="s">
        <v>131</v>
      </c>
      <c r="W5" s="39" t="s">
        <v>128</v>
      </c>
    </row>
    <row r="6" spans="1:23" x14ac:dyDescent="0.45">
      <c r="A6" s="28" t="s">
        <v>132</v>
      </c>
      <c r="B6" s="40">
        <f>SUM(B7:B53)</f>
        <v>193221326</v>
      </c>
      <c r="C6" s="40">
        <f>SUM(C7:C53)</f>
        <v>160796405</v>
      </c>
      <c r="D6" s="40">
        <f>SUM(D7:D53)</f>
        <v>80735188</v>
      </c>
      <c r="E6" s="41">
        <f>SUM(E7:E53)</f>
        <v>80061217</v>
      </c>
      <c r="F6" s="41">
        <f t="shared" ref="F6:T6" si="0">SUM(F7:F53)</f>
        <v>32307415</v>
      </c>
      <c r="G6" s="41">
        <f>SUM(G7:G53)</f>
        <v>16204730</v>
      </c>
      <c r="H6" s="41">
        <f t="shared" ref="H6:N6" si="1">SUM(H7:H53)</f>
        <v>16102685</v>
      </c>
      <c r="I6" s="41">
        <f>SUM(I7:I53)</f>
        <v>117313</v>
      </c>
      <c r="J6" s="41">
        <f t="shared" si="1"/>
        <v>58623</v>
      </c>
      <c r="K6" s="41">
        <f t="shared" si="1"/>
        <v>58690</v>
      </c>
      <c r="L6" s="69">
        <f>SUM(L7:L53)</f>
        <v>193</v>
      </c>
      <c r="M6" s="69">
        <f t="shared" si="1"/>
        <v>185</v>
      </c>
      <c r="N6" s="69">
        <f t="shared" si="1"/>
        <v>8</v>
      </c>
      <c r="O6" s="42"/>
      <c r="P6" s="41">
        <f>SUM(P7:P53)</f>
        <v>176323360</v>
      </c>
      <c r="Q6" s="43">
        <f>C6/P6</f>
        <v>0.9119404541746482</v>
      </c>
      <c r="R6" s="41">
        <f t="shared" si="0"/>
        <v>34260250</v>
      </c>
      <c r="S6" s="44">
        <f>F6/R6</f>
        <v>0.94299997810874114</v>
      </c>
      <c r="T6" s="41">
        <f t="shared" si="0"/>
        <v>202040</v>
      </c>
      <c r="U6" s="44">
        <f>I6/T6</f>
        <v>0.58064244704019008</v>
      </c>
      <c r="V6" s="41">
        <f t="shared" ref="V6" si="2">SUM(V7:V53)</f>
        <v>37270</v>
      </c>
      <c r="W6" s="44">
        <f>K6/V6</f>
        <v>1.5747249798765763</v>
      </c>
    </row>
    <row r="7" spans="1:23" x14ac:dyDescent="0.45">
      <c r="A7" s="45" t="s">
        <v>14</v>
      </c>
      <c r="B7" s="40">
        <v>7928917</v>
      </c>
      <c r="C7" s="40">
        <v>6431323</v>
      </c>
      <c r="D7" s="40">
        <v>3231307</v>
      </c>
      <c r="E7" s="41">
        <v>3200016</v>
      </c>
      <c r="F7" s="46">
        <v>1496736</v>
      </c>
      <c r="G7" s="41">
        <v>750375</v>
      </c>
      <c r="H7" s="41">
        <v>746361</v>
      </c>
      <c r="I7" s="41">
        <v>858</v>
      </c>
      <c r="J7" s="41">
        <v>421</v>
      </c>
      <c r="K7" s="41">
        <v>437</v>
      </c>
      <c r="L7" s="69">
        <v>0</v>
      </c>
      <c r="M7" s="69">
        <v>0</v>
      </c>
      <c r="N7" s="69">
        <v>0</v>
      </c>
      <c r="O7" s="42"/>
      <c r="P7" s="41">
        <v>7418960</v>
      </c>
      <c r="Q7" s="43">
        <v>0.86687662421687139</v>
      </c>
      <c r="R7" s="47">
        <v>1518200</v>
      </c>
      <c r="S7" s="43">
        <v>0.98586220524305102</v>
      </c>
      <c r="T7" s="41">
        <v>900</v>
      </c>
      <c r="U7" s="44">
        <v>0.95333333333333337</v>
      </c>
      <c r="V7" s="41">
        <v>750</v>
      </c>
      <c r="W7" s="44">
        <v>0</v>
      </c>
    </row>
    <row r="8" spans="1:23" x14ac:dyDescent="0.45">
      <c r="A8" s="45" t="s">
        <v>15</v>
      </c>
      <c r="B8" s="40">
        <v>2035121</v>
      </c>
      <c r="C8" s="40">
        <v>1844424</v>
      </c>
      <c r="D8" s="40">
        <v>926929</v>
      </c>
      <c r="E8" s="41">
        <v>917495</v>
      </c>
      <c r="F8" s="46">
        <v>188286</v>
      </c>
      <c r="G8" s="41">
        <v>94594</v>
      </c>
      <c r="H8" s="41">
        <v>93692</v>
      </c>
      <c r="I8" s="41">
        <v>2411</v>
      </c>
      <c r="J8" s="41">
        <v>1213</v>
      </c>
      <c r="K8" s="41">
        <v>1198</v>
      </c>
      <c r="L8" s="69">
        <v>0</v>
      </c>
      <c r="M8" s="69">
        <v>0</v>
      </c>
      <c r="N8" s="69">
        <v>0</v>
      </c>
      <c r="O8" s="42"/>
      <c r="P8" s="41">
        <v>1914955</v>
      </c>
      <c r="Q8" s="43">
        <v>0.96316832510424522</v>
      </c>
      <c r="R8" s="47">
        <v>186500</v>
      </c>
      <c r="S8" s="43">
        <v>1.0095764075067024</v>
      </c>
      <c r="T8" s="41">
        <v>3800</v>
      </c>
      <c r="U8" s="44">
        <v>0.6344736842105263</v>
      </c>
      <c r="V8" s="41">
        <v>200</v>
      </c>
      <c r="W8" s="44">
        <v>0</v>
      </c>
    </row>
    <row r="9" spans="1:23" x14ac:dyDescent="0.45">
      <c r="A9" s="45" t="s">
        <v>16</v>
      </c>
      <c r="B9" s="40">
        <v>1956768</v>
      </c>
      <c r="C9" s="40">
        <v>1712283</v>
      </c>
      <c r="D9" s="40">
        <v>860614</v>
      </c>
      <c r="E9" s="41">
        <v>851669</v>
      </c>
      <c r="F9" s="46">
        <v>244391</v>
      </c>
      <c r="G9" s="41">
        <v>122657</v>
      </c>
      <c r="H9" s="41">
        <v>121734</v>
      </c>
      <c r="I9" s="41">
        <v>94</v>
      </c>
      <c r="J9" s="41">
        <v>48</v>
      </c>
      <c r="K9" s="41">
        <v>46</v>
      </c>
      <c r="L9" s="69">
        <v>0</v>
      </c>
      <c r="M9" s="69">
        <v>0</v>
      </c>
      <c r="N9" s="69">
        <v>0</v>
      </c>
      <c r="O9" s="42"/>
      <c r="P9" s="41">
        <v>1861585</v>
      </c>
      <c r="Q9" s="43">
        <v>0.91979845131970872</v>
      </c>
      <c r="R9" s="47">
        <v>227500</v>
      </c>
      <c r="S9" s="43">
        <v>1.0742461538461539</v>
      </c>
      <c r="T9" s="41">
        <v>260</v>
      </c>
      <c r="U9" s="44">
        <v>0.36153846153846153</v>
      </c>
      <c r="V9" s="41">
        <v>0</v>
      </c>
      <c r="W9" s="44">
        <v>0</v>
      </c>
    </row>
    <row r="10" spans="1:23" x14ac:dyDescent="0.45">
      <c r="A10" s="45" t="s">
        <v>17</v>
      </c>
      <c r="B10" s="40">
        <v>3539155</v>
      </c>
      <c r="C10" s="40">
        <v>2797623</v>
      </c>
      <c r="D10" s="40">
        <v>1406302</v>
      </c>
      <c r="E10" s="41">
        <v>1391321</v>
      </c>
      <c r="F10" s="46">
        <v>741482</v>
      </c>
      <c r="G10" s="41">
        <v>371610</v>
      </c>
      <c r="H10" s="41">
        <v>369872</v>
      </c>
      <c r="I10" s="41">
        <v>50</v>
      </c>
      <c r="J10" s="41">
        <v>21</v>
      </c>
      <c r="K10" s="41">
        <v>29</v>
      </c>
      <c r="L10" s="69">
        <v>0</v>
      </c>
      <c r="M10" s="69">
        <v>0</v>
      </c>
      <c r="N10" s="69">
        <v>0</v>
      </c>
      <c r="O10" s="42"/>
      <c r="P10" s="41">
        <v>3139865</v>
      </c>
      <c r="Q10" s="43">
        <v>0.89100104622332488</v>
      </c>
      <c r="R10" s="47">
        <v>854400</v>
      </c>
      <c r="S10" s="43">
        <v>0.86783941947565546</v>
      </c>
      <c r="T10" s="41">
        <v>240</v>
      </c>
      <c r="U10" s="44">
        <v>0.20833333333333334</v>
      </c>
      <c r="V10" s="41">
        <v>50</v>
      </c>
      <c r="W10" s="44">
        <v>0</v>
      </c>
    </row>
    <row r="11" spans="1:23" x14ac:dyDescent="0.45">
      <c r="A11" s="45" t="s">
        <v>18</v>
      </c>
      <c r="B11" s="40">
        <v>1581559</v>
      </c>
      <c r="C11" s="40">
        <v>1485321</v>
      </c>
      <c r="D11" s="40">
        <v>746888</v>
      </c>
      <c r="E11" s="41">
        <v>738433</v>
      </c>
      <c r="F11" s="46">
        <v>96176</v>
      </c>
      <c r="G11" s="41">
        <v>48399</v>
      </c>
      <c r="H11" s="41">
        <v>47777</v>
      </c>
      <c r="I11" s="41">
        <v>62</v>
      </c>
      <c r="J11" s="41">
        <v>31</v>
      </c>
      <c r="K11" s="41">
        <v>31</v>
      </c>
      <c r="L11" s="69">
        <v>0</v>
      </c>
      <c r="M11" s="69">
        <v>0</v>
      </c>
      <c r="N11" s="69">
        <v>0</v>
      </c>
      <c r="O11" s="42"/>
      <c r="P11" s="41">
        <v>1517855</v>
      </c>
      <c r="Q11" s="43">
        <v>0.97856580503407764</v>
      </c>
      <c r="R11" s="47">
        <v>87900</v>
      </c>
      <c r="S11" s="43">
        <v>1.0941524459613197</v>
      </c>
      <c r="T11" s="41">
        <v>140</v>
      </c>
      <c r="U11" s="44">
        <v>0.44285714285714284</v>
      </c>
      <c r="V11" s="41">
        <v>0</v>
      </c>
      <c r="W11" s="44">
        <v>0</v>
      </c>
    </row>
    <row r="12" spans="1:23" x14ac:dyDescent="0.45">
      <c r="A12" s="45" t="s">
        <v>19</v>
      </c>
      <c r="B12" s="40">
        <v>1736593</v>
      </c>
      <c r="C12" s="40">
        <v>1658651</v>
      </c>
      <c r="D12" s="40">
        <v>833012</v>
      </c>
      <c r="E12" s="41">
        <v>825639</v>
      </c>
      <c r="F12" s="46">
        <v>77781</v>
      </c>
      <c r="G12" s="41">
        <v>38939</v>
      </c>
      <c r="H12" s="41">
        <v>38842</v>
      </c>
      <c r="I12" s="41">
        <v>161</v>
      </c>
      <c r="J12" s="41">
        <v>80</v>
      </c>
      <c r="K12" s="41">
        <v>81</v>
      </c>
      <c r="L12" s="69">
        <v>0</v>
      </c>
      <c r="M12" s="69">
        <v>0</v>
      </c>
      <c r="N12" s="69">
        <v>0</v>
      </c>
      <c r="O12" s="42"/>
      <c r="P12" s="41">
        <v>1722995</v>
      </c>
      <c r="Q12" s="43">
        <v>0.96265572447975767</v>
      </c>
      <c r="R12" s="47">
        <v>61700</v>
      </c>
      <c r="S12" s="43">
        <v>1.2606320907617503</v>
      </c>
      <c r="T12" s="41">
        <v>340</v>
      </c>
      <c r="U12" s="44">
        <v>0.47352941176470587</v>
      </c>
      <c r="V12" s="41">
        <v>140</v>
      </c>
      <c r="W12" s="44">
        <v>0</v>
      </c>
    </row>
    <row r="13" spans="1:23" x14ac:dyDescent="0.45">
      <c r="A13" s="45" t="s">
        <v>20</v>
      </c>
      <c r="B13" s="40">
        <v>2955529</v>
      </c>
      <c r="C13" s="40">
        <v>2747420</v>
      </c>
      <c r="D13" s="40">
        <v>1381328</v>
      </c>
      <c r="E13" s="41">
        <v>1366092</v>
      </c>
      <c r="F13" s="46">
        <v>207856</v>
      </c>
      <c r="G13" s="41">
        <v>104414</v>
      </c>
      <c r="H13" s="41">
        <v>103442</v>
      </c>
      <c r="I13" s="41">
        <v>253</v>
      </c>
      <c r="J13" s="41">
        <v>126</v>
      </c>
      <c r="K13" s="41">
        <v>127</v>
      </c>
      <c r="L13" s="69">
        <v>0</v>
      </c>
      <c r="M13" s="69">
        <v>0</v>
      </c>
      <c r="N13" s="69">
        <v>0</v>
      </c>
      <c r="O13" s="42"/>
      <c r="P13" s="41">
        <v>2899340</v>
      </c>
      <c r="Q13" s="43">
        <v>0.9476018680113405</v>
      </c>
      <c r="R13" s="47">
        <v>178600</v>
      </c>
      <c r="S13" s="43">
        <v>1.1638073908174693</v>
      </c>
      <c r="T13" s="41">
        <v>560</v>
      </c>
      <c r="U13" s="44">
        <v>0.45178571428571429</v>
      </c>
      <c r="V13" s="41">
        <v>0</v>
      </c>
      <c r="W13" s="44">
        <v>0</v>
      </c>
    </row>
    <row r="14" spans="1:23" x14ac:dyDescent="0.45">
      <c r="A14" s="45" t="s">
        <v>21</v>
      </c>
      <c r="B14" s="40">
        <v>4624117</v>
      </c>
      <c r="C14" s="40">
        <v>3753137</v>
      </c>
      <c r="D14" s="40">
        <v>1885128</v>
      </c>
      <c r="E14" s="41">
        <v>1868009</v>
      </c>
      <c r="F14" s="46">
        <v>870610</v>
      </c>
      <c r="G14" s="41">
        <v>436697</v>
      </c>
      <c r="H14" s="41">
        <v>433913</v>
      </c>
      <c r="I14" s="41">
        <v>370</v>
      </c>
      <c r="J14" s="41">
        <v>178</v>
      </c>
      <c r="K14" s="41">
        <v>192</v>
      </c>
      <c r="L14" s="69">
        <v>0</v>
      </c>
      <c r="M14" s="69">
        <v>0</v>
      </c>
      <c r="N14" s="69">
        <v>0</v>
      </c>
      <c r="O14" s="42"/>
      <c r="P14" s="41">
        <v>4055105</v>
      </c>
      <c r="Q14" s="43">
        <v>0.92553386410462857</v>
      </c>
      <c r="R14" s="47">
        <v>892500</v>
      </c>
      <c r="S14" s="43">
        <v>0.97547338935574235</v>
      </c>
      <c r="T14" s="41">
        <v>860</v>
      </c>
      <c r="U14" s="44">
        <v>0.43023255813953487</v>
      </c>
      <c r="V14" s="41">
        <v>330</v>
      </c>
      <c r="W14" s="44">
        <v>0</v>
      </c>
    </row>
    <row r="15" spans="1:23" x14ac:dyDescent="0.45">
      <c r="A15" s="48" t="s">
        <v>22</v>
      </c>
      <c r="B15" s="40">
        <v>3069535</v>
      </c>
      <c r="C15" s="40">
        <v>2686628</v>
      </c>
      <c r="D15" s="40">
        <v>1349272</v>
      </c>
      <c r="E15" s="41">
        <v>1337356</v>
      </c>
      <c r="F15" s="46">
        <v>382080</v>
      </c>
      <c r="G15" s="41">
        <v>192097</v>
      </c>
      <c r="H15" s="41">
        <v>189983</v>
      </c>
      <c r="I15" s="41">
        <v>827</v>
      </c>
      <c r="J15" s="41">
        <v>414</v>
      </c>
      <c r="K15" s="41">
        <v>413</v>
      </c>
      <c r="L15" s="69">
        <v>0</v>
      </c>
      <c r="M15" s="69">
        <v>0</v>
      </c>
      <c r="N15" s="69">
        <v>0</v>
      </c>
      <c r="O15" s="42"/>
      <c r="P15" s="41">
        <v>2857950</v>
      </c>
      <c r="Q15" s="43">
        <v>0.9400542346787033</v>
      </c>
      <c r="R15" s="47">
        <v>375900</v>
      </c>
      <c r="S15" s="43">
        <v>1.016440542697526</v>
      </c>
      <c r="T15" s="41">
        <v>1220</v>
      </c>
      <c r="U15" s="44">
        <v>0.6778688524590164</v>
      </c>
      <c r="V15" s="41">
        <v>710</v>
      </c>
      <c r="W15" s="44">
        <v>0</v>
      </c>
    </row>
    <row r="16" spans="1:23" x14ac:dyDescent="0.45">
      <c r="A16" s="45" t="s">
        <v>23</v>
      </c>
      <c r="B16" s="40">
        <v>3000446</v>
      </c>
      <c r="C16" s="40">
        <v>2149671</v>
      </c>
      <c r="D16" s="40">
        <v>1079636</v>
      </c>
      <c r="E16" s="41">
        <v>1070035</v>
      </c>
      <c r="F16" s="46">
        <v>850553</v>
      </c>
      <c r="G16" s="41">
        <v>426563</v>
      </c>
      <c r="H16" s="41">
        <v>423990</v>
      </c>
      <c r="I16" s="41">
        <v>222</v>
      </c>
      <c r="J16" s="41">
        <v>95</v>
      </c>
      <c r="K16" s="41">
        <v>127</v>
      </c>
      <c r="L16" s="69">
        <v>0</v>
      </c>
      <c r="M16" s="69">
        <v>0</v>
      </c>
      <c r="N16" s="69">
        <v>0</v>
      </c>
      <c r="O16" s="42"/>
      <c r="P16" s="41">
        <v>2477195</v>
      </c>
      <c r="Q16" s="43">
        <v>0.86778432864590793</v>
      </c>
      <c r="R16" s="47">
        <v>887500</v>
      </c>
      <c r="S16" s="43">
        <v>0.95836957746478868</v>
      </c>
      <c r="T16" s="41">
        <v>440</v>
      </c>
      <c r="U16" s="44">
        <v>0.50454545454545452</v>
      </c>
      <c r="V16" s="41">
        <v>240</v>
      </c>
      <c r="W16" s="44">
        <v>0</v>
      </c>
    </row>
    <row r="17" spans="1:23" x14ac:dyDescent="0.45">
      <c r="A17" s="45" t="s">
        <v>24</v>
      </c>
      <c r="B17" s="40">
        <v>11543491</v>
      </c>
      <c r="C17" s="40">
        <v>9847303</v>
      </c>
      <c r="D17" s="40">
        <v>4950016</v>
      </c>
      <c r="E17" s="41">
        <v>4897287</v>
      </c>
      <c r="F17" s="46">
        <v>1678077</v>
      </c>
      <c r="G17" s="41">
        <v>840455</v>
      </c>
      <c r="H17" s="41">
        <v>837622</v>
      </c>
      <c r="I17" s="41">
        <v>18075</v>
      </c>
      <c r="J17" s="41">
        <v>9062</v>
      </c>
      <c r="K17" s="41">
        <v>9013</v>
      </c>
      <c r="L17" s="69">
        <v>36</v>
      </c>
      <c r="M17" s="69">
        <v>36</v>
      </c>
      <c r="N17" s="69">
        <v>0</v>
      </c>
      <c r="O17" s="42"/>
      <c r="P17" s="41">
        <v>10768710</v>
      </c>
      <c r="Q17" s="43">
        <v>0.91443664097185273</v>
      </c>
      <c r="R17" s="47">
        <v>659400</v>
      </c>
      <c r="S17" s="43">
        <v>2.5448544131028208</v>
      </c>
      <c r="T17" s="41">
        <v>37820</v>
      </c>
      <c r="U17" s="44">
        <v>0.47792173453199366</v>
      </c>
      <c r="V17" s="41">
        <v>8820</v>
      </c>
      <c r="W17" s="44">
        <v>4.0816326530612249E-3</v>
      </c>
    </row>
    <row r="18" spans="1:23" x14ac:dyDescent="0.45">
      <c r="A18" s="45" t="s">
        <v>25</v>
      </c>
      <c r="B18" s="40">
        <v>9857388</v>
      </c>
      <c r="C18" s="40">
        <v>8153962</v>
      </c>
      <c r="D18" s="40">
        <v>4095570</v>
      </c>
      <c r="E18" s="41">
        <v>4058392</v>
      </c>
      <c r="F18" s="46">
        <v>1702617</v>
      </c>
      <c r="G18" s="41">
        <v>853081</v>
      </c>
      <c r="H18" s="41">
        <v>849536</v>
      </c>
      <c r="I18" s="41">
        <v>809</v>
      </c>
      <c r="J18" s="41">
        <v>370</v>
      </c>
      <c r="K18" s="41">
        <v>439</v>
      </c>
      <c r="L18" s="69">
        <v>0</v>
      </c>
      <c r="M18" s="69">
        <v>0</v>
      </c>
      <c r="N18" s="69">
        <v>0</v>
      </c>
      <c r="O18" s="42"/>
      <c r="P18" s="41">
        <v>8762845</v>
      </c>
      <c r="Q18" s="43">
        <v>0.93051537485827951</v>
      </c>
      <c r="R18" s="47">
        <v>643300</v>
      </c>
      <c r="S18" s="43">
        <v>2.6466920565832428</v>
      </c>
      <c r="T18" s="41">
        <v>4560</v>
      </c>
      <c r="U18" s="44">
        <v>0.17741228070175438</v>
      </c>
      <c r="V18" s="41">
        <v>620</v>
      </c>
      <c r="W18" s="44">
        <v>0</v>
      </c>
    </row>
    <row r="19" spans="1:23" x14ac:dyDescent="0.45">
      <c r="A19" s="45" t="s">
        <v>26</v>
      </c>
      <c r="B19" s="40">
        <v>21244550</v>
      </c>
      <c r="C19" s="40">
        <v>15871233</v>
      </c>
      <c r="D19" s="40">
        <v>7970587</v>
      </c>
      <c r="E19" s="41">
        <v>7900646</v>
      </c>
      <c r="F19" s="46">
        <v>5359639</v>
      </c>
      <c r="G19" s="41">
        <v>2688688</v>
      </c>
      <c r="H19" s="41">
        <v>2670951</v>
      </c>
      <c r="I19" s="41">
        <v>13566</v>
      </c>
      <c r="J19" s="41">
        <v>6703</v>
      </c>
      <c r="K19" s="41">
        <v>6863</v>
      </c>
      <c r="L19" s="69">
        <v>112</v>
      </c>
      <c r="M19" s="69">
        <v>109</v>
      </c>
      <c r="N19" s="69">
        <v>3</v>
      </c>
      <c r="O19" s="42"/>
      <c r="P19" s="41">
        <v>17678890</v>
      </c>
      <c r="Q19" s="43">
        <v>0.89775053750546552</v>
      </c>
      <c r="R19" s="47">
        <v>10134750</v>
      </c>
      <c r="S19" s="43">
        <v>0.52883781050346579</v>
      </c>
      <c r="T19" s="41">
        <v>43740</v>
      </c>
      <c r="U19" s="44">
        <v>0.31015089163237314</v>
      </c>
      <c r="V19" s="41">
        <v>8560</v>
      </c>
      <c r="W19" s="44">
        <v>1.3084112149532711E-2</v>
      </c>
    </row>
    <row r="20" spans="1:23" x14ac:dyDescent="0.45">
      <c r="A20" s="45" t="s">
        <v>27</v>
      </c>
      <c r="B20" s="40">
        <v>14342895</v>
      </c>
      <c r="C20" s="40">
        <v>11004172</v>
      </c>
      <c r="D20" s="40">
        <v>5523380</v>
      </c>
      <c r="E20" s="41">
        <v>5480792</v>
      </c>
      <c r="F20" s="46">
        <v>3332639</v>
      </c>
      <c r="G20" s="41">
        <v>1669236</v>
      </c>
      <c r="H20" s="41">
        <v>1663403</v>
      </c>
      <c r="I20" s="41">
        <v>6080</v>
      </c>
      <c r="J20" s="41">
        <v>3052</v>
      </c>
      <c r="K20" s="41">
        <v>3028</v>
      </c>
      <c r="L20" s="69">
        <v>4</v>
      </c>
      <c r="M20" s="69">
        <v>4</v>
      </c>
      <c r="N20" s="69">
        <v>0</v>
      </c>
      <c r="O20" s="42"/>
      <c r="P20" s="41">
        <v>11833035</v>
      </c>
      <c r="Q20" s="43">
        <v>0.92995347347489465</v>
      </c>
      <c r="R20" s="47">
        <v>1939900</v>
      </c>
      <c r="S20" s="43">
        <v>1.7179437084385794</v>
      </c>
      <c r="T20" s="41">
        <v>11640</v>
      </c>
      <c r="U20" s="44">
        <v>0.5223367697594502</v>
      </c>
      <c r="V20" s="41">
        <v>5180</v>
      </c>
      <c r="W20" s="44">
        <v>7.722007722007722E-4</v>
      </c>
    </row>
    <row r="21" spans="1:23" x14ac:dyDescent="0.45">
      <c r="A21" s="45" t="s">
        <v>28</v>
      </c>
      <c r="B21" s="40">
        <v>3535819</v>
      </c>
      <c r="C21" s="40">
        <v>2964290</v>
      </c>
      <c r="D21" s="40">
        <v>1487810</v>
      </c>
      <c r="E21" s="41">
        <v>1476480</v>
      </c>
      <c r="F21" s="46">
        <v>571443</v>
      </c>
      <c r="G21" s="41">
        <v>286689</v>
      </c>
      <c r="H21" s="41">
        <v>284754</v>
      </c>
      <c r="I21" s="41">
        <v>77</v>
      </c>
      <c r="J21" s="41">
        <v>35</v>
      </c>
      <c r="K21" s="41">
        <v>42</v>
      </c>
      <c r="L21" s="69">
        <v>9</v>
      </c>
      <c r="M21" s="69">
        <v>8</v>
      </c>
      <c r="N21" s="69">
        <v>1</v>
      </c>
      <c r="O21" s="42"/>
      <c r="P21" s="41">
        <v>3255605</v>
      </c>
      <c r="Q21" s="43">
        <v>0.91051893580455856</v>
      </c>
      <c r="R21" s="47">
        <v>584800</v>
      </c>
      <c r="S21" s="43">
        <v>0.97715971272229818</v>
      </c>
      <c r="T21" s="41">
        <v>340</v>
      </c>
      <c r="U21" s="44">
        <v>0.22647058823529412</v>
      </c>
      <c r="V21" s="41">
        <v>80</v>
      </c>
      <c r="W21" s="44">
        <v>0.1125</v>
      </c>
    </row>
    <row r="22" spans="1:23" x14ac:dyDescent="0.45">
      <c r="A22" s="45" t="s">
        <v>29</v>
      </c>
      <c r="B22" s="40">
        <v>1674014</v>
      </c>
      <c r="C22" s="40">
        <v>1487843</v>
      </c>
      <c r="D22" s="40">
        <v>746256</v>
      </c>
      <c r="E22" s="41">
        <v>741587</v>
      </c>
      <c r="F22" s="46">
        <v>185955</v>
      </c>
      <c r="G22" s="41">
        <v>93197</v>
      </c>
      <c r="H22" s="41">
        <v>92758</v>
      </c>
      <c r="I22" s="41">
        <v>216</v>
      </c>
      <c r="J22" s="41">
        <v>109</v>
      </c>
      <c r="K22" s="41">
        <v>107</v>
      </c>
      <c r="L22" s="69">
        <v>0</v>
      </c>
      <c r="M22" s="69">
        <v>0</v>
      </c>
      <c r="N22" s="69">
        <v>0</v>
      </c>
      <c r="O22" s="42"/>
      <c r="P22" s="41">
        <v>1594120</v>
      </c>
      <c r="Q22" s="43">
        <v>0.93333186962085668</v>
      </c>
      <c r="R22" s="47">
        <v>176600</v>
      </c>
      <c r="S22" s="43">
        <v>1.0529728199320498</v>
      </c>
      <c r="T22" s="41">
        <v>540</v>
      </c>
      <c r="U22" s="44">
        <v>0.4</v>
      </c>
      <c r="V22" s="41">
        <v>180</v>
      </c>
      <c r="W22" s="44">
        <v>0</v>
      </c>
    </row>
    <row r="23" spans="1:23" x14ac:dyDescent="0.45">
      <c r="A23" s="45" t="s">
        <v>30</v>
      </c>
      <c r="B23" s="40">
        <v>1731477</v>
      </c>
      <c r="C23" s="40">
        <v>1524985</v>
      </c>
      <c r="D23" s="40">
        <v>765435</v>
      </c>
      <c r="E23" s="41">
        <v>759550</v>
      </c>
      <c r="F23" s="46">
        <v>205481</v>
      </c>
      <c r="G23" s="41">
        <v>103090</v>
      </c>
      <c r="H23" s="41">
        <v>102391</v>
      </c>
      <c r="I23" s="41">
        <v>1009</v>
      </c>
      <c r="J23" s="41">
        <v>504</v>
      </c>
      <c r="K23" s="41">
        <v>505</v>
      </c>
      <c r="L23" s="69">
        <v>2</v>
      </c>
      <c r="M23" s="69">
        <v>2</v>
      </c>
      <c r="N23" s="69">
        <v>0</v>
      </c>
      <c r="O23" s="42"/>
      <c r="P23" s="41">
        <v>1614630</v>
      </c>
      <c r="Q23" s="43">
        <v>0.94447954020425728</v>
      </c>
      <c r="R23" s="47">
        <v>220900</v>
      </c>
      <c r="S23" s="43">
        <v>0.93019918515165234</v>
      </c>
      <c r="T23" s="41">
        <v>1180</v>
      </c>
      <c r="U23" s="44">
        <v>0.85508474576271187</v>
      </c>
      <c r="V23" s="41">
        <v>100</v>
      </c>
      <c r="W23" s="44">
        <v>0.02</v>
      </c>
    </row>
    <row r="24" spans="1:23" x14ac:dyDescent="0.45">
      <c r="A24" s="45" t="s">
        <v>31</v>
      </c>
      <c r="B24" s="40">
        <v>1192673</v>
      </c>
      <c r="C24" s="40">
        <v>1049984</v>
      </c>
      <c r="D24" s="40">
        <v>527011</v>
      </c>
      <c r="E24" s="41">
        <v>522973</v>
      </c>
      <c r="F24" s="46">
        <v>142626</v>
      </c>
      <c r="G24" s="41">
        <v>71581</v>
      </c>
      <c r="H24" s="41">
        <v>71045</v>
      </c>
      <c r="I24" s="41">
        <v>63</v>
      </c>
      <c r="J24" s="41">
        <v>21</v>
      </c>
      <c r="K24" s="41">
        <v>42</v>
      </c>
      <c r="L24" s="69">
        <v>0</v>
      </c>
      <c r="M24" s="69">
        <v>0</v>
      </c>
      <c r="N24" s="69">
        <v>0</v>
      </c>
      <c r="O24" s="42"/>
      <c r="P24" s="41">
        <v>1123470</v>
      </c>
      <c r="Q24" s="43">
        <v>0.93459015372017051</v>
      </c>
      <c r="R24" s="47">
        <v>145200</v>
      </c>
      <c r="S24" s="43">
        <v>0.9822727272727273</v>
      </c>
      <c r="T24" s="41">
        <v>140</v>
      </c>
      <c r="U24" s="44">
        <v>0.45</v>
      </c>
      <c r="V24" s="41">
        <v>80</v>
      </c>
      <c r="W24" s="44">
        <v>0</v>
      </c>
    </row>
    <row r="25" spans="1:23" x14ac:dyDescent="0.45">
      <c r="A25" s="45" t="s">
        <v>32</v>
      </c>
      <c r="B25" s="40">
        <v>1272173</v>
      </c>
      <c r="C25" s="40">
        <v>1122326</v>
      </c>
      <c r="D25" s="40">
        <v>562966</v>
      </c>
      <c r="E25" s="41">
        <v>559360</v>
      </c>
      <c r="F25" s="46">
        <v>149814</v>
      </c>
      <c r="G25" s="41">
        <v>75180</v>
      </c>
      <c r="H25" s="41">
        <v>74634</v>
      </c>
      <c r="I25" s="41">
        <v>32</v>
      </c>
      <c r="J25" s="41">
        <v>12</v>
      </c>
      <c r="K25" s="41">
        <v>20</v>
      </c>
      <c r="L25" s="69">
        <v>1</v>
      </c>
      <c r="M25" s="69">
        <v>1</v>
      </c>
      <c r="N25" s="69">
        <v>0</v>
      </c>
      <c r="O25" s="42"/>
      <c r="P25" s="41">
        <v>1259990</v>
      </c>
      <c r="Q25" s="43">
        <v>0.89074199001579379</v>
      </c>
      <c r="R25" s="47">
        <v>139400</v>
      </c>
      <c r="S25" s="43">
        <v>1.0747058823529412</v>
      </c>
      <c r="T25" s="41">
        <v>380</v>
      </c>
      <c r="U25" s="44">
        <v>8.4210526315789472E-2</v>
      </c>
      <c r="V25" s="41">
        <v>30</v>
      </c>
      <c r="W25" s="44">
        <v>3.3333333333333333E-2</v>
      </c>
    </row>
    <row r="26" spans="1:23" x14ac:dyDescent="0.45">
      <c r="A26" s="45" t="s">
        <v>33</v>
      </c>
      <c r="B26" s="40">
        <v>3229942</v>
      </c>
      <c r="C26" s="40">
        <v>2939707</v>
      </c>
      <c r="D26" s="40">
        <v>1476843</v>
      </c>
      <c r="E26" s="41">
        <v>1462864</v>
      </c>
      <c r="F26" s="46">
        <v>290113</v>
      </c>
      <c r="G26" s="41">
        <v>145640</v>
      </c>
      <c r="H26" s="41">
        <v>144473</v>
      </c>
      <c r="I26" s="41">
        <v>122</v>
      </c>
      <c r="J26" s="41">
        <v>55</v>
      </c>
      <c r="K26" s="41">
        <v>67</v>
      </c>
      <c r="L26" s="69">
        <v>0</v>
      </c>
      <c r="M26" s="69">
        <v>0</v>
      </c>
      <c r="N26" s="69">
        <v>0</v>
      </c>
      <c r="O26" s="42"/>
      <c r="P26" s="41">
        <v>3157970</v>
      </c>
      <c r="Q26" s="43">
        <v>0.93088503057343797</v>
      </c>
      <c r="R26" s="47">
        <v>268100</v>
      </c>
      <c r="S26" s="43">
        <v>1.0821074226035061</v>
      </c>
      <c r="T26" s="41">
        <v>140</v>
      </c>
      <c r="U26" s="44">
        <v>0.87142857142857144</v>
      </c>
      <c r="V26" s="41">
        <v>120</v>
      </c>
      <c r="W26" s="44">
        <v>0</v>
      </c>
    </row>
    <row r="27" spans="1:23" x14ac:dyDescent="0.45">
      <c r="A27" s="45" t="s">
        <v>34</v>
      </c>
      <c r="B27" s="40">
        <v>3116883</v>
      </c>
      <c r="C27" s="40">
        <v>2775994</v>
      </c>
      <c r="D27" s="40">
        <v>1391548</v>
      </c>
      <c r="E27" s="41">
        <v>1384446</v>
      </c>
      <c r="F27" s="46">
        <v>338757</v>
      </c>
      <c r="G27" s="41">
        <v>170530</v>
      </c>
      <c r="H27" s="41">
        <v>168227</v>
      </c>
      <c r="I27" s="41">
        <v>2132</v>
      </c>
      <c r="J27" s="41">
        <v>1065</v>
      </c>
      <c r="K27" s="41">
        <v>1067</v>
      </c>
      <c r="L27" s="69">
        <v>0</v>
      </c>
      <c r="M27" s="69">
        <v>0</v>
      </c>
      <c r="N27" s="69">
        <v>0</v>
      </c>
      <c r="O27" s="42"/>
      <c r="P27" s="41">
        <v>3001325</v>
      </c>
      <c r="Q27" s="43">
        <v>0.9249228257519595</v>
      </c>
      <c r="R27" s="47">
        <v>279600</v>
      </c>
      <c r="S27" s="43">
        <v>1.2115772532188842</v>
      </c>
      <c r="T27" s="41">
        <v>2680</v>
      </c>
      <c r="U27" s="44">
        <v>0.79552238805970155</v>
      </c>
      <c r="V27" s="41">
        <v>100</v>
      </c>
      <c r="W27" s="44">
        <v>0</v>
      </c>
    </row>
    <row r="28" spans="1:23" x14ac:dyDescent="0.45">
      <c r="A28" s="45" t="s">
        <v>35</v>
      </c>
      <c r="B28" s="40">
        <v>5914541</v>
      </c>
      <c r="C28" s="40">
        <v>5133172</v>
      </c>
      <c r="D28" s="40">
        <v>2576594</v>
      </c>
      <c r="E28" s="41">
        <v>2556578</v>
      </c>
      <c r="F28" s="46">
        <v>781171</v>
      </c>
      <c r="G28" s="41">
        <v>391607</v>
      </c>
      <c r="H28" s="41">
        <v>389564</v>
      </c>
      <c r="I28" s="41">
        <v>198</v>
      </c>
      <c r="J28" s="41">
        <v>93</v>
      </c>
      <c r="K28" s="41">
        <v>105</v>
      </c>
      <c r="L28" s="69">
        <v>0</v>
      </c>
      <c r="M28" s="69">
        <v>0</v>
      </c>
      <c r="N28" s="69">
        <v>0</v>
      </c>
      <c r="O28" s="42"/>
      <c r="P28" s="41">
        <v>5378420</v>
      </c>
      <c r="Q28" s="43">
        <v>0.95440147850112111</v>
      </c>
      <c r="R28" s="47">
        <v>752600</v>
      </c>
      <c r="S28" s="43">
        <v>1.0379630613871911</v>
      </c>
      <c r="T28" s="41">
        <v>1160</v>
      </c>
      <c r="U28" s="44">
        <v>0.1706896551724138</v>
      </c>
      <c r="V28" s="41">
        <v>160</v>
      </c>
      <c r="W28" s="44">
        <v>0</v>
      </c>
    </row>
    <row r="29" spans="1:23" x14ac:dyDescent="0.45">
      <c r="A29" s="45" t="s">
        <v>36</v>
      </c>
      <c r="B29" s="40">
        <v>11213412</v>
      </c>
      <c r="C29" s="40">
        <v>8780151</v>
      </c>
      <c r="D29" s="40">
        <v>4405325</v>
      </c>
      <c r="E29" s="41">
        <v>4374826</v>
      </c>
      <c r="F29" s="46">
        <v>2432526</v>
      </c>
      <c r="G29" s="41">
        <v>1220175</v>
      </c>
      <c r="H29" s="41">
        <v>1212351</v>
      </c>
      <c r="I29" s="41">
        <v>734</v>
      </c>
      <c r="J29" s="41">
        <v>333</v>
      </c>
      <c r="K29" s="41">
        <v>401</v>
      </c>
      <c r="L29" s="69">
        <v>1</v>
      </c>
      <c r="M29" s="69">
        <v>1</v>
      </c>
      <c r="N29" s="69">
        <v>0</v>
      </c>
      <c r="O29" s="42"/>
      <c r="P29" s="41">
        <v>10065310</v>
      </c>
      <c r="Q29" s="43">
        <v>0.87231799119947617</v>
      </c>
      <c r="R29" s="47">
        <v>2709900</v>
      </c>
      <c r="S29" s="43">
        <v>0.89764419351267577</v>
      </c>
      <c r="T29" s="41">
        <v>1540</v>
      </c>
      <c r="U29" s="44">
        <v>0.47662337662337662</v>
      </c>
      <c r="V29" s="41">
        <v>650</v>
      </c>
      <c r="W29" s="44">
        <v>1.5384615384615385E-3</v>
      </c>
    </row>
    <row r="30" spans="1:23" x14ac:dyDescent="0.45">
      <c r="A30" s="45" t="s">
        <v>37</v>
      </c>
      <c r="B30" s="40">
        <v>2767699</v>
      </c>
      <c r="C30" s="40">
        <v>2495768</v>
      </c>
      <c r="D30" s="40">
        <v>1251942</v>
      </c>
      <c r="E30" s="41">
        <v>1243826</v>
      </c>
      <c r="F30" s="46">
        <v>271418</v>
      </c>
      <c r="G30" s="41">
        <v>136357</v>
      </c>
      <c r="H30" s="41">
        <v>135061</v>
      </c>
      <c r="I30" s="41">
        <v>513</v>
      </c>
      <c r="J30" s="41">
        <v>256</v>
      </c>
      <c r="K30" s="41">
        <v>257</v>
      </c>
      <c r="L30" s="69">
        <v>0</v>
      </c>
      <c r="M30" s="69">
        <v>0</v>
      </c>
      <c r="N30" s="69">
        <v>0</v>
      </c>
      <c r="O30" s="42"/>
      <c r="P30" s="41">
        <v>2658915</v>
      </c>
      <c r="Q30" s="43">
        <v>0.93864151354969982</v>
      </c>
      <c r="R30" s="47">
        <v>239400</v>
      </c>
      <c r="S30" s="43">
        <v>1.1337426900584795</v>
      </c>
      <c r="T30" s="41">
        <v>880</v>
      </c>
      <c r="U30" s="44">
        <v>0.5829545454545455</v>
      </c>
      <c r="V30" s="41">
        <v>410</v>
      </c>
      <c r="W30" s="44">
        <v>0</v>
      </c>
    </row>
    <row r="31" spans="1:23" x14ac:dyDescent="0.45">
      <c r="A31" s="45" t="s">
        <v>38</v>
      </c>
      <c r="B31" s="40">
        <v>2178187</v>
      </c>
      <c r="C31" s="40">
        <v>1809477</v>
      </c>
      <c r="D31" s="40">
        <v>908400</v>
      </c>
      <c r="E31" s="41">
        <v>901077</v>
      </c>
      <c r="F31" s="46">
        <v>368616</v>
      </c>
      <c r="G31" s="41">
        <v>184692</v>
      </c>
      <c r="H31" s="41">
        <v>183924</v>
      </c>
      <c r="I31" s="41">
        <v>94</v>
      </c>
      <c r="J31" s="41">
        <v>45</v>
      </c>
      <c r="K31" s="41">
        <v>49</v>
      </c>
      <c r="L31" s="69">
        <v>0</v>
      </c>
      <c r="M31" s="69">
        <v>0</v>
      </c>
      <c r="N31" s="69">
        <v>0</v>
      </c>
      <c r="O31" s="42"/>
      <c r="P31" s="41">
        <v>1905990</v>
      </c>
      <c r="Q31" s="43">
        <v>0.94936332299749737</v>
      </c>
      <c r="R31" s="47">
        <v>348300</v>
      </c>
      <c r="S31" s="43">
        <v>1.0583290267011198</v>
      </c>
      <c r="T31" s="41">
        <v>240</v>
      </c>
      <c r="U31" s="44">
        <v>0.39166666666666666</v>
      </c>
      <c r="V31" s="41">
        <v>0</v>
      </c>
      <c r="W31" s="44">
        <v>0</v>
      </c>
    </row>
    <row r="32" spans="1:23" x14ac:dyDescent="0.45">
      <c r="A32" s="45" t="s">
        <v>39</v>
      </c>
      <c r="B32" s="40">
        <v>3756978</v>
      </c>
      <c r="C32" s="40">
        <v>3104681</v>
      </c>
      <c r="D32" s="40">
        <v>1557739</v>
      </c>
      <c r="E32" s="41">
        <v>1546942</v>
      </c>
      <c r="F32" s="46">
        <v>651800</v>
      </c>
      <c r="G32" s="41">
        <v>327168</v>
      </c>
      <c r="H32" s="41">
        <v>324632</v>
      </c>
      <c r="I32" s="41">
        <v>497</v>
      </c>
      <c r="J32" s="41">
        <v>250</v>
      </c>
      <c r="K32" s="41">
        <v>247</v>
      </c>
      <c r="L32" s="69">
        <v>0</v>
      </c>
      <c r="M32" s="69">
        <v>0</v>
      </c>
      <c r="N32" s="69">
        <v>0</v>
      </c>
      <c r="O32" s="42"/>
      <c r="P32" s="41">
        <v>3374395</v>
      </c>
      <c r="Q32" s="43">
        <v>0.92007041262211453</v>
      </c>
      <c r="R32" s="47">
        <v>704200</v>
      </c>
      <c r="S32" s="43">
        <v>0.92558932121556381</v>
      </c>
      <c r="T32" s="41">
        <v>1060</v>
      </c>
      <c r="U32" s="44">
        <v>0.46886792452830189</v>
      </c>
      <c r="V32" s="41">
        <v>420</v>
      </c>
      <c r="W32" s="44">
        <v>0</v>
      </c>
    </row>
    <row r="33" spans="1:23" x14ac:dyDescent="0.45">
      <c r="A33" s="45" t="s">
        <v>40</v>
      </c>
      <c r="B33" s="40">
        <v>12908284</v>
      </c>
      <c r="C33" s="40">
        <v>9970242</v>
      </c>
      <c r="D33" s="40">
        <v>5002086</v>
      </c>
      <c r="E33" s="41">
        <v>4968156</v>
      </c>
      <c r="F33" s="46">
        <v>2874128</v>
      </c>
      <c r="G33" s="41">
        <v>1440726</v>
      </c>
      <c r="H33" s="41">
        <v>1433402</v>
      </c>
      <c r="I33" s="41">
        <v>63912</v>
      </c>
      <c r="J33" s="41">
        <v>32158</v>
      </c>
      <c r="K33" s="41">
        <v>31754</v>
      </c>
      <c r="L33" s="69">
        <v>2</v>
      </c>
      <c r="M33" s="69">
        <v>2</v>
      </c>
      <c r="N33" s="69">
        <v>0</v>
      </c>
      <c r="O33" s="42"/>
      <c r="P33" s="41">
        <v>11493565</v>
      </c>
      <c r="Q33" s="43">
        <v>0.86746296732127937</v>
      </c>
      <c r="R33" s="47">
        <v>3481600</v>
      </c>
      <c r="S33" s="43">
        <v>0.82551930147058827</v>
      </c>
      <c r="T33" s="41">
        <v>72720</v>
      </c>
      <c r="U33" s="44">
        <v>0.87887788778877884</v>
      </c>
      <c r="V33" s="41">
        <v>7000</v>
      </c>
      <c r="W33" s="44">
        <v>2.8571428571428574E-4</v>
      </c>
    </row>
    <row r="34" spans="1:23" x14ac:dyDescent="0.45">
      <c r="A34" s="45" t="s">
        <v>41</v>
      </c>
      <c r="B34" s="40">
        <v>8299070</v>
      </c>
      <c r="C34" s="40">
        <v>6910735</v>
      </c>
      <c r="D34" s="40">
        <v>3465446</v>
      </c>
      <c r="E34" s="41">
        <v>3445289</v>
      </c>
      <c r="F34" s="46">
        <v>1387212</v>
      </c>
      <c r="G34" s="41">
        <v>696649</v>
      </c>
      <c r="H34" s="41">
        <v>690563</v>
      </c>
      <c r="I34" s="41">
        <v>1122</v>
      </c>
      <c r="J34" s="41">
        <v>547</v>
      </c>
      <c r="K34" s="41">
        <v>575</v>
      </c>
      <c r="L34" s="69">
        <v>1</v>
      </c>
      <c r="M34" s="69">
        <v>1</v>
      </c>
      <c r="N34" s="69">
        <v>0</v>
      </c>
      <c r="O34" s="42"/>
      <c r="P34" s="41">
        <v>7596675</v>
      </c>
      <c r="Q34" s="43">
        <v>0.90970523288149097</v>
      </c>
      <c r="R34" s="47">
        <v>1135400</v>
      </c>
      <c r="S34" s="43">
        <v>1.2217826316716576</v>
      </c>
      <c r="T34" s="41">
        <v>2540</v>
      </c>
      <c r="U34" s="44">
        <v>0.44173228346456694</v>
      </c>
      <c r="V34" s="41">
        <v>620</v>
      </c>
      <c r="W34" s="44">
        <v>1.6129032258064516E-3</v>
      </c>
    </row>
    <row r="35" spans="1:23" x14ac:dyDescent="0.45">
      <c r="A35" s="45" t="s">
        <v>42</v>
      </c>
      <c r="B35" s="40">
        <v>2036291</v>
      </c>
      <c r="C35" s="40">
        <v>1813980</v>
      </c>
      <c r="D35" s="40">
        <v>909700</v>
      </c>
      <c r="E35" s="41">
        <v>904280</v>
      </c>
      <c r="F35" s="46">
        <v>222106</v>
      </c>
      <c r="G35" s="41">
        <v>111300</v>
      </c>
      <c r="H35" s="41">
        <v>110806</v>
      </c>
      <c r="I35" s="41">
        <v>205</v>
      </c>
      <c r="J35" s="41">
        <v>95</v>
      </c>
      <c r="K35" s="41">
        <v>110</v>
      </c>
      <c r="L35" s="69">
        <v>0</v>
      </c>
      <c r="M35" s="69">
        <v>0</v>
      </c>
      <c r="N35" s="69">
        <v>0</v>
      </c>
      <c r="O35" s="42"/>
      <c r="P35" s="41">
        <v>1963300</v>
      </c>
      <c r="Q35" s="43">
        <v>0.92394437936127949</v>
      </c>
      <c r="R35" s="47">
        <v>127300</v>
      </c>
      <c r="S35" s="43">
        <v>1.7447446975648075</v>
      </c>
      <c r="T35" s="41">
        <v>800</v>
      </c>
      <c r="U35" s="44">
        <v>0.25624999999999998</v>
      </c>
      <c r="V35" s="41">
        <v>170</v>
      </c>
      <c r="W35" s="44">
        <v>0</v>
      </c>
    </row>
    <row r="36" spans="1:23" x14ac:dyDescent="0.45">
      <c r="A36" s="45" t="s">
        <v>43</v>
      </c>
      <c r="B36" s="40">
        <v>1387143</v>
      </c>
      <c r="C36" s="40">
        <v>1324798</v>
      </c>
      <c r="D36" s="40">
        <v>664308</v>
      </c>
      <c r="E36" s="41">
        <v>660490</v>
      </c>
      <c r="F36" s="46">
        <v>62270</v>
      </c>
      <c r="G36" s="41">
        <v>31199</v>
      </c>
      <c r="H36" s="41">
        <v>31071</v>
      </c>
      <c r="I36" s="41">
        <v>75</v>
      </c>
      <c r="J36" s="41">
        <v>39</v>
      </c>
      <c r="K36" s="41">
        <v>36</v>
      </c>
      <c r="L36" s="69">
        <v>0</v>
      </c>
      <c r="M36" s="69">
        <v>0</v>
      </c>
      <c r="N36" s="69">
        <v>0</v>
      </c>
      <c r="O36" s="42"/>
      <c r="P36" s="41">
        <v>1398045</v>
      </c>
      <c r="Q36" s="43">
        <v>0.94760755197436419</v>
      </c>
      <c r="R36" s="47">
        <v>48100</v>
      </c>
      <c r="S36" s="43">
        <v>1.2945945945945947</v>
      </c>
      <c r="T36" s="41">
        <v>160</v>
      </c>
      <c r="U36" s="44">
        <v>0.46875</v>
      </c>
      <c r="V36" s="41">
        <v>70</v>
      </c>
      <c r="W36" s="44">
        <v>0</v>
      </c>
    </row>
    <row r="37" spans="1:23" x14ac:dyDescent="0.45">
      <c r="A37" s="45" t="s">
        <v>44</v>
      </c>
      <c r="B37" s="40">
        <v>815333</v>
      </c>
      <c r="C37" s="40">
        <v>715327</v>
      </c>
      <c r="D37" s="40">
        <v>359173</v>
      </c>
      <c r="E37" s="41">
        <v>356154</v>
      </c>
      <c r="F37" s="46">
        <v>99929</v>
      </c>
      <c r="G37" s="41">
        <v>50170</v>
      </c>
      <c r="H37" s="41">
        <v>49759</v>
      </c>
      <c r="I37" s="41">
        <v>63</v>
      </c>
      <c r="J37" s="41">
        <v>30</v>
      </c>
      <c r="K37" s="41">
        <v>33</v>
      </c>
      <c r="L37" s="69">
        <v>14</v>
      </c>
      <c r="M37" s="69">
        <v>13</v>
      </c>
      <c r="N37" s="69">
        <v>1</v>
      </c>
      <c r="O37" s="42"/>
      <c r="P37" s="41">
        <v>820960</v>
      </c>
      <c r="Q37" s="43">
        <v>0.87132990645098418</v>
      </c>
      <c r="R37" s="47">
        <v>110800</v>
      </c>
      <c r="S37" s="43">
        <v>0.90188628158844764</v>
      </c>
      <c r="T37" s="41">
        <v>440</v>
      </c>
      <c r="U37" s="44">
        <v>0.14318181818181819</v>
      </c>
      <c r="V37" s="41">
        <v>60</v>
      </c>
      <c r="W37" s="44">
        <v>0.23333333333333334</v>
      </c>
    </row>
    <row r="38" spans="1:23" x14ac:dyDescent="0.45">
      <c r="A38" s="45" t="s">
        <v>45</v>
      </c>
      <c r="B38" s="40">
        <v>1039611</v>
      </c>
      <c r="C38" s="40">
        <v>984126</v>
      </c>
      <c r="D38" s="40">
        <v>494080</v>
      </c>
      <c r="E38" s="41">
        <v>490046</v>
      </c>
      <c r="F38" s="46">
        <v>55371</v>
      </c>
      <c r="G38" s="41">
        <v>27771</v>
      </c>
      <c r="H38" s="41">
        <v>27600</v>
      </c>
      <c r="I38" s="41">
        <v>114</v>
      </c>
      <c r="J38" s="41">
        <v>54</v>
      </c>
      <c r="K38" s="41">
        <v>60</v>
      </c>
      <c r="L38" s="69">
        <v>0</v>
      </c>
      <c r="M38" s="69">
        <v>0</v>
      </c>
      <c r="N38" s="69">
        <v>0</v>
      </c>
      <c r="O38" s="42"/>
      <c r="P38" s="41">
        <v>1067100</v>
      </c>
      <c r="Q38" s="43">
        <v>0.92224346359291542</v>
      </c>
      <c r="R38" s="47">
        <v>47400</v>
      </c>
      <c r="S38" s="43">
        <v>1.1681645569620254</v>
      </c>
      <c r="T38" s="41">
        <v>780</v>
      </c>
      <c r="U38" s="44">
        <v>0.14615384615384616</v>
      </c>
      <c r="V38" s="41">
        <v>100</v>
      </c>
      <c r="W38" s="44">
        <v>0</v>
      </c>
    </row>
    <row r="39" spans="1:23" x14ac:dyDescent="0.45">
      <c r="A39" s="45" t="s">
        <v>46</v>
      </c>
      <c r="B39" s="40">
        <v>2749187</v>
      </c>
      <c r="C39" s="40">
        <v>2415642</v>
      </c>
      <c r="D39" s="40">
        <v>1212445</v>
      </c>
      <c r="E39" s="41">
        <v>1203197</v>
      </c>
      <c r="F39" s="46">
        <v>333218</v>
      </c>
      <c r="G39" s="41">
        <v>167253</v>
      </c>
      <c r="H39" s="41">
        <v>165965</v>
      </c>
      <c r="I39" s="41">
        <v>316</v>
      </c>
      <c r="J39" s="41">
        <v>153</v>
      </c>
      <c r="K39" s="41">
        <v>163</v>
      </c>
      <c r="L39" s="69">
        <v>11</v>
      </c>
      <c r="M39" s="69">
        <v>8</v>
      </c>
      <c r="N39" s="69">
        <v>3</v>
      </c>
      <c r="O39" s="42"/>
      <c r="P39" s="41">
        <v>2815830</v>
      </c>
      <c r="Q39" s="43">
        <v>0.85787920435537657</v>
      </c>
      <c r="R39" s="47">
        <v>385900</v>
      </c>
      <c r="S39" s="43">
        <v>0.86348276755636177</v>
      </c>
      <c r="T39" s="41">
        <v>720</v>
      </c>
      <c r="U39" s="44">
        <v>0.43888888888888888</v>
      </c>
      <c r="V39" s="41">
        <v>270</v>
      </c>
      <c r="W39" s="44">
        <v>4.0740740740740744E-2</v>
      </c>
    </row>
    <row r="40" spans="1:23" x14ac:dyDescent="0.45">
      <c r="A40" s="45" t="s">
        <v>47</v>
      </c>
      <c r="B40" s="40">
        <v>4134907</v>
      </c>
      <c r="C40" s="40">
        <v>3539943</v>
      </c>
      <c r="D40" s="40">
        <v>1776059</v>
      </c>
      <c r="E40" s="41">
        <v>1763884</v>
      </c>
      <c r="F40" s="46">
        <v>594840</v>
      </c>
      <c r="G40" s="41">
        <v>298484</v>
      </c>
      <c r="H40" s="41">
        <v>296356</v>
      </c>
      <c r="I40" s="41">
        <v>124</v>
      </c>
      <c r="J40" s="41">
        <v>58</v>
      </c>
      <c r="K40" s="41">
        <v>66</v>
      </c>
      <c r="L40" s="69">
        <v>0</v>
      </c>
      <c r="M40" s="69">
        <v>0</v>
      </c>
      <c r="N40" s="69">
        <v>0</v>
      </c>
      <c r="O40" s="42"/>
      <c r="P40" s="41">
        <v>3953030</v>
      </c>
      <c r="Q40" s="43">
        <v>0.89550117251829608</v>
      </c>
      <c r="R40" s="47">
        <v>616200</v>
      </c>
      <c r="S40" s="43">
        <v>0.96533592989289196</v>
      </c>
      <c r="T40" s="41">
        <v>1240</v>
      </c>
      <c r="U40" s="44">
        <v>0.1</v>
      </c>
      <c r="V40" s="41">
        <v>60</v>
      </c>
      <c r="W40" s="44">
        <v>0</v>
      </c>
    </row>
    <row r="41" spans="1:23" x14ac:dyDescent="0.45">
      <c r="A41" s="45" t="s">
        <v>48</v>
      </c>
      <c r="B41" s="40">
        <v>2030030</v>
      </c>
      <c r="C41" s="40">
        <v>1817227</v>
      </c>
      <c r="D41" s="40">
        <v>911333</v>
      </c>
      <c r="E41" s="41">
        <v>905894</v>
      </c>
      <c r="F41" s="46">
        <v>212749</v>
      </c>
      <c r="G41" s="41">
        <v>106813</v>
      </c>
      <c r="H41" s="41">
        <v>105936</v>
      </c>
      <c r="I41" s="41">
        <v>54</v>
      </c>
      <c r="J41" s="41">
        <v>29</v>
      </c>
      <c r="K41" s="41">
        <v>25</v>
      </c>
      <c r="L41" s="69">
        <v>0</v>
      </c>
      <c r="M41" s="69">
        <v>0</v>
      </c>
      <c r="N41" s="69">
        <v>0</v>
      </c>
      <c r="O41" s="42"/>
      <c r="P41" s="41">
        <v>2005175</v>
      </c>
      <c r="Q41" s="43">
        <v>0.906268530178164</v>
      </c>
      <c r="R41" s="47">
        <v>210200</v>
      </c>
      <c r="S41" s="43">
        <v>1.0121265461465272</v>
      </c>
      <c r="T41" s="41">
        <v>420</v>
      </c>
      <c r="U41" s="44">
        <v>0.12857142857142856</v>
      </c>
      <c r="V41" s="41">
        <v>40</v>
      </c>
      <c r="W41" s="44">
        <v>0</v>
      </c>
    </row>
    <row r="42" spans="1:23" x14ac:dyDescent="0.45">
      <c r="A42" s="45" t="s">
        <v>49</v>
      </c>
      <c r="B42" s="40">
        <v>1091945</v>
      </c>
      <c r="C42" s="40">
        <v>939814</v>
      </c>
      <c r="D42" s="40">
        <v>471345</v>
      </c>
      <c r="E42" s="41">
        <v>468469</v>
      </c>
      <c r="F42" s="46">
        <v>151964</v>
      </c>
      <c r="G42" s="41">
        <v>76207</v>
      </c>
      <c r="H42" s="41">
        <v>75757</v>
      </c>
      <c r="I42" s="41">
        <v>167</v>
      </c>
      <c r="J42" s="41">
        <v>79</v>
      </c>
      <c r="K42" s="41">
        <v>88</v>
      </c>
      <c r="L42" s="69">
        <v>0</v>
      </c>
      <c r="M42" s="69">
        <v>0</v>
      </c>
      <c r="N42" s="69">
        <v>0</v>
      </c>
      <c r="O42" s="42"/>
      <c r="P42" s="41">
        <v>1025405</v>
      </c>
      <c r="Q42" s="43">
        <v>0.9165295663664601</v>
      </c>
      <c r="R42" s="47">
        <v>152900</v>
      </c>
      <c r="S42" s="43">
        <v>0.99387835186396334</v>
      </c>
      <c r="T42" s="41">
        <v>760</v>
      </c>
      <c r="U42" s="44">
        <v>0.21973684210526315</v>
      </c>
      <c r="V42" s="41">
        <v>0</v>
      </c>
      <c r="W42" s="44">
        <v>0</v>
      </c>
    </row>
    <row r="43" spans="1:23" x14ac:dyDescent="0.45">
      <c r="A43" s="45" t="s">
        <v>50</v>
      </c>
      <c r="B43" s="40">
        <v>1443300</v>
      </c>
      <c r="C43" s="40">
        <v>1330968</v>
      </c>
      <c r="D43" s="40">
        <v>667713</v>
      </c>
      <c r="E43" s="41">
        <v>663255</v>
      </c>
      <c r="F43" s="46">
        <v>112159</v>
      </c>
      <c r="G43" s="41">
        <v>56157</v>
      </c>
      <c r="H43" s="41">
        <v>56002</v>
      </c>
      <c r="I43" s="41">
        <v>173</v>
      </c>
      <c r="J43" s="41">
        <v>85</v>
      </c>
      <c r="K43" s="41">
        <v>88</v>
      </c>
      <c r="L43" s="69">
        <v>0</v>
      </c>
      <c r="M43" s="69">
        <v>0</v>
      </c>
      <c r="N43" s="69">
        <v>0</v>
      </c>
      <c r="O43" s="42"/>
      <c r="P43" s="41">
        <v>1439710</v>
      </c>
      <c r="Q43" s="43">
        <v>0.92446951122100973</v>
      </c>
      <c r="R43" s="47">
        <v>102300</v>
      </c>
      <c r="S43" s="43">
        <v>1.0963734115347019</v>
      </c>
      <c r="T43" s="41">
        <v>200</v>
      </c>
      <c r="U43" s="44">
        <v>0.86499999999999999</v>
      </c>
      <c r="V43" s="41">
        <v>0</v>
      </c>
      <c r="W43" s="44">
        <v>0</v>
      </c>
    </row>
    <row r="44" spans="1:23" x14ac:dyDescent="0.45">
      <c r="A44" s="45" t="s">
        <v>51</v>
      </c>
      <c r="B44" s="40">
        <v>2053810</v>
      </c>
      <c r="C44" s="40">
        <v>1921006</v>
      </c>
      <c r="D44" s="40">
        <v>963969</v>
      </c>
      <c r="E44" s="41">
        <v>957037</v>
      </c>
      <c r="F44" s="46">
        <v>132748</v>
      </c>
      <c r="G44" s="41">
        <v>66638</v>
      </c>
      <c r="H44" s="41">
        <v>66110</v>
      </c>
      <c r="I44" s="41">
        <v>56</v>
      </c>
      <c r="J44" s="41">
        <v>26</v>
      </c>
      <c r="K44" s="41">
        <v>30</v>
      </c>
      <c r="L44" s="69">
        <v>0</v>
      </c>
      <c r="M44" s="69">
        <v>0</v>
      </c>
      <c r="N44" s="69">
        <v>0</v>
      </c>
      <c r="O44" s="42"/>
      <c r="P44" s="41">
        <v>2078050</v>
      </c>
      <c r="Q44" s="43">
        <v>0.92442722744881023</v>
      </c>
      <c r="R44" s="47">
        <v>128400</v>
      </c>
      <c r="S44" s="43">
        <v>1.0338629283489096</v>
      </c>
      <c r="T44" s="41">
        <v>100</v>
      </c>
      <c r="U44" s="44">
        <v>0.56000000000000005</v>
      </c>
      <c r="V44" s="41">
        <v>60</v>
      </c>
      <c r="W44" s="44">
        <v>0</v>
      </c>
    </row>
    <row r="45" spans="1:23" x14ac:dyDescent="0.45">
      <c r="A45" s="45" t="s">
        <v>52</v>
      </c>
      <c r="B45" s="40">
        <v>1035903</v>
      </c>
      <c r="C45" s="40">
        <v>977055</v>
      </c>
      <c r="D45" s="40">
        <v>491067</v>
      </c>
      <c r="E45" s="41">
        <v>485988</v>
      </c>
      <c r="F45" s="46">
        <v>58774</v>
      </c>
      <c r="G45" s="41">
        <v>29557</v>
      </c>
      <c r="H45" s="41">
        <v>29217</v>
      </c>
      <c r="I45" s="41">
        <v>74</v>
      </c>
      <c r="J45" s="41">
        <v>33</v>
      </c>
      <c r="K45" s="41">
        <v>41</v>
      </c>
      <c r="L45" s="69">
        <v>0</v>
      </c>
      <c r="M45" s="69">
        <v>0</v>
      </c>
      <c r="N45" s="69">
        <v>0</v>
      </c>
      <c r="O45" s="42"/>
      <c r="P45" s="41">
        <v>1048795</v>
      </c>
      <c r="Q45" s="43">
        <v>0.93159769068311726</v>
      </c>
      <c r="R45" s="47">
        <v>55600</v>
      </c>
      <c r="S45" s="43">
        <v>1.0570863309352518</v>
      </c>
      <c r="T45" s="41">
        <v>140</v>
      </c>
      <c r="U45" s="44">
        <v>0.52857142857142858</v>
      </c>
      <c r="V45" s="41">
        <v>130</v>
      </c>
      <c r="W45" s="44">
        <v>0</v>
      </c>
    </row>
    <row r="46" spans="1:23" x14ac:dyDescent="0.45">
      <c r="A46" s="45" t="s">
        <v>53</v>
      </c>
      <c r="B46" s="40">
        <v>7650558</v>
      </c>
      <c r="C46" s="40">
        <v>6672059</v>
      </c>
      <c r="D46" s="40">
        <v>3353387</v>
      </c>
      <c r="E46" s="41">
        <v>3318672</v>
      </c>
      <c r="F46" s="46">
        <v>978305</v>
      </c>
      <c r="G46" s="41">
        <v>492907</v>
      </c>
      <c r="H46" s="41">
        <v>485398</v>
      </c>
      <c r="I46" s="41">
        <v>194</v>
      </c>
      <c r="J46" s="41">
        <v>95</v>
      </c>
      <c r="K46" s="41">
        <v>99</v>
      </c>
      <c r="L46" s="69">
        <v>0</v>
      </c>
      <c r="M46" s="69">
        <v>0</v>
      </c>
      <c r="N46" s="69">
        <v>0</v>
      </c>
      <c r="O46" s="42"/>
      <c r="P46" s="41">
        <v>7058330</v>
      </c>
      <c r="Q46" s="43">
        <v>0.94527444877187661</v>
      </c>
      <c r="R46" s="47">
        <v>1044200</v>
      </c>
      <c r="S46" s="43">
        <v>0.93689427312775331</v>
      </c>
      <c r="T46" s="41">
        <v>720</v>
      </c>
      <c r="U46" s="44">
        <v>0.26944444444444443</v>
      </c>
      <c r="V46" s="41">
        <v>50</v>
      </c>
      <c r="W46" s="44">
        <v>0</v>
      </c>
    </row>
    <row r="47" spans="1:23" x14ac:dyDescent="0.45">
      <c r="A47" s="45" t="s">
        <v>54</v>
      </c>
      <c r="B47" s="40">
        <v>1189091</v>
      </c>
      <c r="C47" s="40">
        <v>1105566</v>
      </c>
      <c r="D47" s="40">
        <v>554770</v>
      </c>
      <c r="E47" s="41">
        <v>550796</v>
      </c>
      <c r="F47" s="46">
        <v>83509</v>
      </c>
      <c r="G47" s="41">
        <v>42063</v>
      </c>
      <c r="H47" s="41">
        <v>41446</v>
      </c>
      <c r="I47" s="41">
        <v>16</v>
      </c>
      <c r="J47" s="41">
        <v>5</v>
      </c>
      <c r="K47" s="41">
        <v>11</v>
      </c>
      <c r="L47" s="69">
        <v>0</v>
      </c>
      <c r="M47" s="69">
        <v>0</v>
      </c>
      <c r="N47" s="69">
        <v>0</v>
      </c>
      <c r="O47" s="42"/>
      <c r="P47" s="41">
        <v>1212205</v>
      </c>
      <c r="Q47" s="43">
        <v>0.91202890600187259</v>
      </c>
      <c r="R47" s="47">
        <v>74400</v>
      </c>
      <c r="S47" s="43">
        <v>1.1224327956989246</v>
      </c>
      <c r="T47" s="41">
        <v>140</v>
      </c>
      <c r="U47" s="44">
        <v>0.11428571428571428</v>
      </c>
      <c r="V47" s="41">
        <v>20</v>
      </c>
      <c r="W47" s="44">
        <v>0</v>
      </c>
    </row>
    <row r="48" spans="1:23" x14ac:dyDescent="0.45">
      <c r="A48" s="45" t="s">
        <v>55</v>
      </c>
      <c r="B48" s="40">
        <v>2026054</v>
      </c>
      <c r="C48" s="40">
        <v>1741451</v>
      </c>
      <c r="D48" s="40">
        <v>875369</v>
      </c>
      <c r="E48" s="41">
        <v>866082</v>
      </c>
      <c r="F48" s="46">
        <v>284574</v>
      </c>
      <c r="G48" s="41">
        <v>142589</v>
      </c>
      <c r="H48" s="41">
        <v>141985</v>
      </c>
      <c r="I48" s="41">
        <v>29</v>
      </c>
      <c r="J48" s="41">
        <v>12</v>
      </c>
      <c r="K48" s="41">
        <v>17</v>
      </c>
      <c r="L48" s="69">
        <v>0</v>
      </c>
      <c r="M48" s="69">
        <v>0</v>
      </c>
      <c r="N48" s="69">
        <v>0</v>
      </c>
      <c r="O48" s="42"/>
      <c r="P48" s="41">
        <v>1895450</v>
      </c>
      <c r="Q48" s="43">
        <v>0.91875333034371787</v>
      </c>
      <c r="R48" s="47">
        <v>288800</v>
      </c>
      <c r="S48" s="43">
        <v>0.98536703601108033</v>
      </c>
      <c r="T48" s="41">
        <v>300</v>
      </c>
      <c r="U48" s="44">
        <v>9.6666666666666665E-2</v>
      </c>
      <c r="V48" s="41">
        <v>0</v>
      </c>
      <c r="W48" s="44">
        <v>0</v>
      </c>
    </row>
    <row r="49" spans="1:23" x14ac:dyDescent="0.45">
      <c r="A49" s="45" t="s">
        <v>56</v>
      </c>
      <c r="B49" s="40">
        <v>2662663</v>
      </c>
      <c r="C49" s="40">
        <v>2294596</v>
      </c>
      <c r="D49" s="40">
        <v>1152208</v>
      </c>
      <c r="E49" s="41">
        <v>1142388</v>
      </c>
      <c r="F49" s="46">
        <v>367815</v>
      </c>
      <c r="G49" s="41">
        <v>184476</v>
      </c>
      <c r="H49" s="41">
        <v>183339</v>
      </c>
      <c r="I49" s="41">
        <v>252</v>
      </c>
      <c r="J49" s="41">
        <v>124</v>
      </c>
      <c r="K49" s="41">
        <v>128</v>
      </c>
      <c r="L49" s="69">
        <v>0</v>
      </c>
      <c r="M49" s="69">
        <v>0</v>
      </c>
      <c r="N49" s="69">
        <v>0</v>
      </c>
      <c r="O49" s="42"/>
      <c r="P49" s="41">
        <v>2519955</v>
      </c>
      <c r="Q49" s="43">
        <v>0.91057022843661894</v>
      </c>
      <c r="R49" s="47">
        <v>350000</v>
      </c>
      <c r="S49" s="43">
        <v>1.0508999999999999</v>
      </c>
      <c r="T49" s="41">
        <v>720</v>
      </c>
      <c r="U49" s="44">
        <v>0.35</v>
      </c>
      <c r="V49" s="41">
        <v>220</v>
      </c>
      <c r="W49" s="44">
        <v>0</v>
      </c>
    </row>
    <row r="50" spans="1:23" x14ac:dyDescent="0.45">
      <c r="A50" s="45" t="s">
        <v>57</v>
      </c>
      <c r="B50" s="40">
        <v>1693649</v>
      </c>
      <c r="C50" s="40">
        <v>1557930</v>
      </c>
      <c r="D50" s="40">
        <v>782411</v>
      </c>
      <c r="E50" s="41">
        <v>775519</v>
      </c>
      <c r="F50" s="46">
        <v>135622</v>
      </c>
      <c r="G50" s="41">
        <v>68025</v>
      </c>
      <c r="H50" s="41">
        <v>67597</v>
      </c>
      <c r="I50" s="41">
        <v>97</v>
      </c>
      <c r="J50" s="41">
        <v>41</v>
      </c>
      <c r="K50" s="41">
        <v>56</v>
      </c>
      <c r="L50" s="69">
        <v>0</v>
      </c>
      <c r="M50" s="69">
        <v>0</v>
      </c>
      <c r="N50" s="69">
        <v>0</v>
      </c>
      <c r="O50" s="42"/>
      <c r="P50" s="41">
        <v>1674125</v>
      </c>
      <c r="Q50" s="43">
        <v>0.93059359366833416</v>
      </c>
      <c r="R50" s="47">
        <v>125500</v>
      </c>
      <c r="S50" s="43">
        <v>1.0806533864541832</v>
      </c>
      <c r="T50" s="41">
        <v>440</v>
      </c>
      <c r="U50" s="44">
        <v>0.22045454545454546</v>
      </c>
      <c r="V50" s="41">
        <v>100</v>
      </c>
      <c r="W50" s="44">
        <v>0</v>
      </c>
    </row>
    <row r="51" spans="1:23" x14ac:dyDescent="0.45">
      <c r="A51" s="45" t="s">
        <v>58</v>
      </c>
      <c r="B51" s="40">
        <v>1607636</v>
      </c>
      <c r="C51" s="40">
        <v>1544561</v>
      </c>
      <c r="D51" s="40">
        <v>775762</v>
      </c>
      <c r="E51" s="41">
        <v>768799</v>
      </c>
      <c r="F51" s="46">
        <v>63048</v>
      </c>
      <c r="G51" s="41">
        <v>31615</v>
      </c>
      <c r="H51" s="41">
        <v>31433</v>
      </c>
      <c r="I51" s="41">
        <v>27</v>
      </c>
      <c r="J51" s="41">
        <v>10</v>
      </c>
      <c r="K51" s="41">
        <v>17</v>
      </c>
      <c r="L51" s="69">
        <v>0</v>
      </c>
      <c r="M51" s="69">
        <v>0</v>
      </c>
      <c r="N51" s="69">
        <v>0</v>
      </c>
      <c r="O51" s="42"/>
      <c r="P51" s="41">
        <v>1619395</v>
      </c>
      <c r="Q51" s="43">
        <v>0.95378891499603247</v>
      </c>
      <c r="R51" s="47">
        <v>55600</v>
      </c>
      <c r="S51" s="43">
        <v>1.1339568345323741</v>
      </c>
      <c r="T51" s="41">
        <v>300</v>
      </c>
      <c r="U51" s="44">
        <v>0.09</v>
      </c>
      <c r="V51" s="41">
        <v>30</v>
      </c>
      <c r="W51" s="44">
        <v>0</v>
      </c>
    </row>
    <row r="52" spans="1:23" x14ac:dyDescent="0.45">
      <c r="A52" s="45" t="s">
        <v>59</v>
      </c>
      <c r="B52" s="40">
        <v>2407044</v>
      </c>
      <c r="C52" s="40">
        <v>2207614</v>
      </c>
      <c r="D52" s="40">
        <v>1109340</v>
      </c>
      <c r="E52" s="41">
        <v>1098274</v>
      </c>
      <c r="F52" s="46">
        <v>199196</v>
      </c>
      <c r="G52" s="41">
        <v>99998</v>
      </c>
      <c r="H52" s="41">
        <v>99198</v>
      </c>
      <c r="I52" s="41">
        <v>234</v>
      </c>
      <c r="J52" s="41">
        <v>115</v>
      </c>
      <c r="K52" s="41">
        <v>119</v>
      </c>
      <c r="L52" s="69">
        <v>0</v>
      </c>
      <c r="M52" s="69">
        <v>0</v>
      </c>
      <c r="N52" s="69">
        <v>0</v>
      </c>
      <c r="O52" s="42"/>
      <c r="P52" s="41">
        <v>2389110</v>
      </c>
      <c r="Q52" s="43">
        <v>0.92403196169284796</v>
      </c>
      <c r="R52" s="47">
        <v>197100</v>
      </c>
      <c r="S52" s="43">
        <v>1.0106341958396754</v>
      </c>
      <c r="T52" s="41">
        <v>340</v>
      </c>
      <c r="U52" s="44">
        <v>0.68823529411764706</v>
      </c>
      <c r="V52" s="41">
        <v>210</v>
      </c>
      <c r="W52" s="44">
        <v>0</v>
      </c>
    </row>
    <row r="53" spans="1:23" x14ac:dyDescent="0.45">
      <c r="A53" s="45" t="s">
        <v>60</v>
      </c>
      <c r="B53" s="40">
        <v>1959955</v>
      </c>
      <c r="C53" s="40">
        <v>1680236</v>
      </c>
      <c r="D53" s="40">
        <v>845379</v>
      </c>
      <c r="E53" s="41">
        <v>834857</v>
      </c>
      <c r="F53" s="46">
        <v>279235</v>
      </c>
      <c r="G53" s="41">
        <v>140422</v>
      </c>
      <c r="H53" s="41">
        <v>138813</v>
      </c>
      <c r="I53" s="41">
        <v>484</v>
      </c>
      <c r="J53" s="41">
        <v>243</v>
      </c>
      <c r="K53" s="41">
        <v>241</v>
      </c>
      <c r="L53" s="69">
        <v>0</v>
      </c>
      <c r="M53" s="69">
        <v>0</v>
      </c>
      <c r="N53" s="69">
        <v>0</v>
      </c>
      <c r="O53" s="42"/>
      <c r="P53" s="41">
        <v>1949725</v>
      </c>
      <c r="Q53" s="43">
        <v>0.8617810204003129</v>
      </c>
      <c r="R53" s="47">
        <v>305500</v>
      </c>
      <c r="S53" s="43">
        <v>0.91402618657937806</v>
      </c>
      <c r="T53" s="41">
        <v>1260</v>
      </c>
      <c r="U53" s="44">
        <v>0.38412698412698415</v>
      </c>
      <c r="V53" s="41">
        <v>130</v>
      </c>
      <c r="W53" s="44">
        <v>0</v>
      </c>
    </row>
    <row r="55" spans="1:23" x14ac:dyDescent="0.45">
      <c r="A55" s="133" t="s">
        <v>133</v>
      </c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</row>
    <row r="56" spans="1:23" x14ac:dyDescent="0.45">
      <c r="A56" s="134" t="s">
        <v>134</v>
      </c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3" x14ac:dyDescent="0.45">
      <c r="A57" s="134" t="s">
        <v>135</v>
      </c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3" x14ac:dyDescent="0.45">
      <c r="A58" s="134" t="s">
        <v>136</v>
      </c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3" ht="18" customHeight="1" x14ac:dyDescent="0.45">
      <c r="A59" s="133" t="s">
        <v>137</v>
      </c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</row>
    <row r="60" spans="1:23" x14ac:dyDescent="0.45">
      <c r="A60" s="22" t="s">
        <v>138</v>
      </c>
    </row>
    <row r="61" spans="1:23" x14ac:dyDescent="0.45">
      <c r="A61" s="22" t="s">
        <v>139</v>
      </c>
    </row>
  </sheetData>
  <mergeCells count="18">
    <mergeCell ref="A59:S59"/>
    <mergeCell ref="A55:S55"/>
    <mergeCell ref="A56:S56"/>
    <mergeCell ref="A57:S57"/>
    <mergeCell ref="A58:S58"/>
    <mergeCell ref="V4:W4"/>
    <mergeCell ref="P3:W3"/>
    <mergeCell ref="T2:U2"/>
    <mergeCell ref="A3:A5"/>
    <mergeCell ref="B4:B5"/>
    <mergeCell ref="C4:E4"/>
    <mergeCell ref="F4:H4"/>
    <mergeCell ref="I4:K4"/>
    <mergeCell ref="P4:Q4"/>
    <mergeCell ref="R4:S4"/>
    <mergeCell ref="T4:U4"/>
    <mergeCell ref="L4:N4"/>
    <mergeCell ref="B3:N3"/>
  </mergeCells>
  <phoneticPr fontId="2"/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workbookViewId="0">
      <selection activeCell="F20" sqref="F20"/>
    </sheetView>
  </sheetViews>
  <sheetFormatPr defaultRowHeight="18" x14ac:dyDescent="0.45"/>
  <cols>
    <col min="1" max="1" width="12" customWidth="1"/>
    <col min="2" max="2" width="15.09765625" customWidth="1"/>
    <col min="3" max="5" width="13.8984375" customWidth="1"/>
    <col min="6" max="6" width="17" customWidth="1"/>
  </cols>
  <sheetData>
    <row r="1" spans="1:6" x14ac:dyDescent="0.45">
      <c r="A1" t="s">
        <v>140</v>
      </c>
    </row>
    <row r="2" spans="1:6" x14ac:dyDescent="0.45">
      <c r="D2" s="49" t="s">
        <v>141</v>
      </c>
    </row>
    <row r="3" spans="1:6" ht="36" x14ac:dyDescent="0.45">
      <c r="A3" s="45" t="s">
        <v>3</v>
      </c>
      <c r="B3" s="39" t="s">
        <v>142</v>
      </c>
      <c r="C3" s="50" t="s">
        <v>96</v>
      </c>
      <c r="D3" s="50" t="s">
        <v>97</v>
      </c>
      <c r="E3" s="24"/>
    </row>
    <row r="4" spans="1:6" x14ac:dyDescent="0.45">
      <c r="A4" s="28" t="s">
        <v>13</v>
      </c>
      <c r="B4" s="51">
        <f>SUM(B5:B51)</f>
        <v>12294115</v>
      </c>
      <c r="C4" s="51">
        <f t="shared" ref="C4:D4" si="0">SUM(C5:C51)</f>
        <v>6532164</v>
      </c>
      <c r="D4" s="51">
        <f t="shared" si="0"/>
        <v>5761951</v>
      </c>
      <c r="E4" s="52"/>
    </row>
    <row r="5" spans="1:6" x14ac:dyDescent="0.45">
      <c r="A5" s="45" t="s">
        <v>14</v>
      </c>
      <c r="B5" s="51">
        <f>SUM(C5:D5)</f>
        <v>622010</v>
      </c>
      <c r="C5" s="51">
        <v>329121</v>
      </c>
      <c r="D5" s="51">
        <v>292889</v>
      </c>
      <c r="E5" s="52"/>
    </row>
    <row r="6" spans="1:6" x14ac:dyDescent="0.45">
      <c r="A6" s="45" t="s">
        <v>15</v>
      </c>
      <c r="B6" s="51">
        <f t="shared" ref="B6:B51" si="1">SUM(C6:D6)</f>
        <v>127635</v>
      </c>
      <c r="C6" s="51">
        <v>67672</v>
      </c>
      <c r="D6" s="51">
        <v>59963</v>
      </c>
      <c r="E6" s="52"/>
    </row>
    <row r="7" spans="1:6" x14ac:dyDescent="0.45">
      <c r="A7" s="45" t="s">
        <v>16</v>
      </c>
      <c r="B7" s="51">
        <f t="shared" si="1"/>
        <v>136340</v>
      </c>
      <c r="C7" s="51">
        <v>72438</v>
      </c>
      <c r="D7" s="51">
        <v>63902</v>
      </c>
      <c r="E7" s="52"/>
    </row>
    <row r="8" spans="1:6" x14ac:dyDescent="0.45">
      <c r="A8" s="45" t="s">
        <v>17</v>
      </c>
      <c r="B8" s="51">
        <f t="shared" si="1"/>
        <v>279258</v>
      </c>
      <c r="C8" s="51">
        <v>151012</v>
      </c>
      <c r="D8" s="51">
        <v>128246</v>
      </c>
      <c r="E8" s="52"/>
    </row>
    <row r="9" spans="1:6" x14ac:dyDescent="0.45">
      <c r="A9" s="45" t="s">
        <v>18</v>
      </c>
      <c r="B9" s="51">
        <f t="shared" si="1"/>
        <v>109968</v>
      </c>
      <c r="C9" s="51">
        <v>57783</v>
      </c>
      <c r="D9" s="51">
        <v>52185</v>
      </c>
      <c r="E9" s="52"/>
    </row>
    <row r="10" spans="1:6" x14ac:dyDescent="0.45">
      <c r="A10" s="45" t="s">
        <v>19</v>
      </c>
      <c r="B10" s="51">
        <f t="shared" si="1"/>
        <v>114558</v>
      </c>
      <c r="C10" s="51">
        <v>59511</v>
      </c>
      <c r="D10" s="51">
        <v>55047</v>
      </c>
      <c r="E10" s="52"/>
    </row>
    <row r="11" spans="1:6" x14ac:dyDescent="0.45">
      <c r="A11" s="45" t="s">
        <v>20</v>
      </c>
      <c r="B11" s="51">
        <f t="shared" si="1"/>
        <v>202123</v>
      </c>
      <c r="C11" s="51">
        <v>105214</v>
      </c>
      <c r="D11" s="51">
        <v>96909</v>
      </c>
      <c r="E11" s="52"/>
    </row>
    <row r="12" spans="1:6" x14ac:dyDescent="0.45">
      <c r="A12" s="45" t="s">
        <v>21</v>
      </c>
      <c r="B12" s="51">
        <f t="shared" si="1"/>
        <v>272373</v>
      </c>
      <c r="C12" s="51">
        <v>145190</v>
      </c>
      <c r="D12" s="51">
        <v>127183</v>
      </c>
      <c r="E12" s="52"/>
      <c r="F12" s="1"/>
    </row>
    <row r="13" spans="1:6" x14ac:dyDescent="0.45">
      <c r="A13" s="48" t="s">
        <v>22</v>
      </c>
      <c r="B13" s="51">
        <f t="shared" si="1"/>
        <v>160736</v>
      </c>
      <c r="C13" s="51">
        <v>85170</v>
      </c>
      <c r="D13" s="51">
        <v>75566</v>
      </c>
      <c r="E13" s="24"/>
    </row>
    <row r="14" spans="1:6" x14ac:dyDescent="0.45">
      <c r="A14" s="45" t="s">
        <v>23</v>
      </c>
      <c r="B14" s="51">
        <f t="shared" si="1"/>
        <v>193603</v>
      </c>
      <c r="C14" s="51">
        <v>104105</v>
      </c>
      <c r="D14" s="51">
        <v>89498</v>
      </c>
    </row>
    <row r="15" spans="1:6" x14ac:dyDescent="0.45">
      <c r="A15" s="45" t="s">
        <v>24</v>
      </c>
      <c r="B15" s="51">
        <f t="shared" si="1"/>
        <v>594185</v>
      </c>
      <c r="C15" s="51">
        <v>316629</v>
      </c>
      <c r="D15" s="51">
        <v>277556</v>
      </c>
    </row>
    <row r="16" spans="1:6" x14ac:dyDescent="0.45">
      <c r="A16" s="45" t="s">
        <v>25</v>
      </c>
      <c r="B16" s="51">
        <f t="shared" si="1"/>
        <v>510380</v>
      </c>
      <c r="C16" s="51">
        <v>270761</v>
      </c>
      <c r="D16" s="51">
        <v>239619</v>
      </c>
    </row>
    <row r="17" spans="1:4" x14ac:dyDescent="0.45">
      <c r="A17" s="45" t="s">
        <v>26</v>
      </c>
      <c r="B17" s="51">
        <f t="shared" si="1"/>
        <v>1156429</v>
      </c>
      <c r="C17" s="51">
        <v>610484</v>
      </c>
      <c r="D17" s="51">
        <v>545945</v>
      </c>
    </row>
    <row r="18" spans="1:4" x14ac:dyDescent="0.45">
      <c r="A18" s="45" t="s">
        <v>27</v>
      </c>
      <c r="B18" s="51">
        <f t="shared" si="1"/>
        <v>744461</v>
      </c>
      <c r="C18" s="51">
        <v>396406</v>
      </c>
      <c r="D18" s="51">
        <v>348055</v>
      </c>
    </row>
    <row r="19" spans="1:4" x14ac:dyDescent="0.45">
      <c r="A19" s="45" t="s">
        <v>28</v>
      </c>
      <c r="B19" s="51">
        <f t="shared" si="1"/>
        <v>219377</v>
      </c>
      <c r="C19" s="51">
        <v>120665</v>
      </c>
      <c r="D19" s="51">
        <v>98712</v>
      </c>
    </row>
    <row r="20" spans="1:4" x14ac:dyDescent="0.45">
      <c r="A20" s="45" t="s">
        <v>29</v>
      </c>
      <c r="B20" s="51">
        <f t="shared" si="1"/>
        <v>108367</v>
      </c>
      <c r="C20" s="51">
        <v>56053</v>
      </c>
      <c r="D20" s="51">
        <v>52314</v>
      </c>
    </row>
    <row r="21" spans="1:4" x14ac:dyDescent="0.45">
      <c r="A21" s="45" t="s">
        <v>30</v>
      </c>
      <c r="B21" s="51">
        <f t="shared" si="1"/>
        <v>127843</v>
      </c>
      <c r="C21" s="51">
        <v>66996</v>
      </c>
      <c r="D21" s="51">
        <v>60847</v>
      </c>
    </row>
    <row r="22" spans="1:4" x14ac:dyDescent="0.45">
      <c r="A22" s="45" t="s">
        <v>31</v>
      </c>
      <c r="B22" s="51">
        <f t="shared" si="1"/>
        <v>94396</v>
      </c>
      <c r="C22" s="51">
        <v>48565</v>
      </c>
      <c r="D22" s="51">
        <v>45831</v>
      </c>
    </row>
    <row r="23" spans="1:4" x14ac:dyDescent="0.45">
      <c r="A23" s="45" t="s">
        <v>32</v>
      </c>
      <c r="B23" s="51">
        <f t="shared" si="1"/>
        <v>80670</v>
      </c>
      <c r="C23" s="51">
        <v>42589</v>
      </c>
      <c r="D23" s="51">
        <v>38081</v>
      </c>
    </row>
    <row r="24" spans="1:4" x14ac:dyDescent="0.45">
      <c r="A24" s="45" t="s">
        <v>33</v>
      </c>
      <c r="B24" s="51">
        <f t="shared" si="1"/>
        <v>196409</v>
      </c>
      <c r="C24" s="51">
        <v>104803</v>
      </c>
      <c r="D24" s="51">
        <v>91606</v>
      </c>
    </row>
    <row r="25" spans="1:4" x14ac:dyDescent="0.45">
      <c r="A25" s="45" t="s">
        <v>34</v>
      </c>
      <c r="B25" s="51">
        <f t="shared" si="1"/>
        <v>202127</v>
      </c>
      <c r="C25" s="51">
        <v>104076</v>
      </c>
      <c r="D25" s="51">
        <v>98051</v>
      </c>
    </row>
    <row r="26" spans="1:4" x14ac:dyDescent="0.45">
      <c r="A26" s="45" t="s">
        <v>35</v>
      </c>
      <c r="B26" s="51">
        <f t="shared" si="1"/>
        <v>311028</v>
      </c>
      <c r="C26" s="51">
        <v>163684</v>
      </c>
      <c r="D26" s="51">
        <v>147344</v>
      </c>
    </row>
    <row r="27" spans="1:4" x14ac:dyDescent="0.45">
      <c r="A27" s="45" t="s">
        <v>36</v>
      </c>
      <c r="B27" s="51">
        <f t="shared" si="1"/>
        <v>683602</v>
      </c>
      <c r="C27" s="51">
        <v>377735</v>
      </c>
      <c r="D27" s="51">
        <v>305867</v>
      </c>
    </row>
    <row r="28" spans="1:4" x14ac:dyDescent="0.45">
      <c r="A28" s="45" t="s">
        <v>37</v>
      </c>
      <c r="B28" s="51">
        <f t="shared" si="1"/>
        <v>170728</v>
      </c>
      <c r="C28" s="51">
        <v>89383</v>
      </c>
      <c r="D28" s="51">
        <v>81345</v>
      </c>
    </row>
    <row r="29" spans="1:4" x14ac:dyDescent="0.45">
      <c r="A29" s="45" t="s">
        <v>38</v>
      </c>
      <c r="B29" s="51">
        <f t="shared" si="1"/>
        <v>121154</v>
      </c>
      <c r="C29" s="51">
        <v>63126</v>
      </c>
      <c r="D29" s="51">
        <v>58028</v>
      </c>
    </row>
    <row r="30" spans="1:4" x14ac:dyDescent="0.45">
      <c r="A30" s="45" t="s">
        <v>39</v>
      </c>
      <c r="B30" s="51">
        <f t="shared" si="1"/>
        <v>262814</v>
      </c>
      <c r="C30" s="51">
        <v>141663</v>
      </c>
      <c r="D30" s="51">
        <v>121151</v>
      </c>
    </row>
    <row r="31" spans="1:4" x14ac:dyDescent="0.45">
      <c r="A31" s="45" t="s">
        <v>40</v>
      </c>
      <c r="B31" s="51">
        <f t="shared" si="1"/>
        <v>788849</v>
      </c>
      <c r="C31" s="51">
        <v>419978</v>
      </c>
      <c r="D31" s="51">
        <v>368871</v>
      </c>
    </row>
    <row r="32" spans="1:4" x14ac:dyDescent="0.45">
      <c r="A32" s="45" t="s">
        <v>41</v>
      </c>
      <c r="B32" s="51">
        <f t="shared" si="1"/>
        <v>503825</v>
      </c>
      <c r="C32" s="51">
        <v>265713</v>
      </c>
      <c r="D32" s="51">
        <v>238112</v>
      </c>
    </row>
    <row r="33" spans="1:4" x14ac:dyDescent="0.45">
      <c r="A33" s="45" t="s">
        <v>42</v>
      </c>
      <c r="B33" s="51">
        <f t="shared" si="1"/>
        <v>138127</v>
      </c>
      <c r="C33" s="51">
        <v>71939</v>
      </c>
      <c r="D33" s="51">
        <v>66188</v>
      </c>
    </row>
    <row r="34" spans="1:4" x14ac:dyDescent="0.45">
      <c r="A34" s="45" t="s">
        <v>43</v>
      </c>
      <c r="B34" s="51">
        <f t="shared" si="1"/>
        <v>101989</v>
      </c>
      <c r="C34" s="51">
        <v>53764</v>
      </c>
      <c r="D34" s="51">
        <v>48225</v>
      </c>
    </row>
    <row r="35" spans="1:4" x14ac:dyDescent="0.45">
      <c r="A35" s="45" t="s">
        <v>44</v>
      </c>
      <c r="B35" s="51">
        <f t="shared" si="1"/>
        <v>64807</v>
      </c>
      <c r="C35" s="51">
        <v>33734</v>
      </c>
      <c r="D35" s="51">
        <v>31073</v>
      </c>
    </row>
    <row r="36" spans="1:4" x14ac:dyDescent="0.45">
      <c r="A36" s="45" t="s">
        <v>45</v>
      </c>
      <c r="B36" s="51">
        <f t="shared" si="1"/>
        <v>75967</v>
      </c>
      <c r="C36" s="51">
        <v>40916</v>
      </c>
      <c r="D36" s="51">
        <v>35051</v>
      </c>
    </row>
    <row r="37" spans="1:4" x14ac:dyDescent="0.45">
      <c r="A37" s="45" t="s">
        <v>46</v>
      </c>
      <c r="B37" s="51">
        <f t="shared" si="1"/>
        <v>245459</v>
      </c>
      <c r="C37" s="51">
        <v>132914</v>
      </c>
      <c r="D37" s="51">
        <v>112545</v>
      </c>
    </row>
    <row r="38" spans="1:4" x14ac:dyDescent="0.45">
      <c r="A38" s="45" t="s">
        <v>47</v>
      </c>
      <c r="B38" s="51">
        <f t="shared" si="1"/>
        <v>317115</v>
      </c>
      <c r="C38" s="51">
        <v>166219</v>
      </c>
      <c r="D38" s="51">
        <v>150896</v>
      </c>
    </row>
    <row r="39" spans="1:4" x14ac:dyDescent="0.45">
      <c r="A39" s="45" t="s">
        <v>48</v>
      </c>
      <c r="B39" s="51">
        <f t="shared" si="1"/>
        <v>185631</v>
      </c>
      <c r="C39" s="51">
        <v>101685</v>
      </c>
      <c r="D39" s="51">
        <v>83946</v>
      </c>
    </row>
    <row r="40" spans="1:4" x14ac:dyDescent="0.45">
      <c r="A40" s="45" t="s">
        <v>49</v>
      </c>
      <c r="B40" s="51">
        <f t="shared" si="1"/>
        <v>98243</v>
      </c>
      <c r="C40" s="51">
        <v>51317</v>
      </c>
      <c r="D40" s="51">
        <v>46926</v>
      </c>
    </row>
    <row r="41" spans="1:4" x14ac:dyDescent="0.45">
      <c r="A41" s="45" t="s">
        <v>50</v>
      </c>
      <c r="B41" s="51">
        <f t="shared" si="1"/>
        <v>104837</v>
      </c>
      <c r="C41" s="51">
        <v>54695</v>
      </c>
      <c r="D41" s="51">
        <v>50142</v>
      </c>
    </row>
    <row r="42" spans="1:4" x14ac:dyDescent="0.45">
      <c r="A42" s="45" t="s">
        <v>51</v>
      </c>
      <c r="B42" s="51">
        <f t="shared" si="1"/>
        <v>158805</v>
      </c>
      <c r="C42" s="51">
        <v>81880</v>
      </c>
      <c r="D42" s="51">
        <v>76925</v>
      </c>
    </row>
    <row r="43" spans="1:4" x14ac:dyDescent="0.45">
      <c r="A43" s="45" t="s">
        <v>52</v>
      </c>
      <c r="B43" s="51">
        <f t="shared" si="1"/>
        <v>86080</v>
      </c>
      <c r="C43" s="51">
        <v>44293</v>
      </c>
      <c r="D43" s="51">
        <v>41787</v>
      </c>
    </row>
    <row r="44" spans="1:4" x14ac:dyDescent="0.45">
      <c r="A44" s="45" t="s">
        <v>53</v>
      </c>
      <c r="B44" s="51">
        <f t="shared" si="1"/>
        <v>524934</v>
      </c>
      <c r="C44" s="51">
        <v>284356</v>
      </c>
      <c r="D44" s="51">
        <v>240578</v>
      </c>
    </row>
    <row r="45" spans="1:4" x14ac:dyDescent="0.45">
      <c r="A45" s="45" t="s">
        <v>54</v>
      </c>
      <c r="B45" s="51">
        <f t="shared" si="1"/>
        <v>116046</v>
      </c>
      <c r="C45" s="51">
        <v>60085</v>
      </c>
      <c r="D45" s="51">
        <v>55961</v>
      </c>
    </row>
    <row r="46" spans="1:4" x14ac:dyDescent="0.45">
      <c r="A46" s="45" t="s">
        <v>55</v>
      </c>
      <c r="B46" s="51">
        <f t="shared" si="1"/>
        <v>151179</v>
      </c>
      <c r="C46" s="51">
        <v>80004</v>
      </c>
      <c r="D46" s="51">
        <v>71175</v>
      </c>
    </row>
    <row r="47" spans="1:4" x14ac:dyDescent="0.45">
      <c r="A47" s="45" t="s">
        <v>56</v>
      </c>
      <c r="B47" s="51">
        <f t="shared" si="1"/>
        <v>234197</v>
      </c>
      <c r="C47" s="51">
        <v>121032</v>
      </c>
      <c r="D47" s="51">
        <v>113165</v>
      </c>
    </row>
    <row r="48" spans="1:4" x14ac:dyDescent="0.45">
      <c r="A48" s="45" t="s">
        <v>57</v>
      </c>
      <c r="B48" s="51">
        <f t="shared" si="1"/>
        <v>139125</v>
      </c>
      <c r="C48" s="51">
        <v>73914</v>
      </c>
      <c r="D48" s="51">
        <v>65211</v>
      </c>
    </row>
    <row r="49" spans="1:4" x14ac:dyDescent="0.45">
      <c r="A49" s="45" t="s">
        <v>58</v>
      </c>
      <c r="B49" s="51">
        <f t="shared" si="1"/>
        <v>117802</v>
      </c>
      <c r="C49" s="51">
        <v>61886</v>
      </c>
      <c r="D49" s="51">
        <v>55916</v>
      </c>
    </row>
    <row r="50" spans="1:4" x14ac:dyDescent="0.45">
      <c r="A50" s="45" t="s">
        <v>59</v>
      </c>
      <c r="B50" s="51">
        <f t="shared" si="1"/>
        <v>204871</v>
      </c>
      <c r="C50" s="51">
        <v>109133</v>
      </c>
      <c r="D50" s="51">
        <v>95738</v>
      </c>
    </row>
    <row r="51" spans="1:4" x14ac:dyDescent="0.45">
      <c r="A51" s="45" t="s">
        <v>60</v>
      </c>
      <c r="B51" s="51">
        <f t="shared" si="1"/>
        <v>133653</v>
      </c>
      <c r="C51" s="51">
        <v>71873</v>
      </c>
      <c r="D51" s="51">
        <v>61780</v>
      </c>
    </row>
    <row r="53" spans="1:4" x14ac:dyDescent="0.45">
      <c r="A53" s="24" t="s">
        <v>143</v>
      </c>
    </row>
    <row r="54" spans="1:4" x14ac:dyDescent="0.45">
      <c r="A54" t="s">
        <v>144</v>
      </c>
    </row>
    <row r="55" spans="1:4" x14ac:dyDescent="0.45">
      <c r="A55" t="s">
        <v>145</v>
      </c>
    </row>
    <row r="56" spans="1:4" x14ac:dyDescent="0.45">
      <c r="A56" t="s">
        <v>146</v>
      </c>
    </row>
    <row r="57" spans="1:4" x14ac:dyDescent="0.45">
      <c r="A57" s="22" t="s">
        <v>147</v>
      </c>
    </row>
    <row r="58" spans="1:4" x14ac:dyDescent="0.45">
      <c r="A58" t="s">
        <v>148</v>
      </c>
    </row>
    <row r="59" spans="1:4" x14ac:dyDescent="0.45">
      <c r="A59" t="s">
        <v>149</v>
      </c>
    </row>
  </sheetData>
  <phoneticPr fontId="2"/>
  <pageMargins left="0.7" right="0.7" top="0.75" bottom="0.75" header="0.3" footer="0.3"/>
  <pageSetup paperSize="9" scale="65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8684AFC7BA4E946AF96F6A5CBEE62BB" ma:contentTypeVersion="39" ma:contentTypeDescription="新しいドキュメントを作成します。" ma:contentTypeScope="" ma:versionID="6d82e824b9a0764e8c5a7ef860849753">
  <xsd:schema xmlns:xsd="http://www.w3.org/2001/XMLSchema" xmlns:xs="http://www.w3.org/2001/XMLSchema" xmlns:p="http://schemas.microsoft.com/office/2006/metadata/properties" xmlns:ns1="http://schemas.microsoft.com/sharepoint/v3" xmlns:ns2="89559dea-130d-4237-8e78-1ce7f44b9a24" xmlns:ns3="0e1d05ab-b491-48cc-a1d7-91236226a3a4" targetNamespace="http://schemas.microsoft.com/office/2006/metadata/properties" ma:root="true" ma:fieldsID="04182218f8ed45a671cfad07c79ea411" ns1:_="" ns2:_="" ns3:_="">
    <xsd:import namespace="http://schemas.microsoft.com/sharepoint/v3"/>
    <xsd:import namespace="89559dea-130d-4237-8e78-1ce7f44b9a24"/>
    <xsd:import namespace="0e1d05ab-b491-48cc-a1d7-91236226a3a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Location" minOccurs="0"/>
                <xsd:element ref="ns2:SharedWithUsers" minOccurs="0"/>
                <xsd:element ref="ns2:SharedWithDetails" minOccurs="0"/>
                <xsd:element ref="ns3:d1ca" minOccurs="0"/>
                <xsd:element ref="ns3:_Flow_SignoffStatus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統合コンプライアンス ポリシーのプロパティ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統合コンプライアンス ポリシーの UI アクション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559dea-130d-4237-8e78-1ce7f44b9a24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ドキュメント ID 値" ma:description="このアイテムに割り当てられているドキュメント ID の値です。" ma:internalName="_dlc_DocId" ma:readOnly="true">
      <xsd:simpleType>
        <xsd:restriction base="dms:Text"/>
      </xsd:simpleType>
    </xsd:element>
    <xsd:element name="_dlc_DocIdUrl" ma:index="9" nillable="true" ma:displayName="ドキュメントID:" ma:description="このドキュメントへの常時接続リンクです。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 を保持" ma:description="追加時に ID を保持します。" ma:hidden="true" ma:internalName="_dlc_DocIdPersistId" ma:readOnly="true">
      <xsd:simpleType>
        <xsd:restriction base="dms:Boolean"/>
      </xsd:simpleType>
    </xsd:element>
    <xsd:element name="SharedWithUsers" ma:index="23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4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30" nillable="true" ma:displayName="Taxonomy Catch All Column" ma:hidden="true" ma:list="{02be7c2a-dcaf-42f6-9ca0-14cdca2ec951}" ma:internalName="TaxCatchAll" ma:showField="CatchAllData" ma:web="89559dea-130d-4237-8e78-1ce7f44b9a2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1d05ab-b491-48cc-a1d7-91236226a3a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d1ca" ma:index="25" nillable="true" ma:displayName="数値" ma:internalName="d1ca">
      <xsd:simpleType>
        <xsd:restriction base="dms:Number"/>
      </xsd:simpleType>
    </xsd:element>
    <xsd:element name="_Flow_SignoffStatus" ma:index="26" nillable="true" ma:displayName="承認の状態" ma:internalName="_x627f__x8a8d__x306e__x72b6__x614b_">
      <xsd:simpleType>
        <xsd:restriction base="dms:Text"/>
      </xsd:simpleType>
    </xsd:element>
    <xsd:element name="MediaLengthInSeconds" ma:index="27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9" nillable="true" ma:taxonomy="true" ma:internalName="lcf76f155ced4ddcb4097134ff3c332f" ma:taxonomyFieldName="MediaServiceImageTags" ma:displayName="画像タグ" ma:readOnly="false" ma:fieldId="{5cf76f15-5ced-4ddc-b409-7134ff3c332f}" ma:taxonomyMulti="true" ma:sspId="1e1c6816-2a4f-4461-93c7-8dd281d6228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89559dea-130d-4237-8e78-1ce7f44b9a24">DIGI-808455956-3776871</_dlc_DocId>
    <_dlc_DocIdUrl xmlns="89559dea-130d-4237-8e78-1ce7f44b9a24">
      <Url>https://digitalgojp.sharepoint.com/sites/digi_portal/_layouts/15/DocIdRedir.aspx?ID=DIGI-808455956-3776871</Url>
      <Description>DIGI-808455956-3776871</Description>
    </_dlc_DocIdUrl>
    <_Flow_SignoffStatus xmlns="0e1d05ab-b491-48cc-a1d7-91236226a3a4" xsi:nil="true"/>
    <_ip_UnifiedCompliancePolicyUIAction xmlns="http://schemas.microsoft.com/sharepoint/v3" xsi:nil="true"/>
    <_ip_UnifiedCompliancePolicyProperties xmlns="http://schemas.microsoft.com/sharepoint/v3" xsi:nil="true"/>
    <d1ca xmlns="0e1d05ab-b491-48cc-a1d7-91236226a3a4" xsi:nil="true"/>
    <lcf76f155ced4ddcb4097134ff3c332f xmlns="0e1d05ab-b491-48cc-a1d7-91236226a3a4">
      <Terms xmlns="http://schemas.microsoft.com/office/infopath/2007/PartnerControls"/>
    </lcf76f155ced4ddcb4097134ff3c332f>
    <TaxCatchAll xmlns="89559dea-130d-4237-8e78-1ce7f44b9a24" xsi:nil="true"/>
  </documentManagement>
</p:properties>
</file>

<file path=customXml/itemProps1.xml><?xml version="1.0" encoding="utf-8"?>
<ds:datastoreItem xmlns:ds="http://schemas.openxmlformats.org/officeDocument/2006/customXml" ds:itemID="{B3CADC21-5245-4EA1-88D6-7EDF264B8D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9559dea-130d-4237-8e78-1ce7f44b9a24"/>
    <ds:schemaRef ds:uri="0e1d05ab-b491-48cc-a1d7-91236226a3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AFB1BC-8910-4B68-9034-56928B707243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898BCFA4-BF63-4501-BA08-F3AF0A93B1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F5390EB-78ED-43AD-AF36-DFF0F92F84BD}">
  <ds:schemaRefs>
    <ds:schemaRef ds:uri="http://schemas.microsoft.com/office/2006/metadata/properties"/>
    <ds:schemaRef ds:uri="http://schemas.microsoft.com/office/infopath/2007/PartnerControls"/>
    <ds:schemaRef ds:uri="89559dea-130d-4237-8e78-1ce7f44b9a24"/>
    <ds:schemaRef ds:uri="0e1d05ab-b491-48cc-a1d7-91236226a3a4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進捗状況 (都道府県別)</vt:lpstr>
      <vt:lpstr>進捗状況（政令市・特別区）</vt:lpstr>
      <vt:lpstr>総接種回数</vt:lpstr>
      <vt:lpstr>一般接種</vt:lpstr>
      <vt:lpstr>医療従事者等</vt:lpstr>
      <vt:lpstr>'進捗状況 (都道府県別)'!Print_Area</vt:lpstr>
      <vt:lpstr>'進捗状況（政令市・特別区）'!Print_Area</vt:lpstr>
      <vt:lpstr>総接種回数!Print_Area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2022-02-15T03:37:26Z</dcterms:created>
  <dcterms:modified xsi:type="dcterms:W3CDTF">2022-06-01T04:14:39Z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0x010100E8684AFC7BA4E946AF96F6A5CBEE62BB</vt:lpwstr>
  </property>
  <property fmtid="{D5CDD505-2E9C-101B-9397-08002B2CF9AE}" pid="3" name="_dlc_DocIdItemGuid">
    <vt:lpwstr>97fc2da5-3c5b-409f-b65f-ce6280a854c7</vt:lpwstr>
  </property>
  <property fmtid="{D5CDD505-2E9C-101B-9397-08002B2CF9AE}" pid="4" name="MediaServiceImageTags">
    <vt:lpwstr/>
  </property>
</Properties>
</file>