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1592" yWindow="2352" windowWidth="28800" windowHeight="154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<sst xmlns="http://schemas.openxmlformats.org/spreadsheetml/2006/main" count="334" uniqueCount="142">
  <si>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</si>
  <si>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（4月1日公表時点）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</si>
  <si>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</si>
  <si>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</si>
  <si>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</si>
  <si>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</si>
  <si>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</si>
  <si>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</si>
  <si>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</si>
  <si>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</si>
  <si>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</si>
  <si>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</si>
  <si>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</si>
  <si>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</si>
  <si>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</si>
  <si>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</si>
  <si>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</si>
  <si>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</si>
  <si>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</si>
  <si>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</si>
  <si>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</si>
  <si>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</si>
  <si>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</si>
  <si>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</si>
  <si>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</si>
  <si>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</si>
  <si>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</si>
  <si>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</si>
  <si>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</si>
  <si>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</si>
  <si>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</si>
  <si>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</si>
  <si>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</si>
  <si>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</si>
  <si>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</si>
  <si>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</si>
  <si>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</si>
  <si>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</si>
  <si>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</si>
  <si>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</si>
  <si>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</si>
  <si>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</si>
  <si>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</si>
  <si>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</si>
  <si>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</si>
  <si>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</si>
  <si>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</si>
  <si>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</si>
  <si>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</si>
  <si>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</si>
  <si>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</si>
  <si>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</si>
  <si>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</si>
  <si>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</si>
  <si>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</si>
  <si>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</si>
  <si>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</si>
  <si>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</si>
  <si>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</si>
  <si>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</si>
  <si>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</si>
  <si>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</si>
  <si>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</si>
  <si>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</si>
  <si>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</si>
  <si>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</si>
  <si>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</si>
  <si>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</si>
  <si>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</si>
  <si>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</si>
  <si>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</si>
  <si>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</si>
  <si>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</si>
  <si>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</si>
  <si>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</si>
  <si>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</si>
  <si>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</si>
  <si>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</si>
  <si>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</si>
  <si>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</si>
  <si>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</si>
  <si>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</si>
  <si>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</si>
  <si>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</si>
  <si>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</si>
  <si>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</si>
  <si>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</si>
  <si>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</si>
  <si>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</si>
  <si>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</si>
  <si>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</si>
  <si>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</si>
  <si>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</si>
  <si>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</si>
  <si>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</si>
  <si>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接種回数（3月31日まで）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</si>
  <si>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</si>
  <si>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</si>
  <si>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</si>
  <si>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</si>
  <si>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</si>
  <si>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</si>
  <si>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</si>
  <si>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</si>
  <si>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</si>
  <si>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</si>
  <si>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</si>
  <si>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</si>
  <si>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</si>
  <si>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</si>
  <si>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</si>
  <si>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</si>
  <si>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（3月31日まで）</t>
  </si>
  <si>
    <t>ワクチン供給量
（3月31日まで）※4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</si>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</sst>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44651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52475751</v>
      </c>
      <c r="D10" s="11">
        <f>C10/$B10</f>
        <v>0.41435303913438359</v>
      </c>
      <c r="E10" s="21">
        <f>SUM(E11:E57)</f>
        <v>5195850</v>
      </c>
      <c r="F10" s="11">
        <f>E10/$B10</f>
        <v>4.1026878079103372E-2</v>
      </c>
      <c r="G10" s="21">
        <f>SUM(G11:G57)</f>
        <v>610777</v>
      </c>
      <c r="H10" s="11">
        <f>G10/$B10</f>
        <v>4.8227476760338579E-3</v>
      </c>
    </row>
    <row r="11" spans="1:8" x14ac:dyDescent="0.45">
      <c r="A11" s="12" t="s">
        <v>14</v>
      </c>
      <c r="B11" s="20">
        <v>5226603</v>
      </c>
      <c r="C11" s="21">
        <v>2142555</v>
      </c>
      <c r="D11" s="11">
        <f t="shared" ref="D11:D57" si="0">C11/$B11</f>
        <v>0.4099326082352151</v>
      </c>
      <c r="E11" s="21">
        <v>247017</v>
      </c>
      <c r="F11" s="11">
        <f t="shared" ref="F11:F57" si="1">E11/$B11</f>
        <v>4.7261481310135856E-2</v>
      </c>
      <c r="G11" s="21">
        <v>30876</v>
      </c>
      <c r="H11" s="11">
        <f t="shared" ref="H11:H57" si="2">G11/$B11</f>
        <v>5.9074699187981177E-3</v>
      </c>
    </row>
    <row r="12" spans="1:8" x14ac:dyDescent="0.45">
      <c r="A12" s="12" t="s">
        <v>15</v>
      </c>
      <c r="B12" s="20">
        <v>1259615</v>
      </c>
      <c r="C12" s="21">
        <v>514676</v>
      </c>
      <c r="D12" s="11">
        <f t="shared" si="0"/>
        <v>0.40859786522072222</v>
      </c>
      <c r="E12" s="21">
        <v>57109</v>
      </c>
      <c r="F12" s="11">
        <f t="shared" si="1"/>
        <v>4.5338456591895143E-2</v>
      </c>
      <c r="G12" s="21">
        <v>6734</v>
      </c>
      <c r="H12" s="11">
        <f t="shared" si="2"/>
        <v>5.3460779682680823E-3</v>
      </c>
    </row>
    <row r="13" spans="1:8" x14ac:dyDescent="0.45">
      <c r="A13" s="12" t="s">
        <v>16</v>
      </c>
      <c r="B13" s="20">
        <v>1220823</v>
      </c>
      <c r="C13" s="21">
        <v>504552</v>
      </c>
      <c r="D13" s="11">
        <f t="shared" si="0"/>
        <v>0.41328841281659995</v>
      </c>
      <c r="E13" s="21">
        <v>51626</v>
      </c>
      <c r="F13" s="11">
        <f t="shared" si="1"/>
        <v>4.2287866463852665E-2</v>
      </c>
      <c r="G13" s="21">
        <v>5759</v>
      </c>
      <c r="H13" s="11">
        <f t="shared" si="2"/>
        <v>4.7173095526542343E-3</v>
      </c>
    </row>
    <row r="14" spans="1:8" x14ac:dyDescent="0.45">
      <c r="A14" s="12" t="s">
        <v>17</v>
      </c>
      <c r="B14" s="20">
        <v>2281989</v>
      </c>
      <c r="C14" s="21">
        <v>942255</v>
      </c>
      <c r="D14" s="11">
        <f t="shared" si="0"/>
        <v>0.41290952760946703</v>
      </c>
      <c r="E14" s="21">
        <v>83233</v>
      </c>
      <c r="F14" s="11">
        <f t="shared" si="1"/>
        <v>3.6473883090584573E-2</v>
      </c>
      <c r="G14" s="21">
        <v>9439</v>
      </c>
      <c r="H14" s="11">
        <f t="shared" si="2"/>
        <v>4.1363038997996922E-3</v>
      </c>
    </row>
    <row r="15" spans="1:8" x14ac:dyDescent="0.45">
      <c r="A15" s="12" t="s">
        <v>18</v>
      </c>
      <c r="B15" s="20">
        <v>971288</v>
      </c>
      <c r="C15" s="21">
        <v>380356</v>
      </c>
      <c r="D15" s="11">
        <f t="shared" si="0"/>
        <v>0.39159960794326709</v>
      </c>
      <c r="E15" s="21">
        <v>48498</v>
      </c>
      <c r="F15" s="11">
        <f t="shared" si="1"/>
        <v>4.9931637166319362E-2</v>
      </c>
      <c r="G15" s="21">
        <v>5655</v>
      </c>
      <c r="H15" s="11">
        <f t="shared" si="2"/>
        <v>5.822166031084498E-3</v>
      </c>
    </row>
    <row r="16" spans="1:8" x14ac:dyDescent="0.45">
      <c r="A16" s="12" t="s">
        <v>19</v>
      </c>
      <c r="B16" s="20">
        <v>1069562</v>
      </c>
      <c r="C16" s="21">
        <v>488294</v>
      </c>
      <c r="D16" s="11">
        <f t="shared" si="0"/>
        <v>0.4565364139713266</v>
      </c>
      <c r="E16" s="21">
        <v>49691</v>
      </c>
      <c r="F16" s="11">
        <f t="shared" si="1"/>
        <v>4.6459204795981909E-2</v>
      </c>
      <c r="G16" s="21">
        <v>6755</v>
      </c>
      <c r="H16" s="11">
        <f t="shared" si="2"/>
        <v>6.3156694048591856E-3</v>
      </c>
    </row>
    <row r="17" spans="1:8" x14ac:dyDescent="0.45">
      <c r="A17" s="12" t="s">
        <v>20</v>
      </c>
      <c r="B17" s="20">
        <v>1862059.0000000002</v>
      </c>
      <c r="C17" s="21">
        <v>826895</v>
      </c>
      <c r="D17" s="11">
        <f t="shared" si="0"/>
        <v>0.44407561736765588</v>
      </c>
      <c r="E17" s="21">
        <v>91309</v>
      </c>
      <c r="F17" s="11">
        <f t="shared" si="1"/>
        <v>4.9036577251311581E-2</v>
      </c>
      <c r="G17" s="21">
        <v>11636</v>
      </c>
      <c r="H17" s="11">
        <f t="shared" si="2"/>
        <v>6.2489964066659532E-3</v>
      </c>
    </row>
    <row r="18" spans="1:8" x14ac:dyDescent="0.45">
      <c r="A18" s="12" t="s">
        <v>21</v>
      </c>
      <c r="B18" s="20">
        <v>2907675</v>
      </c>
      <c r="C18" s="21">
        <v>1277587</v>
      </c>
      <c r="D18" s="11">
        <f t="shared" si="0"/>
        <v>0.43938438787003364</v>
      </c>
      <c r="E18" s="21">
        <v>115357</v>
      </c>
      <c r="F18" s="11">
        <f t="shared" si="1"/>
        <v>3.9673278478509461E-2</v>
      </c>
      <c r="G18" s="21">
        <v>11698</v>
      </c>
      <c r="H18" s="11">
        <f t="shared" si="2"/>
        <v>4.0231456404171721E-3</v>
      </c>
    </row>
    <row r="19" spans="1:8" x14ac:dyDescent="0.45">
      <c r="A19" s="12" t="s">
        <v>22</v>
      </c>
      <c r="B19" s="20">
        <v>1955401</v>
      </c>
      <c r="C19" s="21">
        <v>777785</v>
      </c>
      <c r="D19" s="11">
        <f t="shared" si="0"/>
        <v>0.39776240269898605</v>
      </c>
      <c r="E19" s="21">
        <v>72553</v>
      </c>
      <c r="F19" s="11">
        <f t="shared" si="1"/>
        <v>3.710389838196871E-2</v>
      </c>
      <c r="G19" s="21">
        <v>5434</v>
      </c>
      <c r="H19" s="11">
        <f t="shared" si="2"/>
        <v>2.7789696333386351E-3</v>
      </c>
    </row>
    <row r="20" spans="1:8" x14ac:dyDescent="0.45">
      <c r="A20" s="12" t="s">
        <v>23</v>
      </c>
      <c r="B20" s="20">
        <v>1958101</v>
      </c>
      <c r="C20" s="21">
        <v>911394</v>
      </c>
      <c r="D20" s="11">
        <f t="shared" si="0"/>
        <v>0.46544790079776271</v>
      </c>
      <c r="E20" s="21">
        <v>85319</v>
      </c>
      <c r="F20" s="11">
        <f t="shared" si="1"/>
        <v>4.3572318281845525E-2</v>
      </c>
      <c r="G20" s="21">
        <v>11392</v>
      </c>
      <c r="H20" s="11">
        <f t="shared" si="2"/>
        <v>5.8178817129453482E-3</v>
      </c>
    </row>
    <row r="21" spans="1:8" x14ac:dyDescent="0.45">
      <c r="A21" s="12" t="s">
        <v>24</v>
      </c>
      <c r="B21" s="20">
        <v>7393799</v>
      </c>
      <c r="C21" s="21">
        <v>2900303</v>
      </c>
      <c r="D21" s="11">
        <f t="shared" si="0"/>
        <v>0.39226154240871303</v>
      </c>
      <c r="E21" s="21">
        <v>294592</v>
      </c>
      <c r="F21" s="11">
        <f t="shared" si="1"/>
        <v>3.984311718508983E-2</v>
      </c>
      <c r="G21" s="21">
        <v>43354</v>
      </c>
      <c r="H21" s="11">
        <f t="shared" si="2"/>
        <v>5.8635621552601035E-3</v>
      </c>
    </row>
    <row r="22" spans="1:8" x14ac:dyDescent="0.45">
      <c r="A22" s="12" t="s">
        <v>25</v>
      </c>
      <c r="B22" s="20">
        <v>6322892.0000000009</v>
      </c>
      <c r="C22" s="21">
        <v>2559932</v>
      </c>
      <c r="D22" s="11">
        <f t="shared" si="0"/>
        <v>0.40486726643441001</v>
      </c>
      <c r="E22" s="21">
        <v>267068</v>
      </c>
      <c r="F22" s="11">
        <f t="shared" si="1"/>
        <v>4.2238266919631076E-2</v>
      </c>
      <c r="G22" s="21">
        <v>32173</v>
      </c>
      <c r="H22" s="11">
        <f t="shared" si="2"/>
        <v>5.0883361600988905E-3</v>
      </c>
    </row>
    <row r="23" spans="1:8" x14ac:dyDescent="0.45">
      <c r="A23" s="12" t="s">
        <v>26</v>
      </c>
      <c r="B23" s="20">
        <v>13843329.000000002</v>
      </c>
      <c r="C23" s="21">
        <v>5903335</v>
      </c>
      <c r="D23" s="11">
        <f t="shared" si="0"/>
        <v>0.42643897288000587</v>
      </c>
      <c r="E23" s="21">
        <v>550511</v>
      </c>
      <c r="F23" s="11">
        <f t="shared" si="1"/>
        <v>3.9767240957720495E-2</v>
      </c>
      <c r="G23" s="21">
        <v>58937</v>
      </c>
      <c r="H23" s="11">
        <f t="shared" si="2"/>
        <v>4.2574296977266083E-3</v>
      </c>
    </row>
    <row r="24" spans="1:8" x14ac:dyDescent="0.45">
      <c r="A24" s="12" t="s">
        <v>27</v>
      </c>
      <c r="B24" s="20">
        <v>9220206</v>
      </c>
      <c r="C24" s="21">
        <v>3653124</v>
      </c>
      <c r="D24" s="11">
        <f t="shared" si="0"/>
        <v>0.39620850119834633</v>
      </c>
      <c r="E24" s="21">
        <v>419428</v>
      </c>
      <c r="F24" s="11">
        <f t="shared" si="1"/>
        <v>4.5490089917730687E-2</v>
      </c>
      <c r="G24" s="21">
        <v>46045</v>
      </c>
      <c r="H24" s="11">
        <f t="shared" si="2"/>
        <v>4.9939231292663094E-3</v>
      </c>
    </row>
    <row r="25" spans="1:8" x14ac:dyDescent="0.45">
      <c r="A25" s="12" t="s">
        <v>28</v>
      </c>
      <c r="B25" s="20">
        <v>2213174</v>
      </c>
      <c r="C25" s="21">
        <v>961936</v>
      </c>
      <c r="D25" s="11">
        <f t="shared" si="0"/>
        <v>0.43464092746435662</v>
      </c>
      <c r="E25" s="21">
        <v>127153</v>
      </c>
      <c r="F25" s="11">
        <f t="shared" si="1"/>
        <v>5.7452780486306095E-2</v>
      </c>
      <c r="G25" s="21">
        <v>17848</v>
      </c>
      <c r="H25" s="11">
        <f t="shared" si="2"/>
        <v>8.0644359639142696E-3</v>
      </c>
    </row>
    <row r="26" spans="1:8" x14ac:dyDescent="0.45">
      <c r="A26" s="12" t="s">
        <v>29</v>
      </c>
      <c r="B26" s="20">
        <v>1047674</v>
      </c>
      <c r="C26" s="21">
        <v>467121</v>
      </c>
      <c r="D26" s="11">
        <f t="shared" si="0"/>
        <v>0.44586483963523005</v>
      </c>
      <c r="E26" s="21">
        <v>48354</v>
      </c>
      <c r="F26" s="11">
        <f t="shared" si="1"/>
        <v>4.6153669939313184E-2</v>
      </c>
      <c r="G26" s="21">
        <v>4270</v>
      </c>
      <c r="H26" s="11">
        <f t="shared" si="2"/>
        <v>4.0756953021646048E-3</v>
      </c>
    </row>
    <row r="27" spans="1:8" x14ac:dyDescent="0.45">
      <c r="A27" s="12" t="s">
        <v>30</v>
      </c>
      <c r="B27" s="20">
        <v>1132656</v>
      </c>
      <c r="C27" s="21">
        <v>467758</v>
      </c>
      <c r="D27" s="11">
        <f t="shared" si="0"/>
        <v>0.41297446003022981</v>
      </c>
      <c r="E27" s="21">
        <v>46836</v>
      </c>
      <c r="F27" s="11">
        <f t="shared" si="1"/>
        <v>4.1350595414671357E-2</v>
      </c>
      <c r="G27" s="21">
        <v>5592</v>
      </c>
      <c r="H27" s="11">
        <f t="shared" si="2"/>
        <v>4.9370682713904311E-3</v>
      </c>
    </row>
    <row r="28" spans="1:8" x14ac:dyDescent="0.45">
      <c r="A28" s="12" t="s">
        <v>31</v>
      </c>
      <c r="B28" s="20">
        <v>774582.99999999988</v>
      </c>
      <c r="C28" s="21">
        <v>341547</v>
      </c>
      <c r="D28" s="11">
        <f t="shared" si="0"/>
        <v>0.44094306226705215</v>
      </c>
      <c r="E28" s="21">
        <v>37685</v>
      </c>
      <c r="F28" s="11">
        <f t="shared" si="1"/>
        <v>4.8651984358035236E-2</v>
      </c>
      <c r="G28" s="21">
        <v>8308</v>
      </c>
      <c r="H28" s="11">
        <f t="shared" si="2"/>
        <v>1.0725771156867632E-2</v>
      </c>
    </row>
    <row r="29" spans="1:8" x14ac:dyDescent="0.45">
      <c r="A29" s="12" t="s">
        <v>32</v>
      </c>
      <c r="B29" s="20">
        <v>820997</v>
      </c>
      <c r="C29" s="21">
        <v>367089</v>
      </c>
      <c r="D29" s="11">
        <f t="shared" si="0"/>
        <v>0.44712587256713482</v>
      </c>
      <c r="E29" s="21">
        <v>34959</v>
      </c>
      <c r="F29" s="11">
        <f t="shared" si="1"/>
        <v>4.2581154376934383E-2</v>
      </c>
      <c r="G29" s="21">
        <v>3517</v>
      </c>
      <c r="H29" s="11">
        <f t="shared" si="2"/>
        <v>4.2838158970130219E-3</v>
      </c>
    </row>
    <row r="30" spans="1:8" x14ac:dyDescent="0.45">
      <c r="A30" s="12" t="s">
        <v>33</v>
      </c>
      <c r="B30" s="20">
        <v>2071737</v>
      </c>
      <c r="C30" s="21">
        <v>938443</v>
      </c>
      <c r="D30" s="11">
        <f t="shared" si="0"/>
        <v>0.45297400200894228</v>
      </c>
      <c r="E30" s="21">
        <v>90324</v>
      </c>
      <c r="F30" s="11">
        <f t="shared" si="1"/>
        <v>4.3598198033823789E-2</v>
      </c>
      <c r="G30" s="21">
        <v>9628</v>
      </c>
      <c r="H30" s="11">
        <f t="shared" si="2"/>
        <v>4.6473080318592559E-3</v>
      </c>
    </row>
    <row r="31" spans="1:8" x14ac:dyDescent="0.45">
      <c r="A31" s="12" t="s">
        <v>34</v>
      </c>
      <c r="B31" s="20">
        <v>2016791</v>
      </c>
      <c r="C31" s="21">
        <v>954345</v>
      </c>
      <c r="D31" s="11">
        <f t="shared" si="0"/>
        <v>0.47319975148639598</v>
      </c>
      <c r="E31" s="21">
        <v>72581</v>
      </c>
      <c r="F31" s="11">
        <f t="shared" si="1"/>
        <v>3.5988359725921029E-2</v>
      </c>
      <c r="G31" s="21">
        <v>6341</v>
      </c>
      <c r="H31" s="11">
        <f t="shared" si="2"/>
        <v>3.1441036775749199E-3</v>
      </c>
    </row>
    <row r="32" spans="1:8" x14ac:dyDescent="0.45">
      <c r="A32" s="12" t="s">
        <v>35</v>
      </c>
      <c r="B32" s="20">
        <v>3686259.9999999995</v>
      </c>
      <c r="C32" s="21">
        <v>1477901</v>
      </c>
      <c r="D32" s="11">
        <f t="shared" si="0"/>
        <v>0.40092153022304455</v>
      </c>
      <c r="E32" s="21">
        <v>162285</v>
      </c>
      <c r="F32" s="11">
        <f t="shared" si="1"/>
        <v>4.4024295627546624E-2</v>
      </c>
      <c r="G32" s="21">
        <v>23997</v>
      </c>
      <c r="H32" s="11">
        <f t="shared" si="2"/>
        <v>6.5098500919631291E-3</v>
      </c>
    </row>
    <row r="33" spans="1:8" x14ac:dyDescent="0.45">
      <c r="A33" s="12" t="s">
        <v>36</v>
      </c>
      <c r="B33" s="20">
        <v>7558801.9999999991</v>
      </c>
      <c r="C33" s="21">
        <v>3035930</v>
      </c>
      <c r="D33" s="11">
        <f t="shared" si="0"/>
        <v>0.40164168872263095</v>
      </c>
      <c r="E33" s="21">
        <v>267014</v>
      </c>
      <c r="F33" s="11">
        <f t="shared" si="1"/>
        <v>3.5324909952661812E-2</v>
      </c>
      <c r="G33" s="21">
        <v>30533</v>
      </c>
      <c r="H33" s="11">
        <f t="shared" si="2"/>
        <v>4.0393967192155584E-3</v>
      </c>
    </row>
    <row r="34" spans="1:8" x14ac:dyDescent="0.45">
      <c r="A34" s="12" t="s">
        <v>37</v>
      </c>
      <c r="B34" s="20">
        <v>1800557</v>
      </c>
      <c r="C34" s="21">
        <v>741755</v>
      </c>
      <c r="D34" s="11">
        <f t="shared" si="0"/>
        <v>0.41195863280084993</v>
      </c>
      <c r="E34" s="21">
        <v>68392</v>
      </c>
      <c r="F34" s="11">
        <f t="shared" si="1"/>
        <v>3.7983801679147063E-2</v>
      </c>
      <c r="G34" s="21">
        <v>8567</v>
      </c>
      <c r="H34" s="11">
        <f t="shared" si="2"/>
        <v>4.7579721164062007E-3</v>
      </c>
    </row>
    <row r="35" spans="1:8" x14ac:dyDescent="0.45">
      <c r="A35" s="12" t="s">
        <v>38</v>
      </c>
      <c r="B35" s="20">
        <v>1418843</v>
      </c>
      <c r="C35" s="21">
        <v>570339</v>
      </c>
      <c r="D35" s="11">
        <f t="shared" si="0"/>
        <v>0.40197470756101977</v>
      </c>
      <c r="E35" s="21">
        <v>57958</v>
      </c>
      <c r="F35" s="11">
        <f t="shared" si="1"/>
        <v>4.0848776080228751E-2</v>
      </c>
      <c r="G35" s="21">
        <v>5375</v>
      </c>
      <c r="H35" s="11">
        <f t="shared" si="2"/>
        <v>3.7882979300740108E-3</v>
      </c>
    </row>
    <row r="36" spans="1:8" x14ac:dyDescent="0.45">
      <c r="A36" s="12" t="s">
        <v>39</v>
      </c>
      <c r="B36" s="20">
        <v>2530542</v>
      </c>
      <c r="C36" s="21">
        <v>975550</v>
      </c>
      <c r="D36" s="11">
        <f t="shared" si="0"/>
        <v>0.38551029779391133</v>
      </c>
      <c r="E36" s="21">
        <v>94113</v>
      </c>
      <c r="F36" s="11">
        <f t="shared" si="1"/>
        <v>3.7190846862055642E-2</v>
      </c>
      <c r="G36" s="21">
        <v>9166</v>
      </c>
      <c r="H36" s="11">
        <f t="shared" si="2"/>
        <v>3.6221489309404861E-3</v>
      </c>
    </row>
    <row r="37" spans="1:8" x14ac:dyDescent="0.45">
      <c r="A37" s="12" t="s">
        <v>40</v>
      </c>
      <c r="B37" s="20">
        <v>8839511</v>
      </c>
      <c r="C37" s="21">
        <v>3261473</v>
      </c>
      <c r="D37" s="11">
        <f t="shared" si="0"/>
        <v>0.3689653194616761</v>
      </c>
      <c r="E37" s="21">
        <v>331817</v>
      </c>
      <c r="F37" s="11">
        <f t="shared" si="1"/>
        <v>3.7537936204842103E-2</v>
      </c>
      <c r="G37" s="21">
        <v>38883</v>
      </c>
      <c r="H37" s="11">
        <f t="shared" si="2"/>
        <v>4.3987727375417035E-3</v>
      </c>
    </row>
    <row r="38" spans="1:8" x14ac:dyDescent="0.45">
      <c r="A38" s="12" t="s">
        <v>41</v>
      </c>
      <c r="B38" s="20">
        <v>5523625</v>
      </c>
      <c r="C38" s="21">
        <v>2225657</v>
      </c>
      <c r="D38" s="11">
        <f t="shared" si="0"/>
        <v>0.40293412387698296</v>
      </c>
      <c r="E38" s="21">
        <v>198528</v>
      </c>
      <c r="F38" s="11">
        <f t="shared" si="1"/>
        <v>3.5941614428930277E-2</v>
      </c>
      <c r="G38" s="21">
        <v>23653</v>
      </c>
      <c r="H38" s="11">
        <f t="shared" si="2"/>
        <v>4.2821516667043832E-3</v>
      </c>
    </row>
    <row r="39" spans="1:8" x14ac:dyDescent="0.45">
      <c r="A39" s="12" t="s">
        <v>42</v>
      </c>
      <c r="B39" s="20">
        <v>1344738.9999999998</v>
      </c>
      <c r="C39" s="21">
        <v>590997</v>
      </c>
      <c r="D39" s="11">
        <f t="shared" si="0"/>
        <v>0.43948825757265914</v>
      </c>
      <c r="E39" s="21">
        <v>49906</v>
      </c>
      <c r="F39" s="11">
        <f t="shared" si="1"/>
        <v>3.7112034379905699E-2</v>
      </c>
      <c r="G39" s="21">
        <v>6284</v>
      </c>
      <c r="H39" s="11">
        <f t="shared" si="2"/>
        <v>4.6730257693128564E-3</v>
      </c>
    </row>
    <row r="40" spans="1:8" x14ac:dyDescent="0.45">
      <c r="A40" s="12" t="s">
        <v>43</v>
      </c>
      <c r="B40" s="20">
        <v>944432</v>
      </c>
      <c r="C40" s="21">
        <v>443676</v>
      </c>
      <c r="D40" s="11">
        <f t="shared" si="0"/>
        <v>0.46978077828790216</v>
      </c>
      <c r="E40" s="21">
        <v>38578</v>
      </c>
      <c r="F40" s="11">
        <f t="shared" si="1"/>
        <v>4.0847832347908584E-2</v>
      </c>
      <c r="G40" s="21">
        <v>4782</v>
      </c>
      <c r="H40" s="11">
        <f t="shared" si="2"/>
        <v>5.0633608348721769E-3</v>
      </c>
    </row>
    <row r="41" spans="1:8" x14ac:dyDescent="0.45">
      <c r="A41" s="12" t="s">
        <v>44</v>
      </c>
      <c r="B41" s="20">
        <v>556788</v>
      </c>
      <c r="C41" s="21">
        <v>241551</v>
      </c>
      <c r="D41" s="11">
        <f t="shared" si="0"/>
        <v>0.43382939287484645</v>
      </c>
      <c r="E41" s="21">
        <v>20777</v>
      </c>
      <c r="F41" s="11">
        <f t="shared" si="1"/>
        <v>3.7315818588044281E-2</v>
      </c>
      <c r="G41" s="21">
        <v>1416</v>
      </c>
      <c r="H41" s="11">
        <f t="shared" si="2"/>
        <v>2.5431582577210717E-3</v>
      </c>
    </row>
    <row r="42" spans="1:8" x14ac:dyDescent="0.45">
      <c r="A42" s="12" t="s">
        <v>45</v>
      </c>
      <c r="B42" s="20">
        <v>672814.99999999988</v>
      </c>
      <c r="C42" s="21">
        <v>283082</v>
      </c>
      <c r="D42" s="11">
        <f t="shared" si="0"/>
        <v>0.42074270044514472</v>
      </c>
      <c r="E42" s="21">
        <v>29375</v>
      </c>
      <c r="F42" s="11">
        <f t="shared" si="1"/>
        <v>4.3659847060484688E-2</v>
      </c>
      <c r="G42" s="21">
        <v>3476</v>
      </c>
      <c r="H42" s="11">
        <f t="shared" si="2"/>
        <v>5.1663533066296091E-3</v>
      </c>
    </row>
    <row r="43" spans="1:8" x14ac:dyDescent="0.45">
      <c r="A43" s="12" t="s">
        <v>46</v>
      </c>
      <c r="B43" s="20">
        <v>1893791</v>
      </c>
      <c r="C43" s="21">
        <v>812002</v>
      </c>
      <c r="D43" s="11">
        <f t="shared" si="0"/>
        <v>0.42877065103805012</v>
      </c>
      <c r="E43" s="21">
        <v>64783</v>
      </c>
      <c r="F43" s="11">
        <f t="shared" si="1"/>
        <v>3.4208104273386025E-2</v>
      </c>
      <c r="G43" s="21">
        <v>6333</v>
      </c>
      <c r="H43" s="11">
        <f t="shared" si="2"/>
        <v>3.3440860158275121E-3</v>
      </c>
    </row>
    <row r="44" spans="1:8" x14ac:dyDescent="0.45">
      <c r="A44" s="12" t="s">
        <v>47</v>
      </c>
      <c r="B44" s="20">
        <v>2812432.9999999995</v>
      </c>
      <c r="C44" s="21">
        <v>1195455</v>
      </c>
      <c r="D44" s="11">
        <f t="shared" si="0"/>
        <v>0.42506079255932505</v>
      </c>
      <c r="E44" s="21">
        <v>103894</v>
      </c>
      <c r="F44" s="11">
        <f t="shared" si="1"/>
        <v>3.6940968904859248E-2</v>
      </c>
      <c r="G44" s="21">
        <v>9968</v>
      </c>
      <c r="H44" s="11">
        <f t="shared" si="2"/>
        <v>3.5442622099797583E-3</v>
      </c>
    </row>
    <row r="45" spans="1:8" x14ac:dyDescent="0.45">
      <c r="A45" s="12" t="s">
        <v>48</v>
      </c>
      <c r="B45" s="20">
        <v>1356110</v>
      </c>
      <c r="C45" s="21">
        <v>675465</v>
      </c>
      <c r="D45" s="11">
        <f t="shared" si="0"/>
        <v>0.49809012543230269</v>
      </c>
      <c r="E45" s="21">
        <v>55381</v>
      </c>
      <c r="F45" s="11">
        <f t="shared" si="1"/>
        <v>4.0838132599862846E-2</v>
      </c>
      <c r="G45" s="21">
        <v>4943</v>
      </c>
      <c r="H45" s="11">
        <f t="shared" si="2"/>
        <v>3.6449845514006977E-3</v>
      </c>
    </row>
    <row r="46" spans="1:8" x14ac:dyDescent="0.45">
      <c r="A46" s="12" t="s">
        <v>49</v>
      </c>
      <c r="B46" s="20">
        <v>734949</v>
      </c>
      <c r="C46" s="21">
        <v>339200</v>
      </c>
      <c r="D46" s="11">
        <f t="shared" si="0"/>
        <v>0.46152862307452625</v>
      </c>
      <c r="E46" s="21">
        <v>28106</v>
      </c>
      <c r="F46" s="11">
        <f t="shared" si="1"/>
        <v>3.8242109316428761E-2</v>
      </c>
      <c r="G46" s="21">
        <v>2786</v>
      </c>
      <c r="H46" s="11">
        <f t="shared" si="2"/>
        <v>3.7907392213609378E-3</v>
      </c>
    </row>
    <row r="47" spans="1:8" x14ac:dyDescent="0.45">
      <c r="A47" s="12" t="s">
        <v>50</v>
      </c>
      <c r="B47" s="20">
        <v>973896</v>
      </c>
      <c r="C47" s="21">
        <v>391843</v>
      </c>
      <c r="D47" s="11">
        <f t="shared" si="0"/>
        <v>0.40234583569498178</v>
      </c>
      <c r="E47" s="21">
        <v>61292</v>
      </c>
      <c r="F47" s="11">
        <f t="shared" si="1"/>
        <v>6.2934851359898791E-2</v>
      </c>
      <c r="G47" s="21">
        <v>15896</v>
      </c>
      <c r="H47" s="11">
        <f t="shared" si="2"/>
        <v>1.6322071350534349E-2</v>
      </c>
    </row>
    <row r="48" spans="1:8" x14ac:dyDescent="0.45">
      <c r="A48" s="12" t="s">
        <v>51</v>
      </c>
      <c r="B48" s="20">
        <v>1356219</v>
      </c>
      <c r="C48" s="21">
        <v>581367</v>
      </c>
      <c r="D48" s="11">
        <f t="shared" si="0"/>
        <v>0.42866749396668236</v>
      </c>
      <c r="E48" s="21">
        <v>55806</v>
      </c>
      <c r="F48" s="11">
        <f t="shared" si="1"/>
        <v>4.1148221636771051E-2</v>
      </c>
      <c r="G48" s="21">
        <v>2788</v>
      </c>
      <c r="H48" s="11">
        <f t="shared" si="2"/>
        <v>2.0557151905407607E-3</v>
      </c>
    </row>
    <row r="49" spans="1:8" x14ac:dyDescent="0.45">
      <c r="A49" s="12" t="s">
        <v>52</v>
      </c>
      <c r="B49" s="20">
        <v>701167</v>
      </c>
      <c r="C49" s="21">
        <v>302106</v>
      </c>
      <c r="D49" s="11">
        <f t="shared" si="0"/>
        <v>0.43086169200775282</v>
      </c>
      <c r="E49" s="21">
        <v>24368</v>
      </c>
      <c r="F49" s="11">
        <f t="shared" si="1"/>
        <v>3.4753489539581871E-2</v>
      </c>
      <c r="G49" s="21">
        <v>2474</v>
      </c>
      <c r="H49" s="11">
        <f t="shared" si="2"/>
        <v>3.5284033618239305E-3</v>
      </c>
    </row>
    <row r="50" spans="1:8" x14ac:dyDescent="0.45">
      <c r="A50" s="12" t="s">
        <v>53</v>
      </c>
      <c r="B50" s="20">
        <v>5124170</v>
      </c>
      <c r="C50" s="21">
        <v>2138935</v>
      </c>
      <c r="D50" s="11">
        <f t="shared" si="0"/>
        <v>0.41742077253486909</v>
      </c>
      <c r="E50" s="21">
        <v>230102</v>
      </c>
      <c r="F50" s="11">
        <f t="shared" si="1"/>
        <v>4.4905223675248872E-2</v>
      </c>
      <c r="G50" s="21">
        <v>25005</v>
      </c>
      <c r="H50" s="11">
        <f t="shared" si="2"/>
        <v>4.8798146821826755E-3</v>
      </c>
    </row>
    <row r="51" spans="1:8" x14ac:dyDescent="0.45">
      <c r="A51" s="12" t="s">
        <v>54</v>
      </c>
      <c r="B51" s="20">
        <v>818222</v>
      </c>
      <c r="C51" s="21">
        <v>370948</v>
      </c>
      <c r="D51" s="11">
        <f t="shared" si="0"/>
        <v>0.45335862394313525</v>
      </c>
      <c r="E51" s="21">
        <v>25584</v>
      </c>
      <c r="F51" s="11">
        <f t="shared" si="1"/>
        <v>3.1267797737044467E-2</v>
      </c>
      <c r="G51" s="21">
        <v>2779</v>
      </c>
      <c r="H51" s="11">
        <f t="shared" si="2"/>
        <v>3.396388755130026E-3</v>
      </c>
    </row>
    <row r="52" spans="1:8" x14ac:dyDescent="0.45">
      <c r="A52" s="12" t="s">
        <v>55</v>
      </c>
      <c r="B52" s="20">
        <v>1335937.9999999998</v>
      </c>
      <c r="C52" s="21">
        <v>621463</v>
      </c>
      <c r="D52" s="11">
        <f t="shared" si="0"/>
        <v>0.46518850425693414</v>
      </c>
      <c r="E52" s="21">
        <v>60299</v>
      </c>
      <c r="F52" s="11">
        <f t="shared" si="1"/>
        <v>4.5136076674216923E-2</v>
      </c>
      <c r="G52" s="21">
        <v>7354</v>
      </c>
      <c r="H52" s="11">
        <f t="shared" si="2"/>
        <v>5.5047464777557053E-3</v>
      </c>
    </row>
    <row r="53" spans="1:8" x14ac:dyDescent="0.45">
      <c r="A53" s="12" t="s">
        <v>56</v>
      </c>
      <c r="B53" s="20">
        <v>1758645</v>
      </c>
      <c r="C53" s="21">
        <v>830714</v>
      </c>
      <c r="D53" s="11">
        <f t="shared" si="0"/>
        <v>0.47236025462785269</v>
      </c>
      <c r="E53" s="21">
        <v>86242</v>
      </c>
      <c r="F53" s="11">
        <f t="shared" si="1"/>
        <v>4.9038890736902561E-2</v>
      </c>
      <c r="G53" s="21">
        <v>10493</v>
      </c>
      <c r="H53" s="11">
        <f t="shared" si="2"/>
        <v>5.9665253646983898E-3</v>
      </c>
    </row>
    <row r="54" spans="1:8" x14ac:dyDescent="0.45">
      <c r="A54" s="12" t="s">
        <v>57</v>
      </c>
      <c r="B54" s="20">
        <v>1141741</v>
      </c>
      <c r="C54" s="21">
        <v>477833</v>
      </c>
      <c r="D54" s="11">
        <f t="shared" si="0"/>
        <v>0.41851260487273384</v>
      </c>
      <c r="E54" s="21">
        <v>39188</v>
      </c>
      <c r="F54" s="11">
        <f t="shared" si="1"/>
        <v>3.4323020720110779E-2</v>
      </c>
      <c r="G54" s="21">
        <v>5583</v>
      </c>
      <c r="H54" s="11">
        <f t="shared" si="2"/>
        <v>4.8899005991726672E-3</v>
      </c>
    </row>
    <row r="55" spans="1:8" x14ac:dyDescent="0.45">
      <c r="A55" s="12" t="s">
        <v>58</v>
      </c>
      <c r="B55" s="20">
        <v>1087241</v>
      </c>
      <c r="C55" s="21">
        <v>449253</v>
      </c>
      <c r="D55" s="11">
        <f t="shared" si="0"/>
        <v>0.41320461608787751</v>
      </c>
      <c r="E55" s="21">
        <v>43073</v>
      </c>
      <c r="F55" s="11">
        <f t="shared" si="1"/>
        <v>3.9616791493330368E-2</v>
      </c>
      <c r="G55" s="21">
        <v>4978</v>
      </c>
      <c r="H55" s="11">
        <f t="shared" si="2"/>
        <v>4.5785616988321814E-3</v>
      </c>
    </row>
    <row r="56" spans="1:8" x14ac:dyDescent="0.45">
      <c r="A56" s="12" t="s">
        <v>59</v>
      </c>
      <c r="B56" s="20">
        <v>1617517</v>
      </c>
      <c r="C56" s="21">
        <v>699377</v>
      </c>
      <c r="D56" s="11">
        <f t="shared" si="0"/>
        <v>0.43237690855799354</v>
      </c>
      <c r="E56" s="21">
        <v>65061</v>
      </c>
      <c r="F56" s="11">
        <f t="shared" si="1"/>
        <v>4.0222761182726365E-2</v>
      </c>
      <c r="G56" s="21">
        <v>7421</v>
      </c>
      <c r="H56" s="11">
        <f t="shared" si="2"/>
        <v>4.5878961395768945E-3</v>
      </c>
    </row>
    <row r="57" spans="1:8" x14ac:dyDescent="0.45">
      <c r="A57" s="12" t="s">
        <v>60</v>
      </c>
      <c r="B57" s="20">
        <v>1485118</v>
      </c>
      <c r="C57" s="21">
        <v>460597</v>
      </c>
      <c r="D57" s="11">
        <f t="shared" si="0"/>
        <v>0.31014168571116907</v>
      </c>
      <c r="E57" s="21">
        <v>42725</v>
      </c>
      <c r="F57" s="11">
        <f t="shared" si="1"/>
        <v>2.8768757768742954E-2</v>
      </c>
      <c r="G57" s="21">
        <v>4453</v>
      </c>
      <c r="H57" s="11">
        <f t="shared" si="2"/>
        <v>2.9984149407656494E-3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4" sqref="A4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（4月1日公表時点）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直近1週間</v>
      </c>
      <c r="F5" s="84"/>
      <c r="G5" s="85">
        <f>'進捗状況 (都道府県別)'!G5:H5</f>
        <v>44651</v>
      </c>
      <c r="H5" s="86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10596902</v>
      </c>
      <c r="D10" s="11">
        <f>C10/$B10</f>
        <v>0.3846560561547136</v>
      </c>
      <c r="E10" s="21">
        <f>SUM(E11:E30)</f>
        <v>1153685</v>
      </c>
      <c r="F10" s="11">
        <f>E10/$B10</f>
        <v>4.1877514970398967E-2</v>
      </c>
      <c r="G10" s="21">
        <f>SUM(G11:G30)</f>
        <v>132057</v>
      </c>
      <c r="H10" s="11">
        <f>G10/$B10</f>
        <v>4.7935259576452642E-3</v>
      </c>
    </row>
    <row r="11" spans="1:8" x14ac:dyDescent="0.45">
      <c r="A11" s="12" t="s">
        <v>70</v>
      </c>
      <c r="B11" s="20">
        <v>1961575</v>
      </c>
      <c r="C11" s="21">
        <v>724415</v>
      </c>
      <c r="D11" s="11">
        <f t="shared" ref="D11:D30" si="0">C11/$B11</f>
        <v>0.36930272867466196</v>
      </c>
      <c r="E11" s="21">
        <v>103308</v>
      </c>
      <c r="F11" s="11">
        <f t="shared" ref="F11:F30" si="1">E11/$B11</f>
        <v>5.2665842499012273E-2</v>
      </c>
      <c r="G11" s="21">
        <v>13196</v>
      </c>
      <c r="H11" s="11">
        <f t="shared" ref="H11:H30" si="2">G11/$B11</f>
        <v>6.7272472375514572E-3</v>
      </c>
    </row>
    <row r="12" spans="1:8" x14ac:dyDescent="0.45">
      <c r="A12" s="12" t="s">
        <v>71</v>
      </c>
      <c r="B12" s="20">
        <v>1065932</v>
      </c>
      <c r="C12" s="21">
        <v>424733</v>
      </c>
      <c r="D12" s="11">
        <f t="shared" si="0"/>
        <v>0.39846162794624795</v>
      </c>
      <c r="E12" s="21">
        <v>25380</v>
      </c>
      <c r="F12" s="11">
        <f t="shared" si="1"/>
        <v>2.381014924028925E-2</v>
      </c>
      <c r="G12" s="21">
        <v>2773</v>
      </c>
      <c r="H12" s="11">
        <f t="shared" si="2"/>
        <v>2.6014792688464181E-3</v>
      </c>
    </row>
    <row r="13" spans="1:8" x14ac:dyDescent="0.45">
      <c r="A13" s="12" t="s">
        <v>72</v>
      </c>
      <c r="B13" s="20">
        <v>1324589</v>
      </c>
      <c r="C13" s="21">
        <v>489201</v>
      </c>
      <c r="D13" s="11">
        <f t="shared" si="0"/>
        <v>0.36932286165746508</v>
      </c>
      <c r="E13" s="21">
        <v>42801</v>
      </c>
      <c r="F13" s="11">
        <f t="shared" si="1"/>
        <v>3.2312664532168092E-2</v>
      </c>
      <c r="G13" s="21">
        <v>4461</v>
      </c>
      <c r="H13" s="11">
        <f t="shared" si="2"/>
        <v>3.3678371177776655E-3</v>
      </c>
    </row>
    <row r="14" spans="1:8" x14ac:dyDescent="0.45">
      <c r="A14" s="12" t="s">
        <v>73</v>
      </c>
      <c r="B14" s="20">
        <v>974726</v>
      </c>
      <c r="C14" s="21">
        <v>412437</v>
      </c>
      <c r="D14" s="11">
        <f t="shared" si="0"/>
        <v>0.42313121841420048</v>
      </c>
      <c r="E14" s="21">
        <v>33751</v>
      </c>
      <c r="F14" s="11">
        <f t="shared" si="1"/>
        <v>3.462614108990629E-2</v>
      </c>
      <c r="G14" s="21">
        <v>3474</v>
      </c>
      <c r="H14" s="11">
        <f t="shared" si="2"/>
        <v>3.5640785205278201E-3</v>
      </c>
    </row>
    <row r="15" spans="1:8" x14ac:dyDescent="0.45">
      <c r="A15" s="12" t="s">
        <v>74</v>
      </c>
      <c r="B15" s="20">
        <v>3759920</v>
      </c>
      <c r="C15" s="21">
        <v>1417015</v>
      </c>
      <c r="D15" s="11">
        <f t="shared" si="0"/>
        <v>0.37687371007893783</v>
      </c>
      <c r="E15" s="21">
        <v>206994</v>
      </c>
      <c r="F15" s="11">
        <f t="shared" si="1"/>
        <v>5.5052767080150639E-2</v>
      </c>
      <c r="G15" s="21">
        <v>22119</v>
      </c>
      <c r="H15" s="11">
        <f t="shared" si="2"/>
        <v>5.8828379327219727E-3</v>
      </c>
    </row>
    <row r="16" spans="1:8" x14ac:dyDescent="0.45">
      <c r="A16" s="12" t="s">
        <v>75</v>
      </c>
      <c r="B16" s="20">
        <v>1521562.0000000002</v>
      </c>
      <c r="C16" s="21">
        <v>582124</v>
      </c>
      <c r="D16" s="11">
        <f t="shared" si="0"/>
        <v>0.38258316125139818</v>
      </c>
      <c r="E16" s="21">
        <v>62762</v>
      </c>
      <c r="F16" s="11">
        <f t="shared" si="1"/>
        <v>4.1248401313912934E-2</v>
      </c>
      <c r="G16" s="21">
        <v>7564</v>
      </c>
      <c r="H16" s="11">
        <f t="shared" si="2"/>
        <v>4.9712072199489732E-3</v>
      </c>
    </row>
    <row r="17" spans="1:8" x14ac:dyDescent="0.45">
      <c r="A17" s="12" t="s">
        <v>76</v>
      </c>
      <c r="B17" s="20">
        <v>718601</v>
      </c>
      <c r="C17" s="21">
        <v>319100</v>
      </c>
      <c r="D17" s="11">
        <f t="shared" si="0"/>
        <v>0.44405727239455556</v>
      </c>
      <c r="E17" s="21">
        <v>29093</v>
      </c>
      <c r="F17" s="11">
        <f t="shared" si="1"/>
        <v>4.0485610234330317E-2</v>
      </c>
      <c r="G17" s="21">
        <v>3127</v>
      </c>
      <c r="H17" s="11">
        <f t="shared" si="2"/>
        <v>4.3515107827570513E-3</v>
      </c>
    </row>
    <row r="18" spans="1:8" x14ac:dyDescent="0.45">
      <c r="A18" s="12" t="s">
        <v>77</v>
      </c>
      <c r="B18" s="20">
        <v>784774</v>
      </c>
      <c r="C18" s="21">
        <v>334761</v>
      </c>
      <c r="D18" s="11">
        <f t="shared" si="0"/>
        <v>0.42656994242928536</v>
      </c>
      <c r="E18" s="21">
        <v>40114</v>
      </c>
      <c r="F18" s="11">
        <f t="shared" si="1"/>
        <v>5.1115352955118286E-2</v>
      </c>
      <c r="G18" s="21">
        <v>4602</v>
      </c>
      <c r="H18" s="11">
        <f t="shared" si="2"/>
        <v>5.864108647840015E-3</v>
      </c>
    </row>
    <row r="19" spans="1:8" x14ac:dyDescent="0.45">
      <c r="A19" s="12" t="s">
        <v>78</v>
      </c>
      <c r="B19" s="20">
        <v>694295.99999999988</v>
      </c>
      <c r="C19" s="21">
        <v>246276</v>
      </c>
      <c r="D19" s="11">
        <f t="shared" si="0"/>
        <v>0.35471326350720733</v>
      </c>
      <c r="E19" s="21">
        <v>34063</v>
      </c>
      <c r="F19" s="11">
        <f t="shared" si="1"/>
        <v>4.9061207323677518E-2</v>
      </c>
      <c r="G19" s="21">
        <v>4588</v>
      </c>
      <c r="H19" s="11">
        <f t="shared" si="2"/>
        <v>6.6081325544148327E-3</v>
      </c>
    </row>
    <row r="20" spans="1:8" x14ac:dyDescent="0.45">
      <c r="A20" s="12" t="s">
        <v>79</v>
      </c>
      <c r="B20" s="20">
        <v>799966</v>
      </c>
      <c r="C20" s="21">
        <v>350022</v>
      </c>
      <c r="D20" s="11">
        <f t="shared" si="0"/>
        <v>0.43754609570906766</v>
      </c>
      <c r="E20" s="21">
        <v>32099</v>
      </c>
      <c r="F20" s="11">
        <f t="shared" si="1"/>
        <v>4.0125455331851606E-2</v>
      </c>
      <c r="G20" s="21">
        <v>4149</v>
      </c>
      <c r="H20" s="11">
        <f t="shared" si="2"/>
        <v>5.1864704249930619E-3</v>
      </c>
    </row>
    <row r="21" spans="1:8" x14ac:dyDescent="0.45">
      <c r="A21" s="12" t="s">
        <v>80</v>
      </c>
      <c r="B21" s="20">
        <v>2300944</v>
      </c>
      <c r="C21" s="21">
        <v>868220</v>
      </c>
      <c r="D21" s="11">
        <f t="shared" si="0"/>
        <v>0.37733208630892362</v>
      </c>
      <c r="E21" s="21">
        <v>82277</v>
      </c>
      <c r="F21" s="11">
        <f t="shared" si="1"/>
        <v>3.5757932396442503E-2</v>
      </c>
      <c r="G21" s="21">
        <v>9574</v>
      </c>
      <c r="H21" s="11">
        <f t="shared" si="2"/>
        <v>4.1609009171887715E-3</v>
      </c>
    </row>
    <row r="22" spans="1:8" x14ac:dyDescent="0.45">
      <c r="A22" s="12" t="s">
        <v>81</v>
      </c>
      <c r="B22" s="20">
        <v>1400720</v>
      </c>
      <c r="C22" s="21">
        <v>535949</v>
      </c>
      <c r="D22" s="11">
        <f t="shared" si="0"/>
        <v>0.38262393626135133</v>
      </c>
      <c r="E22" s="21">
        <v>47914</v>
      </c>
      <c r="F22" s="11">
        <f t="shared" si="1"/>
        <v>3.4206693700382658E-2</v>
      </c>
      <c r="G22" s="21">
        <v>5332</v>
      </c>
      <c r="H22" s="11">
        <f t="shared" si="2"/>
        <v>3.8066137415043691E-3</v>
      </c>
    </row>
    <row r="23" spans="1:8" x14ac:dyDescent="0.45">
      <c r="A23" s="12" t="s">
        <v>82</v>
      </c>
      <c r="B23" s="20">
        <v>2739963</v>
      </c>
      <c r="C23" s="21">
        <v>867730</v>
      </c>
      <c r="D23" s="11">
        <f t="shared" si="0"/>
        <v>0.31669405754749241</v>
      </c>
      <c r="E23" s="21">
        <v>108079</v>
      </c>
      <c r="F23" s="11">
        <f t="shared" si="1"/>
        <v>3.9445423168123071E-2</v>
      </c>
      <c r="G23" s="21">
        <v>14909</v>
      </c>
      <c r="H23" s="11">
        <f t="shared" si="2"/>
        <v>5.4413143535149925E-3</v>
      </c>
    </row>
    <row r="24" spans="1:8" x14ac:dyDescent="0.45">
      <c r="A24" s="12" t="s">
        <v>83</v>
      </c>
      <c r="B24" s="20">
        <v>831479.00000000012</v>
      </c>
      <c r="C24" s="21">
        <v>343340</v>
      </c>
      <c r="D24" s="11">
        <f t="shared" si="0"/>
        <v>0.41292684481508246</v>
      </c>
      <c r="E24" s="21">
        <v>30382</v>
      </c>
      <c r="F24" s="11">
        <f t="shared" si="1"/>
        <v>3.6539708158594503E-2</v>
      </c>
      <c r="G24" s="21">
        <v>5294</v>
      </c>
      <c r="H24" s="11">
        <f t="shared" si="2"/>
        <v>6.3669677766967046E-3</v>
      </c>
    </row>
    <row r="25" spans="1:8" x14ac:dyDescent="0.45">
      <c r="A25" s="12" t="s">
        <v>84</v>
      </c>
      <c r="B25" s="20">
        <v>1526835</v>
      </c>
      <c r="C25" s="21">
        <v>587331</v>
      </c>
      <c r="D25" s="11">
        <f t="shared" si="0"/>
        <v>0.38467221408993113</v>
      </c>
      <c r="E25" s="21">
        <v>45094</v>
      </c>
      <c r="F25" s="11">
        <f t="shared" si="1"/>
        <v>2.9534298074120648E-2</v>
      </c>
      <c r="G25" s="21">
        <v>5364</v>
      </c>
      <c r="H25" s="11">
        <f t="shared" si="2"/>
        <v>3.5131497509554078E-3</v>
      </c>
    </row>
    <row r="26" spans="1:8" x14ac:dyDescent="0.45">
      <c r="A26" s="12" t="s">
        <v>85</v>
      </c>
      <c r="B26" s="20">
        <v>708155</v>
      </c>
      <c r="C26" s="21">
        <v>289787</v>
      </c>
      <c r="D26" s="11">
        <f t="shared" si="0"/>
        <v>0.40921408448715324</v>
      </c>
      <c r="E26" s="21">
        <v>17129</v>
      </c>
      <c r="F26" s="11">
        <f t="shared" si="1"/>
        <v>2.4188207383976673E-2</v>
      </c>
      <c r="G26" s="21">
        <v>1310</v>
      </c>
      <c r="H26" s="11">
        <f t="shared" si="2"/>
        <v>1.8498774985702283E-3</v>
      </c>
    </row>
    <row r="27" spans="1:8" x14ac:dyDescent="0.45">
      <c r="A27" s="12" t="s">
        <v>86</v>
      </c>
      <c r="B27" s="20">
        <v>1194817</v>
      </c>
      <c r="C27" s="21">
        <v>458088</v>
      </c>
      <c r="D27" s="11">
        <f t="shared" si="0"/>
        <v>0.3833959510117449</v>
      </c>
      <c r="E27" s="21">
        <v>43582</v>
      </c>
      <c r="F27" s="11">
        <f t="shared" si="1"/>
        <v>3.6475878732893825E-2</v>
      </c>
      <c r="G27" s="21">
        <v>4284</v>
      </c>
      <c r="H27" s="11">
        <f t="shared" si="2"/>
        <v>3.5854863129667555E-3</v>
      </c>
    </row>
    <row r="28" spans="1:8" x14ac:dyDescent="0.45">
      <c r="A28" s="12" t="s">
        <v>87</v>
      </c>
      <c r="B28" s="20">
        <v>944709</v>
      </c>
      <c r="C28" s="21">
        <v>385602</v>
      </c>
      <c r="D28" s="11">
        <f t="shared" si="0"/>
        <v>0.40817013493043891</v>
      </c>
      <c r="E28" s="21">
        <v>44492</v>
      </c>
      <c r="F28" s="11">
        <f t="shared" si="1"/>
        <v>4.7095984054349012E-2</v>
      </c>
      <c r="G28" s="21">
        <v>5141</v>
      </c>
      <c r="H28" s="11">
        <f t="shared" si="2"/>
        <v>5.4418873960129519E-3</v>
      </c>
    </row>
    <row r="29" spans="1:8" x14ac:dyDescent="0.45">
      <c r="A29" s="12" t="s">
        <v>88</v>
      </c>
      <c r="B29" s="20">
        <v>1562767</v>
      </c>
      <c r="C29" s="21">
        <v>635030</v>
      </c>
      <c r="D29" s="11">
        <f t="shared" si="0"/>
        <v>0.40634976295250669</v>
      </c>
      <c r="E29" s="21">
        <v>82080</v>
      </c>
      <c r="F29" s="11">
        <f t="shared" si="1"/>
        <v>5.2522225002191628E-2</v>
      </c>
      <c r="G29" s="21">
        <v>6987</v>
      </c>
      <c r="H29" s="11">
        <f t="shared" si="2"/>
        <v>4.4709160098722334E-3</v>
      </c>
    </row>
    <row r="30" spans="1:8" x14ac:dyDescent="0.45">
      <c r="A30" s="12" t="s">
        <v>89</v>
      </c>
      <c r="B30" s="20">
        <v>732702</v>
      </c>
      <c r="C30" s="21">
        <v>325741</v>
      </c>
      <c r="D30" s="11">
        <f t="shared" si="0"/>
        <v>0.44457501139617472</v>
      </c>
      <c r="E30" s="21">
        <v>42291</v>
      </c>
      <c r="F30" s="11">
        <f t="shared" si="1"/>
        <v>5.7719236469942758E-2</v>
      </c>
      <c r="G30" s="21">
        <v>3809</v>
      </c>
      <c r="H30" s="11">
        <f t="shared" si="2"/>
        <v>5.1985664021662282E-3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直近1週間</v>
      </c>
      <c r="F34" s="84"/>
      <c r="G34" s="83">
        <f>'進捗状況 (都道府県別)'!G5:H5</f>
        <v>44651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4021360</v>
      </c>
      <c r="D39" s="11">
        <f>C39/$B39</f>
        <v>0.42008352238533431</v>
      </c>
      <c r="E39" s="21">
        <v>365858</v>
      </c>
      <c r="F39" s="11">
        <f>E39/$B39</f>
        <v>3.8218641786075765E-2</v>
      </c>
      <c r="G39" s="21">
        <v>39669</v>
      </c>
      <c r="H39" s="11">
        <f>G39/$B39</f>
        <v>4.1439446479558722E-3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（4月1日公表時点）</v>
      </c>
    </row>
    <row r="3" spans="1:14" x14ac:dyDescent="0.45">
      <c r="A3" s="88" t="s">
        <v>3</v>
      </c>
      <c r="B3" s="95" t="s">
        <v>95</v>
      </c>
      <c r="C3" s="96"/>
      <c r="D3" s="96"/>
      <c r="E3" s="96"/>
      <c r="F3" s="96"/>
      <c r="G3" s="96"/>
      <c r="H3" s="96"/>
      <c r="I3" s="96"/>
      <c r="J3" s="96"/>
      <c r="K3" s="96"/>
      <c r="L3" s="97"/>
    </row>
    <row r="4" spans="1:14" x14ac:dyDescent="0.45">
      <c r="A4" s="89"/>
      <c r="B4" s="89"/>
      <c r="C4" s="91" t="s">
        <v>96</v>
      </c>
      <c r="D4" s="92"/>
      <c r="E4" s="91" t="s">
        <v>97</v>
      </c>
      <c r="F4" s="92"/>
      <c r="G4" s="91" t="s">
        <v>98</v>
      </c>
      <c r="H4" s="98"/>
      <c r="I4" s="98"/>
      <c r="J4" s="98"/>
      <c r="K4" s="98"/>
      <c r="L4" s="92"/>
    </row>
    <row r="5" spans="1:14" x14ac:dyDescent="0.45">
      <c r="A5" s="89"/>
      <c r="B5" s="89"/>
      <c r="C5" s="93"/>
      <c r="D5" s="94"/>
      <c r="E5" s="93"/>
      <c r="F5" s="94"/>
      <c r="G5" s="93"/>
      <c r="H5" s="94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90"/>
      <c r="B6" s="90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9" t="s">
        <v>9</v>
      </c>
      <c r="J6" s="100"/>
      <c r="K6" s="100"/>
      <c r="L6" s="101"/>
      <c r="N6" s="30" t="s">
        <v>104</v>
      </c>
    </row>
    <row r="7" spans="1:14" x14ac:dyDescent="0.45">
      <c r="A7" s="31" t="s">
        <v>13</v>
      </c>
      <c r="B7" s="32">
        <f>C7+E7+G7</f>
        <v>255532588</v>
      </c>
      <c r="C7" s="32">
        <f t="shared" ref="C7:J7" si="0">SUM(C8:C54)</f>
        <v>102475462</v>
      </c>
      <c r="D7" s="33">
        <f t="shared" ref="D7:D54" si="1">C7/N7</f>
        <v>0.80915505366278695</v>
      </c>
      <c r="E7" s="32">
        <f t="shared" si="0"/>
        <v>100581375</v>
      </c>
      <c r="F7" s="34">
        <f t="shared" ref="F7:F54" si="2">E7/N7</f>
        <v>0.79419917995199574</v>
      </c>
      <c r="G7" s="35">
        <f t="shared" si="0"/>
        <v>52475751</v>
      </c>
      <c r="H7" s="34">
        <f t="shared" ref="H7:H54" si="3">G7/N7</f>
        <v>0.4143530391343837</v>
      </c>
      <c r="I7" s="35">
        <f t="shared" si="0"/>
        <v>990995</v>
      </c>
      <c r="J7" s="35">
        <f t="shared" si="0"/>
        <v>5038606</v>
      </c>
      <c r="K7" s="35">
        <f>SUM(K8:K54)</f>
        <v>22777621</v>
      </c>
      <c r="L7" s="35">
        <f>SUM(L8:L54)</f>
        <v>23668529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10590067</v>
      </c>
      <c r="C8" s="37">
        <f>SUM(一般接種!D7+一般接種!G7+一般接種!J7+医療従事者等!C5)</f>
        <v>4264150</v>
      </c>
      <c r="D8" s="33">
        <f t="shared" si="1"/>
        <v>0.81585496353941556</v>
      </c>
      <c r="E8" s="37">
        <f>SUM(一般接種!E7+一般接種!H7+一般接種!K7+医療従事者等!D5)</f>
        <v>4183362</v>
      </c>
      <c r="F8" s="34">
        <f t="shared" si="2"/>
        <v>0.80039788749977758</v>
      </c>
      <c r="G8" s="32">
        <f>SUM(I8:L8)</f>
        <v>2142555</v>
      </c>
      <c r="H8" s="34">
        <f t="shared" si="3"/>
        <v>0.4099326082352151</v>
      </c>
      <c r="I8" s="38">
        <v>41428</v>
      </c>
      <c r="J8" s="38">
        <v>220321</v>
      </c>
      <c r="K8" s="38">
        <v>903431</v>
      </c>
      <c r="L8" s="38">
        <v>977375</v>
      </c>
      <c r="N8" s="1">
        <v>5226603</v>
      </c>
    </row>
    <row r="9" spans="1:14" x14ac:dyDescent="0.45">
      <c r="A9" s="36" t="s">
        <v>15</v>
      </c>
      <c r="B9" s="32">
        <f t="shared" si="4"/>
        <v>2638633</v>
      </c>
      <c r="C9" s="37">
        <f>SUM(一般接種!D8+一般接種!G8+一般接種!J8+医療従事者等!C6)</f>
        <v>1072407</v>
      </c>
      <c r="D9" s="33">
        <f t="shared" si="1"/>
        <v>0.85137680958070516</v>
      </c>
      <c r="E9" s="37">
        <f>SUM(一般接種!E8+一般接種!H8+一般接種!K8+医療従事者等!D6)</f>
        <v>1051550</v>
      </c>
      <c r="F9" s="34">
        <f t="shared" si="2"/>
        <v>0.83481857551712224</v>
      </c>
      <c r="G9" s="32">
        <f t="shared" ref="G9:G54" si="5">SUM(I9:L9)</f>
        <v>514676</v>
      </c>
      <c r="H9" s="34">
        <f t="shared" si="3"/>
        <v>0.40859786522072222</v>
      </c>
      <c r="I9" s="38">
        <v>10574</v>
      </c>
      <c r="J9" s="38">
        <v>42571</v>
      </c>
      <c r="K9" s="38">
        <v>224424</v>
      </c>
      <c r="L9" s="38">
        <v>237107</v>
      </c>
      <c r="N9" s="1">
        <v>1259615</v>
      </c>
    </row>
    <row r="10" spans="1:14" x14ac:dyDescent="0.45">
      <c r="A10" s="36" t="s">
        <v>16</v>
      </c>
      <c r="B10" s="32">
        <f t="shared" si="4"/>
        <v>2558103</v>
      </c>
      <c r="C10" s="37">
        <f>SUM(一般接種!D9+一般接種!G9+一般接種!J9+医療従事者等!C7)</f>
        <v>1037383</v>
      </c>
      <c r="D10" s="33">
        <f t="shared" si="1"/>
        <v>0.84974070770291843</v>
      </c>
      <c r="E10" s="37">
        <f>SUM(一般接種!E9+一般接種!H9+一般接種!K9+医療従事者等!D7)</f>
        <v>1016168</v>
      </c>
      <c r="F10" s="34">
        <f t="shared" si="2"/>
        <v>0.83236308621315291</v>
      </c>
      <c r="G10" s="32">
        <f t="shared" si="5"/>
        <v>504552</v>
      </c>
      <c r="H10" s="34">
        <f t="shared" si="3"/>
        <v>0.41328841281659995</v>
      </c>
      <c r="I10" s="38">
        <v>10206</v>
      </c>
      <c r="J10" s="38">
        <v>47023</v>
      </c>
      <c r="K10" s="38">
        <v>218081</v>
      </c>
      <c r="L10" s="38">
        <v>229242</v>
      </c>
      <c r="N10" s="1">
        <v>1220823</v>
      </c>
    </row>
    <row r="11" spans="1:14" x14ac:dyDescent="0.45">
      <c r="A11" s="36" t="s">
        <v>17</v>
      </c>
      <c r="B11" s="32">
        <f t="shared" si="4"/>
        <v>4701327</v>
      </c>
      <c r="C11" s="37">
        <f>SUM(一般接種!D10+一般接種!G10+一般接種!J10+医療従事者等!C8)</f>
        <v>1901096</v>
      </c>
      <c r="D11" s="33">
        <f t="shared" si="1"/>
        <v>0.83308727605610722</v>
      </c>
      <c r="E11" s="37">
        <f>SUM(一般接種!E10+一般接種!H10+一般接種!K10+医療従事者等!D8)</f>
        <v>1857976</v>
      </c>
      <c r="F11" s="34">
        <f t="shared" si="2"/>
        <v>0.81419147945060211</v>
      </c>
      <c r="G11" s="32">
        <f t="shared" si="5"/>
        <v>942255</v>
      </c>
      <c r="H11" s="34">
        <f t="shared" si="3"/>
        <v>0.41290952760946703</v>
      </c>
      <c r="I11" s="38">
        <v>17688</v>
      </c>
      <c r="J11" s="38">
        <v>115190</v>
      </c>
      <c r="K11" s="38">
        <v>453182</v>
      </c>
      <c r="L11" s="38">
        <v>356195</v>
      </c>
      <c r="N11" s="1">
        <v>2281989</v>
      </c>
    </row>
    <row r="12" spans="1:14" x14ac:dyDescent="0.45">
      <c r="A12" s="36" t="s">
        <v>18</v>
      </c>
      <c r="B12" s="32">
        <f t="shared" si="4"/>
        <v>2037050</v>
      </c>
      <c r="C12" s="37">
        <f>SUM(一般接種!D11+一般接種!G11+一般接種!J11+医療従事者等!C9)</f>
        <v>835507</v>
      </c>
      <c r="D12" s="33">
        <f t="shared" si="1"/>
        <v>0.86020521204833167</v>
      </c>
      <c r="E12" s="37">
        <f>SUM(一般接種!E11+一般接種!H11+一般接種!K11+医療従事者等!D9)</f>
        <v>821187</v>
      </c>
      <c r="F12" s="34">
        <f t="shared" si="2"/>
        <v>0.84546190213407357</v>
      </c>
      <c r="G12" s="32">
        <f t="shared" si="5"/>
        <v>380356</v>
      </c>
      <c r="H12" s="34">
        <f t="shared" si="3"/>
        <v>0.39159960794326709</v>
      </c>
      <c r="I12" s="38">
        <v>4863</v>
      </c>
      <c r="J12" s="38">
        <v>29192</v>
      </c>
      <c r="K12" s="38">
        <v>125818</v>
      </c>
      <c r="L12" s="38">
        <v>220483</v>
      </c>
      <c r="N12" s="1">
        <v>971288</v>
      </c>
    </row>
    <row r="13" spans="1:14" x14ac:dyDescent="0.45">
      <c r="A13" s="36" t="s">
        <v>19</v>
      </c>
      <c r="B13" s="32">
        <f t="shared" si="4"/>
        <v>2294544</v>
      </c>
      <c r="C13" s="37">
        <f>SUM(一般接種!D12+一般接種!G12+一般接種!J12+医療従事者等!C10)</f>
        <v>912841</v>
      </c>
      <c r="D13" s="33">
        <f t="shared" si="1"/>
        <v>0.85347179499645653</v>
      </c>
      <c r="E13" s="37">
        <f>SUM(一般接種!E12+一般接種!H12+一般接種!K12+医療従事者等!D10)</f>
        <v>893409</v>
      </c>
      <c r="F13" s="34">
        <f t="shared" si="2"/>
        <v>0.83530361026289268</v>
      </c>
      <c r="G13" s="32">
        <f t="shared" si="5"/>
        <v>488294</v>
      </c>
      <c r="H13" s="34">
        <f t="shared" si="3"/>
        <v>0.4565364139713266</v>
      </c>
      <c r="I13" s="38">
        <v>9624</v>
      </c>
      <c r="J13" s="38">
        <v>34209</v>
      </c>
      <c r="K13" s="38">
        <v>190943</v>
      </c>
      <c r="L13" s="38">
        <v>253518</v>
      </c>
      <c r="N13" s="1">
        <v>1069562</v>
      </c>
    </row>
    <row r="14" spans="1:14" x14ac:dyDescent="0.45">
      <c r="A14" s="36" t="s">
        <v>20</v>
      </c>
      <c r="B14" s="32">
        <f t="shared" si="4"/>
        <v>3924028</v>
      </c>
      <c r="C14" s="37">
        <f>SUM(一般接種!D13+一般接種!G13+一般接種!J13+医療従事者等!C11)</f>
        <v>1563549</v>
      </c>
      <c r="D14" s="33">
        <f t="shared" si="1"/>
        <v>0.83968821610915656</v>
      </c>
      <c r="E14" s="37">
        <f>SUM(一般接種!E13+一般接種!H13+一般接種!K13+医療従事者等!D11)</f>
        <v>1533584</v>
      </c>
      <c r="F14" s="34">
        <f t="shared" si="2"/>
        <v>0.82359581517019598</v>
      </c>
      <c r="G14" s="32">
        <f t="shared" si="5"/>
        <v>826895</v>
      </c>
      <c r="H14" s="34">
        <f t="shared" si="3"/>
        <v>0.44407561736765594</v>
      </c>
      <c r="I14" s="38">
        <v>18695</v>
      </c>
      <c r="J14" s="38">
        <v>72718</v>
      </c>
      <c r="K14" s="38">
        <v>340406</v>
      </c>
      <c r="L14" s="38">
        <v>395076</v>
      </c>
      <c r="N14" s="1">
        <v>1862059</v>
      </c>
    </row>
    <row r="15" spans="1:14" x14ac:dyDescent="0.45">
      <c r="A15" s="36" t="s">
        <v>21</v>
      </c>
      <c r="B15" s="32">
        <f t="shared" si="4"/>
        <v>6097746</v>
      </c>
      <c r="C15" s="37">
        <f>SUM(一般接種!D14+一般接種!G14+一般接種!J14+医療従事者等!C12)</f>
        <v>2432547</v>
      </c>
      <c r="D15" s="33">
        <f t="shared" si="1"/>
        <v>0.83659521782867752</v>
      </c>
      <c r="E15" s="37">
        <f>SUM(一般接種!E14+一般接種!H14+一般接種!K14+医療従事者等!D12)</f>
        <v>2387612</v>
      </c>
      <c r="F15" s="34">
        <f t="shared" si="2"/>
        <v>0.82114128986217505</v>
      </c>
      <c r="G15" s="32">
        <f t="shared" si="5"/>
        <v>1277587</v>
      </c>
      <c r="H15" s="34">
        <f t="shared" si="3"/>
        <v>0.43938438787003364</v>
      </c>
      <c r="I15" s="38">
        <v>20984</v>
      </c>
      <c r="J15" s="38">
        <v>136216</v>
      </c>
      <c r="K15" s="38">
        <v>548076</v>
      </c>
      <c r="L15" s="38">
        <v>572311</v>
      </c>
      <c r="N15" s="1">
        <v>2907675</v>
      </c>
    </row>
    <row r="16" spans="1:14" x14ac:dyDescent="0.45">
      <c r="A16" s="39" t="s">
        <v>22</v>
      </c>
      <c r="B16" s="32">
        <f t="shared" si="4"/>
        <v>3957045</v>
      </c>
      <c r="C16" s="37">
        <f>SUM(一般接種!D15+一般接種!G15+一般接種!J15+医療従事者等!C13)</f>
        <v>1604492</v>
      </c>
      <c r="D16" s="33">
        <f t="shared" si="1"/>
        <v>0.82054371456289532</v>
      </c>
      <c r="E16" s="37">
        <f>SUM(一般接種!E15+一般接種!H15+一般接種!K15+医療従事者等!D13)</f>
        <v>1574768</v>
      </c>
      <c r="F16" s="34">
        <f t="shared" si="2"/>
        <v>0.80534274044045184</v>
      </c>
      <c r="G16" s="32">
        <f t="shared" si="5"/>
        <v>777785</v>
      </c>
      <c r="H16" s="34">
        <f t="shared" si="3"/>
        <v>0.39776240269898605</v>
      </c>
      <c r="I16" s="38">
        <v>14616</v>
      </c>
      <c r="J16" s="38">
        <v>70572</v>
      </c>
      <c r="K16" s="38">
        <v>361209</v>
      </c>
      <c r="L16" s="38">
        <v>331388</v>
      </c>
      <c r="N16" s="1">
        <v>1955401</v>
      </c>
    </row>
    <row r="17" spans="1:14" x14ac:dyDescent="0.45">
      <c r="A17" s="36" t="s">
        <v>23</v>
      </c>
      <c r="B17" s="32">
        <f t="shared" si="4"/>
        <v>4069678</v>
      </c>
      <c r="C17" s="37">
        <f>SUM(一般接種!D16+一般接種!G16+一般接種!J16+医療従事者等!C14)</f>
        <v>1595215</v>
      </c>
      <c r="D17" s="33">
        <f t="shared" si="1"/>
        <v>0.81467452393926565</v>
      </c>
      <c r="E17" s="37">
        <f>SUM(一般接種!E16+一般接種!H16+一般接種!K16+医療従事者等!D14)</f>
        <v>1563069</v>
      </c>
      <c r="F17" s="34">
        <f t="shared" si="2"/>
        <v>0.79825759753965708</v>
      </c>
      <c r="G17" s="32">
        <f t="shared" si="5"/>
        <v>911394</v>
      </c>
      <c r="H17" s="34">
        <f t="shared" si="3"/>
        <v>0.46544790079776271</v>
      </c>
      <c r="I17" s="38">
        <v>15987</v>
      </c>
      <c r="J17" s="38">
        <v>70307</v>
      </c>
      <c r="K17" s="38">
        <v>400238</v>
      </c>
      <c r="L17" s="38">
        <v>424862</v>
      </c>
      <c r="N17" s="1">
        <v>1958101</v>
      </c>
    </row>
    <row r="18" spans="1:14" x14ac:dyDescent="0.45">
      <c r="A18" s="36" t="s">
        <v>24</v>
      </c>
      <c r="B18" s="32">
        <f t="shared" si="4"/>
        <v>14879470</v>
      </c>
      <c r="C18" s="37">
        <f>SUM(一般接種!D17+一般接種!G17+一般接種!J17+医療従事者等!C15)</f>
        <v>6047514</v>
      </c>
      <c r="D18" s="33">
        <f t="shared" si="1"/>
        <v>0.81791701397346617</v>
      </c>
      <c r="E18" s="37">
        <f>SUM(一般接種!E17+一般接種!H17+一般接種!K17+医療従事者等!D15)</f>
        <v>5931653</v>
      </c>
      <c r="F18" s="34">
        <f t="shared" si="2"/>
        <v>0.80224699102585828</v>
      </c>
      <c r="G18" s="32">
        <f t="shared" si="5"/>
        <v>2900303</v>
      </c>
      <c r="H18" s="34">
        <f t="shared" si="3"/>
        <v>0.39226154240871303</v>
      </c>
      <c r="I18" s="38">
        <v>47408</v>
      </c>
      <c r="J18" s="38">
        <v>256161</v>
      </c>
      <c r="K18" s="38">
        <v>1287354</v>
      </c>
      <c r="L18" s="38">
        <v>1309380</v>
      </c>
      <c r="N18" s="1">
        <v>7393799</v>
      </c>
    </row>
    <row r="19" spans="1:14" x14ac:dyDescent="0.45">
      <c r="A19" s="36" t="s">
        <v>25</v>
      </c>
      <c r="B19" s="32">
        <f t="shared" si="4"/>
        <v>12781522</v>
      </c>
      <c r="C19" s="37">
        <f>SUM(一般接種!D18+一般接種!G18+一般接種!J18+医療従事者等!C16)</f>
        <v>5156331</v>
      </c>
      <c r="D19" s="33">
        <f t="shared" si="1"/>
        <v>0.81550198864696721</v>
      </c>
      <c r="E19" s="37">
        <f>SUM(一般接種!E18+一般接種!H18+一般接種!K18+医療従事者等!D16)</f>
        <v>5065259</v>
      </c>
      <c r="F19" s="34">
        <f t="shared" si="2"/>
        <v>0.80109845304964877</v>
      </c>
      <c r="G19" s="32">
        <f t="shared" si="5"/>
        <v>2559932</v>
      </c>
      <c r="H19" s="34">
        <f t="shared" si="3"/>
        <v>0.40486726643441007</v>
      </c>
      <c r="I19" s="38">
        <v>41457</v>
      </c>
      <c r="J19" s="38">
        <v>203811</v>
      </c>
      <c r="K19" s="38">
        <v>1068303</v>
      </c>
      <c r="L19" s="38">
        <v>1246361</v>
      </c>
      <c r="N19" s="1">
        <v>6322892</v>
      </c>
    </row>
    <row r="20" spans="1:14" x14ac:dyDescent="0.45">
      <c r="A20" s="36" t="s">
        <v>26</v>
      </c>
      <c r="B20" s="32">
        <f t="shared" si="4"/>
        <v>28057181</v>
      </c>
      <c r="C20" s="37">
        <f>SUM(一般接種!D19+一般接種!G19+一般接種!J19+医療従事者等!C17)</f>
        <v>11177144</v>
      </c>
      <c r="D20" s="33">
        <f t="shared" si="1"/>
        <v>0.80740290142638382</v>
      </c>
      <c r="E20" s="37">
        <f>SUM(一般接種!E19+一般接種!H19+一般接種!K19+医療従事者等!D17)</f>
        <v>10976702</v>
      </c>
      <c r="F20" s="34">
        <f t="shared" si="2"/>
        <v>0.79292358073697444</v>
      </c>
      <c r="G20" s="32">
        <f t="shared" si="5"/>
        <v>5903335</v>
      </c>
      <c r="H20" s="34">
        <f t="shared" si="3"/>
        <v>0.42643897288000598</v>
      </c>
      <c r="I20" s="38">
        <v>93452</v>
      </c>
      <c r="J20" s="38">
        <v>568505</v>
      </c>
      <c r="K20" s="38">
        <v>2563943</v>
      </c>
      <c r="L20" s="38">
        <v>2677435</v>
      </c>
      <c r="N20" s="1">
        <v>13843329</v>
      </c>
    </row>
    <row r="21" spans="1:14" x14ac:dyDescent="0.45">
      <c r="A21" s="36" t="s">
        <v>27</v>
      </c>
      <c r="B21" s="32">
        <f t="shared" si="4"/>
        <v>18574212</v>
      </c>
      <c r="C21" s="37">
        <f>SUM(一般接種!D20+一般接種!G20+一般接種!J20+医療従事者等!C18)</f>
        <v>7520282</v>
      </c>
      <c r="D21" s="33">
        <f t="shared" si="1"/>
        <v>0.81563058352492346</v>
      </c>
      <c r="E21" s="37">
        <f>SUM(一般接種!E20+一般接種!H20+一般接種!K20+医療従事者等!D18)</f>
        <v>7400806</v>
      </c>
      <c r="F21" s="34">
        <f t="shared" si="2"/>
        <v>0.80267252163346459</v>
      </c>
      <c r="G21" s="32">
        <f t="shared" si="5"/>
        <v>3653124</v>
      </c>
      <c r="H21" s="34">
        <f t="shared" si="3"/>
        <v>0.39620850119834633</v>
      </c>
      <c r="I21" s="38">
        <v>47470</v>
      </c>
      <c r="J21" s="38">
        <v>281391</v>
      </c>
      <c r="K21" s="38">
        <v>1398185</v>
      </c>
      <c r="L21" s="38">
        <v>1926078</v>
      </c>
      <c r="N21" s="1">
        <v>9220206</v>
      </c>
    </row>
    <row r="22" spans="1:14" x14ac:dyDescent="0.45">
      <c r="A22" s="36" t="s">
        <v>28</v>
      </c>
      <c r="B22" s="32">
        <f t="shared" si="4"/>
        <v>4659459</v>
      </c>
      <c r="C22" s="37">
        <f>SUM(一般接種!D21+一般接種!G21+一般接種!J21+医療従事者等!C19)</f>
        <v>1867658</v>
      </c>
      <c r="D22" s="33">
        <f t="shared" si="1"/>
        <v>0.84388213488862607</v>
      </c>
      <c r="E22" s="37">
        <f>SUM(一般接種!E21+一般接種!H21+一般接種!K21+医療従事者等!D19)</f>
        <v>1829865</v>
      </c>
      <c r="F22" s="34">
        <f t="shared" si="2"/>
        <v>0.82680575499260334</v>
      </c>
      <c r="G22" s="32">
        <f t="shared" si="5"/>
        <v>961936</v>
      </c>
      <c r="H22" s="34">
        <f t="shared" si="3"/>
        <v>0.43464092746435662</v>
      </c>
      <c r="I22" s="38">
        <v>16147</v>
      </c>
      <c r="J22" s="38">
        <v>62691</v>
      </c>
      <c r="K22" s="38">
        <v>340803</v>
      </c>
      <c r="L22" s="38">
        <v>542295</v>
      </c>
      <c r="N22" s="1">
        <v>2213174</v>
      </c>
    </row>
    <row r="23" spans="1:14" x14ac:dyDescent="0.45">
      <c r="A23" s="36" t="s">
        <v>29</v>
      </c>
      <c r="B23" s="32">
        <f t="shared" si="4"/>
        <v>2227969</v>
      </c>
      <c r="C23" s="37">
        <f>SUM(一般接種!D22+一般接種!G22+一般接種!J22+医療従事者等!C20)</f>
        <v>887465</v>
      </c>
      <c r="D23" s="33">
        <f t="shared" si="1"/>
        <v>0.84708124855632572</v>
      </c>
      <c r="E23" s="37">
        <f>SUM(一般接種!E22+一般接種!H22+一般接種!K22+医療従事者等!D20)</f>
        <v>873383</v>
      </c>
      <c r="F23" s="34">
        <f t="shared" si="2"/>
        <v>0.83364004451766482</v>
      </c>
      <c r="G23" s="32">
        <f t="shared" si="5"/>
        <v>467121</v>
      </c>
      <c r="H23" s="34">
        <f t="shared" si="3"/>
        <v>0.44586483963523005</v>
      </c>
      <c r="I23" s="38">
        <v>10119</v>
      </c>
      <c r="J23" s="38">
        <v>38086</v>
      </c>
      <c r="K23" s="38">
        <v>210847</v>
      </c>
      <c r="L23" s="38">
        <v>208069</v>
      </c>
      <c r="N23" s="1">
        <v>1047674</v>
      </c>
    </row>
    <row r="24" spans="1:14" x14ac:dyDescent="0.45">
      <c r="A24" s="36" t="s">
        <v>30</v>
      </c>
      <c r="B24" s="32">
        <f t="shared" si="4"/>
        <v>2302133</v>
      </c>
      <c r="C24" s="37">
        <f>SUM(一般接種!D23+一般接種!G23+一般接種!J23+医療従事者等!C21)</f>
        <v>925206</v>
      </c>
      <c r="D24" s="33">
        <f t="shared" si="1"/>
        <v>0.81684642115523165</v>
      </c>
      <c r="E24" s="37">
        <f>SUM(一般接種!E23+一般接種!H23+一般接種!K23+医療従事者等!D21)</f>
        <v>909169</v>
      </c>
      <c r="F24" s="34">
        <f t="shared" si="2"/>
        <v>0.80268766509867073</v>
      </c>
      <c r="G24" s="32">
        <f t="shared" si="5"/>
        <v>467758</v>
      </c>
      <c r="H24" s="34">
        <f t="shared" si="3"/>
        <v>0.41297446003022981</v>
      </c>
      <c r="I24" s="38">
        <v>8054</v>
      </c>
      <c r="J24" s="38">
        <v>53622</v>
      </c>
      <c r="K24" s="38">
        <v>201632</v>
      </c>
      <c r="L24" s="38">
        <v>204450</v>
      </c>
      <c r="N24" s="1">
        <v>1132656</v>
      </c>
    </row>
    <row r="25" spans="1:14" x14ac:dyDescent="0.45">
      <c r="A25" s="36" t="s">
        <v>31</v>
      </c>
      <c r="B25" s="32">
        <f t="shared" si="4"/>
        <v>1611329</v>
      </c>
      <c r="C25" s="37">
        <f>SUM(一般接種!D24+一般接種!G24+一般接種!J24+医療従事者等!C22)</f>
        <v>640901</v>
      </c>
      <c r="D25" s="33">
        <f t="shared" si="1"/>
        <v>0.82741423449778784</v>
      </c>
      <c r="E25" s="37">
        <f>SUM(一般接種!E24+一般接種!H24+一般接種!K24+医療従事者等!D22)</f>
        <v>628881</v>
      </c>
      <c r="F25" s="34">
        <f t="shared" si="2"/>
        <v>0.81189620737867985</v>
      </c>
      <c r="G25" s="32">
        <f t="shared" si="5"/>
        <v>341547</v>
      </c>
      <c r="H25" s="34">
        <f t="shared" si="3"/>
        <v>0.4409430622670521</v>
      </c>
      <c r="I25" s="38">
        <v>7533</v>
      </c>
      <c r="J25" s="38">
        <v>31783</v>
      </c>
      <c r="K25" s="38">
        <v>143047</v>
      </c>
      <c r="L25" s="38">
        <v>159184</v>
      </c>
      <c r="N25" s="1">
        <v>774583</v>
      </c>
    </row>
    <row r="26" spans="1:14" x14ac:dyDescent="0.45">
      <c r="A26" s="36" t="s">
        <v>32</v>
      </c>
      <c r="B26" s="32">
        <f t="shared" si="4"/>
        <v>1704989</v>
      </c>
      <c r="C26" s="37">
        <f>SUM(一般接種!D25+一般接種!G25+一般接種!J25+医療従事者等!C23)</f>
        <v>674732</v>
      </c>
      <c r="D26" s="33">
        <f t="shared" si="1"/>
        <v>0.82184465960289743</v>
      </c>
      <c r="E26" s="37">
        <f>SUM(一般接種!E25+一般接種!H25+一般接種!K25+医療従事者等!D23)</f>
        <v>663168</v>
      </c>
      <c r="F26" s="34">
        <f t="shared" si="2"/>
        <v>0.80775934625826895</v>
      </c>
      <c r="G26" s="32">
        <f t="shared" si="5"/>
        <v>367089</v>
      </c>
      <c r="H26" s="34">
        <f t="shared" si="3"/>
        <v>0.44712587256713482</v>
      </c>
      <c r="I26" s="38">
        <v>6227</v>
      </c>
      <c r="J26" s="38">
        <v>37027</v>
      </c>
      <c r="K26" s="38">
        <v>167433</v>
      </c>
      <c r="L26" s="38">
        <v>156402</v>
      </c>
      <c r="N26" s="1">
        <v>820997</v>
      </c>
    </row>
    <row r="27" spans="1:14" x14ac:dyDescent="0.45">
      <c r="A27" s="36" t="s">
        <v>33</v>
      </c>
      <c r="B27" s="32">
        <f t="shared" si="4"/>
        <v>4314518</v>
      </c>
      <c r="C27" s="37">
        <f>SUM(一般接種!D26+一般接種!G26+一般接種!J26+医療従事者等!C24)</f>
        <v>1702279</v>
      </c>
      <c r="D27" s="33">
        <f t="shared" si="1"/>
        <v>0.82166751860878096</v>
      </c>
      <c r="E27" s="37">
        <f>SUM(一般接種!E26+一般接種!H26+一般接種!K26+医療従事者等!D24)</f>
        <v>1673796</v>
      </c>
      <c r="F27" s="34">
        <f t="shared" si="2"/>
        <v>0.80791915190007224</v>
      </c>
      <c r="G27" s="32">
        <f t="shared" si="5"/>
        <v>938443</v>
      </c>
      <c r="H27" s="34">
        <f t="shared" si="3"/>
        <v>0.45297400200894228</v>
      </c>
      <c r="I27" s="38">
        <v>14033</v>
      </c>
      <c r="J27" s="38">
        <v>67586</v>
      </c>
      <c r="K27" s="38">
        <v>451413</v>
      </c>
      <c r="L27" s="38">
        <v>405411</v>
      </c>
      <c r="N27" s="1">
        <v>2071737</v>
      </c>
    </row>
    <row r="28" spans="1:14" x14ac:dyDescent="0.45">
      <c r="A28" s="36" t="s">
        <v>34</v>
      </c>
      <c r="B28" s="32">
        <f t="shared" si="4"/>
        <v>4234041</v>
      </c>
      <c r="C28" s="37">
        <f>SUM(一般接種!D27+一般接種!G27+一般接種!J27+医療従事者等!C25)</f>
        <v>1652157</v>
      </c>
      <c r="D28" s="33">
        <f t="shared" si="1"/>
        <v>0.81920089885367398</v>
      </c>
      <c r="E28" s="37">
        <f>SUM(一般接種!E27+一般接種!H27+一般接種!K27+医療従事者等!D25)</f>
        <v>1627539</v>
      </c>
      <c r="F28" s="34">
        <f t="shared" si="2"/>
        <v>0.80699437869367718</v>
      </c>
      <c r="G28" s="32">
        <f t="shared" si="5"/>
        <v>954345</v>
      </c>
      <c r="H28" s="34">
        <f t="shared" si="3"/>
        <v>0.47319975148639598</v>
      </c>
      <c r="I28" s="38">
        <v>15371</v>
      </c>
      <c r="J28" s="38">
        <v>84175</v>
      </c>
      <c r="K28" s="38">
        <v>463290</v>
      </c>
      <c r="L28" s="38">
        <v>391509</v>
      </c>
      <c r="N28" s="1">
        <v>2016791</v>
      </c>
    </row>
    <row r="29" spans="1:14" x14ac:dyDescent="0.45">
      <c r="A29" s="36" t="s">
        <v>35</v>
      </c>
      <c r="B29" s="32">
        <f t="shared" si="4"/>
        <v>7623521</v>
      </c>
      <c r="C29" s="37">
        <f>SUM(一般接種!D28+一般接種!G28+一般接種!J28+医療従事者等!C26)</f>
        <v>3099849</v>
      </c>
      <c r="D29" s="33">
        <f t="shared" si="1"/>
        <v>0.84091979404599781</v>
      </c>
      <c r="E29" s="37">
        <f>SUM(一般接種!E28+一般接種!H28+一般接種!K28+医療従事者等!D26)</f>
        <v>3045771</v>
      </c>
      <c r="F29" s="34">
        <f t="shared" si="2"/>
        <v>0.82624964055709582</v>
      </c>
      <c r="G29" s="32">
        <f t="shared" si="5"/>
        <v>1477901</v>
      </c>
      <c r="H29" s="34">
        <f t="shared" si="3"/>
        <v>0.4009215302230445</v>
      </c>
      <c r="I29" s="38">
        <v>23150</v>
      </c>
      <c r="J29" s="38">
        <v>110218</v>
      </c>
      <c r="K29" s="38">
        <v>639652</v>
      </c>
      <c r="L29" s="38">
        <v>704881</v>
      </c>
      <c r="N29" s="1">
        <v>3686260</v>
      </c>
    </row>
    <row r="30" spans="1:14" x14ac:dyDescent="0.45">
      <c r="A30" s="36" t="s">
        <v>36</v>
      </c>
      <c r="B30" s="32">
        <f t="shared" si="4"/>
        <v>14811809</v>
      </c>
      <c r="C30" s="37">
        <f>SUM(一般接種!D29+一般接種!G29+一般接種!J29+医療従事者等!C27)</f>
        <v>5954805</v>
      </c>
      <c r="D30" s="33">
        <f t="shared" si="1"/>
        <v>0.78779745785112509</v>
      </c>
      <c r="E30" s="37">
        <f>SUM(一般接種!E29+一般接種!H29+一般接種!K29+医療従事者等!D27)</f>
        <v>5821074</v>
      </c>
      <c r="F30" s="34">
        <f t="shared" si="2"/>
        <v>0.77010536854914313</v>
      </c>
      <c r="G30" s="32">
        <f t="shared" si="5"/>
        <v>3035930</v>
      </c>
      <c r="H30" s="34">
        <f t="shared" si="3"/>
        <v>0.4016416887226309</v>
      </c>
      <c r="I30" s="38">
        <v>42413</v>
      </c>
      <c r="J30" s="38">
        <v>365337</v>
      </c>
      <c r="K30" s="38">
        <v>1329455</v>
      </c>
      <c r="L30" s="38">
        <v>1298725</v>
      </c>
      <c r="N30" s="1">
        <v>7558802</v>
      </c>
    </row>
    <row r="31" spans="1:14" x14ac:dyDescent="0.45">
      <c r="A31" s="36" t="s">
        <v>37</v>
      </c>
      <c r="B31" s="32">
        <f t="shared" si="4"/>
        <v>3646318</v>
      </c>
      <c r="C31" s="37">
        <f>SUM(一般接種!D30+一般接種!G30+一般接種!J30+医療従事者等!C28)</f>
        <v>1463467</v>
      </c>
      <c r="D31" s="33">
        <f t="shared" si="1"/>
        <v>0.81278571019967705</v>
      </c>
      <c r="E31" s="37">
        <f>SUM(一般接種!E30+一般接種!H30+一般接種!K30+医療従事者等!D28)</f>
        <v>1441096</v>
      </c>
      <c r="F31" s="34">
        <f t="shared" si="2"/>
        <v>0.80036122155532985</v>
      </c>
      <c r="G31" s="32">
        <f t="shared" si="5"/>
        <v>741755</v>
      </c>
      <c r="H31" s="34">
        <f t="shared" si="3"/>
        <v>0.41195863280084993</v>
      </c>
      <c r="I31" s="38">
        <v>16514</v>
      </c>
      <c r="J31" s="38">
        <v>65252</v>
      </c>
      <c r="K31" s="38">
        <v>343444</v>
      </c>
      <c r="L31" s="38">
        <v>316545</v>
      </c>
      <c r="N31" s="1">
        <v>1800557</v>
      </c>
    </row>
    <row r="32" spans="1:14" x14ac:dyDescent="0.45">
      <c r="A32" s="36" t="s">
        <v>38</v>
      </c>
      <c r="B32" s="32">
        <f t="shared" si="4"/>
        <v>2846294</v>
      </c>
      <c r="C32" s="37">
        <f>SUM(一般接種!D31+一般接種!G31+一般接種!J31+医療従事者等!C29)</f>
        <v>1146902</v>
      </c>
      <c r="D32" s="33">
        <f t="shared" si="1"/>
        <v>0.80833608792516154</v>
      </c>
      <c r="E32" s="37">
        <f>SUM(一般接種!E31+一般接種!H31+一般接種!K31+医療従事者等!D29)</f>
        <v>1129053</v>
      </c>
      <c r="F32" s="34">
        <f t="shared" si="2"/>
        <v>0.79575611959885628</v>
      </c>
      <c r="G32" s="32">
        <f t="shared" si="5"/>
        <v>570339</v>
      </c>
      <c r="H32" s="34">
        <f t="shared" si="3"/>
        <v>0.40197470756101977</v>
      </c>
      <c r="I32" s="38">
        <v>8576</v>
      </c>
      <c r="J32" s="38">
        <v>51387</v>
      </c>
      <c r="K32" s="38">
        <v>236437</v>
      </c>
      <c r="L32" s="38">
        <v>273939</v>
      </c>
      <c r="N32" s="1">
        <v>1418843</v>
      </c>
    </row>
    <row r="33" spans="1:14" x14ac:dyDescent="0.45">
      <c r="A33" s="36" t="s">
        <v>39</v>
      </c>
      <c r="B33" s="32">
        <f t="shared" si="4"/>
        <v>4961678</v>
      </c>
      <c r="C33" s="37">
        <f>SUM(一般接種!D32+一般接種!G32+一般接種!J32+医療従事者等!C30)</f>
        <v>2012564</v>
      </c>
      <c r="D33" s="33">
        <f t="shared" si="1"/>
        <v>0.7953094633481681</v>
      </c>
      <c r="E33" s="37">
        <f>SUM(一般接種!E32+一般接種!H32+一般接種!K32+医療従事者等!D30)</f>
        <v>1973564</v>
      </c>
      <c r="F33" s="34">
        <f t="shared" si="2"/>
        <v>0.77989774522612154</v>
      </c>
      <c r="G33" s="32">
        <f t="shared" si="5"/>
        <v>975550</v>
      </c>
      <c r="H33" s="34">
        <f t="shared" si="3"/>
        <v>0.38551029779391133</v>
      </c>
      <c r="I33" s="38">
        <v>24727</v>
      </c>
      <c r="J33" s="38">
        <v>88500</v>
      </c>
      <c r="K33" s="38">
        <v>435283</v>
      </c>
      <c r="L33" s="38">
        <v>427040</v>
      </c>
      <c r="N33" s="1">
        <v>2530542</v>
      </c>
    </row>
    <row r="34" spans="1:14" x14ac:dyDescent="0.45">
      <c r="A34" s="36" t="s">
        <v>40</v>
      </c>
      <c r="B34" s="32">
        <f t="shared" si="4"/>
        <v>16860661</v>
      </c>
      <c r="C34" s="37">
        <f>SUM(一般接種!D33+一般接種!G33+一般接種!J33+医療従事者等!C31)</f>
        <v>6853991</v>
      </c>
      <c r="D34" s="33">
        <f t="shared" si="1"/>
        <v>0.77538123998035635</v>
      </c>
      <c r="E34" s="37">
        <f>SUM(一般接種!E33+一般接種!H33+一般接種!K33+医療従事者等!D31)</f>
        <v>6745197</v>
      </c>
      <c r="F34" s="34">
        <f t="shared" si="2"/>
        <v>0.7630735455841392</v>
      </c>
      <c r="G34" s="32">
        <f t="shared" si="5"/>
        <v>3261473</v>
      </c>
      <c r="H34" s="34">
        <f t="shared" si="3"/>
        <v>0.3689653194616761</v>
      </c>
      <c r="I34" s="38">
        <v>60477</v>
      </c>
      <c r="J34" s="38">
        <v>347357</v>
      </c>
      <c r="K34" s="38">
        <v>1473646</v>
      </c>
      <c r="L34" s="38">
        <v>1379993</v>
      </c>
      <c r="N34" s="1">
        <v>8839511</v>
      </c>
    </row>
    <row r="35" spans="1:14" x14ac:dyDescent="0.45">
      <c r="A35" s="36" t="s">
        <v>41</v>
      </c>
      <c r="B35" s="32">
        <f t="shared" si="4"/>
        <v>10959774</v>
      </c>
      <c r="C35" s="37">
        <f>SUM(一般接種!D34+一般接種!G34+一般接種!J34+医療従事者等!C32)</f>
        <v>4402081</v>
      </c>
      <c r="D35" s="33">
        <f t="shared" si="1"/>
        <v>0.79695507931838239</v>
      </c>
      <c r="E35" s="37">
        <f>SUM(一般接種!E34+一般接種!H34+一般接種!K34+医療従事者等!D32)</f>
        <v>4332036</v>
      </c>
      <c r="F35" s="34">
        <f t="shared" si="2"/>
        <v>0.78427409536309944</v>
      </c>
      <c r="G35" s="32">
        <f t="shared" si="5"/>
        <v>2225657</v>
      </c>
      <c r="H35" s="34">
        <f t="shared" si="3"/>
        <v>0.40293412387698296</v>
      </c>
      <c r="I35" s="38">
        <v>42585</v>
      </c>
      <c r="J35" s="38">
        <v>230860</v>
      </c>
      <c r="K35" s="38">
        <v>987119</v>
      </c>
      <c r="L35" s="38">
        <v>965093</v>
      </c>
      <c r="N35" s="1">
        <v>5523625</v>
      </c>
    </row>
    <row r="36" spans="1:14" x14ac:dyDescent="0.45">
      <c r="A36" s="36" t="s">
        <v>42</v>
      </c>
      <c r="B36" s="32">
        <f t="shared" si="4"/>
        <v>2751080</v>
      </c>
      <c r="C36" s="37">
        <f>SUM(一般接種!D35+一般接種!G35+一般接種!J35+医療従事者等!C33)</f>
        <v>1088247</v>
      </c>
      <c r="D36" s="33">
        <f t="shared" si="1"/>
        <v>0.80926261527329835</v>
      </c>
      <c r="E36" s="37">
        <f>SUM(一般接種!E35+一般接種!H35+一般接種!K35+医療従事者等!D33)</f>
        <v>1071836</v>
      </c>
      <c r="F36" s="34">
        <f t="shared" si="2"/>
        <v>0.79705876010140253</v>
      </c>
      <c r="G36" s="32">
        <f t="shared" si="5"/>
        <v>590997</v>
      </c>
      <c r="H36" s="34">
        <f t="shared" si="3"/>
        <v>0.43948825757265908</v>
      </c>
      <c r="I36" s="38">
        <v>7213</v>
      </c>
      <c r="J36" s="38">
        <v>51545</v>
      </c>
      <c r="K36" s="38">
        <v>301815</v>
      </c>
      <c r="L36" s="38">
        <v>230424</v>
      </c>
      <c r="N36" s="1">
        <v>1344739</v>
      </c>
    </row>
    <row r="37" spans="1:14" x14ac:dyDescent="0.45">
      <c r="A37" s="36" t="s">
        <v>43</v>
      </c>
      <c r="B37" s="32">
        <f t="shared" si="4"/>
        <v>1921536</v>
      </c>
      <c r="C37" s="37">
        <f>SUM(一般接種!D36+一般接種!G36+一般接種!J36+医療従事者等!C34)</f>
        <v>745392</v>
      </c>
      <c r="D37" s="33">
        <f t="shared" si="1"/>
        <v>0.78924898775136798</v>
      </c>
      <c r="E37" s="37">
        <f>SUM(一般接種!E36+一般接種!H36+一般接種!K36+医療従事者等!D34)</f>
        <v>732468</v>
      </c>
      <c r="F37" s="34">
        <f t="shared" si="2"/>
        <v>0.77556457214495067</v>
      </c>
      <c r="G37" s="32">
        <f t="shared" si="5"/>
        <v>443676</v>
      </c>
      <c r="H37" s="34">
        <f t="shared" si="3"/>
        <v>0.46978077828790216</v>
      </c>
      <c r="I37" s="38">
        <v>7534</v>
      </c>
      <c r="J37" s="38">
        <v>43395</v>
      </c>
      <c r="K37" s="38">
        <v>209426</v>
      </c>
      <c r="L37" s="38">
        <v>183321</v>
      </c>
      <c r="N37" s="1">
        <v>944432</v>
      </c>
    </row>
    <row r="38" spans="1:14" x14ac:dyDescent="0.45">
      <c r="A38" s="36" t="s">
        <v>44</v>
      </c>
      <c r="B38" s="32">
        <f t="shared" si="4"/>
        <v>1109108</v>
      </c>
      <c r="C38" s="37">
        <f>SUM(一般接種!D37+一般接種!G37+一般接種!J37+医療従事者等!C35)</f>
        <v>437752</v>
      </c>
      <c r="D38" s="33">
        <f t="shared" si="1"/>
        <v>0.78620947290530685</v>
      </c>
      <c r="E38" s="37">
        <f>SUM(一般接種!E37+一般接種!H37+一般接種!K37+医療従事者等!D35)</f>
        <v>429805</v>
      </c>
      <c r="F38" s="34">
        <f t="shared" si="2"/>
        <v>0.77193653598856293</v>
      </c>
      <c r="G38" s="32">
        <f t="shared" si="5"/>
        <v>241551</v>
      </c>
      <c r="H38" s="34">
        <f t="shared" si="3"/>
        <v>0.43382939287484645</v>
      </c>
      <c r="I38" s="38">
        <v>4871</v>
      </c>
      <c r="J38" s="38">
        <v>22669</v>
      </c>
      <c r="K38" s="38">
        <v>107612</v>
      </c>
      <c r="L38" s="38">
        <v>106399</v>
      </c>
      <c r="N38" s="1">
        <v>556788</v>
      </c>
    </row>
    <row r="39" spans="1:14" x14ac:dyDescent="0.45">
      <c r="A39" s="36" t="s">
        <v>45</v>
      </c>
      <c r="B39" s="32">
        <f t="shared" si="4"/>
        <v>1381183</v>
      </c>
      <c r="C39" s="37">
        <f>SUM(一般接種!D38+一般接種!G38+一般接種!J38+医療従事者等!C36)</f>
        <v>555149</v>
      </c>
      <c r="D39" s="33">
        <f t="shared" si="1"/>
        <v>0.8251138871755237</v>
      </c>
      <c r="E39" s="37">
        <f>SUM(一般接種!E38+一般接種!H38+一般接種!K38+医療従事者等!D36)</f>
        <v>542952</v>
      </c>
      <c r="F39" s="34">
        <f t="shared" si="2"/>
        <v>0.80698557552967753</v>
      </c>
      <c r="G39" s="32">
        <f t="shared" si="5"/>
        <v>283082</v>
      </c>
      <c r="H39" s="34">
        <f t="shared" si="3"/>
        <v>0.42074270044514467</v>
      </c>
      <c r="I39" s="38">
        <v>4831</v>
      </c>
      <c r="J39" s="38">
        <v>29990</v>
      </c>
      <c r="K39" s="38">
        <v>110484</v>
      </c>
      <c r="L39" s="38">
        <v>137777</v>
      </c>
      <c r="N39" s="1">
        <v>672815</v>
      </c>
    </row>
    <row r="40" spans="1:14" x14ac:dyDescent="0.45">
      <c r="A40" s="36" t="s">
        <v>46</v>
      </c>
      <c r="B40" s="32">
        <f t="shared" si="4"/>
        <v>3770497</v>
      </c>
      <c r="C40" s="37">
        <f>SUM(一般接種!D39+一般接種!G39+一般接種!J39+医療従事者等!C37)</f>
        <v>1497563</v>
      </c>
      <c r="D40" s="33">
        <f t="shared" si="1"/>
        <v>0.79077522282025836</v>
      </c>
      <c r="E40" s="37">
        <f>SUM(一般接種!E39+一般接種!H39+一般接種!K39+医療従事者等!D37)</f>
        <v>1460932</v>
      </c>
      <c r="F40" s="34">
        <f t="shared" si="2"/>
        <v>0.77143253928231781</v>
      </c>
      <c r="G40" s="32">
        <f t="shared" si="5"/>
        <v>812002</v>
      </c>
      <c r="H40" s="34">
        <f t="shared" si="3"/>
        <v>0.42877065103805012</v>
      </c>
      <c r="I40" s="38">
        <v>21837</v>
      </c>
      <c r="J40" s="38">
        <v>136436</v>
      </c>
      <c r="K40" s="38">
        <v>359683</v>
      </c>
      <c r="L40" s="38">
        <v>294046</v>
      </c>
      <c r="N40" s="1">
        <v>1893791</v>
      </c>
    </row>
    <row r="41" spans="1:14" x14ac:dyDescent="0.45">
      <c r="A41" s="36" t="s">
        <v>47</v>
      </c>
      <c r="B41" s="32">
        <f t="shared" si="4"/>
        <v>5599240</v>
      </c>
      <c r="C41" s="37">
        <f>SUM(一般接種!D40+一般接種!G40+一般接種!J40+医療従事者等!C38)</f>
        <v>2220989</v>
      </c>
      <c r="D41" s="33">
        <f t="shared" si="1"/>
        <v>0.78970379027695947</v>
      </c>
      <c r="E41" s="37">
        <f>SUM(一般接種!E40+一般接種!H40+一般接種!K40+医療従事者等!D38)</f>
        <v>2182796</v>
      </c>
      <c r="F41" s="34">
        <f t="shared" si="2"/>
        <v>0.77612373343649432</v>
      </c>
      <c r="G41" s="32">
        <f t="shared" si="5"/>
        <v>1195455</v>
      </c>
      <c r="H41" s="34">
        <f t="shared" si="3"/>
        <v>0.425060792559325</v>
      </c>
      <c r="I41" s="38">
        <v>22304</v>
      </c>
      <c r="J41" s="38">
        <v>119462</v>
      </c>
      <c r="K41" s="38">
        <v>540506</v>
      </c>
      <c r="L41" s="38">
        <v>513183</v>
      </c>
      <c r="N41" s="1">
        <v>2812433</v>
      </c>
    </row>
    <row r="42" spans="1:14" x14ac:dyDescent="0.45">
      <c r="A42" s="36" t="s">
        <v>48</v>
      </c>
      <c r="B42" s="32">
        <f t="shared" si="4"/>
        <v>2865367</v>
      </c>
      <c r="C42" s="37">
        <f>SUM(一般接種!D41+一般接種!G41+一般接種!J41+医療従事者等!C39)</f>
        <v>1109670</v>
      </c>
      <c r="D42" s="33">
        <f t="shared" si="1"/>
        <v>0.81827432877863893</v>
      </c>
      <c r="E42" s="37">
        <f>SUM(一般接種!E41+一般接種!H41+一般接種!K41+医療従事者等!D39)</f>
        <v>1080232</v>
      </c>
      <c r="F42" s="34">
        <f t="shared" si="2"/>
        <v>0.79656665019799278</v>
      </c>
      <c r="G42" s="32">
        <f t="shared" si="5"/>
        <v>675465</v>
      </c>
      <c r="H42" s="34">
        <f t="shared" si="3"/>
        <v>0.49809012543230269</v>
      </c>
      <c r="I42" s="38">
        <v>44383</v>
      </c>
      <c r="J42" s="38">
        <v>45814</v>
      </c>
      <c r="K42" s="38">
        <v>285323</v>
      </c>
      <c r="L42" s="38">
        <v>299945</v>
      </c>
      <c r="N42" s="1">
        <v>1356110</v>
      </c>
    </row>
    <row r="43" spans="1:14" x14ac:dyDescent="0.45">
      <c r="A43" s="36" t="s">
        <v>49</v>
      </c>
      <c r="B43" s="32">
        <f t="shared" si="4"/>
        <v>1516793</v>
      </c>
      <c r="C43" s="37">
        <f>SUM(一般接種!D42+一般接種!G42+一般接種!J42+医療従事者等!C40)</f>
        <v>594580</v>
      </c>
      <c r="D43" s="33">
        <f t="shared" si="1"/>
        <v>0.80900851623718106</v>
      </c>
      <c r="E43" s="37">
        <f>SUM(一般接種!E42+一般接種!H42+一般接種!K42+医療従事者等!D40)</f>
        <v>583013</v>
      </c>
      <c r="F43" s="34">
        <f t="shared" si="2"/>
        <v>0.79327000921152357</v>
      </c>
      <c r="G43" s="32">
        <f t="shared" si="5"/>
        <v>339200</v>
      </c>
      <c r="H43" s="34">
        <f t="shared" si="3"/>
        <v>0.46152862307452625</v>
      </c>
      <c r="I43" s="38">
        <v>7723</v>
      </c>
      <c r="J43" s="38">
        <v>38489</v>
      </c>
      <c r="K43" s="38">
        <v>148589</v>
      </c>
      <c r="L43" s="38">
        <v>144399</v>
      </c>
      <c r="N43" s="1">
        <v>734949</v>
      </c>
    </row>
    <row r="44" spans="1:14" x14ac:dyDescent="0.45">
      <c r="A44" s="36" t="s">
        <v>50</v>
      </c>
      <c r="B44" s="32">
        <f t="shared" si="4"/>
        <v>1920956</v>
      </c>
      <c r="C44" s="37">
        <f>SUM(一般接種!D43+一般接種!G43+一般接種!J43+医療従事者等!C41)</f>
        <v>770716</v>
      </c>
      <c r="D44" s="33">
        <f t="shared" si="1"/>
        <v>0.79137402761691189</v>
      </c>
      <c r="E44" s="37">
        <f>SUM(一般接種!E43+一般接種!H43+一般接種!K43+医療従事者等!D41)</f>
        <v>758397</v>
      </c>
      <c r="F44" s="34">
        <f t="shared" si="2"/>
        <v>0.77872483304172113</v>
      </c>
      <c r="G44" s="32">
        <f t="shared" si="5"/>
        <v>391843</v>
      </c>
      <c r="H44" s="34">
        <f t="shared" si="3"/>
        <v>0.40234583569498178</v>
      </c>
      <c r="I44" s="38">
        <v>9300</v>
      </c>
      <c r="J44" s="38">
        <v>46280</v>
      </c>
      <c r="K44" s="38">
        <v>168885</v>
      </c>
      <c r="L44" s="38">
        <v>167378</v>
      </c>
      <c r="N44" s="1">
        <v>973896</v>
      </c>
    </row>
    <row r="45" spans="1:14" x14ac:dyDescent="0.45">
      <c r="A45" s="36" t="s">
        <v>51</v>
      </c>
      <c r="B45" s="32">
        <f t="shared" si="4"/>
        <v>2763051</v>
      </c>
      <c r="C45" s="37">
        <f>SUM(一般接種!D44+一般接種!G44+一般接種!J44+医療従事者等!C42)</f>
        <v>1099318</v>
      </c>
      <c r="D45" s="33">
        <f t="shared" si="1"/>
        <v>0.81057557813303016</v>
      </c>
      <c r="E45" s="37">
        <f>SUM(一般接種!E44+一般接種!H44+一般接種!K44+医療従事者等!D42)</f>
        <v>1082366</v>
      </c>
      <c r="F45" s="34">
        <f t="shared" si="2"/>
        <v>0.79807612192426147</v>
      </c>
      <c r="G45" s="32">
        <f t="shared" si="5"/>
        <v>581367</v>
      </c>
      <c r="H45" s="34">
        <f t="shared" si="3"/>
        <v>0.42866749396668236</v>
      </c>
      <c r="I45" s="38">
        <v>11921</v>
      </c>
      <c r="J45" s="38">
        <v>54020</v>
      </c>
      <c r="K45" s="38">
        <v>269075</v>
      </c>
      <c r="L45" s="38">
        <v>246351</v>
      </c>
      <c r="N45" s="1">
        <v>1356219</v>
      </c>
    </row>
    <row r="46" spans="1:14" x14ac:dyDescent="0.45">
      <c r="A46" s="36" t="s">
        <v>52</v>
      </c>
      <c r="B46" s="32">
        <f t="shared" si="4"/>
        <v>1411450</v>
      </c>
      <c r="C46" s="37">
        <f>SUM(一般接種!D45+一般接種!G45+一般接種!J45+医療従事者等!C43)</f>
        <v>559431</v>
      </c>
      <c r="D46" s="33">
        <f t="shared" si="1"/>
        <v>0.79785700125647674</v>
      </c>
      <c r="E46" s="37">
        <f>SUM(一般接種!E45+一般接種!H45+一般接種!K45+医療従事者等!D43)</f>
        <v>549913</v>
      </c>
      <c r="F46" s="34">
        <f t="shared" si="2"/>
        <v>0.78428248905039744</v>
      </c>
      <c r="G46" s="32">
        <f t="shared" si="5"/>
        <v>302106</v>
      </c>
      <c r="H46" s="34">
        <f t="shared" si="3"/>
        <v>0.43086169200775282</v>
      </c>
      <c r="I46" s="38">
        <v>10503</v>
      </c>
      <c r="J46" s="38">
        <v>33101</v>
      </c>
      <c r="K46" s="38">
        <v>140090</v>
      </c>
      <c r="L46" s="38">
        <v>118412</v>
      </c>
      <c r="N46" s="1">
        <v>701167</v>
      </c>
    </row>
    <row r="47" spans="1:14" x14ac:dyDescent="0.45">
      <c r="A47" s="36" t="s">
        <v>53</v>
      </c>
      <c r="B47" s="32">
        <f t="shared" si="4"/>
        <v>10227589</v>
      </c>
      <c r="C47" s="37">
        <f>SUM(一般接種!D46+一般接種!G46+一般接種!J46+医療従事者等!C44)</f>
        <v>4092678</v>
      </c>
      <c r="D47" s="33">
        <f t="shared" si="1"/>
        <v>0.798700667620317</v>
      </c>
      <c r="E47" s="37">
        <f>SUM(一般接種!E46+一般接種!H46+一般接種!K46+医療従事者等!D44)</f>
        <v>3995976</v>
      </c>
      <c r="F47" s="34">
        <f t="shared" si="2"/>
        <v>0.77982892839230544</v>
      </c>
      <c r="G47" s="32">
        <f t="shared" si="5"/>
        <v>2138935</v>
      </c>
      <c r="H47" s="34">
        <f t="shared" si="3"/>
        <v>0.41742077253486909</v>
      </c>
      <c r="I47" s="38">
        <v>41300</v>
      </c>
      <c r="J47" s="38">
        <v>218196</v>
      </c>
      <c r="K47" s="38">
        <v>911882</v>
      </c>
      <c r="L47" s="38">
        <v>967557</v>
      </c>
      <c r="N47" s="1">
        <v>5124170</v>
      </c>
    </row>
    <row r="48" spans="1:14" x14ac:dyDescent="0.45">
      <c r="A48" s="36" t="s">
        <v>54</v>
      </c>
      <c r="B48" s="32">
        <f t="shared" si="4"/>
        <v>1661728</v>
      </c>
      <c r="C48" s="37">
        <f>SUM(一般接種!D47+一般接種!G47+一般接種!J47+医療従事者等!C45)</f>
        <v>650912</v>
      </c>
      <c r="D48" s="33">
        <f t="shared" si="1"/>
        <v>0.79552004223792561</v>
      </c>
      <c r="E48" s="37">
        <f>SUM(一般接種!E47+一般接種!H47+一般接種!K47+医療従事者等!D45)</f>
        <v>639868</v>
      </c>
      <c r="F48" s="34">
        <f t="shared" si="2"/>
        <v>0.78202248289583998</v>
      </c>
      <c r="G48" s="32">
        <f t="shared" si="5"/>
        <v>370948</v>
      </c>
      <c r="H48" s="34">
        <f t="shared" si="3"/>
        <v>0.45335862394313525</v>
      </c>
      <c r="I48" s="38">
        <v>8349</v>
      </c>
      <c r="J48" s="38">
        <v>55864</v>
      </c>
      <c r="K48" s="38">
        <v>164297</v>
      </c>
      <c r="L48" s="38">
        <v>142438</v>
      </c>
      <c r="N48" s="1">
        <v>818222</v>
      </c>
    </row>
    <row r="49" spans="1:14" x14ac:dyDescent="0.45">
      <c r="A49" s="36" t="s">
        <v>55</v>
      </c>
      <c r="B49" s="32">
        <f t="shared" si="4"/>
        <v>2770853</v>
      </c>
      <c r="C49" s="37">
        <f>SUM(一般接種!D48+一般接種!G48+一般接種!J48+医療従事者等!C46)</f>
        <v>1083884</v>
      </c>
      <c r="D49" s="33">
        <f t="shared" si="1"/>
        <v>0.81132807061405543</v>
      </c>
      <c r="E49" s="37">
        <f>SUM(一般接種!E48+一般接種!H48+一般接種!K48+医療従事者等!D46)</f>
        <v>1065506</v>
      </c>
      <c r="F49" s="34">
        <f t="shared" si="2"/>
        <v>0.797571444183787</v>
      </c>
      <c r="G49" s="32">
        <f t="shared" si="5"/>
        <v>621463</v>
      </c>
      <c r="H49" s="34">
        <f t="shared" si="3"/>
        <v>0.46518850425693409</v>
      </c>
      <c r="I49" s="38">
        <v>14524</v>
      </c>
      <c r="J49" s="38">
        <v>62942</v>
      </c>
      <c r="K49" s="38">
        <v>270197</v>
      </c>
      <c r="L49" s="38">
        <v>273800</v>
      </c>
      <c r="N49" s="1">
        <v>1335938</v>
      </c>
    </row>
    <row r="50" spans="1:14" x14ac:dyDescent="0.45">
      <c r="A50" s="36" t="s">
        <v>56</v>
      </c>
      <c r="B50" s="32">
        <f t="shared" si="4"/>
        <v>3687874</v>
      </c>
      <c r="C50" s="37">
        <f>SUM(一般接種!D49+一般接種!G49+一般接種!J49+医療従事者等!C47)</f>
        <v>1438651</v>
      </c>
      <c r="D50" s="33">
        <f t="shared" si="1"/>
        <v>0.81804514270930173</v>
      </c>
      <c r="E50" s="37">
        <f>SUM(一般接種!E49+一般接種!H49+一般接種!K49+医療従事者等!D47)</f>
        <v>1418509</v>
      </c>
      <c r="F50" s="34">
        <f t="shared" si="2"/>
        <v>0.80659200691441424</v>
      </c>
      <c r="G50" s="32">
        <f t="shared" si="5"/>
        <v>830714</v>
      </c>
      <c r="H50" s="34">
        <f t="shared" si="3"/>
        <v>0.47236025462785269</v>
      </c>
      <c r="I50" s="38">
        <v>20898</v>
      </c>
      <c r="J50" s="38">
        <v>76966</v>
      </c>
      <c r="K50" s="38">
        <v>339164</v>
      </c>
      <c r="L50" s="38">
        <v>393686</v>
      </c>
      <c r="N50" s="1">
        <v>1758645</v>
      </c>
    </row>
    <row r="51" spans="1:14" x14ac:dyDescent="0.45">
      <c r="A51" s="36" t="s">
        <v>57</v>
      </c>
      <c r="B51" s="32">
        <f t="shared" si="4"/>
        <v>2288223</v>
      </c>
      <c r="C51" s="37">
        <f>SUM(一般接種!D50+一般接種!G50+一般接種!J50+医療従事者等!C48)</f>
        <v>915340</v>
      </c>
      <c r="D51" s="33">
        <f t="shared" si="1"/>
        <v>0.80170546560034195</v>
      </c>
      <c r="E51" s="37">
        <f>SUM(一般接種!E50+一般接種!H50+一般接種!K50+医療従事者等!D48)</f>
        <v>895050</v>
      </c>
      <c r="F51" s="34">
        <f t="shared" si="2"/>
        <v>0.78393435989423166</v>
      </c>
      <c r="G51" s="32">
        <f t="shared" si="5"/>
        <v>477833</v>
      </c>
      <c r="H51" s="34">
        <f t="shared" si="3"/>
        <v>0.41851260487273384</v>
      </c>
      <c r="I51" s="38">
        <v>18473</v>
      </c>
      <c r="J51" s="38">
        <v>49518</v>
      </c>
      <c r="K51" s="38">
        <v>213361</v>
      </c>
      <c r="L51" s="38">
        <v>196481</v>
      </c>
      <c r="N51" s="1">
        <v>1141741</v>
      </c>
    </row>
    <row r="52" spans="1:14" x14ac:dyDescent="0.45">
      <c r="A52" s="36" t="s">
        <v>58</v>
      </c>
      <c r="B52" s="32">
        <f t="shared" si="4"/>
        <v>2151776</v>
      </c>
      <c r="C52" s="37">
        <f>SUM(一般接種!D51+一般接種!G51+一般接種!J51+医療従事者等!C49)</f>
        <v>859405</v>
      </c>
      <c r="D52" s="33">
        <f t="shared" si="1"/>
        <v>0.79044572454497208</v>
      </c>
      <c r="E52" s="37">
        <f>SUM(一般接種!E51+一般接種!H51+一般接種!K51+医療従事者等!D49)</f>
        <v>843118</v>
      </c>
      <c r="F52" s="34">
        <f t="shared" si="2"/>
        <v>0.77546560514182228</v>
      </c>
      <c r="G52" s="32">
        <f t="shared" si="5"/>
        <v>449253</v>
      </c>
      <c r="H52" s="34">
        <f t="shared" si="3"/>
        <v>0.41320461608787751</v>
      </c>
      <c r="I52" s="38">
        <v>10782</v>
      </c>
      <c r="J52" s="38">
        <v>45444</v>
      </c>
      <c r="K52" s="38">
        <v>185440</v>
      </c>
      <c r="L52" s="38">
        <v>207587</v>
      </c>
      <c r="N52" s="1">
        <v>1087241</v>
      </c>
    </row>
    <row r="53" spans="1:14" x14ac:dyDescent="0.45">
      <c r="A53" s="36" t="s">
        <v>59</v>
      </c>
      <c r="B53" s="32">
        <f t="shared" si="4"/>
        <v>3275558</v>
      </c>
      <c r="C53" s="37">
        <f>SUM(一般接種!D52+一般接種!G52+一般接種!J52+医療従事者等!C50)</f>
        <v>1303172</v>
      </c>
      <c r="D53" s="33">
        <f t="shared" si="1"/>
        <v>0.80566201158936812</v>
      </c>
      <c r="E53" s="37">
        <f>SUM(一般接種!E52+一般接種!H52+一般接種!K52+医療従事者等!D50)</f>
        <v>1273009</v>
      </c>
      <c r="F53" s="34">
        <f t="shared" si="2"/>
        <v>0.78701429413106627</v>
      </c>
      <c r="G53" s="32">
        <f t="shared" si="5"/>
        <v>699377</v>
      </c>
      <c r="H53" s="34">
        <f t="shared" si="3"/>
        <v>0.43237690855799354</v>
      </c>
      <c r="I53" s="38">
        <v>16998</v>
      </c>
      <c r="J53" s="38">
        <v>69641</v>
      </c>
      <c r="K53" s="38">
        <v>338976</v>
      </c>
      <c r="L53" s="38">
        <v>273762</v>
      </c>
      <c r="N53" s="1">
        <v>1617517</v>
      </c>
    </row>
    <row r="54" spans="1:14" x14ac:dyDescent="0.45">
      <c r="A54" s="36" t="s">
        <v>60</v>
      </c>
      <c r="B54" s="32">
        <f t="shared" si="4"/>
        <v>2533627</v>
      </c>
      <c r="C54" s="37">
        <f>SUM(一般接種!D53+一般接種!G53+一般接種!J53+医療従事者等!C51)</f>
        <v>1048098</v>
      </c>
      <c r="D54" s="40">
        <f t="shared" si="1"/>
        <v>0.70573382047756472</v>
      </c>
      <c r="E54" s="37">
        <f>SUM(一般接種!E53+一般接種!H53+一般接種!K53+医療従事者等!D51)</f>
        <v>1024932</v>
      </c>
      <c r="F54" s="34">
        <f t="shared" si="2"/>
        <v>0.69013505997503233</v>
      </c>
      <c r="G54" s="32">
        <f t="shared" si="5"/>
        <v>460597</v>
      </c>
      <c r="H54" s="34">
        <f t="shared" si="3"/>
        <v>0.31014168571116907</v>
      </c>
      <c r="I54" s="38">
        <v>16873</v>
      </c>
      <c r="J54" s="38">
        <v>56766</v>
      </c>
      <c r="K54" s="38">
        <v>205722</v>
      </c>
      <c r="L54" s="38">
        <v>181236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7" t="s">
        <v>105</v>
      </c>
      <c r="B56" s="87"/>
      <c r="C56" s="87"/>
      <c r="D56" s="87"/>
      <c r="E56" s="87"/>
      <c r="F56" s="87"/>
      <c r="G56" s="87"/>
      <c r="H56" s="87"/>
      <c r="I56" s="87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7" t="s">
        <v>109</v>
      </c>
      <c r="B60" s="87"/>
      <c r="C60" s="87"/>
      <c r="D60" s="87"/>
      <c r="E60" s="87"/>
      <c r="F60" s="87"/>
      <c r="G60" s="87"/>
      <c r="H60" s="87"/>
      <c r="I60" s="87"/>
      <c r="J60" s="87"/>
      <c r="K60" s="87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D5" sqref="D5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3" t="str">
        <f>'進捗状況 (都道府県別)'!H3</f>
        <v>（4月1日公表時点）</v>
      </c>
      <c r="R2" s="103"/>
    </row>
    <row r="3" spans="1:18" ht="37.5" customHeight="1" x14ac:dyDescent="0.45">
      <c r="A3" s="104" t="s">
        <v>3</v>
      </c>
      <c r="B3" s="107" t="s">
        <v>112</v>
      </c>
      <c r="C3" s="107"/>
      <c r="D3" s="107"/>
      <c r="E3" s="107"/>
      <c r="F3" s="107"/>
      <c r="G3" s="107"/>
      <c r="H3" s="107"/>
      <c r="I3" s="107"/>
      <c r="J3" s="107"/>
      <c r="K3" s="107"/>
      <c r="M3" s="107" t="s">
        <v>113</v>
      </c>
      <c r="N3" s="107"/>
      <c r="O3" s="107"/>
      <c r="P3" s="107"/>
      <c r="Q3" s="107"/>
      <c r="R3" s="107"/>
    </row>
    <row r="4" spans="1:18" ht="18.75" customHeight="1" x14ac:dyDescent="0.45">
      <c r="A4" s="105"/>
      <c r="B4" s="108" t="s">
        <v>13</v>
      </c>
      <c r="C4" s="109" t="s">
        <v>114</v>
      </c>
      <c r="D4" s="109"/>
      <c r="E4" s="109"/>
      <c r="F4" s="110" t="s">
        <v>115</v>
      </c>
      <c r="G4" s="111"/>
      <c r="H4" s="112"/>
      <c r="I4" s="110" t="s">
        <v>116</v>
      </c>
      <c r="J4" s="111"/>
      <c r="K4" s="112"/>
      <c r="M4" s="113" t="s">
        <v>117</v>
      </c>
      <c r="N4" s="113"/>
      <c r="O4" s="107" t="s">
        <v>118</v>
      </c>
      <c r="P4" s="107"/>
      <c r="Q4" s="109" t="s">
        <v>116</v>
      </c>
      <c r="R4" s="109"/>
    </row>
    <row r="5" spans="1:18" ht="36" x14ac:dyDescent="0.45">
      <c r="A5" s="106"/>
      <c r="B5" s="108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190762722</v>
      </c>
      <c r="C6" s="43">
        <f t="shared" ref="C6" si="0">SUM(C7:C53)</f>
        <v>158433803</v>
      </c>
      <c r="D6" s="43">
        <f>SUM(D7:D53)</f>
        <v>79720752</v>
      </c>
      <c r="E6" s="44">
        <f>SUM(E7:E53)</f>
        <v>78713051</v>
      </c>
      <c r="F6" s="44">
        <f t="shared" ref="F6:Q6" si="1">SUM(F7:F53)</f>
        <v>32212137</v>
      </c>
      <c r="G6" s="44">
        <f>SUM(G7:G53)</f>
        <v>16164087</v>
      </c>
      <c r="H6" s="44">
        <f t="shared" ref="H6:K6" si="2">SUM(H7:H53)</f>
        <v>16048050</v>
      </c>
      <c r="I6" s="44">
        <f>SUM(I7:I53)</f>
        <v>116782</v>
      </c>
      <c r="J6" s="44">
        <f t="shared" si="2"/>
        <v>58459</v>
      </c>
      <c r="K6" s="44">
        <f t="shared" si="2"/>
        <v>58323</v>
      </c>
      <c r="L6" s="45"/>
      <c r="M6" s="44">
        <f>SUM(M7:M53)</f>
        <v>168063110</v>
      </c>
      <c r="N6" s="46">
        <f>C6/M6</f>
        <v>0.94270421986121766</v>
      </c>
      <c r="O6" s="44">
        <f t="shared" si="1"/>
        <v>34257250</v>
      </c>
      <c r="P6" s="47">
        <f>F6/O6</f>
        <v>0.9403013084821461</v>
      </c>
      <c r="Q6" s="44">
        <f t="shared" si="1"/>
        <v>198640</v>
      </c>
      <c r="R6" s="47">
        <f>I6/Q6</f>
        <v>0.58790777285541684</v>
      </c>
    </row>
    <row r="7" spans="1:18" x14ac:dyDescent="0.45">
      <c r="A7" s="48" t="s">
        <v>14</v>
      </c>
      <c r="B7" s="43">
        <v>7825502</v>
      </c>
      <c r="C7" s="43">
        <v>6332412</v>
      </c>
      <c r="D7" s="43">
        <v>3186461</v>
      </c>
      <c r="E7" s="44">
        <v>3145951</v>
      </c>
      <c r="F7" s="49">
        <v>1492233</v>
      </c>
      <c r="G7" s="44">
        <v>748147</v>
      </c>
      <c r="H7" s="44">
        <v>744086</v>
      </c>
      <c r="I7" s="44">
        <v>857</v>
      </c>
      <c r="J7" s="44">
        <v>421</v>
      </c>
      <c r="K7" s="44">
        <v>436</v>
      </c>
      <c r="L7" s="45"/>
      <c r="M7" s="44">
        <v>7054960</v>
      </c>
      <c r="N7" s="46">
        <v>0.89759999999999995</v>
      </c>
      <c r="O7" s="50">
        <v>1518200</v>
      </c>
      <c r="P7" s="46">
        <v>0.9829</v>
      </c>
      <c r="Q7" s="44">
        <v>900</v>
      </c>
      <c r="R7" s="47">
        <v>0.95220000000000005</v>
      </c>
    </row>
    <row r="8" spans="1:18" x14ac:dyDescent="0.45">
      <c r="A8" s="48" t="s">
        <v>15</v>
      </c>
      <c r="B8" s="43">
        <v>1996322</v>
      </c>
      <c r="C8" s="43">
        <v>1807209</v>
      </c>
      <c r="D8" s="43">
        <v>909420</v>
      </c>
      <c r="E8" s="44">
        <v>897789</v>
      </c>
      <c r="F8" s="49">
        <v>186712</v>
      </c>
      <c r="G8" s="44">
        <v>94106</v>
      </c>
      <c r="H8" s="44">
        <v>92606</v>
      </c>
      <c r="I8" s="44">
        <v>2401</v>
      </c>
      <c r="J8" s="44">
        <v>1209</v>
      </c>
      <c r="K8" s="44">
        <v>1192</v>
      </c>
      <c r="L8" s="45"/>
      <c r="M8" s="44">
        <v>1832855</v>
      </c>
      <c r="N8" s="46">
        <v>0.98599999999999999</v>
      </c>
      <c r="O8" s="50">
        <v>186500</v>
      </c>
      <c r="P8" s="46">
        <v>1.0011000000000001</v>
      </c>
      <c r="Q8" s="44">
        <v>3700</v>
      </c>
      <c r="R8" s="47">
        <v>0.64890000000000003</v>
      </c>
    </row>
    <row r="9" spans="1:18" x14ac:dyDescent="0.45">
      <c r="A9" s="48" t="s">
        <v>16</v>
      </c>
      <c r="B9" s="43">
        <v>1917211</v>
      </c>
      <c r="C9" s="43">
        <v>1673827</v>
      </c>
      <c r="D9" s="43">
        <v>842659</v>
      </c>
      <c r="E9" s="44">
        <v>831168</v>
      </c>
      <c r="F9" s="49">
        <v>243290</v>
      </c>
      <c r="G9" s="44">
        <v>122238</v>
      </c>
      <c r="H9" s="44">
        <v>121052</v>
      </c>
      <c r="I9" s="44">
        <v>94</v>
      </c>
      <c r="J9" s="44">
        <v>48</v>
      </c>
      <c r="K9" s="44">
        <v>46</v>
      </c>
      <c r="L9" s="45"/>
      <c r="M9" s="44">
        <v>1765985</v>
      </c>
      <c r="N9" s="46">
        <v>0.94779999999999998</v>
      </c>
      <c r="O9" s="50">
        <v>227500</v>
      </c>
      <c r="P9" s="46">
        <v>1.0693999999999999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3479814</v>
      </c>
      <c r="C10" s="43">
        <v>2739826</v>
      </c>
      <c r="D10" s="43">
        <v>1379014</v>
      </c>
      <c r="E10" s="44">
        <v>1360812</v>
      </c>
      <c r="F10" s="49">
        <v>739941</v>
      </c>
      <c r="G10" s="44">
        <v>371049</v>
      </c>
      <c r="H10" s="44">
        <v>368892</v>
      </c>
      <c r="I10" s="44">
        <v>47</v>
      </c>
      <c r="J10" s="44">
        <v>21</v>
      </c>
      <c r="K10" s="44">
        <v>26</v>
      </c>
      <c r="L10" s="45"/>
      <c r="M10" s="44">
        <v>2947365</v>
      </c>
      <c r="N10" s="46">
        <v>0.92959999999999998</v>
      </c>
      <c r="O10" s="50">
        <v>854400</v>
      </c>
      <c r="P10" s="46">
        <v>0.86599999999999999</v>
      </c>
      <c r="Q10" s="44">
        <v>140</v>
      </c>
      <c r="R10" s="47">
        <v>0.3357</v>
      </c>
    </row>
    <row r="11" spans="1:18" x14ac:dyDescent="0.45">
      <c r="A11" s="48" t="s">
        <v>18</v>
      </c>
      <c r="B11" s="43">
        <v>1546726</v>
      </c>
      <c r="C11" s="43">
        <v>1451436</v>
      </c>
      <c r="D11" s="43">
        <v>729772</v>
      </c>
      <c r="E11" s="44">
        <v>721664</v>
      </c>
      <c r="F11" s="49">
        <v>95234</v>
      </c>
      <c r="G11" s="44">
        <v>47924</v>
      </c>
      <c r="H11" s="44">
        <v>47310</v>
      </c>
      <c r="I11" s="44">
        <v>56</v>
      </c>
      <c r="J11" s="44">
        <v>28</v>
      </c>
      <c r="K11" s="44">
        <v>28</v>
      </c>
      <c r="L11" s="45"/>
      <c r="M11" s="44">
        <v>1463055</v>
      </c>
      <c r="N11" s="46">
        <v>0.99209999999999998</v>
      </c>
      <c r="O11" s="50">
        <v>87900</v>
      </c>
      <c r="P11" s="46">
        <v>1.0833999999999999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1691692</v>
      </c>
      <c r="C12" s="43">
        <v>1614607</v>
      </c>
      <c r="D12" s="43">
        <v>814636</v>
      </c>
      <c r="E12" s="44">
        <v>799971</v>
      </c>
      <c r="F12" s="49">
        <v>76924</v>
      </c>
      <c r="G12" s="44">
        <v>38614</v>
      </c>
      <c r="H12" s="44">
        <v>38310</v>
      </c>
      <c r="I12" s="44">
        <v>161</v>
      </c>
      <c r="J12" s="44">
        <v>80</v>
      </c>
      <c r="K12" s="44">
        <v>81</v>
      </c>
      <c r="L12" s="45"/>
      <c r="M12" s="44">
        <v>1637995</v>
      </c>
      <c r="N12" s="46">
        <v>0.98570000000000002</v>
      </c>
      <c r="O12" s="50">
        <v>61700</v>
      </c>
      <c r="P12" s="46">
        <v>1.2466999999999999</v>
      </c>
      <c r="Q12" s="44">
        <v>340</v>
      </c>
      <c r="R12" s="47">
        <v>0.47349999999999998</v>
      </c>
    </row>
    <row r="13" spans="1:18" x14ac:dyDescent="0.45">
      <c r="A13" s="48" t="s">
        <v>20</v>
      </c>
      <c r="B13" s="43">
        <v>2895010</v>
      </c>
      <c r="C13" s="43">
        <v>2688108</v>
      </c>
      <c r="D13" s="43">
        <v>1354250</v>
      </c>
      <c r="E13" s="44">
        <v>1333858</v>
      </c>
      <c r="F13" s="49">
        <v>206650</v>
      </c>
      <c r="G13" s="44">
        <v>103958</v>
      </c>
      <c r="H13" s="44">
        <v>102692</v>
      </c>
      <c r="I13" s="44">
        <v>252</v>
      </c>
      <c r="J13" s="44">
        <v>127</v>
      </c>
      <c r="K13" s="44">
        <v>125</v>
      </c>
      <c r="L13" s="45"/>
      <c r="M13" s="44">
        <v>2776840</v>
      </c>
      <c r="N13" s="46">
        <v>0.96799999999999997</v>
      </c>
      <c r="O13" s="50">
        <v>178600</v>
      </c>
      <c r="P13" s="46">
        <v>1.1571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4547786</v>
      </c>
      <c r="C14" s="43">
        <v>3678852</v>
      </c>
      <c r="D14" s="43">
        <v>1851172</v>
      </c>
      <c r="E14" s="44">
        <v>1827680</v>
      </c>
      <c r="F14" s="49">
        <v>868566</v>
      </c>
      <c r="G14" s="44">
        <v>436007</v>
      </c>
      <c r="H14" s="44">
        <v>432559</v>
      </c>
      <c r="I14" s="44">
        <v>368</v>
      </c>
      <c r="J14" s="44">
        <v>178</v>
      </c>
      <c r="K14" s="44">
        <v>190</v>
      </c>
      <c r="L14" s="45"/>
      <c r="M14" s="44">
        <v>3868205</v>
      </c>
      <c r="N14" s="46">
        <v>0.95099999999999996</v>
      </c>
      <c r="O14" s="50">
        <v>892500</v>
      </c>
      <c r="P14" s="46">
        <v>0.97319999999999995</v>
      </c>
      <c r="Q14" s="44">
        <v>860</v>
      </c>
      <c r="R14" s="47">
        <v>0.4279</v>
      </c>
    </row>
    <row r="15" spans="1:18" x14ac:dyDescent="0.45">
      <c r="A15" s="51" t="s">
        <v>22</v>
      </c>
      <c r="B15" s="43">
        <v>3018524</v>
      </c>
      <c r="C15" s="43">
        <v>2636488</v>
      </c>
      <c r="D15" s="43">
        <v>1327111</v>
      </c>
      <c r="E15" s="44">
        <v>1309377</v>
      </c>
      <c r="F15" s="49">
        <v>381209</v>
      </c>
      <c r="G15" s="44">
        <v>191794</v>
      </c>
      <c r="H15" s="44">
        <v>189415</v>
      </c>
      <c r="I15" s="44">
        <v>827</v>
      </c>
      <c r="J15" s="44">
        <v>417</v>
      </c>
      <c r="K15" s="44">
        <v>410</v>
      </c>
      <c r="L15" s="45"/>
      <c r="M15" s="44">
        <v>2698650</v>
      </c>
      <c r="N15" s="46">
        <v>0.97699999999999998</v>
      </c>
      <c r="O15" s="50">
        <v>375900</v>
      </c>
      <c r="P15" s="46">
        <v>1.0141</v>
      </c>
      <c r="Q15" s="44">
        <v>1120</v>
      </c>
      <c r="R15" s="47">
        <v>0.73839999999999995</v>
      </c>
    </row>
    <row r="16" spans="1:18" x14ac:dyDescent="0.45">
      <c r="A16" s="48" t="s">
        <v>23</v>
      </c>
      <c r="B16" s="43">
        <v>2964681</v>
      </c>
      <c r="C16" s="43">
        <v>2115909</v>
      </c>
      <c r="D16" s="43">
        <v>1065262</v>
      </c>
      <c r="E16" s="44">
        <v>1050647</v>
      </c>
      <c r="F16" s="49">
        <v>848558</v>
      </c>
      <c r="G16" s="44">
        <v>425754</v>
      </c>
      <c r="H16" s="44">
        <v>422804</v>
      </c>
      <c r="I16" s="44">
        <v>214</v>
      </c>
      <c r="J16" s="44">
        <v>94</v>
      </c>
      <c r="K16" s="44">
        <v>120</v>
      </c>
      <c r="L16" s="45"/>
      <c r="M16" s="44">
        <v>2329595</v>
      </c>
      <c r="N16" s="46">
        <v>0.9083</v>
      </c>
      <c r="O16" s="50">
        <v>887500</v>
      </c>
      <c r="P16" s="46">
        <v>0.95609999999999995</v>
      </c>
      <c r="Q16" s="44">
        <v>340</v>
      </c>
      <c r="R16" s="47">
        <v>0.62939999999999996</v>
      </c>
    </row>
    <row r="17" spans="1:18" x14ac:dyDescent="0.45">
      <c r="A17" s="48" t="s">
        <v>24</v>
      </c>
      <c r="B17" s="43">
        <v>11384982</v>
      </c>
      <c r="C17" s="43">
        <v>9694346</v>
      </c>
      <c r="D17" s="43">
        <v>4884040</v>
      </c>
      <c r="E17" s="44">
        <v>4810306</v>
      </c>
      <c r="F17" s="49">
        <v>1672621</v>
      </c>
      <c r="G17" s="44">
        <v>837805</v>
      </c>
      <c r="H17" s="44">
        <v>834816</v>
      </c>
      <c r="I17" s="44">
        <v>18015</v>
      </c>
      <c r="J17" s="44">
        <v>9040</v>
      </c>
      <c r="K17" s="44">
        <v>8975</v>
      </c>
      <c r="L17" s="45"/>
      <c r="M17" s="44">
        <v>10144410</v>
      </c>
      <c r="N17" s="46">
        <v>0.9556</v>
      </c>
      <c r="O17" s="50">
        <v>659400</v>
      </c>
      <c r="P17" s="46">
        <v>2.5366</v>
      </c>
      <c r="Q17" s="44">
        <v>37520</v>
      </c>
      <c r="R17" s="47">
        <v>0.48010000000000003</v>
      </c>
    </row>
    <row r="18" spans="1:18" x14ac:dyDescent="0.45">
      <c r="A18" s="48" t="s">
        <v>25</v>
      </c>
      <c r="B18" s="43">
        <v>9711210</v>
      </c>
      <c r="C18" s="43">
        <v>8014106</v>
      </c>
      <c r="D18" s="43">
        <v>4035111</v>
      </c>
      <c r="E18" s="44">
        <v>3978995</v>
      </c>
      <c r="F18" s="49">
        <v>1696317</v>
      </c>
      <c r="G18" s="44">
        <v>850094</v>
      </c>
      <c r="H18" s="44">
        <v>846223</v>
      </c>
      <c r="I18" s="44">
        <v>787</v>
      </c>
      <c r="J18" s="44">
        <v>365</v>
      </c>
      <c r="K18" s="44">
        <v>422</v>
      </c>
      <c r="L18" s="45"/>
      <c r="M18" s="44">
        <v>8345845</v>
      </c>
      <c r="N18" s="46">
        <v>0.96030000000000004</v>
      </c>
      <c r="O18" s="50">
        <v>643300</v>
      </c>
      <c r="P18" s="46">
        <v>2.6368999999999998</v>
      </c>
      <c r="Q18" s="44">
        <v>4360</v>
      </c>
      <c r="R18" s="47">
        <v>0.18049999999999999</v>
      </c>
    </row>
    <row r="19" spans="1:18" x14ac:dyDescent="0.45">
      <c r="A19" s="48" t="s">
        <v>26</v>
      </c>
      <c r="B19" s="43">
        <v>20997417</v>
      </c>
      <c r="C19" s="43">
        <v>15639393</v>
      </c>
      <c r="D19" s="43">
        <v>7878032</v>
      </c>
      <c r="E19" s="44">
        <v>7761361</v>
      </c>
      <c r="F19" s="49">
        <v>5344642</v>
      </c>
      <c r="G19" s="44">
        <v>2682059</v>
      </c>
      <c r="H19" s="44">
        <v>2662583</v>
      </c>
      <c r="I19" s="44">
        <v>13382</v>
      </c>
      <c r="J19" s="44">
        <v>6569</v>
      </c>
      <c r="K19" s="44">
        <v>6813</v>
      </c>
      <c r="L19" s="45"/>
      <c r="M19" s="44">
        <v>16887090</v>
      </c>
      <c r="N19" s="46">
        <v>0.92610000000000003</v>
      </c>
      <c r="O19" s="50">
        <v>10132950</v>
      </c>
      <c r="P19" s="46">
        <v>0.52749999999999997</v>
      </c>
      <c r="Q19" s="44">
        <v>43540</v>
      </c>
      <c r="R19" s="47">
        <v>0.30730000000000002</v>
      </c>
    </row>
    <row r="20" spans="1:18" x14ac:dyDescent="0.45">
      <c r="A20" s="48" t="s">
        <v>27</v>
      </c>
      <c r="B20" s="43">
        <v>14176627</v>
      </c>
      <c r="C20" s="43">
        <v>10844470</v>
      </c>
      <c r="D20" s="43">
        <v>5454781</v>
      </c>
      <c r="E20" s="44">
        <v>5389689</v>
      </c>
      <c r="F20" s="49">
        <v>3326080</v>
      </c>
      <c r="G20" s="44">
        <v>1666036</v>
      </c>
      <c r="H20" s="44">
        <v>1660044</v>
      </c>
      <c r="I20" s="44">
        <v>6077</v>
      </c>
      <c r="J20" s="44">
        <v>3059</v>
      </c>
      <c r="K20" s="44">
        <v>3018</v>
      </c>
      <c r="L20" s="45"/>
      <c r="M20" s="44">
        <v>11400935</v>
      </c>
      <c r="N20" s="46">
        <v>0.95120000000000005</v>
      </c>
      <c r="O20" s="50">
        <v>1939600</v>
      </c>
      <c r="P20" s="46">
        <v>1.7148000000000001</v>
      </c>
      <c r="Q20" s="44">
        <v>11540</v>
      </c>
      <c r="R20" s="47">
        <v>0.52659999999999996</v>
      </c>
    </row>
    <row r="21" spans="1:18" x14ac:dyDescent="0.45">
      <c r="A21" s="48" t="s">
        <v>28</v>
      </c>
      <c r="B21" s="43">
        <v>3478146</v>
      </c>
      <c r="C21" s="43">
        <v>2908691</v>
      </c>
      <c r="D21" s="43">
        <v>1461087</v>
      </c>
      <c r="E21" s="44">
        <v>1447604</v>
      </c>
      <c r="F21" s="49">
        <v>569377</v>
      </c>
      <c r="G21" s="44">
        <v>285871</v>
      </c>
      <c r="H21" s="44">
        <v>283506</v>
      </c>
      <c r="I21" s="44">
        <v>78</v>
      </c>
      <c r="J21" s="44">
        <v>35</v>
      </c>
      <c r="K21" s="44">
        <v>43</v>
      </c>
      <c r="L21" s="45"/>
      <c r="M21" s="44">
        <v>3078305</v>
      </c>
      <c r="N21" s="46">
        <v>0.94489999999999996</v>
      </c>
      <c r="O21" s="50">
        <v>584800</v>
      </c>
      <c r="P21" s="46">
        <v>0.97360000000000002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1652481</v>
      </c>
      <c r="C22" s="43">
        <v>1466679</v>
      </c>
      <c r="D22" s="43">
        <v>738262</v>
      </c>
      <c r="E22" s="44">
        <v>728417</v>
      </c>
      <c r="F22" s="49">
        <v>185590</v>
      </c>
      <c r="G22" s="44">
        <v>93040</v>
      </c>
      <c r="H22" s="44">
        <v>92550</v>
      </c>
      <c r="I22" s="44">
        <v>212</v>
      </c>
      <c r="J22" s="44">
        <v>110</v>
      </c>
      <c r="K22" s="44">
        <v>102</v>
      </c>
      <c r="L22" s="45"/>
      <c r="M22" s="44">
        <v>1511420</v>
      </c>
      <c r="N22" s="46">
        <v>0.97040000000000004</v>
      </c>
      <c r="O22" s="50">
        <v>176600</v>
      </c>
      <c r="P22" s="46">
        <v>1.0508999999999999</v>
      </c>
      <c r="Q22" s="44">
        <v>440</v>
      </c>
      <c r="R22" s="47">
        <v>0.48180000000000001</v>
      </c>
    </row>
    <row r="23" spans="1:18" x14ac:dyDescent="0.45">
      <c r="A23" s="48" t="s">
        <v>30</v>
      </c>
      <c r="B23" s="43">
        <v>1706532</v>
      </c>
      <c r="C23" s="43">
        <v>1500686</v>
      </c>
      <c r="D23" s="43">
        <v>754893</v>
      </c>
      <c r="E23" s="44">
        <v>745793</v>
      </c>
      <c r="F23" s="49">
        <v>204849</v>
      </c>
      <c r="G23" s="44">
        <v>102814</v>
      </c>
      <c r="H23" s="44">
        <v>102035</v>
      </c>
      <c r="I23" s="44">
        <v>997</v>
      </c>
      <c r="J23" s="44">
        <v>503</v>
      </c>
      <c r="K23" s="44">
        <v>494</v>
      </c>
      <c r="L23" s="45"/>
      <c r="M23" s="44">
        <v>1546430</v>
      </c>
      <c r="N23" s="46">
        <v>0.97040000000000004</v>
      </c>
      <c r="O23" s="50">
        <v>220900</v>
      </c>
      <c r="P23" s="46">
        <v>0.92730000000000001</v>
      </c>
      <c r="Q23" s="44">
        <v>1080</v>
      </c>
      <c r="R23" s="47">
        <v>0.92310000000000003</v>
      </c>
    </row>
    <row r="24" spans="1:18" x14ac:dyDescent="0.45">
      <c r="A24" s="48" t="s">
        <v>31</v>
      </c>
      <c r="B24" s="43">
        <v>1175386</v>
      </c>
      <c r="C24" s="43">
        <v>1033714</v>
      </c>
      <c r="D24" s="43">
        <v>521099</v>
      </c>
      <c r="E24" s="44">
        <v>512615</v>
      </c>
      <c r="F24" s="49">
        <v>141609</v>
      </c>
      <c r="G24" s="44">
        <v>71216</v>
      </c>
      <c r="H24" s="44">
        <v>70393</v>
      </c>
      <c r="I24" s="44">
        <v>63</v>
      </c>
      <c r="J24" s="44">
        <v>21</v>
      </c>
      <c r="K24" s="44">
        <v>42</v>
      </c>
      <c r="L24" s="45"/>
      <c r="M24" s="44">
        <v>1068670</v>
      </c>
      <c r="N24" s="46">
        <v>0.96730000000000005</v>
      </c>
      <c r="O24" s="50">
        <v>145200</v>
      </c>
      <c r="P24" s="46">
        <v>0.97529999999999994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1257230</v>
      </c>
      <c r="C25" s="43">
        <v>1108091</v>
      </c>
      <c r="D25" s="43">
        <v>557259</v>
      </c>
      <c r="E25" s="44">
        <v>550832</v>
      </c>
      <c r="F25" s="49">
        <v>149112</v>
      </c>
      <c r="G25" s="44">
        <v>74874</v>
      </c>
      <c r="H25" s="44">
        <v>74238</v>
      </c>
      <c r="I25" s="44">
        <v>27</v>
      </c>
      <c r="J25" s="44">
        <v>10</v>
      </c>
      <c r="K25" s="44">
        <v>17</v>
      </c>
      <c r="L25" s="45"/>
      <c r="M25" s="44">
        <v>1196190</v>
      </c>
      <c r="N25" s="46">
        <v>0.9264</v>
      </c>
      <c r="O25" s="50">
        <v>139400</v>
      </c>
      <c r="P25" s="46">
        <v>1.0697000000000001</v>
      </c>
      <c r="Q25" s="44">
        <v>280</v>
      </c>
      <c r="R25" s="47">
        <v>9.64E-2</v>
      </c>
    </row>
    <row r="26" spans="1:18" x14ac:dyDescent="0.45">
      <c r="A26" s="48" t="s">
        <v>33</v>
      </c>
      <c r="B26" s="43">
        <v>3179666</v>
      </c>
      <c r="C26" s="43">
        <v>2891730</v>
      </c>
      <c r="D26" s="43">
        <v>1452599</v>
      </c>
      <c r="E26" s="44">
        <v>1439131</v>
      </c>
      <c r="F26" s="49">
        <v>287815</v>
      </c>
      <c r="G26" s="44">
        <v>144822</v>
      </c>
      <c r="H26" s="44">
        <v>142993</v>
      </c>
      <c r="I26" s="44">
        <v>121</v>
      </c>
      <c r="J26" s="44">
        <v>55</v>
      </c>
      <c r="K26" s="44">
        <v>66</v>
      </c>
      <c r="L26" s="45"/>
      <c r="M26" s="44">
        <v>3001070</v>
      </c>
      <c r="N26" s="46">
        <v>0.96360000000000001</v>
      </c>
      <c r="O26" s="50">
        <v>268100</v>
      </c>
      <c r="P26" s="46">
        <v>1.0734999999999999</v>
      </c>
      <c r="Q26" s="44">
        <v>140</v>
      </c>
      <c r="R26" s="47">
        <v>0.86429999999999996</v>
      </c>
    </row>
    <row r="27" spans="1:18" x14ac:dyDescent="0.45">
      <c r="A27" s="48" t="s">
        <v>34</v>
      </c>
      <c r="B27" s="43">
        <v>3077569</v>
      </c>
      <c r="C27" s="43">
        <v>2737615</v>
      </c>
      <c r="D27" s="43">
        <v>1376844</v>
      </c>
      <c r="E27" s="44">
        <v>1360771</v>
      </c>
      <c r="F27" s="49">
        <v>337829</v>
      </c>
      <c r="G27" s="44">
        <v>170172</v>
      </c>
      <c r="H27" s="44">
        <v>167657</v>
      </c>
      <c r="I27" s="44">
        <v>2125</v>
      </c>
      <c r="J27" s="44">
        <v>1065</v>
      </c>
      <c r="K27" s="44">
        <v>1060</v>
      </c>
      <c r="L27" s="45"/>
      <c r="M27" s="44">
        <v>2827425</v>
      </c>
      <c r="N27" s="46">
        <v>0.96819999999999995</v>
      </c>
      <c r="O27" s="50">
        <v>279600</v>
      </c>
      <c r="P27" s="46">
        <v>1.2082999999999999</v>
      </c>
      <c r="Q27" s="44">
        <v>2580</v>
      </c>
      <c r="R27" s="47">
        <v>0.8236</v>
      </c>
    </row>
    <row r="28" spans="1:18" x14ac:dyDescent="0.45">
      <c r="A28" s="48" t="s">
        <v>35</v>
      </c>
      <c r="B28" s="43">
        <v>5834592</v>
      </c>
      <c r="C28" s="43">
        <v>5056077</v>
      </c>
      <c r="D28" s="43">
        <v>2545746</v>
      </c>
      <c r="E28" s="44">
        <v>2510331</v>
      </c>
      <c r="F28" s="49">
        <v>778334</v>
      </c>
      <c r="G28" s="44">
        <v>390328</v>
      </c>
      <c r="H28" s="44">
        <v>388006</v>
      </c>
      <c r="I28" s="44">
        <v>181</v>
      </c>
      <c r="J28" s="44">
        <v>91</v>
      </c>
      <c r="K28" s="44">
        <v>90</v>
      </c>
      <c r="L28" s="45"/>
      <c r="M28" s="44">
        <v>5131120</v>
      </c>
      <c r="N28" s="46">
        <v>0.98540000000000005</v>
      </c>
      <c r="O28" s="50">
        <v>752600</v>
      </c>
      <c r="P28" s="46">
        <v>1.0342</v>
      </c>
      <c r="Q28" s="44">
        <v>1060</v>
      </c>
      <c r="R28" s="47">
        <v>0.17080000000000001</v>
      </c>
    </row>
    <row r="29" spans="1:18" x14ac:dyDescent="0.45">
      <c r="A29" s="48" t="s">
        <v>36</v>
      </c>
      <c r="B29" s="43">
        <v>11092277</v>
      </c>
      <c r="C29" s="43">
        <v>8663547</v>
      </c>
      <c r="D29" s="43">
        <v>4358412</v>
      </c>
      <c r="E29" s="44">
        <v>4305135</v>
      </c>
      <c r="F29" s="49">
        <v>2428007</v>
      </c>
      <c r="G29" s="44">
        <v>1218317</v>
      </c>
      <c r="H29" s="44">
        <v>1209690</v>
      </c>
      <c r="I29" s="44">
        <v>723</v>
      </c>
      <c r="J29" s="44">
        <v>341</v>
      </c>
      <c r="K29" s="44">
        <v>382</v>
      </c>
      <c r="L29" s="45"/>
      <c r="M29" s="44">
        <v>9496710</v>
      </c>
      <c r="N29" s="46">
        <v>0.9123</v>
      </c>
      <c r="O29" s="50">
        <v>2709600</v>
      </c>
      <c r="P29" s="46">
        <v>0.89610000000000001</v>
      </c>
      <c r="Q29" s="44">
        <v>1340</v>
      </c>
      <c r="R29" s="47">
        <v>0.53959999999999997</v>
      </c>
    </row>
    <row r="30" spans="1:18" x14ac:dyDescent="0.45">
      <c r="A30" s="48" t="s">
        <v>37</v>
      </c>
      <c r="B30" s="43">
        <v>2733835</v>
      </c>
      <c r="C30" s="43">
        <v>2463029</v>
      </c>
      <c r="D30" s="43">
        <v>1237918</v>
      </c>
      <c r="E30" s="44">
        <v>1225111</v>
      </c>
      <c r="F30" s="49">
        <v>270327</v>
      </c>
      <c r="G30" s="44">
        <v>135923</v>
      </c>
      <c r="H30" s="44">
        <v>134404</v>
      </c>
      <c r="I30" s="44">
        <v>479</v>
      </c>
      <c r="J30" s="44">
        <v>243</v>
      </c>
      <c r="K30" s="44">
        <v>236</v>
      </c>
      <c r="L30" s="45"/>
      <c r="M30" s="44">
        <v>2556715</v>
      </c>
      <c r="N30" s="46">
        <v>0.96340000000000003</v>
      </c>
      <c r="O30" s="50">
        <v>239400</v>
      </c>
      <c r="P30" s="46">
        <v>1.1292</v>
      </c>
      <c r="Q30" s="44">
        <v>780</v>
      </c>
      <c r="R30" s="47">
        <v>0.61409999999999998</v>
      </c>
    </row>
    <row r="31" spans="1:18" x14ac:dyDescent="0.45">
      <c r="A31" s="48" t="s">
        <v>38</v>
      </c>
      <c r="B31" s="43">
        <v>2154801</v>
      </c>
      <c r="C31" s="43">
        <v>1786386</v>
      </c>
      <c r="D31" s="43">
        <v>899172</v>
      </c>
      <c r="E31" s="44">
        <v>887214</v>
      </c>
      <c r="F31" s="49">
        <v>368322</v>
      </c>
      <c r="G31" s="44">
        <v>184556</v>
      </c>
      <c r="H31" s="44">
        <v>183766</v>
      </c>
      <c r="I31" s="44">
        <v>93</v>
      </c>
      <c r="J31" s="44">
        <v>48</v>
      </c>
      <c r="K31" s="44">
        <v>45</v>
      </c>
      <c r="L31" s="45"/>
      <c r="M31" s="44">
        <v>1839980</v>
      </c>
      <c r="N31" s="46">
        <v>0.97089999999999999</v>
      </c>
      <c r="O31" s="50">
        <v>348300</v>
      </c>
      <c r="P31" s="46">
        <v>1.0575000000000001</v>
      </c>
      <c r="Q31" s="44">
        <v>240</v>
      </c>
      <c r="R31" s="47">
        <v>0.38750000000000001</v>
      </c>
    </row>
    <row r="32" spans="1:18" x14ac:dyDescent="0.45">
      <c r="A32" s="48" t="s">
        <v>39</v>
      </c>
      <c r="B32" s="43">
        <v>3723314</v>
      </c>
      <c r="C32" s="43">
        <v>3072531</v>
      </c>
      <c r="D32" s="43">
        <v>1544099</v>
      </c>
      <c r="E32" s="44">
        <v>1528432</v>
      </c>
      <c r="F32" s="49">
        <v>650289</v>
      </c>
      <c r="G32" s="44">
        <v>326548</v>
      </c>
      <c r="H32" s="44">
        <v>323741</v>
      </c>
      <c r="I32" s="44">
        <v>494</v>
      </c>
      <c r="J32" s="44">
        <v>254</v>
      </c>
      <c r="K32" s="44">
        <v>240</v>
      </c>
      <c r="L32" s="45"/>
      <c r="M32" s="44">
        <v>3270695</v>
      </c>
      <c r="N32" s="46">
        <v>0.93940000000000001</v>
      </c>
      <c r="O32" s="50">
        <v>704200</v>
      </c>
      <c r="P32" s="46">
        <v>0.9234</v>
      </c>
      <c r="Q32" s="44">
        <v>1060</v>
      </c>
      <c r="R32" s="47">
        <v>0.46600000000000003</v>
      </c>
    </row>
    <row r="33" spans="1:18" x14ac:dyDescent="0.45">
      <c r="A33" s="48" t="s">
        <v>40</v>
      </c>
      <c r="B33" s="43">
        <v>12810339</v>
      </c>
      <c r="C33" s="43">
        <v>9879381</v>
      </c>
      <c r="D33" s="43">
        <v>4964124</v>
      </c>
      <c r="E33" s="44">
        <v>4915257</v>
      </c>
      <c r="F33" s="49">
        <v>2867127</v>
      </c>
      <c r="G33" s="44">
        <v>1437735</v>
      </c>
      <c r="H33" s="44">
        <v>1429392</v>
      </c>
      <c r="I33" s="44">
        <v>63831</v>
      </c>
      <c r="J33" s="44">
        <v>32154</v>
      </c>
      <c r="K33" s="44">
        <v>31677</v>
      </c>
      <c r="L33" s="45"/>
      <c r="M33" s="44">
        <v>11045065</v>
      </c>
      <c r="N33" s="46">
        <v>0.89449999999999996</v>
      </c>
      <c r="O33" s="50">
        <v>3481300</v>
      </c>
      <c r="P33" s="46">
        <v>0.8236</v>
      </c>
      <c r="Q33" s="44">
        <v>72620</v>
      </c>
      <c r="R33" s="47">
        <v>0.879</v>
      </c>
    </row>
    <row r="34" spans="1:18" x14ac:dyDescent="0.45">
      <c r="A34" s="48" t="s">
        <v>41</v>
      </c>
      <c r="B34" s="43">
        <v>8230292</v>
      </c>
      <c r="C34" s="43">
        <v>6846203</v>
      </c>
      <c r="D34" s="43">
        <v>3440840</v>
      </c>
      <c r="E34" s="44">
        <v>3405363</v>
      </c>
      <c r="F34" s="49">
        <v>1382977</v>
      </c>
      <c r="G34" s="44">
        <v>694982</v>
      </c>
      <c r="H34" s="44">
        <v>687995</v>
      </c>
      <c r="I34" s="44">
        <v>1112</v>
      </c>
      <c r="J34" s="44">
        <v>546</v>
      </c>
      <c r="K34" s="44">
        <v>566</v>
      </c>
      <c r="L34" s="45"/>
      <c r="M34" s="44">
        <v>7300935</v>
      </c>
      <c r="N34" s="46">
        <v>0.93769999999999998</v>
      </c>
      <c r="O34" s="50">
        <v>1135400</v>
      </c>
      <c r="P34" s="46">
        <v>1.2181</v>
      </c>
      <c r="Q34" s="44">
        <v>2440</v>
      </c>
      <c r="R34" s="47">
        <v>0.45569999999999999</v>
      </c>
    </row>
    <row r="35" spans="1:18" x14ac:dyDescent="0.45">
      <c r="A35" s="48" t="s">
        <v>42</v>
      </c>
      <c r="B35" s="43">
        <v>2021956</v>
      </c>
      <c r="C35" s="43">
        <v>1800088</v>
      </c>
      <c r="D35" s="43">
        <v>905099</v>
      </c>
      <c r="E35" s="44">
        <v>894989</v>
      </c>
      <c r="F35" s="49">
        <v>221678</v>
      </c>
      <c r="G35" s="44">
        <v>111117</v>
      </c>
      <c r="H35" s="44">
        <v>110561</v>
      </c>
      <c r="I35" s="44">
        <v>190</v>
      </c>
      <c r="J35" s="44">
        <v>92</v>
      </c>
      <c r="K35" s="44">
        <v>98</v>
      </c>
      <c r="L35" s="45"/>
      <c r="M35" s="44">
        <v>1933500</v>
      </c>
      <c r="N35" s="46">
        <v>0.93100000000000005</v>
      </c>
      <c r="O35" s="50">
        <v>127300</v>
      </c>
      <c r="P35" s="46">
        <v>1.7414000000000001</v>
      </c>
      <c r="Q35" s="44">
        <v>700</v>
      </c>
      <c r="R35" s="47">
        <v>0.27139999999999997</v>
      </c>
    </row>
    <row r="36" spans="1:18" x14ac:dyDescent="0.45">
      <c r="A36" s="48" t="s">
        <v>43</v>
      </c>
      <c r="B36" s="43">
        <v>1375871</v>
      </c>
      <c r="C36" s="43">
        <v>1313834</v>
      </c>
      <c r="D36" s="43">
        <v>660495</v>
      </c>
      <c r="E36" s="44">
        <v>653339</v>
      </c>
      <c r="F36" s="49">
        <v>61962</v>
      </c>
      <c r="G36" s="44">
        <v>31094</v>
      </c>
      <c r="H36" s="44">
        <v>30868</v>
      </c>
      <c r="I36" s="44">
        <v>75</v>
      </c>
      <c r="J36" s="44">
        <v>39</v>
      </c>
      <c r="K36" s="44">
        <v>36</v>
      </c>
      <c r="L36" s="45"/>
      <c r="M36" s="44">
        <v>1364345</v>
      </c>
      <c r="N36" s="46">
        <v>0.96299999999999997</v>
      </c>
      <c r="O36" s="50">
        <v>48100</v>
      </c>
      <c r="P36" s="46">
        <v>1.2882</v>
      </c>
      <c r="Q36" s="44">
        <v>160</v>
      </c>
      <c r="R36" s="47">
        <v>0.46879999999999999</v>
      </c>
    </row>
    <row r="37" spans="1:18" x14ac:dyDescent="0.45">
      <c r="A37" s="48" t="s">
        <v>44</v>
      </c>
      <c r="B37" s="43">
        <v>802750</v>
      </c>
      <c r="C37" s="43">
        <v>703063</v>
      </c>
      <c r="D37" s="43">
        <v>353975</v>
      </c>
      <c r="E37" s="44">
        <v>349088</v>
      </c>
      <c r="F37" s="49">
        <v>99624</v>
      </c>
      <c r="G37" s="44">
        <v>50013</v>
      </c>
      <c r="H37" s="44">
        <v>49611</v>
      </c>
      <c r="I37" s="44">
        <v>63</v>
      </c>
      <c r="J37" s="44">
        <v>30</v>
      </c>
      <c r="K37" s="44">
        <v>33</v>
      </c>
      <c r="L37" s="45"/>
      <c r="M37" s="44">
        <v>771460</v>
      </c>
      <c r="N37" s="46">
        <v>0.9113</v>
      </c>
      <c r="O37" s="50">
        <v>110800</v>
      </c>
      <c r="P37" s="46">
        <v>0.89910000000000001</v>
      </c>
      <c r="Q37" s="44">
        <v>340</v>
      </c>
      <c r="R37" s="47">
        <v>0.18529999999999999</v>
      </c>
    </row>
    <row r="38" spans="1:18" x14ac:dyDescent="0.45">
      <c r="A38" s="48" t="s">
        <v>45</v>
      </c>
      <c r="B38" s="43">
        <v>1022134</v>
      </c>
      <c r="C38" s="43">
        <v>966837</v>
      </c>
      <c r="D38" s="43">
        <v>486492</v>
      </c>
      <c r="E38" s="44">
        <v>480345</v>
      </c>
      <c r="F38" s="49">
        <v>55187</v>
      </c>
      <c r="G38" s="44">
        <v>27689</v>
      </c>
      <c r="H38" s="44">
        <v>27498</v>
      </c>
      <c r="I38" s="44">
        <v>110</v>
      </c>
      <c r="J38" s="44">
        <v>52</v>
      </c>
      <c r="K38" s="44">
        <v>58</v>
      </c>
      <c r="L38" s="45"/>
      <c r="M38" s="44">
        <v>1010400</v>
      </c>
      <c r="N38" s="46">
        <v>0.95689999999999997</v>
      </c>
      <c r="O38" s="50">
        <v>47400</v>
      </c>
      <c r="P38" s="46">
        <v>1.1642999999999999</v>
      </c>
      <c r="Q38" s="44">
        <v>680</v>
      </c>
      <c r="R38" s="47">
        <v>0.1618</v>
      </c>
    </row>
    <row r="39" spans="1:18" x14ac:dyDescent="0.45">
      <c r="A39" s="48" t="s">
        <v>46</v>
      </c>
      <c r="B39" s="43">
        <v>2713036</v>
      </c>
      <c r="C39" s="43">
        <v>2380453</v>
      </c>
      <c r="D39" s="43">
        <v>1197665</v>
      </c>
      <c r="E39" s="44">
        <v>1182788</v>
      </c>
      <c r="F39" s="49">
        <v>332274</v>
      </c>
      <c r="G39" s="44">
        <v>166829</v>
      </c>
      <c r="H39" s="44">
        <v>165445</v>
      </c>
      <c r="I39" s="44">
        <v>309</v>
      </c>
      <c r="J39" s="44">
        <v>155</v>
      </c>
      <c r="K39" s="44">
        <v>154</v>
      </c>
      <c r="L39" s="45"/>
      <c r="M39" s="44">
        <v>2637630</v>
      </c>
      <c r="N39" s="46">
        <v>0.90249999999999997</v>
      </c>
      <c r="O39" s="50">
        <v>385900</v>
      </c>
      <c r="P39" s="46">
        <v>0.86099999999999999</v>
      </c>
      <c r="Q39" s="44">
        <v>720</v>
      </c>
      <c r="R39" s="47">
        <v>0.42920000000000003</v>
      </c>
    </row>
    <row r="40" spans="1:18" x14ac:dyDescent="0.45">
      <c r="A40" s="48" t="s">
        <v>47</v>
      </c>
      <c r="B40" s="43">
        <v>4086670</v>
      </c>
      <c r="C40" s="43">
        <v>3494823</v>
      </c>
      <c r="D40" s="43">
        <v>1757521</v>
      </c>
      <c r="E40" s="44">
        <v>1737302</v>
      </c>
      <c r="F40" s="49">
        <v>591731</v>
      </c>
      <c r="G40" s="44">
        <v>297192</v>
      </c>
      <c r="H40" s="44">
        <v>294539</v>
      </c>
      <c r="I40" s="44">
        <v>116</v>
      </c>
      <c r="J40" s="44">
        <v>57</v>
      </c>
      <c r="K40" s="44">
        <v>59</v>
      </c>
      <c r="L40" s="45"/>
      <c r="M40" s="44">
        <v>3721430</v>
      </c>
      <c r="N40" s="46">
        <v>0.93910000000000005</v>
      </c>
      <c r="O40" s="50">
        <v>616200</v>
      </c>
      <c r="P40" s="46">
        <v>0.96030000000000004</v>
      </c>
      <c r="Q40" s="44">
        <v>1140</v>
      </c>
      <c r="R40" s="47">
        <v>0.1018</v>
      </c>
    </row>
    <row r="41" spans="1:18" x14ac:dyDescent="0.45">
      <c r="A41" s="48" t="s">
        <v>48</v>
      </c>
      <c r="B41" s="43">
        <v>2004271</v>
      </c>
      <c r="C41" s="43">
        <v>1791998</v>
      </c>
      <c r="D41" s="43">
        <v>901355</v>
      </c>
      <c r="E41" s="44">
        <v>890643</v>
      </c>
      <c r="F41" s="49">
        <v>212219</v>
      </c>
      <c r="G41" s="44">
        <v>106599</v>
      </c>
      <c r="H41" s="44">
        <v>105620</v>
      </c>
      <c r="I41" s="44">
        <v>54</v>
      </c>
      <c r="J41" s="44">
        <v>31</v>
      </c>
      <c r="K41" s="44">
        <v>23</v>
      </c>
      <c r="L41" s="45"/>
      <c r="M41" s="44">
        <v>1918775</v>
      </c>
      <c r="N41" s="46">
        <v>0.93389999999999995</v>
      </c>
      <c r="O41" s="50">
        <v>210200</v>
      </c>
      <c r="P41" s="46">
        <v>1.0096000000000001</v>
      </c>
      <c r="Q41" s="44">
        <v>320</v>
      </c>
      <c r="R41" s="47">
        <v>0.16880000000000001</v>
      </c>
    </row>
    <row r="42" spans="1:18" x14ac:dyDescent="0.45">
      <c r="A42" s="48" t="s">
        <v>49</v>
      </c>
      <c r="B42" s="43">
        <v>1079350</v>
      </c>
      <c r="C42" s="43">
        <v>927587</v>
      </c>
      <c r="D42" s="43">
        <v>467155</v>
      </c>
      <c r="E42" s="44">
        <v>460432</v>
      </c>
      <c r="F42" s="49">
        <v>151600</v>
      </c>
      <c r="G42" s="44">
        <v>76029</v>
      </c>
      <c r="H42" s="44">
        <v>75571</v>
      </c>
      <c r="I42" s="44">
        <v>163</v>
      </c>
      <c r="J42" s="44">
        <v>79</v>
      </c>
      <c r="K42" s="44">
        <v>84</v>
      </c>
      <c r="L42" s="45"/>
      <c r="M42" s="44">
        <v>967405</v>
      </c>
      <c r="N42" s="46">
        <v>0.95879999999999999</v>
      </c>
      <c r="O42" s="50">
        <v>152900</v>
      </c>
      <c r="P42" s="46">
        <v>0.99150000000000005</v>
      </c>
      <c r="Q42" s="44">
        <v>660</v>
      </c>
      <c r="R42" s="47">
        <v>0.247</v>
      </c>
    </row>
    <row r="43" spans="1:18" x14ac:dyDescent="0.45">
      <c r="A43" s="48" t="s">
        <v>50</v>
      </c>
      <c r="B43" s="43">
        <v>1424276</v>
      </c>
      <c r="C43" s="43">
        <v>1312266</v>
      </c>
      <c r="D43" s="43">
        <v>659896</v>
      </c>
      <c r="E43" s="44">
        <v>652370</v>
      </c>
      <c r="F43" s="49">
        <v>111837</v>
      </c>
      <c r="G43" s="44">
        <v>56040</v>
      </c>
      <c r="H43" s="44">
        <v>55797</v>
      </c>
      <c r="I43" s="44">
        <v>173</v>
      </c>
      <c r="J43" s="44">
        <v>85</v>
      </c>
      <c r="K43" s="44">
        <v>88</v>
      </c>
      <c r="L43" s="45"/>
      <c r="M43" s="44">
        <v>1375710</v>
      </c>
      <c r="N43" s="46">
        <v>0.95389999999999997</v>
      </c>
      <c r="O43" s="50">
        <v>102300</v>
      </c>
      <c r="P43" s="46">
        <v>1.0931999999999999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2022879</v>
      </c>
      <c r="C44" s="43">
        <v>1890690</v>
      </c>
      <c r="D44" s="43">
        <v>951061</v>
      </c>
      <c r="E44" s="44">
        <v>939629</v>
      </c>
      <c r="F44" s="49">
        <v>132133</v>
      </c>
      <c r="G44" s="44">
        <v>66351</v>
      </c>
      <c r="H44" s="44">
        <v>65782</v>
      </c>
      <c r="I44" s="44">
        <v>56</v>
      </c>
      <c r="J44" s="44">
        <v>26</v>
      </c>
      <c r="K44" s="44">
        <v>30</v>
      </c>
      <c r="L44" s="45"/>
      <c r="M44" s="44">
        <v>1974750</v>
      </c>
      <c r="N44" s="46">
        <v>0.95740000000000003</v>
      </c>
      <c r="O44" s="50">
        <v>128400</v>
      </c>
      <c r="P44" s="46">
        <v>1.0290999999999999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1023264</v>
      </c>
      <c r="C45" s="43">
        <v>964788</v>
      </c>
      <c r="D45" s="43">
        <v>485701</v>
      </c>
      <c r="E45" s="44">
        <v>479087</v>
      </c>
      <c r="F45" s="49">
        <v>58403</v>
      </c>
      <c r="G45" s="44">
        <v>29405</v>
      </c>
      <c r="H45" s="44">
        <v>28998</v>
      </c>
      <c r="I45" s="44">
        <v>73</v>
      </c>
      <c r="J45" s="44">
        <v>32</v>
      </c>
      <c r="K45" s="44">
        <v>41</v>
      </c>
      <c r="L45" s="45"/>
      <c r="M45" s="44">
        <v>1017195</v>
      </c>
      <c r="N45" s="46">
        <v>0.94850000000000001</v>
      </c>
      <c r="O45" s="50">
        <v>55600</v>
      </c>
      <c r="P45" s="46">
        <v>1.0504</v>
      </c>
      <c r="Q45" s="44">
        <v>140</v>
      </c>
      <c r="R45" s="47">
        <v>0.52139999999999997</v>
      </c>
    </row>
    <row r="46" spans="1:18" x14ac:dyDescent="0.45">
      <c r="A46" s="48" t="s">
        <v>53</v>
      </c>
      <c r="B46" s="43">
        <v>7563720</v>
      </c>
      <c r="C46" s="43">
        <v>6589338</v>
      </c>
      <c r="D46" s="43">
        <v>3316644</v>
      </c>
      <c r="E46" s="44">
        <v>3272694</v>
      </c>
      <c r="F46" s="49">
        <v>974188</v>
      </c>
      <c r="G46" s="44">
        <v>491578</v>
      </c>
      <c r="H46" s="44">
        <v>482610</v>
      </c>
      <c r="I46" s="44">
        <v>194</v>
      </c>
      <c r="J46" s="44">
        <v>100</v>
      </c>
      <c r="K46" s="44">
        <v>94</v>
      </c>
      <c r="L46" s="45"/>
      <c r="M46" s="44">
        <v>6699330</v>
      </c>
      <c r="N46" s="46">
        <v>0.98360000000000003</v>
      </c>
      <c r="O46" s="50">
        <v>1044200</v>
      </c>
      <c r="P46" s="46">
        <v>0.93300000000000005</v>
      </c>
      <c r="Q46" s="44">
        <v>720</v>
      </c>
      <c r="R46" s="47">
        <v>0.26939999999999997</v>
      </c>
    </row>
    <row r="47" spans="1:18" x14ac:dyDescent="0.45">
      <c r="A47" s="48" t="s">
        <v>54</v>
      </c>
      <c r="B47" s="43">
        <v>1174734</v>
      </c>
      <c r="C47" s="43">
        <v>1091347</v>
      </c>
      <c r="D47" s="43">
        <v>548813</v>
      </c>
      <c r="E47" s="44">
        <v>542534</v>
      </c>
      <c r="F47" s="49">
        <v>83371</v>
      </c>
      <c r="G47" s="44">
        <v>42009</v>
      </c>
      <c r="H47" s="44">
        <v>41362</v>
      </c>
      <c r="I47" s="44">
        <v>16</v>
      </c>
      <c r="J47" s="44">
        <v>5</v>
      </c>
      <c r="K47" s="44">
        <v>11</v>
      </c>
      <c r="L47" s="45"/>
      <c r="M47" s="44">
        <v>1167505</v>
      </c>
      <c r="N47" s="46">
        <v>0.93479999999999996</v>
      </c>
      <c r="O47" s="50">
        <v>74400</v>
      </c>
      <c r="P47" s="46">
        <v>1.1206</v>
      </c>
      <c r="Q47" s="44">
        <v>140</v>
      </c>
      <c r="R47" s="47">
        <v>0.1143</v>
      </c>
    </row>
    <row r="48" spans="1:18" x14ac:dyDescent="0.45">
      <c r="A48" s="48" t="s">
        <v>55</v>
      </c>
      <c r="B48" s="43">
        <v>1998211</v>
      </c>
      <c r="C48" s="43">
        <v>1714567</v>
      </c>
      <c r="D48" s="43">
        <v>861733</v>
      </c>
      <c r="E48" s="44">
        <v>852834</v>
      </c>
      <c r="F48" s="49">
        <v>283615</v>
      </c>
      <c r="G48" s="44">
        <v>142135</v>
      </c>
      <c r="H48" s="44">
        <v>141480</v>
      </c>
      <c r="I48" s="44">
        <v>29</v>
      </c>
      <c r="J48" s="44">
        <v>12</v>
      </c>
      <c r="K48" s="44">
        <v>17</v>
      </c>
      <c r="L48" s="45"/>
      <c r="M48" s="44">
        <v>1788850</v>
      </c>
      <c r="N48" s="46">
        <v>0.95850000000000002</v>
      </c>
      <c r="O48" s="50">
        <v>288800</v>
      </c>
      <c r="P48" s="46">
        <v>0.98199999999999998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2622963</v>
      </c>
      <c r="C49" s="43">
        <v>2255287</v>
      </c>
      <c r="D49" s="43">
        <v>1133183</v>
      </c>
      <c r="E49" s="44">
        <v>1122104</v>
      </c>
      <c r="F49" s="49">
        <v>367427</v>
      </c>
      <c r="G49" s="44">
        <v>184311</v>
      </c>
      <c r="H49" s="44">
        <v>183116</v>
      </c>
      <c r="I49" s="44">
        <v>249</v>
      </c>
      <c r="J49" s="44">
        <v>125</v>
      </c>
      <c r="K49" s="44">
        <v>124</v>
      </c>
      <c r="L49" s="45"/>
      <c r="M49" s="44">
        <v>2362755</v>
      </c>
      <c r="N49" s="46">
        <v>0.95450000000000002</v>
      </c>
      <c r="O49" s="50">
        <v>349700</v>
      </c>
      <c r="P49" s="46">
        <v>1.0507</v>
      </c>
      <c r="Q49" s="44">
        <v>720</v>
      </c>
      <c r="R49" s="47">
        <v>0.3458</v>
      </c>
    </row>
    <row r="50" spans="1:18" x14ac:dyDescent="0.45">
      <c r="A50" s="48" t="s">
        <v>57</v>
      </c>
      <c r="B50" s="43">
        <v>1671265</v>
      </c>
      <c r="C50" s="43">
        <v>1535760</v>
      </c>
      <c r="D50" s="43">
        <v>773439</v>
      </c>
      <c r="E50" s="44">
        <v>762321</v>
      </c>
      <c r="F50" s="49">
        <v>135411</v>
      </c>
      <c r="G50" s="44">
        <v>67947</v>
      </c>
      <c r="H50" s="44">
        <v>67464</v>
      </c>
      <c r="I50" s="44">
        <v>94</v>
      </c>
      <c r="J50" s="44">
        <v>40</v>
      </c>
      <c r="K50" s="44">
        <v>54</v>
      </c>
      <c r="L50" s="45"/>
      <c r="M50" s="44">
        <v>1585625</v>
      </c>
      <c r="N50" s="46">
        <v>0.96860000000000002</v>
      </c>
      <c r="O50" s="50">
        <v>125500</v>
      </c>
      <c r="P50" s="46">
        <v>1.079</v>
      </c>
      <c r="Q50" s="44">
        <v>340</v>
      </c>
      <c r="R50" s="47">
        <v>0.27650000000000002</v>
      </c>
    </row>
    <row r="51" spans="1:18" x14ac:dyDescent="0.45">
      <c r="A51" s="48" t="s">
        <v>58</v>
      </c>
      <c r="B51" s="43">
        <v>1584721</v>
      </c>
      <c r="C51" s="43">
        <v>1521953</v>
      </c>
      <c r="D51" s="43">
        <v>766014</v>
      </c>
      <c r="E51" s="44">
        <v>755939</v>
      </c>
      <c r="F51" s="49">
        <v>62741</v>
      </c>
      <c r="G51" s="44">
        <v>31495</v>
      </c>
      <c r="H51" s="44">
        <v>31246</v>
      </c>
      <c r="I51" s="44">
        <v>27</v>
      </c>
      <c r="J51" s="44">
        <v>10</v>
      </c>
      <c r="K51" s="44">
        <v>17</v>
      </c>
      <c r="L51" s="45"/>
      <c r="M51" s="44">
        <v>1595395</v>
      </c>
      <c r="N51" s="46">
        <v>0.95399999999999996</v>
      </c>
      <c r="O51" s="50">
        <v>55600</v>
      </c>
      <c r="P51" s="46">
        <v>1.1284000000000001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2371310</v>
      </c>
      <c r="C52" s="43">
        <v>2173200</v>
      </c>
      <c r="D52" s="43">
        <v>1094415</v>
      </c>
      <c r="E52" s="44">
        <v>1078785</v>
      </c>
      <c r="F52" s="49">
        <v>197874</v>
      </c>
      <c r="G52" s="44">
        <v>99509</v>
      </c>
      <c r="H52" s="44">
        <v>98365</v>
      </c>
      <c r="I52" s="44">
        <v>236</v>
      </c>
      <c r="J52" s="44">
        <v>115</v>
      </c>
      <c r="K52" s="44">
        <v>121</v>
      </c>
      <c r="L52" s="45"/>
      <c r="M52" s="44">
        <v>2263710</v>
      </c>
      <c r="N52" s="46">
        <v>0.96</v>
      </c>
      <c r="O52" s="50">
        <v>197100</v>
      </c>
      <c r="P52" s="46">
        <v>1.0039</v>
      </c>
      <c r="Q52" s="44">
        <v>340</v>
      </c>
      <c r="R52" s="47">
        <v>0.69410000000000005</v>
      </c>
    </row>
    <row r="53" spans="1:18" x14ac:dyDescent="0.45">
      <c r="A53" s="48" t="s">
        <v>60</v>
      </c>
      <c r="B53" s="43">
        <v>1939377</v>
      </c>
      <c r="C53" s="43">
        <v>1660575</v>
      </c>
      <c r="D53" s="43">
        <v>836021</v>
      </c>
      <c r="E53" s="44">
        <v>824554</v>
      </c>
      <c r="F53" s="49">
        <v>278321</v>
      </c>
      <c r="G53" s="44">
        <v>139962</v>
      </c>
      <c r="H53" s="44">
        <v>138359</v>
      </c>
      <c r="I53" s="44">
        <v>481</v>
      </c>
      <c r="J53" s="44">
        <v>242</v>
      </c>
      <c r="K53" s="44">
        <v>239</v>
      </c>
      <c r="L53" s="45"/>
      <c r="M53" s="44">
        <v>1882825</v>
      </c>
      <c r="N53" s="46">
        <v>0.88200000000000001</v>
      </c>
      <c r="O53" s="50">
        <v>305500</v>
      </c>
      <c r="P53" s="46">
        <v>0.91100000000000003</v>
      </c>
      <c r="Q53" s="44">
        <v>1160</v>
      </c>
      <c r="R53" s="47">
        <v>0.41470000000000001</v>
      </c>
    </row>
    <row r="55" spans="1:18" x14ac:dyDescent="0.45">
      <c r="A55" s="102" t="s">
        <v>125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1:18" x14ac:dyDescent="0.45">
      <c r="A56" s="114" t="s">
        <v>126</v>
      </c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</row>
    <row r="57" spans="1:18" x14ac:dyDescent="0.45">
      <c r="A57" s="114" t="s">
        <v>127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</row>
    <row r="58" spans="1:18" x14ac:dyDescent="0.45">
      <c r="A58" s="114" t="s">
        <v>128</v>
      </c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</row>
    <row r="59" spans="1:18" ht="18" customHeight="1" x14ac:dyDescent="0.45">
      <c r="A59" s="102" t="s">
        <v>129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DIGI-808455956-3524827</_dlc_DocId>
    <_dlc_DocIdUrl xmlns="89559dea-130d-4237-8e78-1ce7f44b9a24">
      <Url>https://digitalgojp.sharepoint.com/sites/digi_portal/_layouts/15/DocIdRedir.aspx?ID=DIGI-808455956-3524827</Url>
      <Description>DIGI-808455956-3524827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2022-04-01T04:15:07Z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340d4ca8-7cf0-4bf3-a775-983955069f2f</vt:lpwstr>
  </property>
</Properties>
</file>