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2" l="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W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I6" i="12"/>
  <c r="R8" i="11" l="1"/>
  <c r="Q7" i="11"/>
  <c r="R7" i="11" s="1"/>
  <c r="U7" i="11" l="1"/>
  <c r="U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<sst xmlns="http://schemas.openxmlformats.org/spreadsheetml/2006/main" count="354" uniqueCount="154">
  <si>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</si>
  <si>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</si>
  <si>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</si>
  <si>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</si>
  <si>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</si>
  <si>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</si>
  <si>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</si>
  <si>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</si>
  <si>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</si>
  <si>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</si>
  <si>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</si>
  <si>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</si>
  <si>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</si>
  <si>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</si>
  <si>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</si>
  <si>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</si>
  <si>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</si>
  <si>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</si>
  <si>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</si>
  <si>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</si>
  <si>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</si>
  <si>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</si>
  <si>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</si>
  <si>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</si>
  <si>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</si>
  <si>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</si>
  <si>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</si>
  <si>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</si>
  <si>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</si>
  <si>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</si>
  <si>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</si>
  <si>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</si>
  <si>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</si>
  <si>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</si>
  <si>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</si>
  <si>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</si>
  <si>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</si>
  <si>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</si>
  <si>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</si>
  <si>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</si>
  <si>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</si>
  <si>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</si>
  <si>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</si>
  <si>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</si>
  <si>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</si>
  <si>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</si>
  <si>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</si>
  <si>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</si>
  <si>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</si>
  <si>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</si>
  <si>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</si>
  <si>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</si>
  <si>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</si>
  <si>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</si>
  <si>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</si>
  <si>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</si>
  <si>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</si>
  <si>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</si>
  <si>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</si>
  <si>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</si>
  <si>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</si>
  <si>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</si>
  <si>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</si>
  <si>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</si>
  <si>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</si>
  <si>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</si>
  <si>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</si>
  <si>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</si>
  <si>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</si>
  <si>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</si>
  <si>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</si>
  <si>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</si>
  <si>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</si>
  <si>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</si>
  <si>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</si>
  <si>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</si>
  <si>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</si>
  <si>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</si>
  <si>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</si>
  <si>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</si>
  <si>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</si>
  <si>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</si>
  <si>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</si>
  <si>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</si>
  <si>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</si>
  <si>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</si>
  <si>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</si>
  <si>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</si>
  <si>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</si>
  <si>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</si>
  <si>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</si>
  <si>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</si>
  <si>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</si>
  <si>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</si>
  <si>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接種回数（7月3日まで）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</si>
  <si>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</si>
  <si>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</si>
  <si>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</si>
  <si>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</si>
  <si>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</si>
  <si>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</si>
  <si>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</si>
  <si>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</si>
  <si>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</si>
  <si>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</si>
  <si>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</si>
  <si>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</si>
  <si>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</si>
  <si>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</si>
  <si>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</si>
  <si>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</si>
  <si>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</si>
  <si>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</si>
  <si>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</si>
  <si>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</si>
  <si>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</si>
  <si>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</si>
  <si>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</si>
  <si>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</si>
  <si>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</si>
  <si>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</si>
  <si>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</si>
  <si>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</si>
  <si>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</si>
  <si>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</si>
  <si>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</si>
  <si>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</si>
  <si>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</si>
  <si>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</si>
  <si>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</si>
  <si>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</si>
  <si>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</si>
  <si>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</si>
  <si>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</si>
  <si>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</si>
  <si>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</si>
  <si>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</si>
  <si>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</si>
  <si>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</si>
  <si>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</si>
  <si>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</si>
  <si>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</si>
  <si>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</si>
  <si>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</si>
  <si>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</si>
  <si>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</si>
  <si>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</si>
  <si>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</si>
  <si>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</si>
  <si>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</si>
  <si>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</si>
  <si>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（7月5日公表時点）</t>
    <phoneticPr fontId="2"/>
  </si>
  <si>
    <t>接種回数
（7月4日まで）</t>
    <phoneticPr fontId="2"/>
  </si>
  <si>
    <t>ワクチン供給量
（7月4日まで）※4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</si>
</sst>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151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1" t="s">
        <v>2</v>
      </c>
      <c r="B5" s="76" t="s">
        <v>3</v>
      </c>
      <c r="C5" s="72" t="s">
        <v>4</v>
      </c>
      <c r="D5" s="77"/>
      <c r="E5" s="80" t="s">
        <v>5</v>
      </c>
      <c r="F5" s="81"/>
      <c r="G5" s="82">
        <v>44746</v>
      </c>
      <c r="H5" s="83"/>
    </row>
    <row r="6" spans="1:8" ht="21.75" customHeight="1" x14ac:dyDescent="0.45">
      <c r="A6" s="71"/>
      <c r="B6" s="76"/>
      <c r="C6" s="78"/>
      <c r="D6" s="79"/>
      <c r="E6" s="84" t="s">
        <v>6</v>
      </c>
      <c r="F6" s="85"/>
      <c r="G6" s="86" t="s">
        <v>7</v>
      </c>
      <c r="H6" s="87"/>
    </row>
    <row r="7" spans="1:8" ht="18.75" customHeight="1" x14ac:dyDescent="0.45">
      <c r="A7" s="71"/>
      <c r="B7" s="76"/>
      <c r="C7" s="88" t="s">
        <v>8</v>
      </c>
      <c r="D7" s="8"/>
      <c r="E7" s="70" t="s">
        <v>9</v>
      </c>
      <c r="F7" s="8"/>
      <c r="G7" s="70" t="s">
        <v>9</v>
      </c>
      <c r="H7" s="9"/>
    </row>
    <row r="8" spans="1:8" ht="18.75" customHeight="1" x14ac:dyDescent="0.45">
      <c r="A8" s="71"/>
      <c r="B8" s="76"/>
      <c r="C8" s="89"/>
      <c r="D8" s="72" t="s">
        <v>10</v>
      </c>
      <c r="E8" s="71"/>
      <c r="F8" s="72" t="s">
        <v>11</v>
      </c>
      <c r="G8" s="71"/>
      <c r="H8" s="74" t="s">
        <v>11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12</v>
      </c>
      <c r="B10" s="20">
        <v>126645025.00000003</v>
      </c>
      <c r="C10" s="21">
        <f>SUM(C11:C57)</f>
        <v>78080392</v>
      </c>
      <c r="D10" s="11">
        <f>C10/$B10</f>
        <v>0.61652948467576973</v>
      </c>
      <c r="E10" s="21">
        <f>SUM(E11:E57)</f>
        <v>448294</v>
      </c>
      <c r="F10" s="11">
        <f>E10/$B10</f>
        <v>3.5397679458786472E-3</v>
      </c>
      <c r="G10" s="21">
        <f>SUM(G11:G57)</f>
        <v>76117</v>
      </c>
      <c r="H10" s="11">
        <f>G10/$B10</f>
        <v>6.0102637272960375E-4</v>
      </c>
    </row>
    <row r="11" spans="1:8" x14ac:dyDescent="0.45">
      <c r="A11" s="12" t="s">
        <v>13</v>
      </c>
      <c r="B11" s="20">
        <v>5226603</v>
      </c>
      <c r="C11" s="21">
        <v>3347964</v>
      </c>
      <c r="D11" s="11">
        <f t="shared" ref="D11:D57" si="0">C11/$B11</f>
        <v>0.6405621395005513</v>
      </c>
      <c r="E11" s="21">
        <v>19954</v>
      </c>
      <c r="F11" s="11">
        <f t="shared" ref="F11:F57" si="1">E11/$B11</f>
        <v>3.8177760966348505E-3</v>
      </c>
      <c r="G11" s="21">
        <v>3391</v>
      </c>
      <c r="H11" s="11">
        <f t="shared" ref="H11:H57" si="2">G11/$B11</f>
        <v>6.4879616837169385E-4</v>
      </c>
    </row>
    <row r="12" spans="1:8" x14ac:dyDescent="0.45">
      <c r="A12" s="12" t="s">
        <v>14</v>
      </c>
      <c r="B12" s="20">
        <v>1259615</v>
      </c>
      <c r="C12" s="21">
        <v>861545</v>
      </c>
      <c r="D12" s="11">
        <f t="shared" si="0"/>
        <v>0.68397486533583673</v>
      </c>
      <c r="E12" s="21">
        <v>6231</v>
      </c>
      <c r="F12" s="11">
        <f t="shared" si="1"/>
        <v>4.9467496020609474E-3</v>
      </c>
      <c r="G12" s="21">
        <v>1762</v>
      </c>
      <c r="H12" s="11">
        <f t="shared" si="2"/>
        <v>1.3988401217832434E-3</v>
      </c>
    </row>
    <row r="13" spans="1:8" x14ac:dyDescent="0.45">
      <c r="A13" s="12" t="s">
        <v>15</v>
      </c>
      <c r="B13" s="20">
        <v>1220823</v>
      </c>
      <c r="C13" s="21">
        <v>847404</v>
      </c>
      <c r="D13" s="11">
        <f t="shared" si="0"/>
        <v>0.69412519259548677</v>
      </c>
      <c r="E13" s="21">
        <v>7427</v>
      </c>
      <c r="F13" s="11">
        <f t="shared" si="1"/>
        <v>6.0836009806499386E-3</v>
      </c>
      <c r="G13" s="21">
        <v>3025</v>
      </c>
      <c r="H13" s="11">
        <f t="shared" si="2"/>
        <v>2.4778366724742245E-3</v>
      </c>
    </row>
    <row r="14" spans="1:8" x14ac:dyDescent="0.45">
      <c r="A14" s="12" t="s">
        <v>16</v>
      </c>
      <c r="B14" s="20">
        <v>2281989</v>
      </c>
      <c r="C14" s="21">
        <v>1478209</v>
      </c>
      <c r="D14" s="11">
        <f t="shared" si="0"/>
        <v>0.64777218470378251</v>
      </c>
      <c r="E14" s="21">
        <v>11497</v>
      </c>
      <c r="F14" s="11">
        <f t="shared" si="1"/>
        <v>5.0381487377897088E-3</v>
      </c>
      <c r="G14" s="21">
        <v>3235</v>
      </c>
      <c r="H14" s="11">
        <f t="shared" si="2"/>
        <v>1.4176229596198754E-3</v>
      </c>
    </row>
    <row r="15" spans="1:8" x14ac:dyDescent="0.45">
      <c r="A15" s="12" t="s">
        <v>17</v>
      </c>
      <c r="B15" s="20">
        <v>971288</v>
      </c>
      <c r="C15" s="21">
        <v>702368</v>
      </c>
      <c r="D15" s="11">
        <f t="shared" si="0"/>
        <v>0.72313052359341412</v>
      </c>
      <c r="E15" s="21">
        <v>3697</v>
      </c>
      <c r="F15" s="11">
        <f t="shared" si="1"/>
        <v>3.8062860861042243E-3</v>
      </c>
      <c r="G15" s="21">
        <v>324</v>
      </c>
      <c r="H15" s="11">
        <f t="shared" si="2"/>
        <v>3.3357768241757335E-4</v>
      </c>
    </row>
    <row r="16" spans="1:8" x14ac:dyDescent="0.45">
      <c r="A16" s="12" t="s">
        <v>18</v>
      </c>
      <c r="B16" s="20">
        <v>1069562</v>
      </c>
      <c r="C16" s="21">
        <v>754154</v>
      </c>
      <c r="D16" s="11">
        <f t="shared" si="0"/>
        <v>0.70510545438226113</v>
      </c>
      <c r="E16" s="21">
        <v>3734</v>
      </c>
      <c r="F16" s="11">
        <f t="shared" si="1"/>
        <v>3.4911487132115765E-3</v>
      </c>
      <c r="G16" s="21">
        <v>179</v>
      </c>
      <c r="H16" s="11">
        <f t="shared" si="2"/>
        <v>1.6735822701255279E-4</v>
      </c>
    </row>
    <row r="17" spans="1:8" x14ac:dyDescent="0.45">
      <c r="A17" s="12" t="s">
        <v>19</v>
      </c>
      <c r="B17" s="20">
        <v>1862059.0000000002</v>
      </c>
      <c r="C17" s="21">
        <v>1274631</v>
      </c>
      <c r="D17" s="11">
        <f t="shared" si="0"/>
        <v>0.68452771904649634</v>
      </c>
      <c r="E17" s="21">
        <v>8077</v>
      </c>
      <c r="F17" s="11">
        <f t="shared" si="1"/>
        <v>4.3376713627226631E-3</v>
      </c>
      <c r="G17" s="21">
        <v>1064</v>
      </c>
      <c r="H17" s="11">
        <f t="shared" si="2"/>
        <v>5.7141046551156534E-4</v>
      </c>
    </row>
    <row r="18" spans="1:8" x14ac:dyDescent="0.45">
      <c r="A18" s="12" t="s">
        <v>20</v>
      </c>
      <c r="B18" s="20">
        <v>2907675</v>
      </c>
      <c r="C18" s="21">
        <v>1913929</v>
      </c>
      <c r="D18" s="11">
        <f t="shared" si="0"/>
        <v>0.65823346832090934</v>
      </c>
      <c r="E18" s="21">
        <v>11792</v>
      </c>
      <c r="F18" s="11">
        <f t="shared" si="1"/>
        <v>4.0554738751751827E-3</v>
      </c>
      <c r="G18" s="21">
        <v>1706</v>
      </c>
      <c r="H18" s="11">
        <f t="shared" si="2"/>
        <v>5.8672306911879764E-4</v>
      </c>
    </row>
    <row r="19" spans="1:8" x14ac:dyDescent="0.45">
      <c r="A19" s="12" t="s">
        <v>21</v>
      </c>
      <c r="B19" s="20">
        <v>1955401</v>
      </c>
      <c r="C19" s="21">
        <v>1269506</v>
      </c>
      <c r="D19" s="11">
        <f t="shared" si="0"/>
        <v>0.64923051588906833</v>
      </c>
      <c r="E19" s="21">
        <v>7774</v>
      </c>
      <c r="F19" s="11">
        <f t="shared" si="1"/>
        <v>3.9756551213791956E-3</v>
      </c>
      <c r="G19" s="21">
        <v>1234</v>
      </c>
      <c r="H19" s="11">
        <f t="shared" si="2"/>
        <v>6.3107260352224432E-4</v>
      </c>
    </row>
    <row r="20" spans="1:8" x14ac:dyDescent="0.45">
      <c r="A20" s="12" t="s">
        <v>22</v>
      </c>
      <c r="B20" s="20">
        <v>1958101</v>
      </c>
      <c r="C20" s="21">
        <v>1261691</v>
      </c>
      <c r="D20" s="11">
        <f t="shared" si="0"/>
        <v>0.64434418857862796</v>
      </c>
      <c r="E20" s="21">
        <v>4346</v>
      </c>
      <c r="F20" s="11">
        <f t="shared" si="1"/>
        <v>2.2194973599421073E-3</v>
      </c>
      <c r="G20" s="21">
        <v>502</v>
      </c>
      <c r="H20" s="11">
        <f t="shared" si="2"/>
        <v>2.5637084093210717E-4</v>
      </c>
    </row>
    <row r="21" spans="1:8" x14ac:dyDescent="0.45">
      <c r="A21" s="12" t="s">
        <v>23</v>
      </c>
      <c r="B21" s="20">
        <v>7393799</v>
      </c>
      <c r="C21" s="21">
        <v>4573806</v>
      </c>
      <c r="D21" s="11">
        <f t="shared" si="0"/>
        <v>0.61860026219268338</v>
      </c>
      <c r="E21" s="21">
        <v>32352</v>
      </c>
      <c r="F21" s="11">
        <f t="shared" si="1"/>
        <v>4.3755584916495569E-3</v>
      </c>
      <c r="G21" s="21">
        <v>4297</v>
      </c>
      <c r="H21" s="11">
        <f t="shared" si="2"/>
        <v>5.8116267428963105E-4</v>
      </c>
    </row>
    <row r="22" spans="1:8" x14ac:dyDescent="0.45">
      <c r="A22" s="12" t="s">
        <v>24</v>
      </c>
      <c r="B22" s="20">
        <v>6322892.0000000009</v>
      </c>
      <c r="C22" s="21">
        <v>3993116</v>
      </c>
      <c r="D22" s="11">
        <f t="shared" si="0"/>
        <v>0.63153316551982852</v>
      </c>
      <c r="E22" s="21">
        <v>27384</v>
      </c>
      <c r="F22" s="11">
        <f t="shared" si="1"/>
        <v>4.3309295809575736E-3</v>
      </c>
      <c r="G22" s="21">
        <v>3532</v>
      </c>
      <c r="H22" s="11">
        <f t="shared" si="2"/>
        <v>5.5860514460787873E-4</v>
      </c>
    </row>
    <row r="23" spans="1:8" x14ac:dyDescent="0.45">
      <c r="A23" s="12" t="s">
        <v>25</v>
      </c>
      <c r="B23" s="20">
        <v>13843329.000000002</v>
      </c>
      <c r="C23" s="21">
        <v>8316251</v>
      </c>
      <c r="D23" s="11">
        <f t="shared" si="0"/>
        <v>0.60074068889065624</v>
      </c>
      <c r="E23" s="21">
        <v>45423</v>
      </c>
      <c r="F23" s="11">
        <f t="shared" si="1"/>
        <v>3.2812194234493738E-3</v>
      </c>
      <c r="G23" s="21">
        <v>7207</v>
      </c>
      <c r="H23" s="11">
        <f t="shared" si="2"/>
        <v>5.2061176903330105E-4</v>
      </c>
    </row>
    <row r="24" spans="1:8" x14ac:dyDescent="0.45">
      <c r="A24" s="12" t="s">
        <v>26</v>
      </c>
      <c r="B24" s="20">
        <v>9220206</v>
      </c>
      <c r="C24" s="21">
        <v>5644557</v>
      </c>
      <c r="D24" s="11">
        <f t="shared" si="0"/>
        <v>0.6121942394779466</v>
      </c>
      <c r="E24" s="21">
        <v>31245</v>
      </c>
      <c r="F24" s="11">
        <f t="shared" si="1"/>
        <v>3.3887529194033192E-3</v>
      </c>
      <c r="G24" s="21">
        <v>3699</v>
      </c>
      <c r="H24" s="11">
        <f t="shared" si="2"/>
        <v>4.0118409501913515E-4</v>
      </c>
    </row>
    <row r="25" spans="1:8" x14ac:dyDescent="0.45">
      <c r="A25" s="12" t="s">
        <v>27</v>
      </c>
      <c r="B25" s="20">
        <v>2213174</v>
      </c>
      <c r="C25" s="21">
        <v>1552422</v>
      </c>
      <c r="D25" s="11">
        <f t="shared" si="0"/>
        <v>0.70144597758694072</v>
      </c>
      <c r="E25" s="21">
        <v>5131</v>
      </c>
      <c r="F25" s="11">
        <f t="shared" si="1"/>
        <v>2.3183897876985723E-3</v>
      </c>
      <c r="G25" s="21">
        <v>1071</v>
      </c>
      <c r="H25" s="11">
        <f t="shared" si="2"/>
        <v>4.8392037860556827E-4</v>
      </c>
    </row>
    <row r="26" spans="1:8" x14ac:dyDescent="0.45">
      <c r="A26" s="12" t="s">
        <v>28</v>
      </c>
      <c r="B26" s="20">
        <v>1047674</v>
      </c>
      <c r="C26" s="21">
        <v>693403</v>
      </c>
      <c r="D26" s="11">
        <f t="shared" si="0"/>
        <v>0.66184996477912017</v>
      </c>
      <c r="E26" s="21">
        <v>3111</v>
      </c>
      <c r="F26" s="11">
        <f t="shared" si="1"/>
        <v>2.9694351487199264E-3</v>
      </c>
      <c r="G26" s="21">
        <v>476</v>
      </c>
      <c r="H26" s="11">
        <f t="shared" si="2"/>
        <v>4.5433980417572645E-4</v>
      </c>
    </row>
    <row r="27" spans="1:8" x14ac:dyDescent="0.45">
      <c r="A27" s="12" t="s">
        <v>29</v>
      </c>
      <c r="B27" s="20">
        <v>1132656</v>
      </c>
      <c r="C27" s="21">
        <v>711859</v>
      </c>
      <c r="D27" s="11">
        <f t="shared" si="0"/>
        <v>0.62848649545846225</v>
      </c>
      <c r="E27" s="21">
        <v>4402</v>
      </c>
      <c r="F27" s="11">
        <f t="shared" si="1"/>
        <v>3.8864403667132827E-3</v>
      </c>
      <c r="G27" s="21">
        <v>683</v>
      </c>
      <c r="H27" s="11">
        <f t="shared" si="2"/>
        <v>6.0300744444915318E-4</v>
      </c>
    </row>
    <row r="28" spans="1:8" x14ac:dyDescent="0.45">
      <c r="A28" s="12" t="s">
        <v>30</v>
      </c>
      <c r="B28" s="20">
        <v>774582.99999999988</v>
      </c>
      <c r="C28" s="21">
        <v>498234</v>
      </c>
      <c r="D28" s="11">
        <f t="shared" si="0"/>
        <v>0.64322867917318105</v>
      </c>
      <c r="E28" s="21">
        <v>1970</v>
      </c>
      <c r="F28" s="11">
        <f t="shared" si="1"/>
        <v>2.5433039454777605E-3</v>
      </c>
      <c r="G28" s="21">
        <v>279</v>
      </c>
      <c r="H28" s="11">
        <f t="shared" si="2"/>
        <v>3.6019380750674883E-4</v>
      </c>
    </row>
    <row r="29" spans="1:8" x14ac:dyDescent="0.45">
      <c r="A29" s="12" t="s">
        <v>31</v>
      </c>
      <c r="B29" s="20">
        <v>820997</v>
      </c>
      <c r="C29" s="21">
        <v>521658</v>
      </c>
      <c r="D29" s="11">
        <f t="shared" si="0"/>
        <v>0.63539574444242797</v>
      </c>
      <c r="E29" s="21">
        <v>2659</v>
      </c>
      <c r="F29" s="11">
        <f t="shared" si="1"/>
        <v>3.2387450867664559E-3</v>
      </c>
      <c r="G29" s="21">
        <v>310</v>
      </c>
      <c r="H29" s="11">
        <f t="shared" si="2"/>
        <v>3.7758968668582225E-4</v>
      </c>
    </row>
    <row r="30" spans="1:8" x14ac:dyDescent="0.45">
      <c r="A30" s="12" t="s">
        <v>32</v>
      </c>
      <c r="B30" s="20">
        <v>2071737</v>
      </c>
      <c r="C30" s="21">
        <v>1382003</v>
      </c>
      <c r="D30" s="11">
        <f t="shared" si="0"/>
        <v>0.66707453697066765</v>
      </c>
      <c r="E30" s="21">
        <v>6627</v>
      </c>
      <c r="F30" s="11">
        <f t="shared" si="1"/>
        <v>3.1987650942180402E-3</v>
      </c>
      <c r="G30" s="21">
        <v>1379</v>
      </c>
      <c r="H30" s="11">
        <f t="shared" si="2"/>
        <v>6.656250286595258E-4</v>
      </c>
    </row>
    <row r="31" spans="1:8" x14ac:dyDescent="0.45">
      <c r="A31" s="12" t="s">
        <v>33</v>
      </c>
      <c r="B31" s="20">
        <v>2016791</v>
      </c>
      <c r="C31" s="21">
        <v>1300906</v>
      </c>
      <c r="D31" s="11">
        <f t="shared" si="0"/>
        <v>0.64503758693885482</v>
      </c>
      <c r="E31" s="21">
        <v>4966</v>
      </c>
      <c r="F31" s="11">
        <f t="shared" si="1"/>
        <v>2.4623275292283632E-3</v>
      </c>
      <c r="G31" s="21">
        <v>541</v>
      </c>
      <c r="H31" s="11">
        <f t="shared" si="2"/>
        <v>2.6824792454944514E-4</v>
      </c>
    </row>
    <row r="32" spans="1:8" x14ac:dyDescent="0.45">
      <c r="A32" s="12" t="s">
        <v>34</v>
      </c>
      <c r="B32" s="20">
        <v>3686259.9999999995</v>
      </c>
      <c r="C32" s="21">
        <v>2349458</v>
      </c>
      <c r="D32" s="11">
        <f t="shared" si="0"/>
        <v>0.63735547682474925</v>
      </c>
      <c r="E32" s="21">
        <v>13727</v>
      </c>
      <c r="F32" s="11">
        <f t="shared" si="1"/>
        <v>3.7238284874100041E-3</v>
      </c>
      <c r="G32" s="21">
        <v>1653</v>
      </c>
      <c r="H32" s="11">
        <f t="shared" si="2"/>
        <v>4.484219778311894E-4</v>
      </c>
    </row>
    <row r="33" spans="1:8" x14ac:dyDescent="0.45">
      <c r="A33" s="12" t="s">
        <v>35</v>
      </c>
      <c r="B33" s="20">
        <v>7558801.9999999991</v>
      </c>
      <c r="C33" s="21">
        <v>4423072</v>
      </c>
      <c r="D33" s="11">
        <f t="shared" si="0"/>
        <v>0.5851551608310418</v>
      </c>
      <c r="E33" s="21">
        <v>22186</v>
      </c>
      <c r="F33" s="11">
        <f t="shared" si="1"/>
        <v>2.9351212004230303E-3</v>
      </c>
      <c r="G33" s="21">
        <v>3371</v>
      </c>
      <c r="H33" s="11">
        <f t="shared" si="2"/>
        <v>4.4597014182935345E-4</v>
      </c>
    </row>
    <row r="34" spans="1:8" x14ac:dyDescent="0.45">
      <c r="A34" s="12" t="s">
        <v>36</v>
      </c>
      <c r="B34" s="20">
        <v>1800557</v>
      </c>
      <c r="C34" s="21">
        <v>1121494</v>
      </c>
      <c r="D34" s="11">
        <f t="shared" si="0"/>
        <v>0.62285948181590478</v>
      </c>
      <c r="E34" s="21">
        <v>8078</v>
      </c>
      <c r="F34" s="11">
        <f t="shared" si="1"/>
        <v>4.4863894894746461E-3</v>
      </c>
      <c r="G34" s="21">
        <v>2457</v>
      </c>
      <c r="H34" s="11">
        <f t="shared" si="2"/>
        <v>1.3645777389996541E-3</v>
      </c>
    </row>
    <row r="35" spans="1:8" x14ac:dyDescent="0.45">
      <c r="A35" s="12" t="s">
        <v>37</v>
      </c>
      <c r="B35" s="20">
        <v>1418843</v>
      </c>
      <c r="C35" s="21">
        <v>856558</v>
      </c>
      <c r="D35" s="11">
        <f t="shared" si="0"/>
        <v>0.60370174853736458</v>
      </c>
      <c r="E35" s="21">
        <v>4325</v>
      </c>
      <c r="F35" s="11">
        <f t="shared" si="1"/>
        <v>3.0482583344316459E-3</v>
      </c>
      <c r="G35" s="21">
        <v>1073</v>
      </c>
      <c r="H35" s="11">
        <f t="shared" si="2"/>
        <v>7.5624998678500718E-4</v>
      </c>
    </row>
    <row r="36" spans="1:8" x14ac:dyDescent="0.45">
      <c r="A36" s="12" t="s">
        <v>38</v>
      </c>
      <c r="B36" s="20">
        <v>2530542</v>
      </c>
      <c r="C36" s="21">
        <v>1475715</v>
      </c>
      <c r="D36" s="11">
        <f t="shared" si="0"/>
        <v>0.58316163098656337</v>
      </c>
      <c r="E36" s="21">
        <v>10719</v>
      </c>
      <c r="F36" s="11">
        <f t="shared" si="1"/>
        <v>4.2358514500055715E-3</v>
      </c>
      <c r="G36" s="21">
        <v>1753</v>
      </c>
      <c r="H36" s="11">
        <f t="shared" si="2"/>
        <v>6.9273697097301684E-4</v>
      </c>
    </row>
    <row r="37" spans="1:8" x14ac:dyDescent="0.45">
      <c r="A37" s="12" t="s">
        <v>39</v>
      </c>
      <c r="B37" s="20">
        <v>8839511</v>
      </c>
      <c r="C37" s="21">
        <v>4855608</v>
      </c>
      <c r="D37" s="11">
        <f t="shared" si="0"/>
        <v>0.54930730896765667</v>
      </c>
      <c r="E37" s="21">
        <v>34482</v>
      </c>
      <c r="F37" s="11">
        <f t="shared" si="1"/>
        <v>3.9008945178076026E-3</v>
      </c>
      <c r="G37" s="21">
        <v>4525</v>
      </c>
      <c r="H37" s="11">
        <f t="shared" si="2"/>
        <v>5.1190614503449344E-4</v>
      </c>
    </row>
    <row r="38" spans="1:8" x14ac:dyDescent="0.45">
      <c r="A38" s="12" t="s">
        <v>40</v>
      </c>
      <c r="B38" s="20">
        <v>5523625</v>
      </c>
      <c r="C38" s="21">
        <v>3250172</v>
      </c>
      <c r="D38" s="11">
        <f t="shared" si="0"/>
        <v>0.58841286292968842</v>
      </c>
      <c r="E38" s="21">
        <v>19611</v>
      </c>
      <c r="F38" s="11">
        <f t="shared" si="1"/>
        <v>3.5503858426305188E-3</v>
      </c>
      <c r="G38" s="21">
        <v>2704</v>
      </c>
      <c r="H38" s="11">
        <f t="shared" si="2"/>
        <v>4.8953359433343143E-4</v>
      </c>
    </row>
    <row r="39" spans="1:8" x14ac:dyDescent="0.45">
      <c r="A39" s="12" t="s">
        <v>41</v>
      </c>
      <c r="B39" s="20">
        <v>1344738.9999999998</v>
      </c>
      <c r="C39" s="21">
        <v>828840</v>
      </c>
      <c r="D39" s="11">
        <f t="shared" si="0"/>
        <v>0.616357523653289</v>
      </c>
      <c r="E39" s="21">
        <v>4072</v>
      </c>
      <c r="F39" s="11">
        <f t="shared" si="1"/>
        <v>3.0280969020754218E-3</v>
      </c>
      <c r="G39" s="21">
        <v>995</v>
      </c>
      <c r="H39" s="11">
        <f t="shared" si="2"/>
        <v>7.3992053476548247E-4</v>
      </c>
    </row>
    <row r="40" spans="1:8" x14ac:dyDescent="0.45">
      <c r="A40" s="12" t="s">
        <v>42</v>
      </c>
      <c r="B40" s="20">
        <v>944432</v>
      </c>
      <c r="C40" s="21">
        <v>585694</v>
      </c>
      <c r="D40" s="11">
        <f t="shared" si="0"/>
        <v>0.62015475968624523</v>
      </c>
      <c r="E40" s="21">
        <v>2292</v>
      </c>
      <c r="F40" s="11">
        <f t="shared" si="1"/>
        <v>2.4268555068019718E-3</v>
      </c>
      <c r="G40" s="21">
        <v>285</v>
      </c>
      <c r="H40" s="11">
        <f t="shared" si="2"/>
        <v>3.0176868212851746E-4</v>
      </c>
    </row>
    <row r="41" spans="1:8" x14ac:dyDescent="0.45">
      <c r="A41" s="12" t="s">
        <v>43</v>
      </c>
      <c r="B41" s="20">
        <v>556788</v>
      </c>
      <c r="C41" s="21">
        <v>341884</v>
      </c>
      <c r="D41" s="11">
        <f t="shared" si="0"/>
        <v>0.61402903798214037</v>
      </c>
      <c r="E41" s="21">
        <v>1464</v>
      </c>
      <c r="F41" s="11">
        <f t="shared" si="1"/>
        <v>2.6293670122200909E-3</v>
      </c>
      <c r="G41" s="21">
        <v>243</v>
      </c>
      <c r="H41" s="11">
        <f t="shared" si="2"/>
        <v>4.3643181965128557E-4</v>
      </c>
    </row>
    <row r="42" spans="1:8" x14ac:dyDescent="0.45">
      <c r="A42" s="12" t="s">
        <v>44</v>
      </c>
      <c r="B42" s="20">
        <v>672814.99999999988</v>
      </c>
      <c r="C42" s="21">
        <v>439612</v>
      </c>
      <c r="D42" s="11">
        <f t="shared" si="0"/>
        <v>0.65339209143672494</v>
      </c>
      <c r="E42" s="21">
        <v>2822</v>
      </c>
      <c r="F42" s="11">
        <f t="shared" si="1"/>
        <v>4.1943179031383076E-3</v>
      </c>
      <c r="G42" s="21">
        <v>615</v>
      </c>
      <c r="H42" s="11">
        <f t="shared" si="2"/>
        <v>9.1406998952163682E-4</v>
      </c>
    </row>
    <row r="43" spans="1:8" x14ac:dyDescent="0.45">
      <c r="A43" s="12" t="s">
        <v>45</v>
      </c>
      <c r="B43" s="20">
        <v>1893791</v>
      </c>
      <c r="C43" s="21">
        <v>1148601</v>
      </c>
      <c r="D43" s="11">
        <f t="shared" si="0"/>
        <v>0.60650884918135106</v>
      </c>
      <c r="E43" s="21">
        <v>9066</v>
      </c>
      <c r="F43" s="11">
        <f t="shared" si="1"/>
        <v>4.7872230885034305E-3</v>
      </c>
      <c r="G43" s="21">
        <v>1108</v>
      </c>
      <c r="H43" s="11">
        <f t="shared" si="2"/>
        <v>5.8506984139221276E-4</v>
      </c>
    </row>
    <row r="44" spans="1:8" x14ac:dyDescent="0.45">
      <c r="A44" s="12" t="s">
        <v>46</v>
      </c>
      <c r="B44" s="20">
        <v>2812432.9999999995</v>
      </c>
      <c r="C44" s="21">
        <v>1679012</v>
      </c>
      <c r="D44" s="11">
        <f t="shared" si="0"/>
        <v>0.59699626622216428</v>
      </c>
      <c r="E44" s="21">
        <v>6888</v>
      </c>
      <c r="F44" s="11">
        <f t="shared" si="1"/>
        <v>2.4491250102669118E-3</v>
      </c>
      <c r="G44" s="21">
        <v>797</v>
      </c>
      <c r="H44" s="11">
        <f t="shared" si="2"/>
        <v>2.8338452862699311E-4</v>
      </c>
    </row>
    <row r="45" spans="1:8" x14ac:dyDescent="0.45">
      <c r="A45" s="12" t="s">
        <v>47</v>
      </c>
      <c r="B45" s="20">
        <v>1356110</v>
      </c>
      <c r="C45" s="21">
        <v>884825</v>
      </c>
      <c r="D45" s="11">
        <f t="shared" si="0"/>
        <v>0.65247288199334863</v>
      </c>
      <c r="E45" s="21">
        <v>3679</v>
      </c>
      <c r="F45" s="11">
        <f t="shared" si="1"/>
        <v>2.7129067700997706E-3</v>
      </c>
      <c r="G45" s="21">
        <v>919</v>
      </c>
      <c r="H45" s="11">
        <f t="shared" si="2"/>
        <v>6.7767364004394921E-4</v>
      </c>
    </row>
    <row r="46" spans="1:8" x14ac:dyDescent="0.45">
      <c r="A46" s="12" t="s">
        <v>48</v>
      </c>
      <c r="B46" s="20">
        <v>734949</v>
      </c>
      <c r="C46" s="21">
        <v>469809</v>
      </c>
      <c r="D46" s="11">
        <f t="shared" si="0"/>
        <v>0.63924027381491777</v>
      </c>
      <c r="E46" s="21">
        <v>2406</v>
      </c>
      <c r="F46" s="11">
        <f t="shared" si="1"/>
        <v>3.2736965422090511E-3</v>
      </c>
      <c r="G46" s="21">
        <v>534</v>
      </c>
      <c r="H46" s="11">
        <f t="shared" si="2"/>
        <v>7.2658102807133553E-4</v>
      </c>
    </row>
    <row r="47" spans="1:8" x14ac:dyDescent="0.45">
      <c r="A47" s="12" t="s">
        <v>49</v>
      </c>
      <c r="B47" s="20">
        <v>973896</v>
      </c>
      <c r="C47" s="21">
        <v>598745</v>
      </c>
      <c r="D47" s="11">
        <f t="shared" si="0"/>
        <v>0.61479357138749924</v>
      </c>
      <c r="E47" s="21">
        <v>3370</v>
      </c>
      <c r="F47" s="11">
        <f t="shared" si="1"/>
        <v>3.4603284128900827E-3</v>
      </c>
      <c r="G47" s="21">
        <v>321</v>
      </c>
      <c r="H47" s="11">
        <f t="shared" si="2"/>
        <v>3.296039823554055E-4</v>
      </c>
    </row>
    <row r="48" spans="1:8" x14ac:dyDescent="0.45">
      <c r="A48" s="12" t="s">
        <v>50</v>
      </c>
      <c r="B48" s="20">
        <v>1356219</v>
      </c>
      <c r="C48" s="21">
        <v>867032</v>
      </c>
      <c r="D48" s="11">
        <f t="shared" si="0"/>
        <v>0.63930087987264594</v>
      </c>
      <c r="E48" s="21">
        <v>4248</v>
      </c>
      <c r="F48" s="11">
        <f t="shared" si="1"/>
        <v>3.1322374926173427E-3</v>
      </c>
      <c r="G48" s="21">
        <v>2301</v>
      </c>
      <c r="H48" s="11">
        <f t="shared" si="2"/>
        <v>1.6966286418343939E-3</v>
      </c>
    </row>
    <row r="49" spans="1:8" x14ac:dyDescent="0.45">
      <c r="A49" s="12" t="s">
        <v>51</v>
      </c>
      <c r="B49" s="20">
        <v>701167</v>
      </c>
      <c r="C49" s="21">
        <v>432959</v>
      </c>
      <c r="D49" s="11">
        <f t="shared" si="0"/>
        <v>0.61748342406302636</v>
      </c>
      <c r="E49" s="21">
        <v>1862</v>
      </c>
      <c r="F49" s="11">
        <f t="shared" si="1"/>
        <v>2.6555727808068546E-3</v>
      </c>
      <c r="G49" s="21">
        <v>393</v>
      </c>
      <c r="H49" s="11">
        <f t="shared" si="2"/>
        <v>5.6049414761390648E-4</v>
      </c>
    </row>
    <row r="50" spans="1:8" x14ac:dyDescent="0.45">
      <c r="A50" s="12" t="s">
        <v>52</v>
      </c>
      <c r="B50" s="20">
        <v>5124170</v>
      </c>
      <c r="C50" s="21">
        <v>3000651</v>
      </c>
      <c r="D50" s="11">
        <f t="shared" si="0"/>
        <v>0.58558771469330639</v>
      </c>
      <c r="E50" s="21">
        <v>13921</v>
      </c>
      <c r="F50" s="11">
        <f t="shared" si="1"/>
        <v>2.7167326610943823E-3</v>
      </c>
      <c r="G50" s="21">
        <v>4827</v>
      </c>
      <c r="H50" s="11">
        <f t="shared" si="2"/>
        <v>9.4200621759231256E-4</v>
      </c>
    </row>
    <row r="51" spans="1:8" x14ac:dyDescent="0.45">
      <c r="A51" s="12" t="s">
        <v>53</v>
      </c>
      <c r="B51" s="20">
        <v>818222</v>
      </c>
      <c r="C51" s="21">
        <v>489209</v>
      </c>
      <c r="D51" s="11">
        <f t="shared" si="0"/>
        <v>0.59789274793393477</v>
      </c>
      <c r="E51" s="21">
        <v>2212</v>
      </c>
      <c r="F51" s="11">
        <f t="shared" si="1"/>
        <v>2.7034227874586604E-3</v>
      </c>
      <c r="G51" s="21">
        <v>306</v>
      </c>
      <c r="H51" s="11">
        <f t="shared" si="2"/>
        <v>3.7398163334645119E-4</v>
      </c>
    </row>
    <row r="52" spans="1:8" x14ac:dyDescent="0.45">
      <c r="A52" s="12" t="s">
        <v>54</v>
      </c>
      <c r="B52" s="20">
        <v>1335937.9999999998</v>
      </c>
      <c r="C52" s="21">
        <v>870393</v>
      </c>
      <c r="D52" s="11">
        <f t="shared" si="0"/>
        <v>0.65152200176954334</v>
      </c>
      <c r="E52" s="21">
        <v>5348</v>
      </c>
      <c r="F52" s="11">
        <f t="shared" si="1"/>
        <v>4.0031797882835885E-3</v>
      </c>
      <c r="G52" s="21">
        <v>720</v>
      </c>
      <c r="H52" s="11">
        <f t="shared" si="2"/>
        <v>5.3894716670983248E-4</v>
      </c>
    </row>
    <row r="53" spans="1:8" x14ac:dyDescent="0.45">
      <c r="A53" s="12" t="s">
        <v>55</v>
      </c>
      <c r="B53" s="20">
        <v>1758645</v>
      </c>
      <c r="C53" s="21">
        <v>1137191</v>
      </c>
      <c r="D53" s="11">
        <f t="shared" si="0"/>
        <v>0.64662908091172466</v>
      </c>
      <c r="E53" s="21">
        <v>4626</v>
      </c>
      <c r="F53" s="11">
        <f t="shared" si="1"/>
        <v>2.6304342263504003E-3</v>
      </c>
      <c r="G53" s="21">
        <v>868</v>
      </c>
      <c r="H53" s="11">
        <f t="shared" si="2"/>
        <v>4.9356180468485683E-4</v>
      </c>
    </row>
    <row r="54" spans="1:8" x14ac:dyDescent="0.45">
      <c r="A54" s="12" t="s">
        <v>56</v>
      </c>
      <c r="B54" s="20">
        <v>1141741</v>
      </c>
      <c r="C54" s="21">
        <v>711292</v>
      </c>
      <c r="D54" s="11">
        <f t="shared" si="0"/>
        <v>0.62298892656040206</v>
      </c>
      <c r="E54" s="21">
        <v>3465</v>
      </c>
      <c r="F54" s="11">
        <f t="shared" si="1"/>
        <v>3.0348388995402637E-3</v>
      </c>
      <c r="G54" s="21">
        <v>888</v>
      </c>
      <c r="H54" s="11">
        <f t="shared" si="2"/>
        <v>7.7775957944927962E-4</v>
      </c>
    </row>
    <row r="55" spans="1:8" x14ac:dyDescent="0.45">
      <c r="A55" s="12" t="s">
        <v>57</v>
      </c>
      <c r="B55" s="20">
        <v>1087241</v>
      </c>
      <c r="C55" s="21">
        <v>663278</v>
      </c>
      <c r="D55" s="11">
        <f t="shared" si="0"/>
        <v>0.61005609611852385</v>
      </c>
      <c r="E55" s="21">
        <v>3359</v>
      </c>
      <c r="F55" s="11">
        <f t="shared" si="1"/>
        <v>3.0894714235390314E-3</v>
      </c>
      <c r="G55" s="21">
        <v>374</v>
      </c>
      <c r="H55" s="11">
        <f t="shared" si="2"/>
        <v>3.4398997094480432E-4</v>
      </c>
    </row>
    <row r="56" spans="1:8" x14ac:dyDescent="0.45">
      <c r="A56" s="12" t="s">
        <v>58</v>
      </c>
      <c r="B56" s="20">
        <v>1617517</v>
      </c>
      <c r="C56" s="21">
        <v>1019901</v>
      </c>
      <c r="D56" s="11">
        <f t="shared" si="0"/>
        <v>0.63053494955539879</v>
      </c>
      <c r="E56" s="21">
        <v>5792</v>
      </c>
      <c r="F56" s="11">
        <f t="shared" si="1"/>
        <v>3.5807969869868445E-3</v>
      </c>
      <c r="G56" s="21">
        <v>1479</v>
      </c>
      <c r="H56" s="11">
        <f t="shared" si="2"/>
        <v>9.1436442399059792E-4</v>
      </c>
    </row>
    <row r="57" spans="1:8" x14ac:dyDescent="0.45">
      <c r="A57" s="12" t="s">
        <v>59</v>
      </c>
      <c r="B57" s="20">
        <v>1485118</v>
      </c>
      <c r="C57" s="21">
        <v>679771</v>
      </c>
      <c r="D57" s="11">
        <f t="shared" si="0"/>
        <v>0.4577218779921865</v>
      </c>
      <c r="E57" s="21">
        <v>4475</v>
      </c>
      <c r="F57" s="11">
        <f t="shared" si="1"/>
        <v>3.013228578469859E-3</v>
      </c>
      <c r="G57" s="21">
        <v>712</v>
      </c>
      <c r="H57" s="11">
        <f t="shared" si="2"/>
        <v>4.7942318388168482E-4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4" t="s">
        <v>64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E55" sqref="E55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65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（7月5日公表時点）</v>
      </c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67</v>
      </c>
      <c r="B5" s="76" t="s">
        <v>3</v>
      </c>
      <c r="C5" s="72" t="s">
        <v>4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44746</v>
      </c>
      <c r="H5" s="94"/>
    </row>
    <row r="6" spans="1:8" ht="23.25" customHeight="1" x14ac:dyDescent="0.45">
      <c r="A6" s="90"/>
      <c r="B6" s="76"/>
      <c r="C6" s="78"/>
      <c r="D6" s="79"/>
      <c r="E6" s="84" t="s">
        <v>6</v>
      </c>
      <c r="F6" s="85"/>
      <c r="G6" s="86" t="s">
        <v>7</v>
      </c>
      <c r="H6" s="87"/>
    </row>
    <row r="7" spans="1:8" ht="18.75" customHeight="1" x14ac:dyDescent="0.45">
      <c r="A7" s="71"/>
      <c r="B7" s="76"/>
      <c r="C7" s="88" t="s">
        <v>8</v>
      </c>
      <c r="D7" s="8"/>
      <c r="E7" s="88" t="s">
        <v>9</v>
      </c>
      <c r="F7" s="8"/>
      <c r="G7" s="88" t="s">
        <v>9</v>
      </c>
      <c r="H7" s="9"/>
    </row>
    <row r="8" spans="1:8" ht="18.75" customHeight="1" x14ac:dyDescent="0.45">
      <c r="A8" s="71"/>
      <c r="B8" s="76"/>
      <c r="C8" s="89"/>
      <c r="D8" s="74" t="s">
        <v>10</v>
      </c>
      <c r="E8" s="89"/>
      <c r="F8" s="72" t="s">
        <v>11</v>
      </c>
      <c r="G8" s="89"/>
      <c r="H8" s="74" t="s">
        <v>11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68</v>
      </c>
      <c r="B10" s="20">
        <v>27549031.999999996</v>
      </c>
      <c r="C10" s="21">
        <f>SUM(C11:C30)</f>
        <v>16170166</v>
      </c>
      <c r="D10" s="11">
        <f>C10/$B10</f>
        <v>0.58695949825024718</v>
      </c>
      <c r="E10" s="21">
        <f>SUM(E11:E30)</f>
        <v>96925</v>
      </c>
      <c r="F10" s="11">
        <f>E10/$B10</f>
        <v>3.5182724387557433E-3</v>
      </c>
      <c r="G10" s="21">
        <f>SUM(G11:G30)</f>
        <v>17061</v>
      </c>
      <c r="H10" s="11">
        <f>G10/$B10</f>
        <v>6.1929580683633468E-4</v>
      </c>
    </row>
    <row r="11" spans="1:8" x14ac:dyDescent="0.45">
      <c r="A11" s="12" t="s">
        <v>69</v>
      </c>
      <c r="B11" s="20">
        <v>1961575</v>
      </c>
      <c r="C11" s="21">
        <v>1168569</v>
      </c>
      <c r="D11" s="11">
        <f t="shared" ref="D11:D30" si="0">C11/$B11</f>
        <v>0.59572996189286676</v>
      </c>
      <c r="E11" s="21">
        <v>7241</v>
      </c>
      <c r="F11" s="11">
        <f t="shared" ref="F11:F30" si="1">E11/$B11</f>
        <v>3.6914214343066157E-3</v>
      </c>
      <c r="G11" s="21">
        <v>1288</v>
      </c>
      <c r="H11" s="11">
        <f t="shared" ref="H11:H30" si="2">G11/$B11</f>
        <v>6.5661521991257029E-4</v>
      </c>
    </row>
    <row r="12" spans="1:8" x14ac:dyDescent="0.45">
      <c r="A12" s="12" t="s">
        <v>70</v>
      </c>
      <c r="B12" s="20">
        <v>1065932</v>
      </c>
      <c r="C12" s="21">
        <v>647606</v>
      </c>
      <c r="D12" s="11">
        <f t="shared" si="0"/>
        <v>0.60754907442501027</v>
      </c>
      <c r="E12" s="21">
        <v>6225</v>
      </c>
      <c r="F12" s="11">
        <f t="shared" si="1"/>
        <v>5.8399597722931665E-3</v>
      </c>
      <c r="G12" s="21">
        <v>2222</v>
      </c>
      <c r="H12" s="11">
        <f t="shared" si="2"/>
        <v>2.0845607412105088E-3</v>
      </c>
    </row>
    <row r="13" spans="1:8" x14ac:dyDescent="0.45">
      <c r="A13" s="12" t="s">
        <v>71</v>
      </c>
      <c r="B13" s="20">
        <v>1324589</v>
      </c>
      <c r="C13" s="21">
        <v>805804</v>
      </c>
      <c r="D13" s="11">
        <f t="shared" si="0"/>
        <v>0.60834266327139963</v>
      </c>
      <c r="E13" s="21">
        <v>4887</v>
      </c>
      <c r="F13" s="11">
        <f t="shared" si="1"/>
        <v>3.6894463112708922E-3</v>
      </c>
      <c r="G13" s="21">
        <v>516</v>
      </c>
      <c r="H13" s="11">
        <f t="shared" si="2"/>
        <v>3.8955479775235942E-4</v>
      </c>
    </row>
    <row r="14" spans="1:8" x14ac:dyDescent="0.45">
      <c r="A14" s="12" t="s">
        <v>72</v>
      </c>
      <c r="B14" s="20">
        <v>974726</v>
      </c>
      <c r="C14" s="21">
        <v>612551</v>
      </c>
      <c r="D14" s="11">
        <f t="shared" si="0"/>
        <v>0.62843404197692476</v>
      </c>
      <c r="E14" s="21">
        <v>4089</v>
      </c>
      <c r="F14" s="11">
        <f t="shared" si="1"/>
        <v>4.1950250634537299E-3</v>
      </c>
      <c r="G14" s="21">
        <v>611</v>
      </c>
      <c r="H14" s="11">
        <f t="shared" si="2"/>
        <v>6.2684282557354579E-4</v>
      </c>
    </row>
    <row r="15" spans="1:8" x14ac:dyDescent="0.45">
      <c r="A15" s="12" t="s">
        <v>73</v>
      </c>
      <c r="B15" s="20">
        <v>3759920</v>
      </c>
      <c r="C15" s="21">
        <v>2308789</v>
      </c>
      <c r="D15" s="11">
        <f t="shared" si="0"/>
        <v>0.61405269261048112</v>
      </c>
      <c r="E15" s="21">
        <v>11962</v>
      </c>
      <c r="F15" s="11">
        <f t="shared" si="1"/>
        <v>3.1814506691631738E-3</v>
      </c>
      <c r="G15" s="21">
        <v>1395</v>
      </c>
      <c r="H15" s="11">
        <f t="shared" si="2"/>
        <v>3.7101853230919805E-4</v>
      </c>
    </row>
    <row r="16" spans="1:8" x14ac:dyDescent="0.45">
      <c r="A16" s="12" t="s">
        <v>74</v>
      </c>
      <c r="B16" s="20">
        <v>1521562.0000000002</v>
      </c>
      <c r="C16" s="21">
        <v>891407</v>
      </c>
      <c r="D16" s="11">
        <f t="shared" si="0"/>
        <v>0.58584993578966871</v>
      </c>
      <c r="E16" s="21">
        <v>5233</v>
      </c>
      <c r="F16" s="11">
        <f t="shared" si="1"/>
        <v>3.4392288976722598E-3</v>
      </c>
      <c r="G16" s="21">
        <v>651</v>
      </c>
      <c r="H16" s="11">
        <f t="shared" si="2"/>
        <v>4.278498017169198E-4</v>
      </c>
    </row>
    <row r="17" spans="1:8" x14ac:dyDescent="0.45">
      <c r="A17" s="12" t="s">
        <v>75</v>
      </c>
      <c r="B17" s="20">
        <v>718601</v>
      </c>
      <c r="C17" s="21">
        <v>446352</v>
      </c>
      <c r="D17" s="11">
        <f t="shared" si="0"/>
        <v>0.62114024333392248</v>
      </c>
      <c r="E17" s="21">
        <v>2019</v>
      </c>
      <c r="F17" s="11">
        <f t="shared" si="1"/>
        <v>2.8096259259310801E-3</v>
      </c>
      <c r="G17" s="21">
        <v>106</v>
      </c>
      <c r="H17" s="11">
        <f t="shared" si="2"/>
        <v>1.4750884009345937E-4</v>
      </c>
    </row>
    <row r="18" spans="1:8" x14ac:dyDescent="0.45">
      <c r="A18" s="12" t="s">
        <v>76</v>
      </c>
      <c r="B18" s="20">
        <v>784774</v>
      </c>
      <c r="C18" s="21">
        <v>523686</v>
      </c>
      <c r="D18" s="11">
        <f t="shared" si="0"/>
        <v>0.66730804027656365</v>
      </c>
      <c r="E18" s="21">
        <v>1676</v>
      </c>
      <c r="F18" s="11">
        <f t="shared" si="1"/>
        <v>2.1356466957366069E-3</v>
      </c>
      <c r="G18" s="21">
        <v>269</v>
      </c>
      <c r="H18" s="11">
        <f t="shared" si="2"/>
        <v>3.4277384317013559E-4</v>
      </c>
    </row>
    <row r="19" spans="1:8" x14ac:dyDescent="0.45">
      <c r="A19" s="12" t="s">
        <v>77</v>
      </c>
      <c r="B19" s="20">
        <v>694295.99999999988</v>
      </c>
      <c r="C19" s="21">
        <v>441553</v>
      </c>
      <c r="D19" s="11">
        <f t="shared" si="0"/>
        <v>0.63597226543145868</v>
      </c>
      <c r="E19" s="21">
        <v>2922</v>
      </c>
      <c r="F19" s="11">
        <f t="shared" si="1"/>
        <v>4.2085796259808501E-3</v>
      </c>
      <c r="G19" s="21">
        <v>255</v>
      </c>
      <c r="H19" s="11">
        <f t="shared" si="2"/>
        <v>3.6727850945418101E-4</v>
      </c>
    </row>
    <row r="20" spans="1:8" x14ac:dyDescent="0.45">
      <c r="A20" s="12" t="s">
        <v>78</v>
      </c>
      <c r="B20" s="20">
        <v>799966</v>
      </c>
      <c r="C20" s="21">
        <v>501238</v>
      </c>
      <c r="D20" s="11">
        <f t="shared" si="0"/>
        <v>0.6265741294004995</v>
      </c>
      <c r="E20" s="21">
        <v>2636</v>
      </c>
      <c r="F20" s="11">
        <f t="shared" si="1"/>
        <v>3.2951400434518465E-3</v>
      </c>
      <c r="G20" s="21">
        <v>245</v>
      </c>
      <c r="H20" s="11">
        <f t="shared" si="2"/>
        <v>3.0626301617818757E-4</v>
      </c>
    </row>
    <row r="21" spans="1:8" x14ac:dyDescent="0.45">
      <c r="A21" s="12" t="s">
        <v>79</v>
      </c>
      <c r="B21" s="20">
        <v>2300944</v>
      </c>
      <c r="C21" s="21">
        <v>1311193</v>
      </c>
      <c r="D21" s="11">
        <f t="shared" si="0"/>
        <v>0.56985002677162067</v>
      </c>
      <c r="E21" s="21">
        <v>6932</v>
      </c>
      <c r="F21" s="11">
        <f t="shared" si="1"/>
        <v>3.0126765362390394E-3</v>
      </c>
      <c r="G21" s="21">
        <v>874</v>
      </c>
      <c r="H21" s="11">
        <f t="shared" si="2"/>
        <v>3.7984409876989618E-4</v>
      </c>
    </row>
    <row r="22" spans="1:8" x14ac:dyDescent="0.45">
      <c r="A22" s="12" t="s">
        <v>80</v>
      </c>
      <c r="B22" s="20">
        <v>1400720</v>
      </c>
      <c r="C22" s="21">
        <v>789905</v>
      </c>
      <c r="D22" s="11">
        <f t="shared" si="0"/>
        <v>0.56392783711234218</v>
      </c>
      <c r="E22" s="21">
        <v>6618</v>
      </c>
      <c r="F22" s="11">
        <f t="shared" si="1"/>
        <v>4.7247130047404192E-3</v>
      </c>
      <c r="G22" s="21">
        <v>735</v>
      </c>
      <c r="H22" s="11">
        <f t="shared" si="2"/>
        <v>5.2473013878576733E-4</v>
      </c>
    </row>
    <row r="23" spans="1:8" x14ac:dyDescent="0.45">
      <c r="A23" s="12" t="s">
        <v>81</v>
      </c>
      <c r="B23" s="20">
        <v>2739963</v>
      </c>
      <c r="C23" s="21">
        <v>1410927</v>
      </c>
      <c r="D23" s="11">
        <f t="shared" si="0"/>
        <v>0.51494381493472718</v>
      </c>
      <c r="E23" s="21">
        <v>10778</v>
      </c>
      <c r="F23" s="11">
        <f t="shared" si="1"/>
        <v>3.9336297606938492E-3</v>
      </c>
      <c r="G23" s="21">
        <v>1168</v>
      </c>
      <c r="H23" s="11">
        <f t="shared" si="2"/>
        <v>4.2628312864078819E-4</v>
      </c>
    </row>
    <row r="24" spans="1:8" x14ac:dyDescent="0.45">
      <c r="A24" s="12" t="s">
        <v>82</v>
      </c>
      <c r="B24" s="20">
        <v>831479.00000000012</v>
      </c>
      <c r="C24" s="21">
        <v>467295</v>
      </c>
      <c r="D24" s="11">
        <f t="shared" si="0"/>
        <v>0.56200457257489356</v>
      </c>
      <c r="E24" s="21">
        <v>2455</v>
      </c>
      <c r="F24" s="11">
        <f t="shared" si="1"/>
        <v>2.9525700588950527E-3</v>
      </c>
      <c r="G24" s="21">
        <v>543</v>
      </c>
      <c r="H24" s="11">
        <f t="shared" si="2"/>
        <v>6.5305317392261254E-4</v>
      </c>
    </row>
    <row r="25" spans="1:8" x14ac:dyDescent="0.45">
      <c r="A25" s="12" t="s">
        <v>83</v>
      </c>
      <c r="B25" s="20">
        <v>1526835</v>
      </c>
      <c r="C25" s="21">
        <v>859285</v>
      </c>
      <c r="D25" s="11">
        <f t="shared" si="0"/>
        <v>0.56278838250367591</v>
      </c>
      <c r="E25" s="21">
        <v>5573</v>
      </c>
      <c r="F25" s="11">
        <f t="shared" si="1"/>
        <v>3.6500342211175404E-3</v>
      </c>
      <c r="G25" s="21">
        <v>802</v>
      </c>
      <c r="H25" s="11">
        <f t="shared" si="2"/>
        <v>5.252695936365095E-4</v>
      </c>
    </row>
    <row r="26" spans="1:8" x14ac:dyDescent="0.45">
      <c r="A26" s="12" t="s">
        <v>84</v>
      </c>
      <c r="B26" s="20">
        <v>708155</v>
      </c>
      <c r="C26" s="21">
        <v>406878</v>
      </c>
      <c r="D26" s="11">
        <f t="shared" si="0"/>
        <v>0.57456065409408952</v>
      </c>
      <c r="E26" s="21">
        <v>3555</v>
      </c>
      <c r="F26" s="11">
        <f t="shared" si="1"/>
        <v>5.020087410242108E-3</v>
      </c>
      <c r="G26" s="21">
        <v>582</v>
      </c>
      <c r="H26" s="11">
        <f t="shared" si="2"/>
        <v>8.218539726472312E-4</v>
      </c>
    </row>
    <row r="27" spans="1:8" x14ac:dyDescent="0.45">
      <c r="A27" s="12" t="s">
        <v>85</v>
      </c>
      <c r="B27" s="20">
        <v>1194817</v>
      </c>
      <c r="C27" s="21">
        <v>679689</v>
      </c>
      <c r="D27" s="11">
        <f t="shared" si="0"/>
        <v>0.56886452067555116</v>
      </c>
      <c r="E27" s="21">
        <v>3311</v>
      </c>
      <c r="F27" s="11">
        <f t="shared" si="1"/>
        <v>2.7711356634530643E-3</v>
      </c>
      <c r="G27" s="21">
        <v>381</v>
      </c>
      <c r="H27" s="11">
        <f t="shared" si="2"/>
        <v>3.188772841363991E-4</v>
      </c>
    </row>
    <row r="28" spans="1:8" x14ac:dyDescent="0.45">
      <c r="A28" s="12" t="s">
        <v>86</v>
      </c>
      <c r="B28" s="20">
        <v>944709</v>
      </c>
      <c r="C28" s="21">
        <v>573778</v>
      </c>
      <c r="D28" s="11">
        <f t="shared" si="0"/>
        <v>0.6073595149405796</v>
      </c>
      <c r="E28" s="21">
        <v>2620</v>
      </c>
      <c r="F28" s="11">
        <f t="shared" si="1"/>
        <v>2.7733407853635351E-3</v>
      </c>
      <c r="G28" s="21">
        <v>2122</v>
      </c>
      <c r="H28" s="11">
        <f t="shared" si="2"/>
        <v>2.2461943307410005E-3</v>
      </c>
    </row>
    <row r="29" spans="1:8" x14ac:dyDescent="0.45">
      <c r="A29" s="12" t="s">
        <v>87</v>
      </c>
      <c r="B29" s="20">
        <v>1562767</v>
      </c>
      <c r="C29" s="21">
        <v>873241</v>
      </c>
      <c r="D29" s="11">
        <f t="shared" si="0"/>
        <v>0.55877875588619419</v>
      </c>
      <c r="E29" s="21">
        <v>3639</v>
      </c>
      <c r="F29" s="11">
        <f t="shared" si="1"/>
        <v>2.3285620953091535E-3</v>
      </c>
      <c r="G29" s="21">
        <v>1657</v>
      </c>
      <c r="H29" s="11">
        <f t="shared" si="2"/>
        <v>1.0602988161382983E-3</v>
      </c>
    </row>
    <row r="30" spans="1:8" x14ac:dyDescent="0.45">
      <c r="A30" s="12" t="s">
        <v>88</v>
      </c>
      <c r="B30" s="20">
        <v>732702</v>
      </c>
      <c r="C30" s="21">
        <v>450420</v>
      </c>
      <c r="D30" s="11">
        <f t="shared" si="0"/>
        <v>0.6147383247213738</v>
      </c>
      <c r="E30" s="21">
        <v>2554</v>
      </c>
      <c r="F30" s="11">
        <f t="shared" si="1"/>
        <v>3.4857281677953657E-3</v>
      </c>
      <c r="G30" s="21">
        <v>639</v>
      </c>
      <c r="H30" s="11">
        <f t="shared" si="2"/>
        <v>8.7211444761990545E-4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3</v>
      </c>
      <c r="C34" s="72" t="s">
        <v>4</v>
      </c>
      <c r="D34" s="77"/>
      <c r="E34" s="91" t="str">
        <f>E5</f>
        <v>直近1週間</v>
      </c>
      <c r="F34" s="92"/>
      <c r="G34" s="91">
        <f>'進捗状況 (都道府県別)'!G5:H5</f>
        <v>44746</v>
      </c>
      <c r="H34" s="92"/>
    </row>
    <row r="35" spans="1:8" ht="24" customHeight="1" x14ac:dyDescent="0.45">
      <c r="A35" s="90"/>
      <c r="B35" s="76"/>
      <c r="C35" s="78"/>
      <c r="D35" s="79"/>
      <c r="E35" s="84" t="s">
        <v>6</v>
      </c>
      <c r="F35" s="85"/>
      <c r="G35" s="86" t="s">
        <v>7</v>
      </c>
      <c r="H35" s="87"/>
    </row>
    <row r="36" spans="1:8" ht="18.75" customHeight="1" x14ac:dyDescent="0.45">
      <c r="A36" s="71"/>
      <c r="B36" s="76"/>
      <c r="C36" s="88" t="s">
        <v>8</v>
      </c>
      <c r="D36" s="8"/>
      <c r="E36" s="88" t="s">
        <v>9</v>
      </c>
      <c r="F36" s="8"/>
      <c r="G36" s="88" t="s">
        <v>9</v>
      </c>
      <c r="H36" s="9"/>
    </row>
    <row r="37" spans="1:8" ht="18.75" customHeight="1" x14ac:dyDescent="0.45">
      <c r="A37" s="71"/>
      <c r="B37" s="76"/>
      <c r="C37" s="89"/>
      <c r="D37" s="74" t="s">
        <v>10</v>
      </c>
      <c r="E37" s="89"/>
      <c r="F37" s="72" t="s">
        <v>11</v>
      </c>
      <c r="G37" s="89"/>
      <c r="H37" s="74" t="s">
        <v>11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68</v>
      </c>
      <c r="B39" s="20">
        <v>9572763</v>
      </c>
      <c r="C39" s="21">
        <v>5663777</v>
      </c>
      <c r="D39" s="11">
        <f>C39/$B39</f>
        <v>0.59165540816167705</v>
      </c>
      <c r="E39" s="21">
        <v>30021</v>
      </c>
      <c r="F39" s="11">
        <f>E39/$B39</f>
        <v>3.1360851616194824E-3</v>
      </c>
      <c r="G39" s="21">
        <v>3994</v>
      </c>
      <c r="H39" s="11">
        <f>G39/$B39</f>
        <v>4.1722541339423114E-4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64</v>
      </c>
      <c r="B45" s="56"/>
      <c r="C45" s="56"/>
      <c r="E45" s="56"/>
      <c r="G45" s="56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="99" zoomScaleNormal="100" zoomScaleSheetLayoutView="99" workbookViewId="0">
      <selection activeCell="H18" sqref="H18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1" width="13.09765625" customWidth="1"/>
    <col min="23" max="23" width="11.59765625" bestFit="1" customWidth="1"/>
  </cols>
  <sheetData>
    <row r="1" spans="1:23" x14ac:dyDescent="0.45">
      <c r="A1" s="22" t="s">
        <v>93</v>
      </c>
      <c r="B1" s="23"/>
      <c r="C1" s="24"/>
      <c r="D1" s="24"/>
      <c r="E1" s="24"/>
      <c r="F1" s="24"/>
      <c r="J1" s="25"/>
    </row>
    <row r="2" spans="1:23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26" t="str">
        <f>'進捗状況 (都道府県別)'!H3</f>
        <v>（7月5日公表時点）</v>
      </c>
    </row>
    <row r="3" spans="1:23" x14ac:dyDescent="0.45">
      <c r="A3" s="96" t="s">
        <v>2</v>
      </c>
      <c r="B3" s="111" t="s">
        <v>94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45">
      <c r="A4" s="97"/>
      <c r="B4" s="97"/>
      <c r="C4" s="99" t="s">
        <v>95</v>
      </c>
      <c r="D4" s="100"/>
      <c r="E4" s="99" t="s">
        <v>96</v>
      </c>
      <c r="F4" s="100"/>
      <c r="G4" s="105" t="s">
        <v>97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98</v>
      </c>
      <c r="R4" s="106"/>
      <c r="S4" s="106"/>
      <c r="T4" s="106"/>
      <c r="U4" s="107"/>
    </row>
    <row r="5" spans="1:23" x14ac:dyDescent="0.45">
      <c r="A5" s="97"/>
      <c r="B5" s="97"/>
      <c r="C5" s="101"/>
      <c r="D5" s="102"/>
      <c r="E5" s="101"/>
      <c r="F5" s="102"/>
      <c r="G5" s="103"/>
      <c r="H5" s="104"/>
      <c r="I5" s="59" t="s">
        <v>99</v>
      </c>
      <c r="J5" s="59" t="s">
        <v>100</v>
      </c>
      <c r="K5" s="60" t="s">
        <v>101</v>
      </c>
      <c r="L5" s="61" t="s">
        <v>102</v>
      </c>
      <c r="M5" s="61" t="s">
        <v>103</v>
      </c>
      <c r="N5" s="61" t="s">
        <v>104</v>
      </c>
      <c r="O5" s="61" t="s">
        <v>105</v>
      </c>
      <c r="P5" s="61" t="s">
        <v>106</v>
      </c>
      <c r="Q5" s="66"/>
      <c r="R5" s="67"/>
      <c r="S5" s="59" t="s">
        <v>107</v>
      </c>
      <c r="T5" s="59" t="s">
        <v>108</v>
      </c>
      <c r="U5" s="59" t="s">
        <v>109</v>
      </c>
    </row>
    <row r="6" spans="1:23" x14ac:dyDescent="0.45">
      <c r="A6" s="98"/>
      <c r="B6" s="98"/>
      <c r="C6" s="58" t="s">
        <v>8</v>
      </c>
      <c r="D6" s="58" t="s">
        <v>110</v>
      </c>
      <c r="E6" s="58" t="s">
        <v>8</v>
      </c>
      <c r="F6" s="58" t="s">
        <v>110</v>
      </c>
      <c r="G6" s="58" t="s">
        <v>8</v>
      </c>
      <c r="H6" s="58" t="s">
        <v>110</v>
      </c>
      <c r="I6" s="108" t="s">
        <v>8</v>
      </c>
      <c r="J6" s="109"/>
      <c r="K6" s="109"/>
      <c r="L6" s="109"/>
      <c r="M6" s="109"/>
      <c r="N6" s="109"/>
      <c r="O6" s="109"/>
      <c r="P6" s="110"/>
      <c r="Q6" s="58" t="s">
        <v>8</v>
      </c>
      <c r="R6" s="58" t="s">
        <v>110</v>
      </c>
      <c r="S6" s="62" t="s">
        <v>111</v>
      </c>
      <c r="T6" s="62" t="s">
        <v>111</v>
      </c>
      <c r="U6" s="62" t="s">
        <v>111</v>
      </c>
      <c r="W6" s="27" t="s">
        <v>112</v>
      </c>
    </row>
    <row r="7" spans="1:23" x14ac:dyDescent="0.45">
      <c r="A7" s="28" t="s">
        <v>12</v>
      </c>
      <c r="B7" s="32">
        <f>C7+E7+G7+Q7</f>
        <v>285243453</v>
      </c>
      <c r="C7" s="32">
        <f>SUM(C8:C54)</f>
        <v>103746566</v>
      </c>
      <c r="D7" s="31">
        <f t="shared" ref="D7:D54" si="0">C7/W7</f>
        <v>0.81919180007268344</v>
      </c>
      <c r="E7" s="32">
        <f>SUM(E8:E54)</f>
        <v>102331888</v>
      </c>
      <c r="F7" s="31">
        <f t="shared" ref="F7:F54" si="1">E7/W7</f>
        <v>0.80802138102148113</v>
      </c>
      <c r="G7" s="32">
        <f>SUM(G8:G54)</f>
        <v>78080392</v>
      </c>
      <c r="H7" s="31">
        <f>G7/W7</f>
        <v>0.61652948467576996</v>
      </c>
      <c r="I7" s="32">
        <f>SUM(I8:I54)</f>
        <v>1031938</v>
      </c>
      <c r="J7" s="32">
        <f t="shared" ref="J7" si="2">SUM(J8:J54)</f>
        <v>5275852</v>
      </c>
      <c r="K7" s="32">
        <f t="shared" ref="K7:Q7" si="3">SUM(K8:K54)</f>
        <v>23248653</v>
      </c>
      <c r="L7" s="32">
        <f t="shared" si="3"/>
        <v>25449811</v>
      </c>
      <c r="M7" s="32">
        <f t="shared" si="3"/>
        <v>13718788</v>
      </c>
      <c r="N7" s="32">
        <f t="shared" si="3"/>
        <v>6536181</v>
      </c>
      <c r="O7" s="32">
        <f t="shared" si="3"/>
        <v>2647287</v>
      </c>
      <c r="P7" s="32">
        <f t="shared" si="3"/>
        <v>171882</v>
      </c>
      <c r="Q7" s="63">
        <f t="shared" si="3"/>
        <v>1084607</v>
      </c>
      <c r="R7" s="64">
        <f>Q7/W7</f>
        <v>8.5641500722195753E-3</v>
      </c>
      <c r="S7" s="63">
        <f t="shared" ref="S7:U7" si="4">SUM(S8:S54)</f>
        <v>6327</v>
      </c>
      <c r="T7" s="63">
        <f t="shared" ref="T7" si="5">SUM(T8:T54)</f>
        <v>666908</v>
      </c>
      <c r="U7" s="63">
        <f t="shared" si="4"/>
        <v>411372</v>
      </c>
      <c r="W7" s="1">
        <v>126645025</v>
      </c>
    </row>
    <row r="8" spans="1:23" x14ac:dyDescent="0.45">
      <c r="A8" s="33" t="s">
        <v>13</v>
      </c>
      <c r="B8" s="32">
        <f>C8+E8+G8+Q8</f>
        <v>11954415</v>
      </c>
      <c r="C8" s="34">
        <f>SUM(一般接種!D7+一般接種!G7+一般接種!J7+一般接種!M7+医療従事者等!C5)</f>
        <v>4320249</v>
      </c>
      <c r="D8" s="30">
        <f t="shared" si="0"/>
        <v>0.82658832132457738</v>
      </c>
      <c r="E8" s="34">
        <f>SUM(一般接種!E7+一般接種!H7+一般接種!K7+一般接種!N7+医療従事者等!D5)</f>
        <v>4255883</v>
      </c>
      <c r="F8" s="31">
        <f t="shared" si="1"/>
        <v>0.81427324784377153</v>
      </c>
      <c r="G8" s="29">
        <f>SUM(I8:P8)</f>
        <v>3347964</v>
      </c>
      <c r="H8" s="31">
        <f t="shared" ref="H8:H54" si="6">G8/W8</f>
        <v>0.6405621395005513</v>
      </c>
      <c r="I8" s="35">
        <v>42015</v>
      </c>
      <c r="J8" s="35">
        <v>230746</v>
      </c>
      <c r="K8" s="35">
        <v>922386</v>
      </c>
      <c r="L8" s="35">
        <v>1074365</v>
      </c>
      <c r="M8" s="35">
        <v>653938</v>
      </c>
      <c r="N8" s="35">
        <v>304806</v>
      </c>
      <c r="O8" s="35">
        <v>115386</v>
      </c>
      <c r="P8" s="35">
        <v>4322</v>
      </c>
      <c r="Q8" s="35">
        <f>SUM(S8:U8)</f>
        <v>30319</v>
      </c>
      <c r="R8" s="65">
        <f t="shared" ref="R8:R54" si="7">Q8/W8</f>
        <v>5.8008997431027382E-3</v>
      </c>
      <c r="S8" s="35">
        <v>128</v>
      </c>
      <c r="T8" s="35">
        <v>21015</v>
      </c>
      <c r="U8" s="35">
        <v>9176</v>
      </c>
      <c r="W8" s="1">
        <v>5226603</v>
      </c>
    </row>
    <row r="9" spans="1:23" x14ac:dyDescent="0.45">
      <c r="A9" s="33" t="s">
        <v>14</v>
      </c>
      <c r="B9" s="32">
        <f>C9+E9+G9+Q9</f>
        <v>3043353</v>
      </c>
      <c r="C9" s="34">
        <f>SUM(一般接種!D8+一般接種!G8+一般接種!J8+一般接種!M8+医療従事者等!C6)</f>
        <v>1094403</v>
      </c>
      <c r="D9" s="30">
        <f t="shared" si="0"/>
        <v>0.86883928819520251</v>
      </c>
      <c r="E9" s="34">
        <f>SUM(一般接種!E8+一般接種!H8+一般接種!K8+一般接種!N8+医療従事者等!D6)</f>
        <v>1079341</v>
      </c>
      <c r="F9" s="31">
        <f t="shared" si="1"/>
        <v>0.85688166622340955</v>
      </c>
      <c r="G9" s="29">
        <f t="shared" ref="G9:G54" si="8">SUM(I9:P9)</f>
        <v>861545</v>
      </c>
      <c r="H9" s="31">
        <f t="shared" si="6"/>
        <v>0.68397486533583673</v>
      </c>
      <c r="I9" s="35">
        <v>10705</v>
      </c>
      <c r="J9" s="35">
        <v>43899</v>
      </c>
      <c r="K9" s="35">
        <v>228166</v>
      </c>
      <c r="L9" s="35">
        <v>263643</v>
      </c>
      <c r="M9" s="35">
        <v>181419</v>
      </c>
      <c r="N9" s="35">
        <v>91956</v>
      </c>
      <c r="O9" s="35">
        <v>39830</v>
      </c>
      <c r="P9" s="35">
        <v>1927</v>
      </c>
      <c r="Q9" s="35">
        <f t="shared" ref="Q9:Q54" si="9">SUM(S9:U9)</f>
        <v>8064</v>
      </c>
      <c r="R9" s="65">
        <f t="shared" si="7"/>
        <v>6.401956153269054E-3</v>
      </c>
      <c r="S9" s="35">
        <v>67</v>
      </c>
      <c r="T9" s="35">
        <v>5103</v>
      </c>
      <c r="U9" s="35">
        <v>2894</v>
      </c>
      <c r="W9" s="1">
        <v>1259615</v>
      </c>
    </row>
    <row r="10" spans="1:23" x14ac:dyDescent="0.45">
      <c r="A10" s="33" t="s">
        <v>15</v>
      </c>
      <c r="B10" s="32">
        <f t="shared" ref="B10:B54" si="10">C10+E10+G10+Q10</f>
        <v>2959326</v>
      </c>
      <c r="C10" s="34">
        <f>SUM(一般接種!D9+一般接種!G9+一般接種!J9+一般接種!M9+医療従事者等!C7)</f>
        <v>1059541</v>
      </c>
      <c r="D10" s="30">
        <f t="shared" si="0"/>
        <v>0.86789075893884704</v>
      </c>
      <c r="E10" s="34">
        <f>SUM(一般接種!E9+一般接種!H9+一般接種!K9+一般接種!N9+医療従事者等!D7)</f>
        <v>1044119</v>
      </c>
      <c r="F10" s="31">
        <f t="shared" si="1"/>
        <v>0.85525829706681478</v>
      </c>
      <c r="G10" s="29">
        <f t="shared" si="8"/>
        <v>847404</v>
      </c>
      <c r="H10" s="31">
        <f t="shared" si="6"/>
        <v>0.69412519259548677</v>
      </c>
      <c r="I10" s="35">
        <v>10364</v>
      </c>
      <c r="J10" s="35">
        <v>47610</v>
      </c>
      <c r="K10" s="35">
        <v>220954</v>
      </c>
      <c r="L10" s="35">
        <v>256507</v>
      </c>
      <c r="M10" s="35">
        <v>168488</v>
      </c>
      <c r="N10" s="35">
        <v>106675</v>
      </c>
      <c r="O10" s="35">
        <v>35337</v>
      </c>
      <c r="P10" s="35">
        <v>1469</v>
      </c>
      <c r="Q10" s="35">
        <f t="shared" si="9"/>
        <v>8262</v>
      </c>
      <c r="R10" s="65">
        <f t="shared" si="7"/>
        <v>6.7675658142089395E-3</v>
      </c>
      <c r="S10" s="35">
        <v>6</v>
      </c>
      <c r="T10" s="35">
        <v>4221</v>
      </c>
      <c r="U10" s="35">
        <v>4035</v>
      </c>
      <c r="W10" s="1">
        <v>1220823</v>
      </c>
    </row>
    <row r="11" spans="1:23" x14ac:dyDescent="0.45">
      <c r="A11" s="33" t="s">
        <v>16</v>
      </c>
      <c r="B11" s="32">
        <f t="shared" si="10"/>
        <v>5340902</v>
      </c>
      <c r="C11" s="34">
        <f>SUM(一般接種!D10+一般接種!G10+一般接種!J10+一般接種!M10+医療従事者等!C8)</f>
        <v>1934929</v>
      </c>
      <c r="D11" s="30">
        <f t="shared" si="0"/>
        <v>0.84791337732127547</v>
      </c>
      <c r="E11" s="34">
        <f>SUM(一般接種!E10+一般接種!H10+一般接種!K10+一般接種!N10+医療従事者等!D8)</f>
        <v>1900629</v>
      </c>
      <c r="F11" s="31">
        <f t="shared" si="1"/>
        <v>0.83288263002144181</v>
      </c>
      <c r="G11" s="29">
        <f t="shared" si="8"/>
        <v>1478209</v>
      </c>
      <c r="H11" s="31">
        <f t="shared" si="6"/>
        <v>0.64777218470378251</v>
      </c>
      <c r="I11" s="35">
        <v>18806</v>
      </c>
      <c r="J11" s="35">
        <v>125009</v>
      </c>
      <c r="K11" s="35">
        <v>459858</v>
      </c>
      <c r="L11" s="35">
        <v>393668</v>
      </c>
      <c r="M11" s="35">
        <v>269481</v>
      </c>
      <c r="N11" s="35">
        <v>150845</v>
      </c>
      <c r="O11" s="35">
        <v>58241</v>
      </c>
      <c r="P11" s="35">
        <v>2301</v>
      </c>
      <c r="Q11" s="35">
        <f t="shared" si="9"/>
        <v>27135</v>
      </c>
      <c r="R11" s="65">
        <f t="shared" si="7"/>
        <v>1.1890942506734257E-2</v>
      </c>
      <c r="S11" s="35">
        <v>20</v>
      </c>
      <c r="T11" s="35">
        <v>22062</v>
      </c>
      <c r="U11" s="35">
        <v>5053</v>
      </c>
      <c r="W11" s="1">
        <v>2281989</v>
      </c>
    </row>
    <row r="12" spans="1:23" x14ac:dyDescent="0.45">
      <c r="A12" s="33" t="s">
        <v>17</v>
      </c>
      <c r="B12" s="32">
        <f t="shared" si="10"/>
        <v>2405661</v>
      </c>
      <c r="C12" s="34">
        <f>SUM(一般接種!D11+一般接種!G11+一般接種!J11+一般接種!M11+医療従事者等!C9)</f>
        <v>855683</v>
      </c>
      <c r="D12" s="30">
        <f t="shared" si="0"/>
        <v>0.88097762970406301</v>
      </c>
      <c r="E12" s="34">
        <f>SUM(一般接種!E11+一般接種!H11+一般接種!K11+一般接種!N11+医療従事者等!D9)</f>
        <v>845222</v>
      </c>
      <c r="F12" s="31">
        <f t="shared" si="1"/>
        <v>0.87020739471711794</v>
      </c>
      <c r="G12" s="29">
        <f t="shared" si="8"/>
        <v>702368</v>
      </c>
      <c r="H12" s="31">
        <f t="shared" si="6"/>
        <v>0.72313052359341412</v>
      </c>
      <c r="I12" s="35">
        <v>4877</v>
      </c>
      <c r="J12" s="35">
        <v>29631</v>
      </c>
      <c r="K12" s="35">
        <v>127329</v>
      </c>
      <c r="L12" s="35">
        <v>229216</v>
      </c>
      <c r="M12" s="35">
        <v>189180</v>
      </c>
      <c r="N12" s="35">
        <v>89780</v>
      </c>
      <c r="O12" s="35">
        <v>30683</v>
      </c>
      <c r="P12" s="35">
        <v>1672</v>
      </c>
      <c r="Q12" s="35">
        <f t="shared" si="9"/>
        <v>2388</v>
      </c>
      <c r="R12" s="65">
        <f t="shared" si="7"/>
        <v>2.4585910667072998E-3</v>
      </c>
      <c r="S12" s="35">
        <v>3</v>
      </c>
      <c r="T12" s="35">
        <v>1360</v>
      </c>
      <c r="U12" s="35">
        <v>1025</v>
      </c>
      <c r="W12" s="1">
        <v>971288</v>
      </c>
    </row>
    <row r="13" spans="1:23" x14ac:dyDescent="0.45">
      <c r="A13" s="33" t="s">
        <v>18</v>
      </c>
      <c r="B13" s="32">
        <f t="shared" si="10"/>
        <v>2616922</v>
      </c>
      <c r="C13" s="34">
        <f>SUM(一般接種!D12+一般接種!G12+一般接種!J12+一般接種!M12+医療従事者等!C10)</f>
        <v>933780</v>
      </c>
      <c r="D13" s="30">
        <f t="shared" si="0"/>
        <v>0.87304896770827689</v>
      </c>
      <c r="E13" s="34">
        <f>SUM(一般接種!E12+一般接種!H12+一般接種!K12+一般接種!N12+医療従事者等!D10)</f>
        <v>924125</v>
      </c>
      <c r="F13" s="31">
        <f t="shared" si="1"/>
        <v>0.86402190803338186</v>
      </c>
      <c r="G13" s="29">
        <f t="shared" si="8"/>
        <v>754154</v>
      </c>
      <c r="H13" s="31">
        <f t="shared" si="6"/>
        <v>0.70510545438226113</v>
      </c>
      <c r="I13" s="35">
        <v>9650</v>
      </c>
      <c r="J13" s="35">
        <v>34695</v>
      </c>
      <c r="K13" s="35">
        <v>192763</v>
      </c>
      <c r="L13" s="35">
        <v>270775</v>
      </c>
      <c r="M13" s="35">
        <v>142414</v>
      </c>
      <c r="N13" s="35">
        <v>77079</v>
      </c>
      <c r="O13" s="35">
        <v>25475</v>
      </c>
      <c r="P13" s="35">
        <v>1303</v>
      </c>
      <c r="Q13" s="35">
        <f t="shared" si="9"/>
        <v>4863</v>
      </c>
      <c r="R13" s="65">
        <f t="shared" si="7"/>
        <v>4.5467209942013651E-3</v>
      </c>
      <c r="S13" s="35">
        <v>2</v>
      </c>
      <c r="T13" s="35">
        <v>3133</v>
      </c>
      <c r="U13" s="35">
        <v>1728</v>
      </c>
      <c r="W13" s="1">
        <v>1069562</v>
      </c>
    </row>
    <row r="14" spans="1:23" x14ac:dyDescent="0.45">
      <c r="A14" s="33" t="s">
        <v>19</v>
      </c>
      <c r="B14" s="32">
        <f t="shared" si="10"/>
        <v>4466101</v>
      </c>
      <c r="C14" s="34">
        <f>SUM(一般接種!D13+一般接種!G13+一般接種!J13+一般接種!M13+医療従事者等!C11)</f>
        <v>1596225</v>
      </c>
      <c r="D14" s="30">
        <f t="shared" si="0"/>
        <v>0.85723653224736707</v>
      </c>
      <c r="E14" s="34">
        <f>SUM(一般接種!E13+一般接種!H13+一般接種!K13+一般接種!N13+医療従事者等!D11)</f>
        <v>1576095</v>
      </c>
      <c r="F14" s="31">
        <f t="shared" si="1"/>
        <v>0.84642591883501006</v>
      </c>
      <c r="G14" s="29">
        <f t="shared" si="8"/>
        <v>1274631</v>
      </c>
      <c r="H14" s="31">
        <f t="shared" si="6"/>
        <v>0.68452771904649634</v>
      </c>
      <c r="I14" s="35">
        <v>19044</v>
      </c>
      <c r="J14" s="35">
        <v>75315</v>
      </c>
      <c r="K14" s="35">
        <v>345619</v>
      </c>
      <c r="L14" s="35">
        <v>418736</v>
      </c>
      <c r="M14" s="35">
        <v>236602</v>
      </c>
      <c r="N14" s="35">
        <v>128559</v>
      </c>
      <c r="O14" s="35">
        <v>47755</v>
      </c>
      <c r="P14" s="35">
        <v>3001</v>
      </c>
      <c r="Q14" s="35">
        <f t="shared" si="9"/>
        <v>19150</v>
      </c>
      <c r="R14" s="65">
        <f t="shared" si="7"/>
        <v>1.0284314299385788E-2</v>
      </c>
      <c r="S14" s="35">
        <v>119</v>
      </c>
      <c r="T14" s="35">
        <v>12205</v>
      </c>
      <c r="U14" s="35">
        <v>6826</v>
      </c>
      <c r="W14" s="1">
        <v>1862059</v>
      </c>
    </row>
    <row r="15" spans="1:23" x14ac:dyDescent="0.45">
      <c r="A15" s="33" t="s">
        <v>20</v>
      </c>
      <c r="B15" s="32">
        <f t="shared" si="10"/>
        <v>6872327</v>
      </c>
      <c r="C15" s="34">
        <f>SUM(一般接種!D14+一般接種!G14+一般接種!J14+一般接種!M14+医療従事者等!C12)</f>
        <v>2474861</v>
      </c>
      <c r="D15" s="30">
        <f t="shared" si="0"/>
        <v>0.85114773831325719</v>
      </c>
      <c r="E15" s="34">
        <f>SUM(一般接種!E14+一般接種!H14+一般接種!K14+一般接種!N14+医療従事者等!D12)</f>
        <v>2441699</v>
      </c>
      <c r="F15" s="31">
        <f t="shared" si="1"/>
        <v>0.8397427497915001</v>
      </c>
      <c r="G15" s="29">
        <f t="shared" si="8"/>
        <v>1913929</v>
      </c>
      <c r="H15" s="31">
        <f t="shared" si="6"/>
        <v>0.65823346832090934</v>
      </c>
      <c r="I15" s="35">
        <v>21239</v>
      </c>
      <c r="J15" s="35">
        <v>141806</v>
      </c>
      <c r="K15" s="35">
        <v>555139</v>
      </c>
      <c r="L15" s="35">
        <v>592779</v>
      </c>
      <c r="M15" s="35">
        <v>346761</v>
      </c>
      <c r="N15" s="35">
        <v>181196</v>
      </c>
      <c r="O15" s="35">
        <v>70672</v>
      </c>
      <c r="P15" s="35">
        <v>4337</v>
      </c>
      <c r="Q15" s="35">
        <f t="shared" si="9"/>
        <v>41838</v>
      </c>
      <c r="R15" s="65">
        <f t="shared" si="7"/>
        <v>1.4388815806443292E-2</v>
      </c>
      <c r="S15" s="35">
        <v>87</v>
      </c>
      <c r="T15" s="35">
        <v>25490</v>
      </c>
      <c r="U15" s="35">
        <v>16261</v>
      </c>
      <c r="W15" s="1">
        <v>2907675</v>
      </c>
    </row>
    <row r="16" spans="1:23" x14ac:dyDescent="0.45">
      <c r="A16" s="36" t="s">
        <v>21</v>
      </c>
      <c r="B16" s="32">
        <f t="shared" si="10"/>
        <v>4531411</v>
      </c>
      <c r="C16" s="34">
        <f>SUM(一般接種!D15+一般接種!G15+一般接種!J15+一般接種!M15+医療従事者等!C13)</f>
        <v>1632879</v>
      </c>
      <c r="D16" s="30">
        <f t="shared" si="0"/>
        <v>0.83506094146418053</v>
      </c>
      <c r="E16" s="34">
        <f>SUM(一般接種!E15+一般接種!H15+一般接種!K15+一般接種!N15+医療従事者等!D13)</f>
        <v>1612403</v>
      </c>
      <c r="F16" s="31">
        <f t="shared" si="1"/>
        <v>0.82458943203977086</v>
      </c>
      <c r="G16" s="29">
        <f t="shared" si="8"/>
        <v>1269506</v>
      </c>
      <c r="H16" s="31">
        <f t="shared" si="6"/>
        <v>0.64923051588906833</v>
      </c>
      <c r="I16" s="35">
        <v>14817</v>
      </c>
      <c r="J16" s="35">
        <v>72232</v>
      </c>
      <c r="K16" s="35">
        <v>366974</v>
      </c>
      <c r="L16" s="35">
        <v>347696</v>
      </c>
      <c r="M16" s="35">
        <v>253679</v>
      </c>
      <c r="N16" s="35">
        <v>147745</v>
      </c>
      <c r="O16" s="35">
        <v>62465</v>
      </c>
      <c r="P16" s="35">
        <v>3898</v>
      </c>
      <c r="Q16" s="35">
        <f t="shared" si="9"/>
        <v>16623</v>
      </c>
      <c r="R16" s="65">
        <f t="shared" si="7"/>
        <v>8.5010696015804434E-3</v>
      </c>
      <c r="S16" s="35">
        <v>228</v>
      </c>
      <c r="T16" s="35">
        <v>8270</v>
      </c>
      <c r="U16" s="35">
        <v>8125</v>
      </c>
      <c r="W16" s="1">
        <v>1955401</v>
      </c>
    </row>
    <row r="17" spans="1:23" x14ac:dyDescent="0.45">
      <c r="A17" s="33" t="s">
        <v>22</v>
      </c>
      <c r="B17" s="32">
        <f t="shared" si="10"/>
        <v>4478207</v>
      </c>
      <c r="C17" s="34">
        <f>SUM(一般接種!D16+一般接種!G16+一般接種!J16+一般接種!M16+医療従事者等!C14)</f>
        <v>1613291</v>
      </c>
      <c r="D17" s="30">
        <f t="shared" si="0"/>
        <v>0.82390591700836679</v>
      </c>
      <c r="E17" s="34">
        <f>SUM(一般接種!E16+一般接種!H16+一般接種!K16+一般接種!N16+医療従事者等!D14)</f>
        <v>1588572</v>
      </c>
      <c r="F17" s="31">
        <f t="shared" si="1"/>
        <v>0.81128195123744895</v>
      </c>
      <c r="G17" s="29">
        <f t="shared" si="8"/>
        <v>1261691</v>
      </c>
      <c r="H17" s="31">
        <f t="shared" si="6"/>
        <v>0.64434418857862796</v>
      </c>
      <c r="I17" s="35">
        <v>16324</v>
      </c>
      <c r="J17" s="35">
        <v>72046</v>
      </c>
      <c r="K17" s="35">
        <v>402375</v>
      </c>
      <c r="L17" s="35">
        <v>435486</v>
      </c>
      <c r="M17" s="35">
        <v>217392</v>
      </c>
      <c r="N17" s="35">
        <v>78335</v>
      </c>
      <c r="O17" s="35">
        <v>37853</v>
      </c>
      <c r="P17" s="35">
        <v>1880</v>
      </c>
      <c r="Q17" s="35">
        <f t="shared" si="9"/>
        <v>14653</v>
      </c>
      <c r="R17" s="65">
        <f t="shared" si="7"/>
        <v>7.483270781231407E-3</v>
      </c>
      <c r="S17" s="35">
        <v>51</v>
      </c>
      <c r="T17" s="35">
        <v>6398</v>
      </c>
      <c r="U17" s="35">
        <v>8204</v>
      </c>
      <c r="W17" s="1">
        <v>1958101</v>
      </c>
    </row>
    <row r="18" spans="1:23" x14ac:dyDescent="0.45">
      <c r="A18" s="33" t="s">
        <v>23</v>
      </c>
      <c r="B18" s="32">
        <f t="shared" si="10"/>
        <v>16809011</v>
      </c>
      <c r="C18" s="34">
        <f>SUM(一般接種!D17+一般接種!G17+一般接種!J17+一般接種!M17+医療従事者等!C15)</f>
        <v>6130322</v>
      </c>
      <c r="D18" s="30">
        <f t="shared" si="0"/>
        <v>0.82911666925216654</v>
      </c>
      <c r="E18" s="34">
        <f>SUM(一般接種!E17+一般接種!H17+一般接種!K17+一般接種!N17+医療従事者等!D15)</f>
        <v>6043499</v>
      </c>
      <c r="F18" s="31">
        <f t="shared" si="1"/>
        <v>0.81737399136763123</v>
      </c>
      <c r="G18" s="29">
        <f t="shared" si="8"/>
        <v>4573806</v>
      </c>
      <c r="H18" s="31">
        <f t="shared" si="6"/>
        <v>0.61860026219268338</v>
      </c>
      <c r="I18" s="35">
        <v>49556</v>
      </c>
      <c r="J18" s="35">
        <v>270032</v>
      </c>
      <c r="K18" s="35">
        <v>1315094</v>
      </c>
      <c r="L18" s="35">
        <v>1415528</v>
      </c>
      <c r="M18" s="35">
        <v>836839</v>
      </c>
      <c r="N18" s="35">
        <v>477193</v>
      </c>
      <c r="O18" s="35">
        <v>197274</v>
      </c>
      <c r="P18" s="35">
        <v>12290</v>
      </c>
      <c r="Q18" s="35">
        <f t="shared" si="9"/>
        <v>61384</v>
      </c>
      <c r="R18" s="65">
        <f t="shared" si="7"/>
        <v>8.3020920639038202E-3</v>
      </c>
      <c r="S18" s="35">
        <v>217</v>
      </c>
      <c r="T18" s="35">
        <v>38093</v>
      </c>
      <c r="U18" s="35">
        <v>23074</v>
      </c>
      <c r="W18" s="1">
        <v>7393799</v>
      </c>
    </row>
    <row r="19" spans="1:23" x14ac:dyDescent="0.45">
      <c r="A19" s="33" t="s">
        <v>24</v>
      </c>
      <c r="B19" s="32">
        <f t="shared" si="10"/>
        <v>14453409</v>
      </c>
      <c r="C19" s="34">
        <f>SUM(一般接種!D18+一般接種!G18+一般接種!J18+一般接種!M18+医療従事者等!C16)</f>
        <v>5232451</v>
      </c>
      <c r="D19" s="30">
        <f t="shared" si="0"/>
        <v>0.82754078355284255</v>
      </c>
      <c r="E19" s="34">
        <f>SUM(一般接種!E18+一般接種!H18+一般接種!K18+一般接種!N18+医療従事者等!D16)</f>
        <v>5167700</v>
      </c>
      <c r="F19" s="31">
        <f t="shared" si="1"/>
        <v>0.81730005826447771</v>
      </c>
      <c r="G19" s="29">
        <f t="shared" si="8"/>
        <v>3993116</v>
      </c>
      <c r="H19" s="31">
        <f t="shared" si="6"/>
        <v>0.63153316551982863</v>
      </c>
      <c r="I19" s="35">
        <v>43113</v>
      </c>
      <c r="J19" s="35">
        <v>213640</v>
      </c>
      <c r="K19" s="35">
        <v>1088582</v>
      </c>
      <c r="L19" s="35">
        <v>1322195</v>
      </c>
      <c r="M19" s="35">
        <v>754205</v>
      </c>
      <c r="N19" s="35">
        <v>393606</v>
      </c>
      <c r="O19" s="35">
        <v>165680</v>
      </c>
      <c r="P19" s="35">
        <v>12095</v>
      </c>
      <c r="Q19" s="35">
        <f t="shared" si="9"/>
        <v>60142</v>
      </c>
      <c r="R19" s="65">
        <f t="shared" si="7"/>
        <v>9.5117866950756077E-3</v>
      </c>
      <c r="S19" s="35">
        <v>209</v>
      </c>
      <c r="T19" s="35">
        <v>33210</v>
      </c>
      <c r="U19" s="35">
        <v>26723</v>
      </c>
      <c r="W19" s="1">
        <v>6322892</v>
      </c>
    </row>
    <row r="20" spans="1:23" x14ac:dyDescent="0.45">
      <c r="A20" s="33" t="s">
        <v>25</v>
      </c>
      <c r="B20" s="32">
        <f t="shared" si="10"/>
        <v>30988531</v>
      </c>
      <c r="C20" s="34">
        <f>SUM(一般接種!D19+一般接種!G19+一般接種!J19+一般接種!M19+医療従事者等!C17)</f>
        <v>11301256</v>
      </c>
      <c r="D20" s="30">
        <f t="shared" si="0"/>
        <v>0.8163683749768571</v>
      </c>
      <c r="E20" s="34">
        <f>SUM(一般接種!E19+一般接種!H19+一般接種!K19+一般接種!N19+医療従事者等!D17)</f>
        <v>11157283</v>
      </c>
      <c r="F20" s="31">
        <f t="shared" si="1"/>
        <v>0.80596820316847195</v>
      </c>
      <c r="G20" s="29">
        <f t="shared" si="8"/>
        <v>8316251</v>
      </c>
      <c r="H20" s="31">
        <f t="shared" si="6"/>
        <v>0.60074068889065624</v>
      </c>
      <c r="I20" s="35">
        <v>103405</v>
      </c>
      <c r="J20" s="35">
        <v>610232</v>
      </c>
      <c r="K20" s="35">
        <v>2636564</v>
      </c>
      <c r="L20" s="35">
        <v>2935911</v>
      </c>
      <c r="M20" s="35">
        <v>1265994</v>
      </c>
      <c r="N20" s="35">
        <v>516919</v>
      </c>
      <c r="O20" s="35">
        <v>229011</v>
      </c>
      <c r="P20" s="35">
        <v>18215</v>
      </c>
      <c r="Q20" s="35">
        <f t="shared" si="9"/>
        <v>213741</v>
      </c>
      <c r="R20" s="65">
        <f t="shared" si="7"/>
        <v>1.544000001733687E-2</v>
      </c>
      <c r="S20" s="35">
        <v>1317</v>
      </c>
      <c r="T20" s="35">
        <v>129179</v>
      </c>
      <c r="U20" s="35">
        <v>83245</v>
      </c>
      <c r="W20" s="1">
        <v>13843329</v>
      </c>
    </row>
    <row r="21" spans="1:23" x14ac:dyDescent="0.45">
      <c r="A21" s="33" t="s">
        <v>26</v>
      </c>
      <c r="B21" s="32">
        <f t="shared" si="10"/>
        <v>20844190</v>
      </c>
      <c r="C21" s="34">
        <f>SUM(一般接種!D20+一般接種!G20+一般接種!J20+一般接種!M20+医療従事者等!C18)</f>
        <v>7610383</v>
      </c>
      <c r="D21" s="30">
        <f t="shared" si="0"/>
        <v>0.82540270792214399</v>
      </c>
      <c r="E21" s="34">
        <f>SUM(一般接種!E20+一般接種!H20+一般接種!K20+一般接種!N20+医療従事者等!D18)</f>
        <v>7519909</v>
      </c>
      <c r="F21" s="31">
        <f t="shared" si="1"/>
        <v>0.81559012889733695</v>
      </c>
      <c r="G21" s="29">
        <f t="shared" si="8"/>
        <v>5644557</v>
      </c>
      <c r="H21" s="31">
        <f t="shared" si="6"/>
        <v>0.6121942394779466</v>
      </c>
      <c r="I21" s="35">
        <v>51355</v>
      </c>
      <c r="J21" s="35">
        <v>305175</v>
      </c>
      <c r="K21" s="35">
        <v>1456042</v>
      </c>
      <c r="L21" s="35">
        <v>2053233</v>
      </c>
      <c r="M21" s="35">
        <v>1099615</v>
      </c>
      <c r="N21" s="35">
        <v>476054</v>
      </c>
      <c r="O21" s="35">
        <v>187459</v>
      </c>
      <c r="P21" s="35">
        <v>15624</v>
      </c>
      <c r="Q21" s="35">
        <f t="shared" si="9"/>
        <v>69341</v>
      </c>
      <c r="R21" s="65">
        <f t="shared" si="7"/>
        <v>7.5205478055479459E-3</v>
      </c>
      <c r="S21" s="35">
        <v>637</v>
      </c>
      <c r="T21" s="35">
        <v>43622</v>
      </c>
      <c r="U21" s="35">
        <v>25082</v>
      </c>
      <c r="W21" s="1">
        <v>9220206</v>
      </c>
    </row>
    <row r="22" spans="1:23" x14ac:dyDescent="0.45">
      <c r="A22" s="33" t="s">
        <v>27</v>
      </c>
      <c r="B22" s="32">
        <f t="shared" si="10"/>
        <v>5334919</v>
      </c>
      <c r="C22" s="34">
        <f>SUM(一般接種!D21+一般接種!G21+一般接種!J21+一般接種!M21+医療従事者等!C19)</f>
        <v>1902606</v>
      </c>
      <c r="D22" s="30">
        <f t="shared" si="0"/>
        <v>0.85967303067901579</v>
      </c>
      <c r="E22" s="34">
        <f>SUM(一般接種!E21+一般接種!H21+一般接種!K21+一般接種!N21+医療従事者等!D19)</f>
        <v>1870690</v>
      </c>
      <c r="F22" s="31">
        <f t="shared" si="1"/>
        <v>0.84525211302861858</v>
      </c>
      <c r="G22" s="29">
        <f t="shared" si="8"/>
        <v>1552422</v>
      </c>
      <c r="H22" s="31">
        <f t="shared" si="6"/>
        <v>0.70144597758694072</v>
      </c>
      <c r="I22" s="35">
        <v>16810</v>
      </c>
      <c r="J22" s="35">
        <v>65007</v>
      </c>
      <c r="K22" s="35">
        <v>344086</v>
      </c>
      <c r="L22" s="35">
        <v>567994</v>
      </c>
      <c r="M22" s="35">
        <v>356289</v>
      </c>
      <c r="N22" s="35">
        <v>149871</v>
      </c>
      <c r="O22" s="35">
        <v>49664</v>
      </c>
      <c r="P22" s="35">
        <v>2701</v>
      </c>
      <c r="Q22" s="35">
        <f t="shared" si="9"/>
        <v>9201</v>
      </c>
      <c r="R22" s="65">
        <f t="shared" si="7"/>
        <v>4.1573775943509186E-3</v>
      </c>
      <c r="S22" s="35">
        <v>8</v>
      </c>
      <c r="T22" s="35">
        <v>5878</v>
      </c>
      <c r="U22" s="35">
        <v>3315</v>
      </c>
      <c r="W22" s="1">
        <v>2213174</v>
      </c>
    </row>
    <row r="23" spans="1:23" x14ac:dyDescent="0.45">
      <c r="A23" s="33" t="s">
        <v>28</v>
      </c>
      <c r="B23" s="32">
        <f t="shared" si="10"/>
        <v>2488731</v>
      </c>
      <c r="C23" s="34">
        <f>SUM(一般接種!D22+一般接種!G22+一般接種!J22+一般接種!M22+医療従事者等!C20)</f>
        <v>897205</v>
      </c>
      <c r="D23" s="30">
        <f t="shared" si="0"/>
        <v>0.85637803362496345</v>
      </c>
      <c r="E23" s="34">
        <f>SUM(一般接種!E22+一般接種!H22+一般接種!K22+一般接種!N22+医療従事者等!D20)</f>
        <v>889421</v>
      </c>
      <c r="F23" s="31">
        <f t="shared" si="1"/>
        <v>0.84894824153314863</v>
      </c>
      <c r="G23" s="29">
        <f t="shared" si="8"/>
        <v>693403</v>
      </c>
      <c r="H23" s="31">
        <f t="shared" si="6"/>
        <v>0.66184996477912017</v>
      </c>
      <c r="I23" s="35">
        <v>10202</v>
      </c>
      <c r="J23" s="35">
        <v>39161</v>
      </c>
      <c r="K23" s="35">
        <v>212892</v>
      </c>
      <c r="L23" s="35">
        <v>219617</v>
      </c>
      <c r="M23" s="35">
        <v>127715</v>
      </c>
      <c r="N23" s="35">
        <v>63030</v>
      </c>
      <c r="O23" s="35">
        <v>19555</v>
      </c>
      <c r="P23" s="35">
        <v>1231</v>
      </c>
      <c r="Q23" s="35">
        <f t="shared" si="9"/>
        <v>8702</v>
      </c>
      <c r="R23" s="65">
        <f t="shared" si="7"/>
        <v>8.3060188570108634E-3</v>
      </c>
      <c r="S23" s="35">
        <v>91</v>
      </c>
      <c r="T23" s="35">
        <v>3382</v>
      </c>
      <c r="U23" s="35">
        <v>5229</v>
      </c>
      <c r="W23" s="1">
        <v>1047674</v>
      </c>
    </row>
    <row r="24" spans="1:23" x14ac:dyDescent="0.45">
      <c r="A24" s="33" t="s">
        <v>29</v>
      </c>
      <c r="B24" s="32">
        <f t="shared" si="10"/>
        <v>2587287</v>
      </c>
      <c r="C24" s="34">
        <f>SUM(一般接種!D23+一般接種!G23+一般接種!J23+一般接種!M23+医療従事者等!C21)</f>
        <v>938210</v>
      </c>
      <c r="D24" s="30">
        <f t="shared" si="0"/>
        <v>0.82832740037575403</v>
      </c>
      <c r="E24" s="34">
        <f>SUM(一般接種!E23+一般接種!H23+一般接種!K23+一般接種!N23+医療従事者等!D21)</f>
        <v>927102</v>
      </c>
      <c r="F24" s="31">
        <f t="shared" si="1"/>
        <v>0.81852036275797768</v>
      </c>
      <c r="G24" s="29">
        <f t="shared" si="8"/>
        <v>711859</v>
      </c>
      <c r="H24" s="31">
        <f t="shared" si="6"/>
        <v>0.62848649545846225</v>
      </c>
      <c r="I24" s="35">
        <v>9291</v>
      </c>
      <c r="J24" s="35">
        <v>55402</v>
      </c>
      <c r="K24" s="35">
        <v>204656</v>
      </c>
      <c r="L24" s="35">
        <v>215457</v>
      </c>
      <c r="M24" s="35">
        <v>130691</v>
      </c>
      <c r="N24" s="35">
        <v>67674</v>
      </c>
      <c r="O24" s="35">
        <v>26501</v>
      </c>
      <c r="P24" s="35">
        <v>2187</v>
      </c>
      <c r="Q24" s="35">
        <f t="shared" si="9"/>
        <v>10116</v>
      </c>
      <c r="R24" s="65">
        <f t="shared" si="7"/>
        <v>8.9312200703479255E-3</v>
      </c>
      <c r="S24" s="35">
        <v>38</v>
      </c>
      <c r="T24" s="35">
        <v>6390</v>
      </c>
      <c r="U24" s="35">
        <v>3688</v>
      </c>
      <c r="W24" s="1">
        <v>1132656</v>
      </c>
    </row>
    <row r="25" spans="1:23" x14ac:dyDescent="0.45">
      <c r="A25" s="33" t="s">
        <v>30</v>
      </c>
      <c r="B25" s="32">
        <f t="shared" si="10"/>
        <v>1792633</v>
      </c>
      <c r="C25" s="34">
        <f>SUM(一般接種!D24+一般接種!G24+一般接種!J24+一般接種!M24+医療従事者等!C22)</f>
        <v>648137</v>
      </c>
      <c r="D25" s="30">
        <f t="shared" si="0"/>
        <v>0.83675603518280162</v>
      </c>
      <c r="E25" s="34">
        <f>SUM(一般接種!E24+一般接種!H24+一般接種!K24+一般接種!N24+医療従事者等!D22)</f>
        <v>641572</v>
      </c>
      <c r="F25" s="31">
        <f t="shared" si="1"/>
        <v>0.82828050705992773</v>
      </c>
      <c r="G25" s="29">
        <f t="shared" si="8"/>
        <v>498234</v>
      </c>
      <c r="H25" s="31">
        <f t="shared" si="6"/>
        <v>0.64322867917318094</v>
      </c>
      <c r="I25" s="35">
        <v>7668</v>
      </c>
      <c r="J25" s="35">
        <v>32350</v>
      </c>
      <c r="K25" s="35">
        <v>143725</v>
      </c>
      <c r="L25" s="35">
        <v>172126</v>
      </c>
      <c r="M25" s="35">
        <v>92021</v>
      </c>
      <c r="N25" s="35">
        <v>34544</v>
      </c>
      <c r="O25" s="35">
        <v>15057</v>
      </c>
      <c r="P25" s="35">
        <v>743</v>
      </c>
      <c r="Q25" s="35">
        <f t="shared" si="9"/>
        <v>4690</v>
      </c>
      <c r="R25" s="65">
        <f t="shared" si="7"/>
        <v>6.0548708143607589E-3</v>
      </c>
      <c r="S25" s="35">
        <v>145</v>
      </c>
      <c r="T25" s="35">
        <v>3202</v>
      </c>
      <c r="U25" s="35">
        <v>1343</v>
      </c>
      <c r="W25" s="1">
        <v>774583</v>
      </c>
    </row>
    <row r="26" spans="1:23" x14ac:dyDescent="0.45">
      <c r="A26" s="33" t="s">
        <v>31</v>
      </c>
      <c r="B26" s="32">
        <f t="shared" si="10"/>
        <v>1886061</v>
      </c>
      <c r="C26" s="34">
        <f>SUM(一般接種!D25+一般接種!G25+一般接種!J25+一般接種!M25+医療従事者等!C23)</f>
        <v>681966</v>
      </c>
      <c r="D26" s="30">
        <f t="shared" si="0"/>
        <v>0.83065589764639824</v>
      </c>
      <c r="E26" s="34">
        <f>SUM(一般接種!E25+一般接種!H25+一般接種!K25+一般接種!N25+医療従事者等!D23)</f>
        <v>673866</v>
      </c>
      <c r="F26" s="31">
        <f t="shared" si="1"/>
        <v>0.8207898445426719</v>
      </c>
      <c r="G26" s="29">
        <f t="shared" si="8"/>
        <v>521658</v>
      </c>
      <c r="H26" s="31">
        <f t="shared" si="6"/>
        <v>0.63539574444242797</v>
      </c>
      <c r="I26" s="35">
        <v>6304</v>
      </c>
      <c r="J26" s="35">
        <v>37904</v>
      </c>
      <c r="K26" s="35">
        <v>168892</v>
      </c>
      <c r="L26" s="35">
        <v>164981</v>
      </c>
      <c r="M26" s="35">
        <v>96321</v>
      </c>
      <c r="N26" s="35">
        <v>34615</v>
      </c>
      <c r="O26" s="35">
        <v>12061</v>
      </c>
      <c r="P26" s="35">
        <v>580</v>
      </c>
      <c r="Q26" s="35">
        <f t="shared" si="9"/>
        <v>8571</v>
      </c>
      <c r="R26" s="65">
        <f t="shared" si="7"/>
        <v>1.0439745821239297E-2</v>
      </c>
      <c r="S26" s="35">
        <v>117</v>
      </c>
      <c r="T26" s="35">
        <v>6022</v>
      </c>
      <c r="U26" s="35">
        <v>2432</v>
      </c>
      <c r="W26" s="1">
        <v>820997</v>
      </c>
    </row>
    <row r="27" spans="1:23" x14ac:dyDescent="0.45">
      <c r="A27" s="33" t="s">
        <v>32</v>
      </c>
      <c r="B27" s="32">
        <f t="shared" si="10"/>
        <v>4832477</v>
      </c>
      <c r="C27" s="34">
        <f>SUM(一般接種!D26+一般接種!G26+一般接種!J26+一般接種!M26+医療従事者等!C24)</f>
        <v>1731672</v>
      </c>
      <c r="D27" s="30">
        <f t="shared" si="0"/>
        <v>0.83585513026025982</v>
      </c>
      <c r="E27" s="34">
        <f>SUM(一般接種!E26+一般接種!H26+一般接種!K26+一般接種!N26+医療従事者等!D24)</f>
        <v>1708609</v>
      </c>
      <c r="F27" s="31">
        <f t="shared" si="1"/>
        <v>0.82472292573816075</v>
      </c>
      <c r="G27" s="29">
        <f t="shared" si="8"/>
        <v>1382003</v>
      </c>
      <c r="H27" s="31">
        <f t="shared" si="6"/>
        <v>0.66707453697066765</v>
      </c>
      <c r="I27" s="35">
        <v>14334</v>
      </c>
      <c r="J27" s="35">
        <v>69303</v>
      </c>
      <c r="K27" s="35">
        <v>457344</v>
      </c>
      <c r="L27" s="35">
        <v>432758</v>
      </c>
      <c r="M27" s="35">
        <v>235413</v>
      </c>
      <c r="N27" s="35">
        <v>123103</v>
      </c>
      <c r="O27" s="35">
        <v>47182</v>
      </c>
      <c r="P27" s="35">
        <v>2566</v>
      </c>
      <c r="Q27" s="35">
        <f t="shared" si="9"/>
        <v>10193</v>
      </c>
      <c r="R27" s="65">
        <f t="shared" si="7"/>
        <v>4.9200260457770463E-3</v>
      </c>
      <c r="S27" s="35">
        <v>12</v>
      </c>
      <c r="T27" s="35">
        <v>5607</v>
      </c>
      <c r="U27" s="35">
        <v>4574</v>
      </c>
      <c r="W27" s="1">
        <v>2071737</v>
      </c>
    </row>
    <row r="28" spans="1:23" x14ac:dyDescent="0.45">
      <c r="A28" s="33" t="s">
        <v>33</v>
      </c>
      <c r="B28" s="32">
        <f t="shared" si="10"/>
        <v>4641702</v>
      </c>
      <c r="C28" s="34">
        <f>SUM(一般接種!D27+一般接種!G27+一般接種!J27+一般接種!M27+医療従事者等!C25)</f>
        <v>1669498</v>
      </c>
      <c r="D28" s="30">
        <f t="shared" si="0"/>
        <v>0.8277992117180214</v>
      </c>
      <c r="E28" s="34">
        <f>SUM(一般接種!E27+一般接種!H27+一般接種!K27+一般接種!N27+医療従事者等!D25)</f>
        <v>1656070</v>
      </c>
      <c r="F28" s="31">
        <f t="shared" si="1"/>
        <v>0.8211411098125686</v>
      </c>
      <c r="G28" s="29">
        <f t="shared" si="8"/>
        <v>1300906</v>
      </c>
      <c r="H28" s="31">
        <f t="shared" si="6"/>
        <v>0.64503758693885482</v>
      </c>
      <c r="I28" s="35">
        <v>15489</v>
      </c>
      <c r="J28" s="35">
        <v>85222</v>
      </c>
      <c r="K28" s="35">
        <v>466741</v>
      </c>
      <c r="L28" s="35">
        <v>403386</v>
      </c>
      <c r="M28" s="35">
        <v>192089</v>
      </c>
      <c r="N28" s="35">
        <v>97716</v>
      </c>
      <c r="O28" s="35">
        <v>37713</v>
      </c>
      <c r="P28" s="35">
        <v>2550</v>
      </c>
      <c r="Q28" s="35">
        <f t="shared" si="9"/>
        <v>15228</v>
      </c>
      <c r="R28" s="65">
        <f t="shared" si="7"/>
        <v>7.5506088632882632E-3</v>
      </c>
      <c r="S28" s="35">
        <v>42</v>
      </c>
      <c r="T28" s="35">
        <v>9142</v>
      </c>
      <c r="U28" s="35">
        <v>6044</v>
      </c>
      <c r="W28" s="1">
        <v>2016791</v>
      </c>
    </row>
    <row r="29" spans="1:23" x14ac:dyDescent="0.45">
      <c r="A29" s="33" t="s">
        <v>34</v>
      </c>
      <c r="B29" s="32">
        <f t="shared" si="10"/>
        <v>8618320</v>
      </c>
      <c r="C29" s="34">
        <f>SUM(一般接種!D28+一般接種!G28+一般接種!J28+一般接種!M28+医療従事者等!C26)</f>
        <v>3139011</v>
      </c>
      <c r="D29" s="30">
        <f t="shared" si="0"/>
        <v>0.85154356990554114</v>
      </c>
      <c r="E29" s="34">
        <f>SUM(一般接種!E28+一般接種!H28+一般接種!K28+一般接種!N28+医療従事者等!D26)</f>
        <v>3104621</v>
      </c>
      <c r="F29" s="31">
        <f t="shared" si="1"/>
        <v>0.84221433105640953</v>
      </c>
      <c r="G29" s="29">
        <f t="shared" si="8"/>
        <v>2349458</v>
      </c>
      <c r="H29" s="31">
        <f t="shared" si="6"/>
        <v>0.63735547682474925</v>
      </c>
      <c r="I29" s="35">
        <v>23549</v>
      </c>
      <c r="J29" s="35">
        <v>115791</v>
      </c>
      <c r="K29" s="35">
        <v>656727</v>
      </c>
      <c r="L29" s="35">
        <v>755799</v>
      </c>
      <c r="M29" s="35">
        <v>453225</v>
      </c>
      <c r="N29" s="35">
        <v>251379</v>
      </c>
      <c r="O29" s="35">
        <v>86610</v>
      </c>
      <c r="P29" s="35">
        <v>6378</v>
      </c>
      <c r="Q29" s="35">
        <f t="shared" si="9"/>
        <v>25230</v>
      </c>
      <c r="R29" s="65">
        <f t="shared" si="7"/>
        <v>6.8443354511076269E-3</v>
      </c>
      <c r="S29" s="35">
        <v>24</v>
      </c>
      <c r="T29" s="35">
        <v>11563</v>
      </c>
      <c r="U29" s="35">
        <v>13643</v>
      </c>
      <c r="W29" s="1">
        <v>3686260</v>
      </c>
    </row>
    <row r="30" spans="1:23" x14ac:dyDescent="0.45">
      <c r="A30" s="33" t="s">
        <v>35</v>
      </c>
      <c r="B30" s="32">
        <f t="shared" si="10"/>
        <v>16416862</v>
      </c>
      <c r="C30" s="34">
        <f>SUM(一般接種!D29+一般接種!G29+一般接種!J29+一般接種!M29+医療従事者等!C27)</f>
        <v>6012931</v>
      </c>
      <c r="D30" s="30">
        <f t="shared" si="0"/>
        <v>0.79548730076538587</v>
      </c>
      <c r="E30" s="34">
        <f>SUM(一般接種!E29+一般接種!H29+一般接種!K29+一般接種!N29+医療従事者等!D27)</f>
        <v>5908466</v>
      </c>
      <c r="F30" s="31">
        <f t="shared" si="1"/>
        <v>0.78166698902815557</v>
      </c>
      <c r="G30" s="29">
        <f t="shared" si="8"/>
        <v>4423072</v>
      </c>
      <c r="H30" s="31">
        <f t="shared" si="6"/>
        <v>0.5851551608310418</v>
      </c>
      <c r="I30" s="35">
        <v>43139</v>
      </c>
      <c r="J30" s="35">
        <v>374825</v>
      </c>
      <c r="K30" s="35">
        <v>1355006</v>
      </c>
      <c r="L30" s="35">
        <v>1360741</v>
      </c>
      <c r="M30" s="35">
        <v>760083</v>
      </c>
      <c r="N30" s="35">
        <v>369592</v>
      </c>
      <c r="O30" s="35">
        <v>148561</v>
      </c>
      <c r="P30" s="35">
        <v>11125</v>
      </c>
      <c r="Q30" s="35">
        <f t="shared" si="9"/>
        <v>72393</v>
      </c>
      <c r="R30" s="65">
        <f t="shared" si="7"/>
        <v>9.5773113252602734E-3</v>
      </c>
      <c r="S30" s="35">
        <v>65</v>
      </c>
      <c r="T30" s="35">
        <v>42389</v>
      </c>
      <c r="U30" s="35">
        <v>29939</v>
      </c>
      <c r="W30" s="1">
        <v>7558802</v>
      </c>
    </row>
    <row r="31" spans="1:23" x14ac:dyDescent="0.45">
      <c r="A31" s="33" t="s">
        <v>36</v>
      </c>
      <c r="B31" s="32">
        <f t="shared" si="10"/>
        <v>4074554</v>
      </c>
      <c r="C31" s="34">
        <f>SUM(一般接種!D30+一般接種!G30+一般接種!J30+一般接種!M30+医療従事者等!C28)</f>
        <v>1481088</v>
      </c>
      <c r="D31" s="30">
        <f t="shared" si="0"/>
        <v>0.82257212629203069</v>
      </c>
      <c r="E31" s="34">
        <f>SUM(一般接種!E30+一般接種!H30+一般接種!K30+一般接種!N30+医療従事者等!D28)</f>
        <v>1465324</v>
      </c>
      <c r="F31" s="31">
        <f t="shared" si="1"/>
        <v>0.81381705772158286</v>
      </c>
      <c r="G31" s="29">
        <f t="shared" si="8"/>
        <v>1121494</v>
      </c>
      <c r="H31" s="31">
        <f t="shared" si="6"/>
        <v>0.62285948181590478</v>
      </c>
      <c r="I31" s="35">
        <v>16826</v>
      </c>
      <c r="J31" s="35">
        <v>67472</v>
      </c>
      <c r="K31" s="35">
        <v>347140</v>
      </c>
      <c r="L31" s="35">
        <v>353779</v>
      </c>
      <c r="M31" s="35">
        <v>196849</v>
      </c>
      <c r="N31" s="35">
        <v>98487</v>
      </c>
      <c r="O31" s="35">
        <v>39665</v>
      </c>
      <c r="P31" s="35">
        <v>1276</v>
      </c>
      <c r="Q31" s="35">
        <f t="shared" si="9"/>
        <v>6648</v>
      </c>
      <c r="R31" s="65">
        <f t="shared" si="7"/>
        <v>3.6921908054007731E-3</v>
      </c>
      <c r="S31" s="35">
        <v>79</v>
      </c>
      <c r="T31" s="35">
        <v>4211</v>
      </c>
      <c r="U31" s="35">
        <v>2358</v>
      </c>
      <c r="W31" s="1">
        <v>1800557</v>
      </c>
    </row>
    <row r="32" spans="1:23" x14ac:dyDescent="0.45">
      <c r="A32" s="33" t="s">
        <v>37</v>
      </c>
      <c r="B32" s="32">
        <f t="shared" si="10"/>
        <v>3171643</v>
      </c>
      <c r="C32" s="34">
        <f>SUM(一般接種!D31+一般接種!G31+一般接種!J31+一般接種!M31+医療従事者等!C29)</f>
        <v>1157889</v>
      </c>
      <c r="D32" s="30">
        <f t="shared" si="0"/>
        <v>0.81607972129404027</v>
      </c>
      <c r="E32" s="34">
        <f>SUM(一般接種!E31+一般接種!H31+一般接種!K31+一般接種!N31+医療従事者等!D29)</f>
        <v>1145884</v>
      </c>
      <c r="F32" s="31">
        <f t="shared" si="1"/>
        <v>0.80761860191719592</v>
      </c>
      <c r="G32" s="29">
        <f t="shared" si="8"/>
        <v>856558</v>
      </c>
      <c r="H32" s="31">
        <f t="shared" si="6"/>
        <v>0.60370174853736458</v>
      </c>
      <c r="I32" s="35">
        <v>8742</v>
      </c>
      <c r="J32" s="35">
        <v>52926</v>
      </c>
      <c r="K32" s="35">
        <v>238686</v>
      </c>
      <c r="L32" s="35">
        <v>285959</v>
      </c>
      <c r="M32" s="35">
        <v>161056</v>
      </c>
      <c r="N32" s="35">
        <v>83133</v>
      </c>
      <c r="O32" s="35">
        <v>24106</v>
      </c>
      <c r="P32" s="35">
        <v>1950</v>
      </c>
      <c r="Q32" s="35">
        <f t="shared" si="9"/>
        <v>11312</v>
      </c>
      <c r="R32" s="65">
        <f t="shared" si="7"/>
        <v>7.9726932437204114E-3</v>
      </c>
      <c r="S32" s="35">
        <v>9</v>
      </c>
      <c r="T32" s="35">
        <v>6349</v>
      </c>
      <c r="U32" s="35">
        <v>4954</v>
      </c>
      <c r="W32" s="1">
        <v>1418843</v>
      </c>
    </row>
    <row r="33" spans="1:23" x14ac:dyDescent="0.45">
      <c r="A33" s="33" t="s">
        <v>38</v>
      </c>
      <c r="B33" s="32">
        <f t="shared" si="10"/>
        <v>5518016</v>
      </c>
      <c r="C33" s="34">
        <f>SUM(一般接種!D32+一般接種!G32+一般接種!J32+一般接種!M32+医療従事者等!C30)</f>
        <v>2030029</v>
      </c>
      <c r="D33" s="30">
        <f t="shared" si="0"/>
        <v>0.80221114686102823</v>
      </c>
      <c r="E33" s="34">
        <f>SUM(一般接種!E32+一般接種!H32+一般接種!K32+一般接種!N32+医療従事者等!D30)</f>
        <v>1998260</v>
      </c>
      <c r="F33" s="31">
        <f t="shared" si="1"/>
        <v>0.78965691934771287</v>
      </c>
      <c r="G33" s="29">
        <f t="shared" si="8"/>
        <v>1475715</v>
      </c>
      <c r="H33" s="31">
        <f t="shared" si="6"/>
        <v>0.58316163098656337</v>
      </c>
      <c r="I33" s="35">
        <v>26006</v>
      </c>
      <c r="J33" s="35">
        <v>96642</v>
      </c>
      <c r="K33" s="35">
        <v>450810</v>
      </c>
      <c r="L33" s="35">
        <v>475175</v>
      </c>
      <c r="M33" s="35">
        <v>251794</v>
      </c>
      <c r="N33" s="35">
        <v>124778</v>
      </c>
      <c r="O33" s="35">
        <v>47822</v>
      </c>
      <c r="P33" s="35">
        <v>2688</v>
      </c>
      <c r="Q33" s="35">
        <f t="shared" si="9"/>
        <v>14012</v>
      </c>
      <c r="R33" s="65">
        <f t="shared" si="7"/>
        <v>5.537153700669659E-3</v>
      </c>
      <c r="S33" s="35">
        <v>10</v>
      </c>
      <c r="T33" s="35">
        <v>6764</v>
      </c>
      <c r="U33" s="35">
        <v>7238</v>
      </c>
      <c r="W33" s="1">
        <v>2530542</v>
      </c>
    </row>
    <row r="34" spans="1:23" x14ac:dyDescent="0.45">
      <c r="A34" s="33" t="s">
        <v>39</v>
      </c>
      <c r="B34" s="32">
        <f t="shared" si="10"/>
        <v>18633116</v>
      </c>
      <c r="C34" s="34">
        <f>SUM(一般接種!D33+一般接種!G33+一般接種!J33+一般接種!M33+医療従事者等!C31)</f>
        <v>6903804</v>
      </c>
      <c r="D34" s="30">
        <f t="shared" si="0"/>
        <v>0.78101650645606979</v>
      </c>
      <c r="E34" s="34">
        <f>SUM(一般接種!E33+一般接種!H33+一般接種!K33+一般接種!N33+医療従事者等!D31)</f>
        <v>6815025</v>
      </c>
      <c r="F34" s="31">
        <f t="shared" si="1"/>
        <v>0.77097307758313782</v>
      </c>
      <c r="G34" s="29">
        <f t="shared" si="8"/>
        <v>4855608</v>
      </c>
      <c r="H34" s="31">
        <f t="shared" si="6"/>
        <v>0.54930730896765667</v>
      </c>
      <c r="I34" s="35">
        <v>65101</v>
      </c>
      <c r="J34" s="35">
        <v>372767</v>
      </c>
      <c r="K34" s="35">
        <v>1522503</v>
      </c>
      <c r="L34" s="35">
        <v>1557072</v>
      </c>
      <c r="M34" s="35">
        <v>770217</v>
      </c>
      <c r="N34" s="35">
        <v>367741</v>
      </c>
      <c r="O34" s="35">
        <v>188292</v>
      </c>
      <c r="P34" s="35">
        <v>11915</v>
      </c>
      <c r="Q34" s="35">
        <f t="shared" si="9"/>
        <v>58679</v>
      </c>
      <c r="R34" s="65">
        <f t="shared" si="7"/>
        <v>6.6382631346915003E-3</v>
      </c>
      <c r="S34" s="35">
        <v>336</v>
      </c>
      <c r="T34" s="35">
        <v>38558</v>
      </c>
      <c r="U34" s="35">
        <v>19785</v>
      </c>
      <c r="W34" s="1">
        <v>8839511</v>
      </c>
    </row>
    <row r="35" spans="1:23" x14ac:dyDescent="0.45">
      <c r="A35" s="33" t="s">
        <v>40</v>
      </c>
      <c r="B35" s="32">
        <f t="shared" si="10"/>
        <v>12100241</v>
      </c>
      <c r="C35" s="34">
        <f>SUM(一般接種!D34+一般接種!G34+一般接種!J34+一般接種!M34+医療従事者等!C32)</f>
        <v>4434160</v>
      </c>
      <c r="D35" s="30">
        <f t="shared" si="0"/>
        <v>0.802762678494648</v>
      </c>
      <c r="E35" s="34">
        <f>SUM(一般接種!E34+一般接種!H34+一般接種!K34+一般接種!N34+医療従事者等!D32)</f>
        <v>4383117</v>
      </c>
      <c r="F35" s="31">
        <f t="shared" si="1"/>
        <v>0.79352182669895222</v>
      </c>
      <c r="G35" s="29">
        <f t="shared" si="8"/>
        <v>3250172</v>
      </c>
      <c r="H35" s="31">
        <f t="shared" si="6"/>
        <v>0.58841286292968842</v>
      </c>
      <c r="I35" s="35">
        <v>45455</v>
      </c>
      <c r="J35" s="35">
        <v>242959</v>
      </c>
      <c r="K35" s="35">
        <v>1008789</v>
      </c>
      <c r="L35" s="35">
        <v>1036726</v>
      </c>
      <c r="M35" s="35">
        <v>544116</v>
      </c>
      <c r="N35" s="35">
        <v>252827</v>
      </c>
      <c r="O35" s="35">
        <v>112242</v>
      </c>
      <c r="P35" s="35">
        <v>7058</v>
      </c>
      <c r="Q35" s="35">
        <f t="shared" si="9"/>
        <v>32792</v>
      </c>
      <c r="R35" s="65">
        <f t="shared" si="7"/>
        <v>5.9366810744755482E-3</v>
      </c>
      <c r="S35" s="35">
        <v>100</v>
      </c>
      <c r="T35" s="35">
        <v>22290</v>
      </c>
      <c r="U35" s="35">
        <v>10402</v>
      </c>
      <c r="W35" s="1">
        <v>5523625</v>
      </c>
    </row>
    <row r="36" spans="1:23" x14ac:dyDescent="0.45">
      <c r="A36" s="33" t="s">
        <v>41</v>
      </c>
      <c r="B36" s="32">
        <f t="shared" si="10"/>
        <v>3015460</v>
      </c>
      <c r="C36" s="34">
        <f>SUM(一般接種!D35+一般接種!G35+一般接種!J35+一般接種!M35+医療従事者等!C33)</f>
        <v>1094401</v>
      </c>
      <c r="D36" s="30">
        <f t="shared" si="0"/>
        <v>0.81383896800791822</v>
      </c>
      <c r="E36" s="34">
        <f>SUM(一般接種!E35+一般接種!H35+一般接種!K35+一般接種!N35+医療従事者等!D33)</f>
        <v>1083226</v>
      </c>
      <c r="F36" s="31">
        <f t="shared" si="1"/>
        <v>0.80552880521796422</v>
      </c>
      <c r="G36" s="29">
        <f t="shared" si="8"/>
        <v>828840</v>
      </c>
      <c r="H36" s="31">
        <f t="shared" si="6"/>
        <v>0.61635752365328889</v>
      </c>
      <c r="I36" s="35">
        <v>7550</v>
      </c>
      <c r="J36" s="35">
        <v>54418</v>
      </c>
      <c r="K36" s="35">
        <v>307592</v>
      </c>
      <c r="L36" s="35">
        <v>254116</v>
      </c>
      <c r="M36" s="35">
        <v>131534</v>
      </c>
      <c r="N36" s="35">
        <v>53535</v>
      </c>
      <c r="O36" s="35">
        <v>18753</v>
      </c>
      <c r="P36" s="35">
        <v>1342</v>
      </c>
      <c r="Q36" s="35">
        <f t="shared" si="9"/>
        <v>8993</v>
      </c>
      <c r="R36" s="65">
        <f t="shared" si="7"/>
        <v>6.6875430845688274E-3</v>
      </c>
      <c r="S36" s="35">
        <v>64</v>
      </c>
      <c r="T36" s="35">
        <v>4939</v>
      </c>
      <c r="U36" s="35">
        <v>3990</v>
      </c>
      <c r="W36" s="1">
        <v>1344739</v>
      </c>
    </row>
    <row r="37" spans="1:23" x14ac:dyDescent="0.45">
      <c r="A37" s="33" t="s">
        <v>42</v>
      </c>
      <c r="B37" s="32">
        <f t="shared" si="10"/>
        <v>2081684</v>
      </c>
      <c r="C37" s="34">
        <f>SUM(一般接種!D36+一般接種!G36+一般接種!J36+一般接種!M36+医療従事者等!C34)</f>
        <v>750021</v>
      </c>
      <c r="D37" s="30">
        <f t="shared" si="0"/>
        <v>0.79415034645162386</v>
      </c>
      <c r="E37" s="34">
        <f>SUM(一般接種!E36+一般接種!H36+一般接種!K36+一般接種!N36+医療従事者等!D34)</f>
        <v>741025</v>
      </c>
      <c r="F37" s="31">
        <f t="shared" si="1"/>
        <v>0.7846250444711742</v>
      </c>
      <c r="G37" s="29">
        <f t="shared" si="8"/>
        <v>585694</v>
      </c>
      <c r="H37" s="31">
        <f t="shared" si="6"/>
        <v>0.62015475968624523</v>
      </c>
      <c r="I37" s="35">
        <v>7683</v>
      </c>
      <c r="J37" s="35">
        <v>44744</v>
      </c>
      <c r="K37" s="35">
        <v>212483</v>
      </c>
      <c r="L37" s="35">
        <v>196500</v>
      </c>
      <c r="M37" s="35">
        <v>83418</v>
      </c>
      <c r="N37" s="35">
        <v>29817</v>
      </c>
      <c r="O37" s="35">
        <v>10278</v>
      </c>
      <c r="P37" s="35">
        <v>771</v>
      </c>
      <c r="Q37" s="35">
        <f t="shared" si="9"/>
        <v>4944</v>
      </c>
      <c r="R37" s="65">
        <f t="shared" si="7"/>
        <v>5.2348925068189138E-3</v>
      </c>
      <c r="S37" s="35">
        <v>2</v>
      </c>
      <c r="T37" s="35">
        <v>2802</v>
      </c>
      <c r="U37" s="35">
        <v>2140</v>
      </c>
      <c r="W37" s="1">
        <v>944432</v>
      </c>
    </row>
    <row r="38" spans="1:23" x14ac:dyDescent="0.45">
      <c r="A38" s="33" t="s">
        <v>43</v>
      </c>
      <c r="B38" s="32">
        <f t="shared" si="10"/>
        <v>1229165</v>
      </c>
      <c r="C38" s="34">
        <f>SUM(一般接種!D37+一般接種!G37+一般接種!J37+一般接種!M37+医療従事者等!C35)</f>
        <v>443995</v>
      </c>
      <c r="D38" s="30">
        <f t="shared" si="0"/>
        <v>0.79742199903733557</v>
      </c>
      <c r="E38" s="34">
        <f>SUM(一般接種!E37+一般接種!H37+一般接種!K37+一般接種!N37+医療従事者等!D35)</f>
        <v>438723</v>
      </c>
      <c r="F38" s="31">
        <f t="shared" si="1"/>
        <v>0.78795340416819326</v>
      </c>
      <c r="G38" s="29">
        <f t="shared" si="8"/>
        <v>341884</v>
      </c>
      <c r="H38" s="31">
        <f t="shared" si="6"/>
        <v>0.61402903798214037</v>
      </c>
      <c r="I38" s="35">
        <v>4916</v>
      </c>
      <c r="J38" s="35">
        <v>23211</v>
      </c>
      <c r="K38" s="35">
        <v>108386</v>
      </c>
      <c r="L38" s="35">
        <v>110531</v>
      </c>
      <c r="M38" s="35">
        <v>59648</v>
      </c>
      <c r="N38" s="35">
        <v>25026</v>
      </c>
      <c r="O38" s="35">
        <v>9334</v>
      </c>
      <c r="P38" s="35">
        <v>832</v>
      </c>
      <c r="Q38" s="35">
        <f t="shared" si="9"/>
        <v>4563</v>
      </c>
      <c r="R38" s="65">
        <f t="shared" si="7"/>
        <v>8.1952197245630295E-3</v>
      </c>
      <c r="S38" s="35">
        <v>16</v>
      </c>
      <c r="T38" s="35">
        <v>2651</v>
      </c>
      <c r="U38" s="35">
        <v>1896</v>
      </c>
      <c r="W38" s="1">
        <v>556788</v>
      </c>
    </row>
    <row r="39" spans="1:23" x14ac:dyDescent="0.45">
      <c r="A39" s="33" t="s">
        <v>44</v>
      </c>
      <c r="B39" s="32">
        <f t="shared" si="10"/>
        <v>1563465</v>
      </c>
      <c r="C39" s="34">
        <f>SUM(一般接種!D38+一般接種!G38+一般接種!J38+一般接種!M38+医療従事者等!C36)</f>
        <v>564789</v>
      </c>
      <c r="D39" s="30">
        <f t="shared" si="0"/>
        <v>0.83944174847469211</v>
      </c>
      <c r="E39" s="34">
        <f>SUM(一般接種!E38+一般接種!H38+一般接種!K38+一般接種!N38+医療従事者等!D36)</f>
        <v>555692</v>
      </c>
      <c r="F39" s="31">
        <f t="shared" si="1"/>
        <v>0.82592094409310135</v>
      </c>
      <c r="G39" s="29">
        <f t="shared" si="8"/>
        <v>439612</v>
      </c>
      <c r="H39" s="31">
        <f t="shared" si="6"/>
        <v>0.65339209143672483</v>
      </c>
      <c r="I39" s="35">
        <v>4900</v>
      </c>
      <c r="J39" s="35">
        <v>30260</v>
      </c>
      <c r="K39" s="35">
        <v>111390</v>
      </c>
      <c r="L39" s="35">
        <v>142632</v>
      </c>
      <c r="M39" s="35">
        <v>82607</v>
      </c>
      <c r="N39" s="35">
        <v>45524</v>
      </c>
      <c r="O39" s="35">
        <v>20731</v>
      </c>
      <c r="P39" s="35">
        <v>1568</v>
      </c>
      <c r="Q39" s="35">
        <f t="shared" si="9"/>
        <v>3372</v>
      </c>
      <c r="R39" s="65">
        <f t="shared" si="7"/>
        <v>5.0117788693771689E-3</v>
      </c>
      <c r="S39" s="35">
        <v>25</v>
      </c>
      <c r="T39" s="35">
        <v>2035</v>
      </c>
      <c r="U39" s="35">
        <v>1312</v>
      </c>
      <c r="W39" s="1">
        <v>672815</v>
      </c>
    </row>
    <row r="40" spans="1:23" x14ac:dyDescent="0.45">
      <c r="A40" s="33" t="s">
        <v>45</v>
      </c>
      <c r="B40" s="32">
        <f t="shared" si="10"/>
        <v>4158336</v>
      </c>
      <c r="C40" s="34">
        <f>SUM(一般接種!D39+一般接種!G39+一般接種!J39+一般接種!M39+医療従事者等!C37)</f>
        <v>1515401</v>
      </c>
      <c r="D40" s="30">
        <f t="shared" si="0"/>
        <v>0.80019442483357461</v>
      </c>
      <c r="E40" s="34">
        <f>SUM(一般接種!E39+一般接種!H39+一般接種!K39+一般接種!N39+医療従事者等!D37)</f>
        <v>1485986</v>
      </c>
      <c r="F40" s="31">
        <f t="shared" si="1"/>
        <v>0.78466208784390679</v>
      </c>
      <c r="G40" s="29">
        <f t="shared" si="8"/>
        <v>1148601</v>
      </c>
      <c r="H40" s="31">
        <f t="shared" si="6"/>
        <v>0.60650884918135106</v>
      </c>
      <c r="I40" s="35">
        <v>21846</v>
      </c>
      <c r="J40" s="35">
        <v>137997</v>
      </c>
      <c r="K40" s="35">
        <v>362801</v>
      </c>
      <c r="L40" s="35">
        <v>318186</v>
      </c>
      <c r="M40" s="35">
        <v>163495</v>
      </c>
      <c r="N40" s="35">
        <v>92051</v>
      </c>
      <c r="O40" s="35">
        <v>49803</v>
      </c>
      <c r="P40" s="35">
        <v>2422</v>
      </c>
      <c r="Q40" s="35">
        <f t="shared" si="9"/>
        <v>8348</v>
      </c>
      <c r="R40" s="65">
        <f t="shared" si="7"/>
        <v>4.4080893826193073E-3</v>
      </c>
      <c r="S40" s="35">
        <v>248</v>
      </c>
      <c r="T40" s="35">
        <v>5893</v>
      </c>
      <c r="U40" s="35">
        <v>2207</v>
      </c>
      <c r="W40" s="1">
        <v>1893791</v>
      </c>
    </row>
    <row r="41" spans="1:23" x14ac:dyDescent="0.45">
      <c r="A41" s="33" t="s">
        <v>46</v>
      </c>
      <c r="B41" s="32">
        <f t="shared" si="10"/>
        <v>6165706</v>
      </c>
      <c r="C41" s="34">
        <f>SUM(一般接種!D40+一般接種!G40+一般接種!J40+一般接種!M40+医療従事者等!C38)</f>
        <v>2244548</v>
      </c>
      <c r="D41" s="30">
        <f t="shared" si="0"/>
        <v>0.79808052316268507</v>
      </c>
      <c r="E41" s="34">
        <f>SUM(一般接種!E40+一般接種!H40+一般接種!K40+一般接種!N40+医療従事者等!D38)</f>
        <v>2217491</v>
      </c>
      <c r="F41" s="31">
        <f t="shared" si="1"/>
        <v>0.78846002731442844</v>
      </c>
      <c r="G41" s="29">
        <f t="shared" si="8"/>
        <v>1679012</v>
      </c>
      <c r="H41" s="31">
        <f t="shared" si="6"/>
        <v>0.59699626622216417</v>
      </c>
      <c r="I41" s="35">
        <v>22404</v>
      </c>
      <c r="J41" s="35">
        <v>121286</v>
      </c>
      <c r="K41" s="35">
        <v>545086</v>
      </c>
      <c r="L41" s="35">
        <v>532131</v>
      </c>
      <c r="M41" s="35">
        <v>292506</v>
      </c>
      <c r="N41" s="35">
        <v>116502</v>
      </c>
      <c r="O41" s="35">
        <v>45558</v>
      </c>
      <c r="P41" s="35">
        <v>3539</v>
      </c>
      <c r="Q41" s="35">
        <f t="shared" si="9"/>
        <v>24655</v>
      </c>
      <c r="R41" s="65">
        <f t="shared" si="7"/>
        <v>8.7664310580909833E-3</v>
      </c>
      <c r="S41" s="35">
        <v>55</v>
      </c>
      <c r="T41" s="35">
        <v>14755</v>
      </c>
      <c r="U41" s="35">
        <v>9845</v>
      </c>
      <c r="W41" s="1">
        <v>2812433</v>
      </c>
    </row>
    <row r="42" spans="1:23" x14ac:dyDescent="0.45">
      <c r="A42" s="33" t="s">
        <v>47</v>
      </c>
      <c r="B42" s="32">
        <f t="shared" si="10"/>
        <v>3118427</v>
      </c>
      <c r="C42" s="34">
        <f>SUM(一般接種!D41+一般接種!G41+一般接種!J41+一般接種!M41+医療従事者等!C39)</f>
        <v>1121990</v>
      </c>
      <c r="D42" s="30">
        <f t="shared" si="0"/>
        <v>0.82735913753309098</v>
      </c>
      <c r="E42" s="34">
        <f>SUM(一般接種!E41+一般接種!H41+一般接種!K41+一般接種!N41+医療従事者等!D39)</f>
        <v>1098820</v>
      </c>
      <c r="F42" s="31">
        <f t="shared" si="1"/>
        <v>0.81027350288693401</v>
      </c>
      <c r="G42" s="29">
        <f t="shared" si="8"/>
        <v>884825</v>
      </c>
      <c r="H42" s="31">
        <f t="shared" si="6"/>
        <v>0.65247288199334863</v>
      </c>
      <c r="I42" s="35">
        <v>44775</v>
      </c>
      <c r="J42" s="35">
        <v>46752</v>
      </c>
      <c r="K42" s="35">
        <v>287072</v>
      </c>
      <c r="L42" s="35">
        <v>309806</v>
      </c>
      <c r="M42" s="35">
        <v>133737</v>
      </c>
      <c r="N42" s="35">
        <v>41888</v>
      </c>
      <c r="O42" s="35">
        <v>18642</v>
      </c>
      <c r="P42" s="35">
        <v>2153</v>
      </c>
      <c r="Q42" s="35">
        <f t="shared" si="9"/>
        <v>12792</v>
      </c>
      <c r="R42" s="65">
        <f t="shared" si="7"/>
        <v>9.4328631158239369E-3</v>
      </c>
      <c r="S42" s="35">
        <v>396</v>
      </c>
      <c r="T42" s="35">
        <v>8873</v>
      </c>
      <c r="U42" s="35">
        <v>3523</v>
      </c>
      <c r="W42" s="1">
        <v>1356110</v>
      </c>
    </row>
    <row r="43" spans="1:23" x14ac:dyDescent="0.45">
      <c r="A43" s="33" t="s">
        <v>48</v>
      </c>
      <c r="B43" s="32">
        <f t="shared" si="10"/>
        <v>1666261</v>
      </c>
      <c r="C43" s="34">
        <f>SUM(一般接種!D42+一般接種!G42+一般接種!J42+一般接種!M42+医療従事者等!C40)</f>
        <v>599661</v>
      </c>
      <c r="D43" s="30">
        <f t="shared" si="0"/>
        <v>0.81592192111289352</v>
      </c>
      <c r="E43" s="34">
        <f>SUM(一般接種!E42+一般接種!H42+一般接種!K42+一般接種!N42+医療従事者等!D40)</f>
        <v>592336</v>
      </c>
      <c r="F43" s="31">
        <f t="shared" si="1"/>
        <v>0.80595524315292622</v>
      </c>
      <c r="G43" s="29">
        <f t="shared" si="8"/>
        <v>469809</v>
      </c>
      <c r="H43" s="31">
        <f t="shared" si="6"/>
        <v>0.63924027381491777</v>
      </c>
      <c r="I43" s="35">
        <v>7927</v>
      </c>
      <c r="J43" s="35">
        <v>39802</v>
      </c>
      <c r="K43" s="35">
        <v>152970</v>
      </c>
      <c r="L43" s="35">
        <v>160470</v>
      </c>
      <c r="M43" s="35">
        <v>67354</v>
      </c>
      <c r="N43" s="35">
        <v>29032</v>
      </c>
      <c r="O43" s="35">
        <v>11462</v>
      </c>
      <c r="P43" s="35">
        <v>792</v>
      </c>
      <c r="Q43" s="35">
        <f t="shared" si="9"/>
        <v>4455</v>
      </c>
      <c r="R43" s="65">
        <f t="shared" si="7"/>
        <v>6.061645093741198E-3</v>
      </c>
      <c r="S43" s="35">
        <v>8</v>
      </c>
      <c r="T43" s="35">
        <v>2889</v>
      </c>
      <c r="U43" s="35">
        <v>1558</v>
      </c>
      <c r="W43" s="1">
        <v>734949</v>
      </c>
    </row>
    <row r="44" spans="1:23" x14ac:dyDescent="0.45">
      <c r="A44" s="33" t="s">
        <v>49</v>
      </c>
      <c r="B44" s="32">
        <f t="shared" si="10"/>
        <v>2158789</v>
      </c>
      <c r="C44" s="34">
        <f>SUM(一般接種!D43+一般接種!G43+一般接種!J43+一般接種!M43+医療従事者等!C41)</f>
        <v>780068</v>
      </c>
      <c r="D44" s="30">
        <f t="shared" si="0"/>
        <v>0.80097669566360263</v>
      </c>
      <c r="E44" s="34">
        <f>SUM(一般接種!E43+一般接種!H43+一般接種!K43+一般接種!N43+医療従事者等!D41)</f>
        <v>771699</v>
      </c>
      <c r="F44" s="31">
        <f t="shared" si="1"/>
        <v>0.79238337563764505</v>
      </c>
      <c r="G44" s="29">
        <f t="shared" si="8"/>
        <v>598745</v>
      </c>
      <c r="H44" s="31">
        <f t="shared" si="6"/>
        <v>0.61479357138749924</v>
      </c>
      <c r="I44" s="35">
        <v>9392</v>
      </c>
      <c r="J44" s="35">
        <v>48476</v>
      </c>
      <c r="K44" s="35">
        <v>170708</v>
      </c>
      <c r="L44" s="35">
        <v>187061</v>
      </c>
      <c r="M44" s="35">
        <v>113962</v>
      </c>
      <c r="N44" s="35">
        <v>52768</v>
      </c>
      <c r="O44" s="35">
        <v>15804</v>
      </c>
      <c r="P44" s="35">
        <v>574</v>
      </c>
      <c r="Q44" s="35">
        <f t="shared" si="9"/>
        <v>8277</v>
      </c>
      <c r="R44" s="65">
        <f t="shared" si="7"/>
        <v>8.498854087089381E-3</v>
      </c>
      <c r="S44" s="35">
        <v>148</v>
      </c>
      <c r="T44" s="35">
        <v>6168</v>
      </c>
      <c r="U44" s="35">
        <v>1961</v>
      </c>
      <c r="W44" s="1">
        <v>973896</v>
      </c>
    </row>
    <row r="45" spans="1:23" x14ac:dyDescent="0.45">
      <c r="A45" s="33" t="s">
        <v>50</v>
      </c>
      <c r="B45" s="32">
        <f t="shared" si="10"/>
        <v>3094022</v>
      </c>
      <c r="C45" s="34">
        <f>SUM(一般接種!D44+一般接種!G44+一般接種!J44+一般接種!M44+医療従事者等!C42)</f>
        <v>1114232</v>
      </c>
      <c r="D45" s="30">
        <f t="shared" si="0"/>
        <v>0.82157232718314666</v>
      </c>
      <c r="E45" s="34">
        <f>SUM(一般接種!E44+一般接種!H44+一般接種!K44+一般接種!N44+医療従事者等!D42)</f>
        <v>1103107</v>
      </c>
      <c r="F45" s="31">
        <f t="shared" si="1"/>
        <v>0.8133693747101316</v>
      </c>
      <c r="G45" s="29">
        <f t="shared" si="8"/>
        <v>867032</v>
      </c>
      <c r="H45" s="31">
        <f t="shared" si="6"/>
        <v>0.63930087987264594</v>
      </c>
      <c r="I45" s="35">
        <v>12480</v>
      </c>
      <c r="J45" s="35">
        <v>59195</v>
      </c>
      <c r="K45" s="35">
        <v>279960</v>
      </c>
      <c r="L45" s="35">
        <v>271693</v>
      </c>
      <c r="M45" s="35">
        <v>142417</v>
      </c>
      <c r="N45" s="35">
        <v>71624</v>
      </c>
      <c r="O45" s="35">
        <v>27527</v>
      </c>
      <c r="P45" s="35">
        <v>2136</v>
      </c>
      <c r="Q45" s="35">
        <f t="shared" si="9"/>
        <v>9651</v>
      </c>
      <c r="R45" s="65">
        <f t="shared" si="7"/>
        <v>7.1161073543432145E-3</v>
      </c>
      <c r="S45" s="35">
        <v>211</v>
      </c>
      <c r="T45" s="35">
        <v>4643</v>
      </c>
      <c r="U45" s="35">
        <v>4797</v>
      </c>
      <c r="W45" s="1">
        <v>1356219</v>
      </c>
    </row>
    <row r="46" spans="1:23" x14ac:dyDescent="0.45">
      <c r="A46" s="33" t="s">
        <v>51</v>
      </c>
      <c r="B46" s="32">
        <f t="shared" si="10"/>
        <v>1565017</v>
      </c>
      <c r="C46" s="34">
        <f>SUM(一般接種!D45+一般接種!G45+一般接種!J45+一般接種!M45+医療従事者等!C43)</f>
        <v>566002</v>
      </c>
      <c r="D46" s="30">
        <f t="shared" si="0"/>
        <v>0.80722852045233162</v>
      </c>
      <c r="E46" s="34">
        <f>SUM(一般接種!E45+一般接種!H45+一般接種!K45+一般接種!N45+医療従事者等!D43)</f>
        <v>558520</v>
      </c>
      <c r="F46" s="31">
        <f t="shared" si="1"/>
        <v>0.79655773874126989</v>
      </c>
      <c r="G46" s="29">
        <f t="shared" si="8"/>
        <v>432959</v>
      </c>
      <c r="H46" s="31">
        <f t="shared" si="6"/>
        <v>0.61748342406302636</v>
      </c>
      <c r="I46" s="35">
        <v>10598</v>
      </c>
      <c r="J46" s="35">
        <v>33515</v>
      </c>
      <c r="K46" s="35">
        <v>140995</v>
      </c>
      <c r="L46" s="35">
        <v>125422</v>
      </c>
      <c r="M46" s="35">
        <v>73270</v>
      </c>
      <c r="N46" s="35">
        <v>36043</v>
      </c>
      <c r="O46" s="35">
        <v>12852</v>
      </c>
      <c r="P46" s="35">
        <v>264</v>
      </c>
      <c r="Q46" s="35">
        <f t="shared" si="9"/>
        <v>7536</v>
      </c>
      <c r="R46" s="65">
        <f t="shared" si="7"/>
        <v>1.0747796174092619E-2</v>
      </c>
      <c r="S46" s="35">
        <v>167</v>
      </c>
      <c r="T46" s="35">
        <v>5119</v>
      </c>
      <c r="U46" s="35">
        <v>2250</v>
      </c>
      <c r="W46" s="1">
        <v>701167</v>
      </c>
    </row>
    <row r="47" spans="1:23" x14ac:dyDescent="0.45">
      <c r="A47" s="33" t="s">
        <v>52</v>
      </c>
      <c r="B47" s="32">
        <f t="shared" si="10"/>
        <v>11242902</v>
      </c>
      <c r="C47" s="34">
        <f>SUM(一般接種!D46+一般接種!G46+一般接種!J46+一般接種!M46+医療従事者等!C44)</f>
        <v>4134653</v>
      </c>
      <c r="D47" s="30">
        <f t="shared" si="0"/>
        <v>0.80689223815759425</v>
      </c>
      <c r="E47" s="34">
        <f>SUM(一般接種!E46+一般接種!H46+一般接種!K46+一般接種!N46+医療従事者等!D44)</f>
        <v>4053901</v>
      </c>
      <c r="F47" s="31">
        <f t="shared" si="1"/>
        <v>0.79113319815696981</v>
      </c>
      <c r="G47" s="29">
        <f t="shared" si="8"/>
        <v>3000651</v>
      </c>
      <c r="H47" s="31">
        <f t="shared" si="6"/>
        <v>0.58558771469330639</v>
      </c>
      <c r="I47" s="35">
        <v>43824</v>
      </c>
      <c r="J47" s="35">
        <v>229853</v>
      </c>
      <c r="K47" s="35">
        <v>929426</v>
      </c>
      <c r="L47" s="35">
        <v>1024070</v>
      </c>
      <c r="M47" s="35">
        <v>490512</v>
      </c>
      <c r="N47" s="35">
        <v>192365</v>
      </c>
      <c r="O47" s="35">
        <v>83821</v>
      </c>
      <c r="P47" s="35">
        <v>6780</v>
      </c>
      <c r="Q47" s="35">
        <f t="shared" si="9"/>
        <v>53697</v>
      </c>
      <c r="R47" s="65">
        <f t="shared" si="7"/>
        <v>1.0479160527461033E-2</v>
      </c>
      <c r="S47" s="35">
        <v>75</v>
      </c>
      <c r="T47" s="35">
        <v>36571</v>
      </c>
      <c r="U47" s="35">
        <v>17051</v>
      </c>
      <c r="W47" s="1">
        <v>5124170</v>
      </c>
    </row>
    <row r="48" spans="1:23" x14ac:dyDescent="0.45">
      <c r="A48" s="33" t="s">
        <v>53</v>
      </c>
      <c r="B48" s="32">
        <f t="shared" si="10"/>
        <v>1807020</v>
      </c>
      <c r="C48" s="34">
        <f>SUM(一般接種!D47+一般接種!G47+一般接種!J47+一般接種!M47+医療従事者等!C45)</f>
        <v>658140</v>
      </c>
      <c r="D48" s="30">
        <f t="shared" si="0"/>
        <v>0.80435383062298493</v>
      </c>
      <c r="E48" s="34">
        <f>SUM(一般接種!E47+一般接種!H47+一般接種!K47+一般接種!N47+医療従事者等!D45)</f>
        <v>650212</v>
      </c>
      <c r="F48" s="31">
        <f t="shared" si="1"/>
        <v>0.79466452869759063</v>
      </c>
      <c r="G48" s="29">
        <f t="shared" si="8"/>
        <v>489209</v>
      </c>
      <c r="H48" s="31">
        <f t="shared" si="6"/>
        <v>0.59789274793393477</v>
      </c>
      <c r="I48" s="35">
        <v>8398</v>
      </c>
      <c r="J48" s="35">
        <v>56454</v>
      </c>
      <c r="K48" s="35">
        <v>165685</v>
      </c>
      <c r="L48" s="35">
        <v>147030</v>
      </c>
      <c r="M48" s="35">
        <v>63236</v>
      </c>
      <c r="N48" s="35">
        <v>32295</v>
      </c>
      <c r="O48" s="35">
        <v>15224</v>
      </c>
      <c r="P48" s="35">
        <v>887</v>
      </c>
      <c r="Q48" s="35">
        <f t="shared" si="9"/>
        <v>9459</v>
      </c>
      <c r="R48" s="65">
        <f t="shared" si="7"/>
        <v>1.1560432254327065E-2</v>
      </c>
      <c r="S48" s="35">
        <v>41</v>
      </c>
      <c r="T48" s="35">
        <v>5863</v>
      </c>
      <c r="U48" s="35">
        <v>3555</v>
      </c>
      <c r="W48" s="1">
        <v>818222</v>
      </c>
    </row>
    <row r="49" spans="1:23" x14ac:dyDescent="0.45">
      <c r="A49" s="33" t="s">
        <v>54</v>
      </c>
      <c r="B49" s="32">
        <f t="shared" si="10"/>
        <v>3063805</v>
      </c>
      <c r="C49" s="34">
        <f>SUM(一般接種!D48+一般接種!G48+一般接種!J48+一般接種!M48+医療従事者等!C46)</f>
        <v>1101274</v>
      </c>
      <c r="D49" s="30">
        <f t="shared" si="0"/>
        <v>0.82434514176556095</v>
      </c>
      <c r="E49" s="34">
        <f>SUM(一般接種!E48+一般接種!H48+一般接種!K48+一般接種!N48+医療従事者等!D46)</f>
        <v>1085014</v>
      </c>
      <c r="F49" s="31">
        <f t="shared" si="1"/>
        <v>0.81217391825069729</v>
      </c>
      <c r="G49" s="29">
        <f t="shared" si="8"/>
        <v>870393</v>
      </c>
      <c r="H49" s="31">
        <f t="shared" si="6"/>
        <v>0.65152200176954322</v>
      </c>
      <c r="I49" s="35">
        <v>14888</v>
      </c>
      <c r="J49" s="35">
        <v>65883</v>
      </c>
      <c r="K49" s="35">
        <v>277869</v>
      </c>
      <c r="L49" s="35">
        <v>302272</v>
      </c>
      <c r="M49" s="35">
        <v>132585</v>
      </c>
      <c r="N49" s="35">
        <v>51826</v>
      </c>
      <c r="O49" s="35">
        <v>23688</v>
      </c>
      <c r="P49" s="35">
        <v>1382</v>
      </c>
      <c r="Q49" s="35">
        <f t="shared" si="9"/>
        <v>7124</v>
      </c>
      <c r="R49" s="65">
        <f t="shared" si="7"/>
        <v>5.3325827995011742E-3</v>
      </c>
      <c r="S49" s="35">
        <v>81</v>
      </c>
      <c r="T49" s="35">
        <v>4724</v>
      </c>
      <c r="U49" s="35">
        <v>2319</v>
      </c>
      <c r="W49" s="1">
        <v>1335938</v>
      </c>
    </row>
    <row r="50" spans="1:23" x14ac:dyDescent="0.45">
      <c r="A50" s="33" t="s">
        <v>55</v>
      </c>
      <c r="B50" s="32">
        <f t="shared" si="10"/>
        <v>4056553</v>
      </c>
      <c r="C50" s="34">
        <f>SUM(一般接種!D49+一般接種!G49+一般接種!J49+一般接種!M49+医療従事者等!C47)</f>
        <v>1461089</v>
      </c>
      <c r="D50" s="30">
        <f t="shared" si="0"/>
        <v>0.83080382908432349</v>
      </c>
      <c r="E50" s="34">
        <f>SUM(一般接種!E49+一般接種!H49+一般接種!K49+一般接種!N49+医療従事者等!D47)</f>
        <v>1444806</v>
      </c>
      <c r="F50" s="31">
        <f t="shared" si="1"/>
        <v>0.82154499628975719</v>
      </c>
      <c r="G50" s="29">
        <f t="shared" si="8"/>
        <v>1137191</v>
      </c>
      <c r="H50" s="31">
        <f t="shared" si="6"/>
        <v>0.64662908091172466</v>
      </c>
      <c r="I50" s="35">
        <v>21254</v>
      </c>
      <c r="J50" s="35">
        <v>78059</v>
      </c>
      <c r="K50" s="35">
        <v>344207</v>
      </c>
      <c r="L50" s="35">
        <v>429454</v>
      </c>
      <c r="M50" s="35">
        <v>176594</v>
      </c>
      <c r="N50" s="35">
        <v>65870</v>
      </c>
      <c r="O50" s="35">
        <v>20848</v>
      </c>
      <c r="P50" s="35">
        <v>905</v>
      </c>
      <c r="Q50" s="35">
        <f t="shared" si="9"/>
        <v>13467</v>
      </c>
      <c r="R50" s="65">
        <f t="shared" si="7"/>
        <v>7.6576000272937407E-3</v>
      </c>
      <c r="S50" s="35">
        <v>109</v>
      </c>
      <c r="T50" s="35">
        <v>9493</v>
      </c>
      <c r="U50" s="35">
        <v>3865</v>
      </c>
      <c r="W50" s="1">
        <v>1758645</v>
      </c>
    </row>
    <row r="51" spans="1:23" x14ac:dyDescent="0.45">
      <c r="A51" s="33" t="s">
        <v>56</v>
      </c>
      <c r="B51" s="32">
        <f t="shared" si="10"/>
        <v>2558081</v>
      </c>
      <c r="C51" s="34">
        <f>SUM(一般接種!D50+一般接種!G50+一般接種!J50+一般接種!M50+医療従事者等!C48)</f>
        <v>926105</v>
      </c>
      <c r="D51" s="30">
        <f t="shared" si="0"/>
        <v>0.81113404879039996</v>
      </c>
      <c r="E51" s="34">
        <f>SUM(一般接種!E50+一般接種!H50+一般接種!K50+一般接種!N50+医療従事者等!D48)</f>
        <v>910878</v>
      </c>
      <c r="F51" s="31">
        <f t="shared" si="1"/>
        <v>0.7977973988846857</v>
      </c>
      <c r="G51" s="29">
        <f t="shared" si="8"/>
        <v>711292</v>
      </c>
      <c r="H51" s="31">
        <f t="shared" si="6"/>
        <v>0.62298892656040206</v>
      </c>
      <c r="I51" s="35">
        <v>19404</v>
      </c>
      <c r="J51" s="35">
        <v>50868</v>
      </c>
      <c r="K51" s="35">
        <v>216539</v>
      </c>
      <c r="L51" s="35">
        <v>218827</v>
      </c>
      <c r="M51" s="35">
        <v>116320</v>
      </c>
      <c r="N51" s="35">
        <v>63322</v>
      </c>
      <c r="O51" s="35">
        <v>24291</v>
      </c>
      <c r="P51" s="35">
        <v>1721</v>
      </c>
      <c r="Q51" s="35">
        <f t="shared" si="9"/>
        <v>9806</v>
      </c>
      <c r="R51" s="65">
        <f t="shared" si="7"/>
        <v>8.5886378784680584E-3</v>
      </c>
      <c r="S51" s="35">
        <v>243</v>
      </c>
      <c r="T51" s="35">
        <v>7165</v>
      </c>
      <c r="U51" s="35">
        <v>2398</v>
      </c>
      <c r="W51" s="1">
        <v>1141741</v>
      </c>
    </row>
    <row r="52" spans="1:23" x14ac:dyDescent="0.45">
      <c r="A52" s="33" t="s">
        <v>57</v>
      </c>
      <c r="B52" s="32">
        <f t="shared" si="10"/>
        <v>2402743</v>
      </c>
      <c r="C52" s="34">
        <f>SUM(一般接種!D51+一般接種!G51+一般接種!J51+一般接種!M51+医療従事者等!C49)</f>
        <v>871036</v>
      </c>
      <c r="D52" s="30">
        <f t="shared" si="0"/>
        <v>0.80114344473764332</v>
      </c>
      <c r="E52" s="34">
        <f>SUM(一般接種!E51+一般接種!H51+一般接種!K51+一般接種!N51+医療従事者等!D49)</f>
        <v>859334</v>
      </c>
      <c r="F52" s="31">
        <f t="shared" si="1"/>
        <v>0.79038042163604938</v>
      </c>
      <c r="G52" s="29">
        <f t="shared" si="8"/>
        <v>663278</v>
      </c>
      <c r="H52" s="31">
        <f t="shared" si="6"/>
        <v>0.61005609611852385</v>
      </c>
      <c r="I52" s="35">
        <v>10939</v>
      </c>
      <c r="J52" s="35">
        <v>46232</v>
      </c>
      <c r="K52" s="35">
        <v>186571</v>
      </c>
      <c r="L52" s="35">
        <v>215366</v>
      </c>
      <c r="M52" s="35">
        <v>121948</v>
      </c>
      <c r="N52" s="35">
        <v>56859</v>
      </c>
      <c r="O52" s="35">
        <v>23838</v>
      </c>
      <c r="P52" s="35">
        <v>1525</v>
      </c>
      <c r="Q52" s="35">
        <f t="shared" si="9"/>
        <v>9095</v>
      </c>
      <c r="R52" s="65">
        <f t="shared" si="7"/>
        <v>8.3652106570668329E-3</v>
      </c>
      <c r="S52" s="35">
        <v>156</v>
      </c>
      <c r="T52" s="35">
        <v>5528</v>
      </c>
      <c r="U52" s="35">
        <v>3411</v>
      </c>
      <c r="W52" s="1">
        <v>1087241</v>
      </c>
    </row>
    <row r="53" spans="1:23" x14ac:dyDescent="0.45">
      <c r="A53" s="33" t="s">
        <v>58</v>
      </c>
      <c r="B53" s="32">
        <f t="shared" si="10"/>
        <v>3648434</v>
      </c>
      <c r="C53" s="34">
        <f>SUM(一般接種!D52+一般接種!G52+一般接種!J52+一般接種!M52+医療従事者等!C50)</f>
        <v>1321340</v>
      </c>
      <c r="D53" s="30">
        <f t="shared" si="0"/>
        <v>0.81689404191733384</v>
      </c>
      <c r="E53" s="34">
        <f>SUM(一般接種!E52+一般接種!H52+一般接種!K52+一般接種!N52+医療従事者等!D50)</f>
        <v>1298375</v>
      </c>
      <c r="F53" s="31">
        <f t="shared" si="1"/>
        <v>0.80269635496875769</v>
      </c>
      <c r="G53" s="29">
        <f t="shared" si="8"/>
        <v>1019901</v>
      </c>
      <c r="H53" s="31">
        <f t="shared" si="6"/>
        <v>0.63053494955539879</v>
      </c>
      <c r="I53" s="35">
        <v>17305</v>
      </c>
      <c r="J53" s="35">
        <v>70631</v>
      </c>
      <c r="K53" s="35">
        <v>342121</v>
      </c>
      <c r="L53" s="35">
        <v>301880</v>
      </c>
      <c r="M53" s="35">
        <v>172007</v>
      </c>
      <c r="N53" s="35">
        <v>82306</v>
      </c>
      <c r="O53" s="35">
        <v>32131</v>
      </c>
      <c r="P53" s="35">
        <v>1520</v>
      </c>
      <c r="Q53" s="35">
        <f t="shared" si="9"/>
        <v>8818</v>
      </c>
      <c r="R53" s="65">
        <f t="shared" si="7"/>
        <v>5.4515655785997924E-3</v>
      </c>
      <c r="S53" s="35">
        <v>101</v>
      </c>
      <c r="T53" s="35">
        <v>5407</v>
      </c>
      <c r="U53" s="35">
        <v>3310</v>
      </c>
      <c r="W53" s="1">
        <v>1617517</v>
      </c>
    </row>
    <row r="54" spans="1:23" x14ac:dyDescent="0.45">
      <c r="A54" s="33" t="s">
        <v>59</v>
      </c>
      <c r="B54" s="32">
        <f t="shared" si="10"/>
        <v>2787255</v>
      </c>
      <c r="C54" s="34">
        <f>SUM(一般接種!D53+一般接種!G53+一般接種!J53+一般接種!M53+医療従事者等!C51)</f>
        <v>1059362</v>
      </c>
      <c r="D54" s="37">
        <f t="shared" si="0"/>
        <v>0.7133184029821199</v>
      </c>
      <c r="E54" s="34">
        <f>SUM(一般接種!E53+一般接種!H53+一般接種!K53+一般接種!N53+医療従事者等!D51)</f>
        <v>1038237</v>
      </c>
      <c r="F54" s="31">
        <f t="shared" si="1"/>
        <v>0.69909394405023706</v>
      </c>
      <c r="G54" s="29">
        <f t="shared" si="8"/>
        <v>679771</v>
      </c>
      <c r="H54" s="31">
        <f t="shared" si="6"/>
        <v>0.4577218779921865</v>
      </c>
      <c r="I54" s="35">
        <v>17269</v>
      </c>
      <c r="J54" s="35">
        <v>58417</v>
      </c>
      <c r="K54" s="35">
        <v>210950</v>
      </c>
      <c r="L54" s="35">
        <v>191056</v>
      </c>
      <c r="M54" s="35">
        <v>117752</v>
      </c>
      <c r="N54" s="35">
        <v>58290</v>
      </c>
      <c r="O54" s="35">
        <v>24550</v>
      </c>
      <c r="P54" s="35">
        <v>1487</v>
      </c>
      <c r="Q54" s="35">
        <f t="shared" si="9"/>
        <v>9885</v>
      </c>
      <c r="R54" s="65">
        <f t="shared" si="7"/>
        <v>6.6560367593686155E-3</v>
      </c>
      <c r="S54" s="35">
        <v>14</v>
      </c>
      <c r="T54" s="35">
        <v>6282</v>
      </c>
      <c r="U54" s="35">
        <v>3589</v>
      </c>
      <c r="W54" s="1">
        <v>1485118</v>
      </c>
    </row>
    <row r="55" spans="1:23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45">
      <c r="A56" s="95" t="s">
        <v>113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45">
      <c r="A57" s="22" t="s">
        <v>114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45">
      <c r="A58" s="22" t="s">
        <v>115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45">
      <c r="A59" s="24" t="s">
        <v>116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45">
      <c r="A60" s="95" t="s">
        <v>117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  <c r="O60" s="54"/>
    </row>
    <row r="61" spans="1:23" x14ac:dyDescent="0.45">
      <c r="A61" s="24" t="s">
        <v>118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A2" sqref="A2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119</v>
      </c>
      <c r="B1" s="23"/>
      <c r="C1" s="24"/>
      <c r="D1" s="24"/>
    </row>
    <row r="2" spans="1:23" x14ac:dyDescent="0.45">
      <c r="B2"/>
      <c r="T2" s="118"/>
      <c r="U2" s="118"/>
      <c r="W2" s="49" t="str">
        <f>'進捗状況 (都道府県別)'!H3</f>
        <v>（7月5日公表時点）</v>
      </c>
    </row>
    <row r="3" spans="1:23" ht="37.5" customHeight="1" x14ac:dyDescent="0.45">
      <c r="A3" s="119" t="s">
        <v>2</v>
      </c>
      <c r="B3" s="132" t="s">
        <v>152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">
        <v>153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12</v>
      </c>
      <c r="C4" s="123" t="s">
        <v>120</v>
      </c>
      <c r="D4" s="123"/>
      <c r="E4" s="123"/>
      <c r="F4" s="124" t="s">
        <v>121</v>
      </c>
      <c r="G4" s="125"/>
      <c r="H4" s="126"/>
      <c r="I4" s="124" t="s">
        <v>122</v>
      </c>
      <c r="J4" s="125"/>
      <c r="K4" s="126"/>
      <c r="L4" s="129" t="s">
        <v>123</v>
      </c>
      <c r="M4" s="130"/>
      <c r="N4" s="131"/>
      <c r="P4" s="98" t="s">
        <v>124</v>
      </c>
      <c r="Q4" s="98"/>
      <c r="R4" s="127" t="s">
        <v>125</v>
      </c>
      <c r="S4" s="127"/>
      <c r="T4" s="128" t="s">
        <v>122</v>
      </c>
      <c r="U4" s="128"/>
      <c r="V4" s="114" t="s">
        <v>126</v>
      </c>
      <c r="W4" s="114"/>
    </row>
    <row r="5" spans="1:23" ht="36" x14ac:dyDescent="0.45">
      <c r="A5" s="121"/>
      <c r="B5" s="122"/>
      <c r="C5" s="38" t="s">
        <v>127</v>
      </c>
      <c r="D5" s="38" t="s">
        <v>95</v>
      </c>
      <c r="E5" s="38" t="s">
        <v>96</v>
      </c>
      <c r="F5" s="38" t="s">
        <v>127</v>
      </c>
      <c r="G5" s="38" t="s">
        <v>95</v>
      </c>
      <c r="H5" s="38" t="s">
        <v>96</v>
      </c>
      <c r="I5" s="38" t="s">
        <v>127</v>
      </c>
      <c r="J5" s="38" t="s">
        <v>95</v>
      </c>
      <c r="K5" s="38" t="s">
        <v>96</v>
      </c>
      <c r="L5" s="68" t="s">
        <v>127</v>
      </c>
      <c r="M5" s="68" t="s">
        <v>95</v>
      </c>
      <c r="N5" s="68" t="s">
        <v>96</v>
      </c>
      <c r="P5" s="39" t="s">
        <v>128</v>
      </c>
      <c r="Q5" s="39" t="s">
        <v>129</v>
      </c>
      <c r="R5" s="39" t="s">
        <v>130</v>
      </c>
      <c r="S5" s="39" t="s">
        <v>131</v>
      </c>
      <c r="T5" s="39" t="s">
        <v>130</v>
      </c>
      <c r="U5" s="39" t="s">
        <v>129</v>
      </c>
      <c r="V5" s="39" t="s">
        <v>132</v>
      </c>
      <c r="W5" s="39" t="s">
        <v>129</v>
      </c>
    </row>
    <row r="6" spans="1:23" x14ac:dyDescent="0.45">
      <c r="A6" s="28" t="s">
        <v>133</v>
      </c>
      <c r="B6" s="40">
        <f>SUM(B7:B53)</f>
        <v>193784339</v>
      </c>
      <c r="C6" s="40">
        <f>SUM(C7:C53)</f>
        <v>161323728</v>
      </c>
      <c r="D6" s="40">
        <f>SUM(D7:D53)</f>
        <v>80931899</v>
      </c>
      <c r="E6" s="41">
        <f>SUM(E7:E53)</f>
        <v>80391829</v>
      </c>
      <c r="F6" s="41">
        <f t="shared" ref="F6:T6" si="0">SUM(F7:F53)</f>
        <v>32332435</v>
      </c>
      <c r="G6" s="41">
        <f>SUM(G7:G53)</f>
        <v>16216228</v>
      </c>
      <c r="H6" s="41">
        <f t="shared" ref="H6:N6" si="1">SUM(H7:H53)</f>
        <v>16116207</v>
      </c>
      <c r="I6" s="41">
        <f>SUM(I7:I53)</f>
        <v>117550</v>
      </c>
      <c r="J6" s="41">
        <f t="shared" si="1"/>
        <v>58711</v>
      </c>
      <c r="K6" s="41">
        <f t="shared" si="1"/>
        <v>58839</v>
      </c>
      <c r="L6" s="69">
        <f>SUM(L7:L53)</f>
        <v>10626</v>
      </c>
      <c r="M6" s="69">
        <f t="shared" si="1"/>
        <v>7564</v>
      </c>
      <c r="N6" s="69">
        <f t="shared" si="1"/>
        <v>3062</v>
      </c>
      <c r="O6" s="42"/>
      <c r="P6" s="41">
        <f>SUM(P7:P53)</f>
        <v>177125010</v>
      </c>
      <c r="Q6" s="43">
        <f>C6/P6</f>
        <v>0.91079022663146214</v>
      </c>
      <c r="R6" s="41">
        <f t="shared" si="0"/>
        <v>34262000</v>
      </c>
      <c r="S6" s="44">
        <f>F6/R6</f>
        <v>0.94368206759675444</v>
      </c>
      <c r="T6" s="41">
        <f t="shared" si="0"/>
        <v>202140</v>
      </c>
      <c r="U6" s="44">
        <f>I6/T6</f>
        <v>0.58152765410111806</v>
      </c>
      <c r="V6" s="41">
        <f t="shared" ref="V6" si="2">SUM(V7:V53)</f>
        <v>225410</v>
      </c>
      <c r="W6" s="44">
        <f>L6/V6</f>
        <v>4.7140765715806755E-2</v>
      </c>
    </row>
    <row r="7" spans="1:23" x14ac:dyDescent="0.45">
      <c r="A7" s="45" t="s">
        <v>13</v>
      </c>
      <c r="B7" s="40">
        <v>7954122</v>
      </c>
      <c r="C7" s="40">
        <v>6455479</v>
      </c>
      <c r="D7" s="40">
        <v>3239710</v>
      </c>
      <c r="E7" s="41">
        <v>3215769</v>
      </c>
      <c r="F7" s="46">
        <v>1497466</v>
      </c>
      <c r="G7" s="41">
        <v>750786</v>
      </c>
      <c r="H7" s="41">
        <v>746680</v>
      </c>
      <c r="I7" s="41">
        <v>869</v>
      </c>
      <c r="J7" s="41">
        <v>427</v>
      </c>
      <c r="K7" s="41">
        <v>442</v>
      </c>
      <c r="L7" s="69">
        <v>308</v>
      </c>
      <c r="M7" s="69">
        <v>205</v>
      </c>
      <c r="N7" s="69">
        <v>103</v>
      </c>
      <c r="O7" s="42"/>
      <c r="P7" s="41">
        <v>7433760</v>
      </c>
      <c r="Q7" s="43">
        <v>0.86840024429091067</v>
      </c>
      <c r="R7" s="47">
        <v>1518500</v>
      </c>
      <c r="S7" s="43">
        <v>0.98614817253868947</v>
      </c>
      <c r="T7" s="41">
        <v>900</v>
      </c>
      <c r="U7" s="44">
        <v>0.9655555555555555</v>
      </c>
      <c r="V7" s="41">
        <v>2190</v>
      </c>
      <c r="W7" s="44">
        <v>0.14063926940639268</v>
      </c>
    </row>
    <row r="8" spans="1:23" x14ac:dyDescent="0.45">
      <c r="A8" s="45" t="s">
        <v>14</v>
      </c>
      <c r="B8" s="40">
        <v>2046109</v>
      </c>
      <c r="C8" s="40">
        <v>1855168</v>
      </c>
      <c r="D8" s="40">
        <v>930780</v>
      </c>
      <c r="E8" s="41">
        <v>924388</v>
      </c>
      <c r="F8" s="46">
        <v>188453</v>
      </c>
      <c r="G8" s="41">
        <v>94671</v>
      </c>
      <c r="H8" s="41">
        <v>93782</v>
      </c>
      <c r="I8" s="41">
        <v>2418</v>
      </c>
      <c r="J8" s="41">
        <v>1214</v>
      </c>
      <c r="K8" s="41">
        <v>1204</v>
      </c>
      <c r="L8" s="69">
        <v>70</v>
      </c>
      <c r="M8" s="69">
        <v>66</v>
      </c>
      <c r="N8" s="69">
        <v>4</v>
      </c>
      <c r="O8" s="42"/>
      <c r="P8" s="41">
        <v>1921955</v>
      </c>
      <c r="Q8" s="43">
        <v>0.96525048713419404</v>
      </c>
      <c r="R8" s="47">
        <v>186500</v>
      </c>
      <c r="S8" s="43">
        <v>1.0104718498659517</v>
      </c>
      <c r="T8" s="41">
        <v>3800</v>
      </c>
      <c r="U8" s="44">
        <v>0.63631578947368417</v>
      </c>
      <c r="V8" s="41">
        <v>800</v>
      </c>
      <c r="W8" s="44">
        <v>8.7499999999999994E-2</v>
      </c>
    </row>
    <row r="9" spans="1:23" x14ac:dyDescent="0.45">
      <c r="A9" s="45" t="s">
        <v>15</v>
      </c>
      <c r="B9" s="40">
        <v>1967320</v>
      </c>
      <c r="C9" s="40">
        <v>1722654</v>
      </c>
      <c r="D9" s="40">
        <v>864303</v>
      </c>
      <c r="E9" s="41">
        <v>858351</v>
      </c>
      <c r="F9" s="46">
        <v>244567</v>
      </c>
      <c r="G9" s="41">
        <v>122749</v>
      </c>
      <c r="H9" s="41">
        <v>121818</v>
      </c>
      <c r="I9" s="41">
        <v>98</v>
      </c>
      <c r="J9" s="41">
        <v>50</v>
      </c>
      <c r="K9" s="41">
        <v>48</v>
      </c>
      <c r="L9" s="69">
        <v>1</v>
      </c>
      <c r="M9" s="69">
        <v>1</v>
      </c>
      <c r="N9" s="69">
        <v>0</v>
      </c>
      <c r="O9" s="42"/>
      <c r="P9" s="41">
        <v>1879585</v>
      </c>
      <c r="Q9" s="43">
        <v>0.91650763333395402</v>
      </c>
      <c r="R9" s="47">
        <v>227500</v>
      </c>
      <c r="S9" s="43">
        <v>1.0750197802197803</v>
      </c>
      <c r="T9" s="41">
        <v>260</v>
      </c>
      <c r="U9" s="44">
        <v>0.37692307692307692</v>
      </c>
      <c r="V9" s="41">
        <v>500</v>
      </c>
      <c r="W9" s="44">
        <v>2E-3</v>
      </c>
    </row>
    <row r="10" spans="1:23" x14ac:dyDescent="0.45">
      <c r="A10" s="45" t="s">
        <v>16</v>
      </c>
      <c r="B10" s="40">
        <v>3556300</v>
      </c>
      <c r="C10" s="40">
        <v>2814329</v>
      </c>
      <c r="D10" s="40">
        <v>1411988</v>
      </c>
      <c r="E10" s="41">
        <v>1402341</v>
      </c>
      <c r="F10" s="46">
        <v>741810</v>
      </c>
      <c r="G10" s="41">
        <v>371806</v>
      </c>
      <c r="H10" s="41">
        <v>370004</v>
      </c>
      <c r="I10" s="41">
        <v>54</v>
      </c>
      <c r="J10" s="41">
        <v>21</v>
      </c>
      <c r="K10" s="41">
        <v>33</v>
      </c>
      <c r="L10" s="69">
        <v>107</v>
      </c>
      <c r="M10" s="69">
        <v>102</v>
      </c>
      <c r="N10" s="69">
        <v>5</v>
      </c>
      <c r="O10" s="42"/>
      <c r="P10" s="41">
        <v>3171035</v>
      </c>
      <c r="Q10" s="43">
        <v>0.88751117537334023</v>
      </c>
      <c r="R10" s="47">
        <v>854400</v>
      </c>
      <c r="S10" s="43">
        <v>0.86822331460674163</v>
      </c>
      <c r="T10" s="41">
        <v>240</v>
      </c>
      <c r="U10" s="44">
        <v>0.22500000000000001</v>
      </c>
      <c r="V10" s="41">
        <v>3800</v>
      </c>
      <c r="W10" s="44">
        <v>2.8157894736842104E-2</v>
      </c>
    </row>
    <row r="11" spans="1:23" x14ac:dyDescent="0.45">
      <c r="A11" s="45" t="s">
        <v>17</v>
      </c>
      <c r="B11" s="40">
        <v>1590937</v>
      </c>
      <c r="C11" s="40">
        <v>1494740</v>
      </c>
      <c r="D11" s="40">
        <v>749496</v>
      </c>
      <c r="E11" s="41">
        <v>745244</v>
      </c>
      <c r="F11" s="46">
        <v>96121</v>
      </c>
      <c r="G11" s="41">
        <v>48361</v>
      </c>
      <c r="H11" s="41">
        <v>47760</v>
      </c>
      <c r="I11" s="41">
        <v>67</v>
      </c>
      <c r="J11" s="41">
        <v>34</v>
      </c>
      <c r="K11" s="41">
        <v>33</v>
      </c>
      <c r="L11" s="69">
        <v>9</v>
      </c>
      <c r="M11" s="69">
        <v>9</v>
      </c>
      <c r="N11" s="69">
        <v>0</v>
      </c>
      <c r="O11" s="42"/>
      <c r="P11" s="41">
        <v>1523455</v>
      </c>
      <c r="Q11" s="43">
        <v>0.98115139600447665</v>
      </c>
      <c r="R11" s="47">
        <v>87900</v>
      </c>
      <c r="S11" s="43">
        <v>1.0935267349260522</v>
      </c>
      <c r="T11" s="41">
        <v>140</v>
      </c>
      <c r="U11" s="44">
        <v>0.47857142857142859</v>
      </c>
      <c r="V11" s="41">
        <v>200</v>
      </c>
      <c r="W11" s="44">
        <v>4.4999999999999998E-2</v>
      </c>
    </row>
    <row r="12" spans="1:23" x14ac:dyDescent="0.45">
      <c r="A12" s="45" t="s">
        <v>18</v>
      </c>
      <c r="B12" s="40">
        <v>1743347</v>
      </c>
      <c r="C12" s="40">
        <v>1665210</v>
      </c>
      <c r="D12" s="40">
        <v>835086</v>
      </c>
      <c r="E12" s="41">
        <v>830124</v>
      </c>
      <c r="F12" s="46">
        <v>77883</v>
      </c>
      <c r="G12" s="41">
        <v>39017</v>
      </c>
      <c r="H12" s="41">
        <v>38866</v>
      </c>
      <c r="I12" s="41">
        <v>161</v>
      </c>
      <c r="J12" s="41">
        <v>80</v>
      </c>
      <c r="K12" s="41">
        <v>81</v>
      </c>
      <c r="L12" s="69">
        <v>93</v>
      </c>
      <c r="M12" s="69">
        <v>86</v>
      </c>
      <c r="N12" s="69">
        <v>7</v>
      </c>
      <c r="O12" s="42"/>
      <c r="P12" s="41">
        <v>1736595</v>
      </c>
      <c r="Q12" s="43">
        <v>0.95889369714873074</v>
      </c>
      <c r="R12" s="47">
        <v>61700</v>
      </c>
      <c r="S12" s="43">
        <v>1.2622852512155591</v>
      </c>
      <c r="T12" s="41">
        <v>340</v>
      </c>
      <c r="U12" s="44">
        <v>0.47352941176470587</v>
      </c>
      <c r="V12" s="41">
        <v>330</v>
      </c>
      <c r="W12" s="44">
        <v>0.2818181818181818</v>
      </c>
    </row>
    <row r="13" spans="1:23" x14ac:dyDescent="0.45">
      <c r="A13" s="45" t="s">
        <v>19</v>
      </c>
      <c r="B13" s="40">
        <v>2970197</v>
      </c>
      <c r="C13" s="40">
        <v>2761879</v>
      </c>
      <c r="D13" s="40">
        <v>1386351</v>
      </c>
      <c r="E13" s="41">
        <v>1375528</v>
      </c>
      <c r="F13" s="46">
        <v>208003</v>
      </c>
      <c r="G13" s="41">
        <v>104479</v>
      </c>
      <c r="H13" s="41">
        <v>103524</v>
      </c>
      <c r="I13" s="41">
        <v>253</v>
      </c>
      <c r="J13" s="41">
        <v>126</v>
      </c>
      <c r="K13" s="41">
        <v>127</v>
      </c>
      <c r="L13" s="69">
        <v>62</v>
      </c>
      <c r="M13" s="69">
        <v>55</v>
      </c>
      <c r="N13" s="69">
        <v>7</v>
      </c>
      <c r="O13" s="42"/>
      <c r="P13" s="41">
        <v>2910040</v>
      </c>
      <c r="Q13" s="43">
        <v>0.9490862668554384</v>
      </c>
      <c r="R13" s="47">
        <v>178600</v>
      </c>
      <c r="S13" s="43">
        <v>1.1646304591265397</v>
      </c>
      <c r="T13" s="41">
        <v>560</v>
      </c>
      <c r="U13" s="44">
        <v>0.45178571428571429</v>
      </c>
      <c r="V13" s="41">
        <v>11240</v>
      </c>
      <c r="W13" s="44">
        <v>5.5160142348754451E-3</v>
      </c>
    </row>
    <row r="14" spans="1:23" x14ac:dyDescent="0.45">
      <c r="A14" s="45" t="s">
        <v>20</v>
      </c>
      <c r="B14" s="40">
        <v>4644187</v>
      </c>
      <c r="C14" s="40">
        <v>3772427</v>
      </c>
      <c r="D14" s="40">
        <v>1892353</v>
      </c>
      <c r="E14" s="41">
        <v>1880074</v>
      </c>
      <c r="F14" s="46">
        <v>870996</v>
      </c>
      <c r="G14" s="41">
        <v>436889</v>
      </c>
      <c r="H14" s="41">
        <v>434107</v>
      </c>
      <c r="I14" s="41">
        <v>370</v>
      </c>
      <c r="J14" s="41">
        <v>176</v>
      </c>
      <c r="K14" s="41">
        <v>194</v>
      </c>
      <c r="L14" s="69">
        <v>394</v>
      </c>
      <c r="M14" s="69">
        <v>253</v>
      </c>
      <c r="N14" s="69">
        <v>141</v>
      </c>
      <c r="O14" s="42"/>
      <c r="P14" s="41">
        <v>4064675</v>
      </c>
      <c r="Q14" s="43">
        <v>0.92810052464219162</v>
      </c>
      <c r="R14" s="47">
        <v>892500</v>
      </c>
      <c r="S14" s="43">
        <v>0.97590588235294118</v>
      </c>
      <c r="T14" s="41">
        <v>860</v>
      </c>
      <c r="U14" s="44">
        <v>0.43023255813953487</v>
      </c>
      <c r="V14" s="41">
        <v>5400</v>
      </c>
      <c r="W14" s="44">
        <v>7.2962962962962966E-2</v>
      </c>
    </row>
    <row r="15" spans="1:23" x14ac:dyDescent="0.45">
      <c r="A15" s="48" t="s">
        <v>21</v>
      </c>
      <c r="B15" s="40">
        <v>3084546</v>
      </c>
      <c r="C15" s="40">
        <v>2701210</v>
      </c>
      <c r="D15" s="40">
        <v>1354944</v>
      </c>
      <c r="E15" s="41">
        <v>1346266</v>
      </c>
      <c r="F15" s="46">
        <v>382312</v>
      </c>
      <c r="G15" s="41">
        <v>192211</v>
      </c>
      <c r="H15" s="41">
        <v>190101</v>
      </c>
      <c r="I15" s="41">
        <v>828</v>
      </c>
      <c r="J15" s="41">
        <v>413</v>
      </c>
      <c r="K15" s="41">
        <v>415</v>
      </c>
      <c r="L15" s="69">
        <v>196</v>
      </c>
      <c r="M15" s="69">
        <v>141</v>
      </c>
      <c r="N15" s="69">
        <v>55</v>
      </c>
      <c r="O15" s="42"/>
      <c r="P15" s="41">
        <v>2869350</v>
      </c>
      <c r="Q15" s="43">
        <v>0.94140136267795838</v>
      </c>
      <c r="R15" s="47">
        <v>375900</v>
      </c>
      <c r="S15" s="43">
        <v>1.0170577281191806</v>
      </c>
      <c r="T15" s="41">
        <v>1220</v>
      </c>
      <c r="U15" s="44">
        <v>0.67868852459016393</v>
      </c>
      <c r="V15" s="41">
        <v>810</v>
      </c>
      <c r="W15" s="44">
        <v>0.24197530864197531</v>
      </c>
    </row>
    <row r="16" spans="1:23" x14ac:dyDescent="0.45">
      <c r="A16" s="45" t="s">
        <v>22</v>
      </c>
      <c r="B16" s="40">
        <v>3008260</v>
      </c>
      <c r="C16" s="40">
        <v>2157050</v>
      </c>
      <c r="D16" s="40">
        <v>1082392</v>
      </c>
      <c r="E16" s="41">
        <v>1074658</v>
      </c>
      <c r="F16" s="46">
        <v>850888</v>
      </c>
      <c r="G16" s="41">
        <v>426642</v>
      </c>
      <c r="H16" s="41">
        <v>424246</v>
      </c>
      <c r="I16" s="41">
        <v>224</v>
      </c>
      <c r="J16" s="41">
        <v>95</v>
      </c>
      <c r="K16" s="41">
        <v>129</v>
      </c>
      <c r="L16" s="69">
        <v>98</v>
      </c>
      <c r="M16" s="69">
        <v>57</v>
      </c>
      <c r="N16" s="69">
        <v>41</v>
      </c>
      <c r="O16" s="42"/>
      <c r="P16" s="41">
        <v>2506095</v>
      </c>
      <c r="Q16" s="43">
        <v>0.86072156083468498</v>
      </c>
      <c r="R16" s="47">
        <v>887500</v>
      </c>
      <c r="S16" s="43">
        <v>0.95874704225352114</v>
      </c>
      <c r="T16" s="41">
        <v>440</v>
      </c>
      <c r="U16" s="44">
        <v>0.50909090909090904</v>
      </c>
      <c r="V16" s="41">
        <v>440</v>
      </c>
      <c r="W16" s="44">
        <v>0.22272727272727272</v>
      </c>
    </row>
    <row r="17" spans="1:23" x14ac:dyDescent="0.45">
      <c r="A17" s="45" t="s">
        <v>23</v>
      </c>
      <c r="B17" s="40">
        <v>11579636</v>
      </c>
      <c r="C17" s="40">
        <v>9880806</v>
      </c>
      <c r="D17" s="40">
        <v>4962810</v>
      </c>
      <c r="E17" s="41">
        <v>4917996</v>
      </c>
      <c r="F17" s="46">
        <v>1679709</v>
      </c>
      <c r="G17" s="41">
        <v>841137</v>
      </c>
      <c r="H17" s="41">
        <v>838572</v>
      </c>
      <c r="I17" s="41">
        <v>18092</v>
      </c>
      <c r="J17" s="41">
        <v>9065</v>
      </c>
      <c r="K17" s="41">
        <v>9027</v>
      </c>
      <c r="L17" s="69">
        <v>1029</v>
      </c>
      <c r="M17" s="69">
        <v>681</v>
      </c>
      <c r="N17" s="69">
        <v>348</v>
      </c>
      <c r="O17" s="42"/>
      <c r="P17" s="41">
        <v>10836010</v>
      </c>
      <c r="Q17" s="43">
        <v>0.91184910312928835</v>
      </c>
      <c r="R17" s="47">
        <v>659400</v>
      </c>
      <c r="S17" s="43">
        <v>2.5473293903548679</v>
      </c>
      <c r="T17" s="41">
        <v>37820</v>
      </c>
      <c r="U17" s="44">
        <v>0.47837123215230037</v>
      </c>
      <c r="V17" s="41">
        <v>13980</v>
      </c>
      <c r="W17" s="44">
        <v>7.3605150214592269E-2</v>
      </c>
    </row>
    <row r="18" spans="1:23" x14ac:dyDescent="0.45">
      <c r="A18" s="45" t="s">
        <v>24</v>
      </c>
      <c r="B18" s="40">
        <v>9889771</v>
      </c>
      <c r="C18" s="40">
        <v>8185173</v>
      </c>
      <c r="D18" s="40">
        <v>4107528</v>
      </c>
      <c r="E18" s="41">
        <v>4077645</v>
      </c>
      <c r="F18" s="46">
        <v>1703434</v>
      </c>
      <c r="G18" s="41">
        <v>853504</v>
      </c>
      <c r="H18" s="41">
        <v>849930</v>
      </c>
      <c r="I18" s="41">
        <v>815</v>
      </c>
      <c r="J18" s="41">
        <v>368</v>
      </c>
      <c r="K18" s="41">
        <v>447</v>
      </c>
      <c r="L18" s="69">
        <v>349</v>
      </c>
      <c r="M18" s="69">
        <v>290</v>
      </c>
      <c r="N18" s="69">
        <v>59</v>
      </c>
      <c r="O18" s="42"/>
      <c r="P18" s="41">
        <v>8816645</v>
      </c>
      <c r="Q18" s="43">
        <v>0.92837729090827636</v>
      </c>
      <c r="R18" s="47">
        <v>643300</v>
      </c>
      <c r="S18" s="43">
        <v>2.6479620705736049</v>
      </c>
      <c r="T18" s="41">
        <v>4560</v>
      </c>
      <c r="U18" s="44">
        <v>0.1787280701754386</v>
      </c>
      <c r="V18" s="41">
        <v>7160</v>
      </c>
      <c r="W18" s="44">
        <v>4.8743016759776533E-2</v>
      </c>
    </row>
    <row r="19" spans="1:23" x14ac:dyDescent="0.45">
      <c r="A19" s="45" t="s">
        <v>25</v>
      </c>
      <c r="B19" s="40">
        <v>21302110</v>
      </c>
      <c r="C19" s="40">
        <v>15921325</v>
      </c>
      <c r="D19" s="40">
        <v>7991394</v>
      </c>
      <c r="E19" s="41">
        <v>7929931</v>
      </c>
      <c r="F19" s="46">
        <v>5364410</v>
      </c>
      <c r="G19" s="41">
        <v>2690811</v>
      </c>
      <c r="H19" s="41">
        <v>2673599</v>
      </c>
      <c r="I19" s="41">
        <v>13664</v>
      </c>
      <c r="J19" s="41">
        <v>6789</v>
      </c>
      <c r="K19" s="41">
        <v>6875</v>
      </c>
      <c r="L19" s="69">
        <v>2711</v>
      </c>
      <c r="M19" s="69">
        <v>1778</v>
      </c>
      <c r="N19" s="69">
        <v>933</v>
      </c>
      <c r="O19" s="42"/>
      <c r="P19" s="41">
        <v>17678890</v>
      </c>
      <c r="Q19" s="43">
        <v>0.90058397331506668</v>
      </c>
      <c r="R19" s="47">
        <v>10135750</v>
      </c>
      <c r="S19" s="43">
        <v>0.52925634511506303</v>
      </c>
      <c r="T19" s="41">
        <v>43740</v>
      </c>
      <c r="U19" s="44">
        <v>0.31239140374942842</v>
      </c>
      <c r="V19" s="41">
        <v>25160</v>
      </c>
      <c r="W19" s="44">
        <v>0.1077503974562798</v>
      </c>
    </row>
    <row r="20" spans="1:23" x14ac:dyDescent="0.45">
      <c r="A20" s="45" t="s">
        <v>26</v>
      </c>
      <c r="B20" s="40">
        <v>14385831</v>
      </c>
      <c r="C20" s="40">
        <v>11041086</v>
      </c>
      <c r="D20" s="40">
        <v>5538214</v>
      </c>
      <c r="E20" s="41">
        <v>5502872</v>
      </c>
      <c r="F20" s="46">
        <v>3337294</v>
      </c>
      <c r="G20" s="41">
        <v>1671862</v>
      </c>
      <c r="H20" s="41">
        <v>1665432</v>
      </c>
      <c r="I20" s="41">
        <v>6094</v>
      </c>
      <c r="J20" s="41">
        <v>3053</v>
      </c>
      <c r="K20" s="41">
        <v>3041</v>
      </c>
      <c r="L20" s="69">
        <v>1357</v>
      </c>
      <c r="M20" s="69">
        <v>848</v>
      </c>
      <c r="N20" s="69">
        <v>509</v>
      </c>
      <c r="O20" s="42"/>
      <c r="P20" s="41">
        <v>11882835</v>
      </c>
      <c r="Q20" s="43">
        <v>0.92916261144752077</v>
      </c>
      <c r="R20" s="47">
        <v>1939900</v>
      </c>
      <c r="S20" s="43">
        <v>1.7203433166658075</v>
      </c>
      <c r="T20" s="41">
        <v>11640</v>
      </c>
      <c r="U20" s="44">
        <v>0.52353951890034367</v>
      </c>
      <c r="V20" s="41">
        <v>13920</v>
      </c>
      <c r="W20" s="44">
        <v>9.7485632183908044E-2</v>
      </c>
    </row>
    <row r="21" spans="1:23" x14ac:dyDescent="0.45">
      <c r="A21" s="45" t="s">
        <v>27</v>
      </c>
      <c r="B21" s="40">
        <v>3553919</v>
      </c>
      <c r="C21" s="40">
        <v>2982110</v>
      </c>
      <c r="D21" s="40">
        <v>1495092</v>
      </c>
      <c r="E21" s="41">
        <v>1487018</v>
      </c>
      <c r="F21" s="46">
        <v>571549</v>
      </c>
      <c r="G21" s="41">
        <v>286667</v>
      </c>
      <c r="H21" s="41">
        <v>284882</v>
      </c>
      <c r="I21" s="41">
        <v>77</v>
      </c>
      <c r="J21" s="41">
        <v>35</v>
      </c>
      <c r="K21" s="41">
        <v>42</v>
      </c>
      <c r="L21" s="69">
        <v>183</v>
      </c>
      <c r="M21" s="69">
        <v>147</v>
      </c>
      <c r="N21" s="69">
        <v>36</v>
      </c>
      <c r="O21" s="42"/>
      <c r="P21" s="41">
        <v>3293905</v>
      </c>
      <c r="Q21" s="43">
        <v>0.90534183590601425</v>
      </c>
      <c r="R21" s="47">
        <v>584800</v>
      </c>
      <c r="S21" s="43">
        <v>0.97734097127222985</v>
      </c>
      <c r="T21" s="41">
        <v>340</v>
      </c>
      <c r="U21" s="44">
        <v>0.22647058823529412</v>
      </c>
      <c r="V21" s="41">
        <v>4180</v>
      </c>
      <c r="W21" s="44">
        <v>4.3779904306220092E-2</v>
      </c>
    </row>
    <row r="22" spans="1:23" x14ac:dyDescent="0.45">
      <c r="A22" s="45" t="s">
        <v>28</v>
      </c>
      <c r="B22" s="40">
        <v>1678259</v>
      </c>
      <c r="C22" s="40">
        <v>1491934</v>
      </c>
      <c r="D22" s="40">
        <v>747755</v>
      </c>
      <c r="E22" s="41">
        <v>744179</v>
      </c>
      <c r="F22" s="46">
        <v>186081</v>
      </c>
      <c r="G22" s="41">
        <v>93263</v>
      </c>
      <c r="H22" s="41">
        <v>92818</v>
      </c>
      <c r="I22" s="41">
        <v>216</v>
      </c>
      <c r="J22" s="41">
        <v>107</v>
      </c>
      <c r="K22" s="41">
        <v>109</v>
      </c>
      <c r="L22" s="69">
        <v>28</v>
      </c>
      <c r="M22" s="69">
        <v>27</v>
      </c>
      <c r="N22" s="69">
        <v>1</v>
      </c>
      <c r="O22" s="42"/>
      <c r="P22" s="41">
        <v>1611720</v>
      </c>
      <c r="Q22" s="43">
        <v>0.9256781574963393</v>
      </c>
      <c r="R22" s="47">
        <v>176600</v>
      </c>
      <c r="S22" s="43">
        <v>1.0536862967157419</v>
      </c>
      <c r="T22" s="41">
        <v>540</v>
      </c>
      <c r="U22" s="44">
        <v>0.4</v>
      </c>
      <c r="V22" s="41">
        <v>460</v>
      </c>
      <c r="W22" s="44">
        <v>6.0869565217391307E-2</v>
      </c>
    </row>
    <row r="23" spans="1:23" x14ac:dyDescent="0.45">
      <c r="A23" s="45" t="s">
        <v>29</v>
      </c>
      <c r="B23" s="40">
        <v>1737469</v>
      </c>
      <c r="C23" s="40">
        <v>1530804</v>
      </c>
      <c r="D23" s="40">
        <v>767530</v>
      </c>
      <c r="E23" s="41">
        <v>763274</v>
      </c>
      <c r="F23" s="46">
        <v>205613</v>
      </c>
      <c r="G23" s="41">
        <v>103149</v>
      </c>
      <c r="H23" s="41">
        <v>102464</v>
      </c>
      <c r="I23" s="41">
        <v>1009</v>
      </c>
      <c r="J23" s="41">
        <v>503</v>
      </c>
      <c r="K23" s="41">
        <v>506</v>
      </c>
      <c r="L23" s="69">
        <v>43</v>
      </c>
      <c r="M23" s="69">
        <v>32</v>
      </c>
      <c r="N23" s="69">
        <v>11</v>
      </c>
      <c r="O23" s="42"/>
      <c r="P23" s="41">
        <v>1620330</v>
      </c>
      <c r="Q23" s="43">
        <v>0.94474829201458965</v>
      </c>
      <c r="R23" s="47">
        <v>220900</v>
      </c>
      <c r="S23" s="43">
        <v>0.93079674060660933</v>
      </c>
      <c r="T23" s="41">
        <v>1180</v>
      </c>
      <c r="U23" s="44">
        <v>0.85508474576271187</v>
      </c>
      <c r="V23" s="41">
        <v>1150</v>
      </c>
      <c r="W23" s="44">
        <v>3.7391304347826088E-2</v>
      </c>
    </row>
    <row r="24" spans="1:23" x14ac:dyDescent="0.45">
      <c r="A24" s="45" t="s">
        <v>30</v>
      </c>
      <c r="B24" s="40">
        <v>1195313</v>
      </c>
      <c r="C24" s="40">
        <v>1052342</v>
      </c>
      <c r="D24" s="40">
        <v>527825</v>
      </c>
      <c r="E24" s="41">
        <v>524517</v>
      </c>
      <c r="F24" s="46">
        <v>142787</v>
      </c>
      <c r="G24" s="41">
        <v>71625</v>
      </c>
      <c r="H24" s="41">
        <v>71162</v>
      </c>
      <c r="I24" s="41">
        <v>63</v>
      </c>
      <c r="J24" s="41">
        <v>21</v>
      </c>
      <c r="K24" s="41">
        <v>42</v>
      </c>
      <c r="L24" s="69">
        <v>121</v>
      </c>
      <c r="M24" s="69">
        <v>101</v>
      </c>
      <c r="N24" s="69">
        <v>20</v>
      </c>
      <c r="O24" s="42"/>
      <c r="P24" s="41">
        <v>1125370</v>
      </c>
      <c r="Q24" s="43">
        <v>0.93510756462319056</v>
      </c>
      <c r="R24" s="47">
        <v>145200</v>
      </c>
      <c r="S24" s="43">
        <v>0.98338154269972455</v>
      </c>
      <c r="T24" s="41">
        <v>140</v>
      </c>
      <c r="U24" s="44">
        <v>0.45</v>
      </c>
      <c r="V24" s="41">
        <v>3000</v>
      </c>
      <c r="W24" s="44">
        <v>4.0333333333333332E-2</v>
      </c>
    </row>
    <row r="25" spans="1:23" x14ac:dyDescent="0.45">
      <c r="A25" s="45" t="s">
        <v>31</v>
      </c>
      <c r="B25" s="40">
        <v>1275162</v>
      </c>
      <c r="C25" s="40">
        <v>1125006</v>
      </c>
      <c r="D25" s="40">
        <v>564039</v>
      </c>
      <c r="E25" s="41">
        <v>560967</v>
      </c>
      <c r="F25" s="46">
        <v>150091</v>
      </c>
      <c r="G25" s="41">
        <v>75295</v>
      </c>
      <c r="H25" s="41">
        <v>74796</v>
      </c>
      <c r="I25" s="41">
        <v>32</v>
      </c>
      <c r="J25" s="41">
        <v>12</v>
      </c>
      <c r="K25" s="41">
        <v>20</v>
      </c>
      <c r="L25" s="69">
        <v>33</v>
      </c>
      <c r="M25" s="69">
        <v>31</v>
      </c>
      <c r="N25" s="69">
        <v>2</v>
      </c>
      <c r="O25" s="42"/>
      <c r="P25" s="41">
        <v>1271190</v>
      </c>
      <c r="Q25" s="43">
        <v>0.88500224199372246</v>
      </c>
      <c r="R25" s="47">
        <v>139400</v>
      </c>
      <c r="S25" s="43">
        <v>1.0766929698708751</v>
      </c>
      <c r="T25" s="41">
        <v>380</v>
      </c>
      <c r="U25" s="44">
        <v>8.4210526315789472E-2</v>
      </c>
      <c r="V25" s="41">
        <v>3280</v>
      </c>
      <c r="W25" s="44">
        <v>1.0060975609756098E-2</v>
      </c>
    </row>
    <row r="26" spans="1:23" x14ac:dyDescent="0.45">
      <c r="A26" s="45" t="s">
        <v>32</v>
      </c>
      <c r="B26" s="40">
        <v>3243872</v>
      </c>
      <c r="C26" s="40">
        <v>2953109</v>
      </c>
      <c r="D26" s="40">
        <v>1480893</v>
      </c>
      <c r="E26" s="41">
        <v>1472216</v>
      </c>
      <c r="F26" s="46">
        <v>290376</v>
      </c>
      <c r="G26" s="41">
        <v>145688</v>
      </c>
      <c r="H26" s="41">
        <v>144688</v>
      </c>
      <c r="I26" s="41">
        <v>121</v>
      </c>
      <c r="J26" s="41">
        <v>55</v>
      </c>
      <c r="K26" s="41">
        <v>66</v>
      </c>
      <c r="L26" s="69">
        <v>266</v>
      </c>
      <c r="M26" s="69">
        <v>233</v>
      </c>
      <c r="N26" s="69">
        <v>33</v>
      </c>
      <c r="O26" s="42"/>
      <c r="P26" s="41">
        <v>3174370</v>
      </c>
      <c r="Q26" s="43">
        <v>0.93029766536352099</v>
      </c>
      <c r="R26" s="47">
        <v>268100</v>
      </c>
      <c r="S26" s="43">
        <v>1.0830883998508019</v>
      </c>
      <c r="T26" s="41">
        <v>140</v>
      </c>
      <c r="U26" s="44">
        <v>0.86428571428571432</v>
      </c>
      <c r="V26" s="41">
        <v>8380</v>
      </c>
      <c r="W26" s="44">
        <v>3.1742243436754178E-2</v>
      </c>
    </row>
    <row r="27" spans="1:23" x14ac:dyDescent="0.45">
      <c r="A27" s="45" t="s">
        <v>33</v>
      </c>
      <c r="B27" s="40">
        <v>3123441</v>
      </c>
      <c r="C27" s="40">
        <v>2782344</v>
      </c>
      <c r="D27" s="40">
        <v>1393738</v>
      </c>
      <c r="E27" s="41">
        <v>1388606</v>
      </c>
      <c r="F27" s="46">
        <v>338894</v>
      </c>
      <c r="G27" s="41">
        <v>170585</v>
      </c>
      <c r="H27" s="41">
        <v>168309</v>
      </c>
      <c r="I27" s="41">
        <v>2138</v>
      </c>
      <c r="J27" s="41">
        <v>1065</v>
      </c>
      <c r="K27" s="41">
        <v>1073</v>
      </c>
      <c r="L27" s="69">
        <v>65</v>
      </c>
      <c r="M27" s="69">
        <v>34</v>
      </c>
      <c r="N27" s="69">
        <v>31</v>
      </c>
      <c r="O27" s="42"/>
      <c r="P27" s="41">
        <v>3040725</v>
      </c>
      <c r="Q27" s="43">
        <v>0.91502651505808652</v>
      </c>
      <c r="R27" s="47">
        <v>279600</v>
      </c>
      <c r="S27" s="43">
        <v>1.2120672389127325</v>
      </c>
      <c r="T27" s="41">
        <v>2680</v>
      </c>
      <c r="U27" s="44">
        <v>0.7977611940298508</v>
      </c>
      <c r="V27" s="41">
        <v>300</v>
      </c>
      <c r="W27" s="44">
        <v>0.21666666666666667</v>
      </c>
    </row>
    <row r="28" spans="1:23" x14ac:dyDescent="0.45">
      <c r="A28" s="45" t="s">
        <v>34</v>
      </c>
      <c r="B28" s="40">
        <v>5932604</v>
      </c>
      <c r="C28" s="40">
        <v>5149675</v>
      </c>
      <c r="D28" s="40">
        <v>2582788</v>
      </c>
      <c r="E28" s="41">
        <v>2566887</v>
      </c>
      <c r="F28" s="46">
        <v>782353</v>
      </c>
      <c r="G28" s="41">
        <v>392108</v>
      </c>
      <c r="H28" s="41">
        <v>390245</v>
      </c>
      <c r="I28" s="41">
        <v>202</v>
      </c>
      <c r="J28" s="41">
        <v>94</v>
      </c>
      <c r="K28" s="41">
        <v>108</v>
      </c>
      <c r="L28" s="69">
        <v>374</v>
      </c>
      <c r="M28" s="69">
        <v>337</v>
      </c>
      <c r="N28" s="69">
        <v>37</v>
      </c>
      <c r="O28" s="42"/>
      <c r="P28" s="41">
        <v>5396620</v>
      </c>
      <c r="Q28" s="43">
        <v>0.95424080257642752</v>
      </c>
      <c r="R28" s="47">
        <v>752600</v>
      </c>
      <c r="S28" s="43">
        <v>1.0395336167951104</v>
      </c>
      <c r="T28" s="41">
        <v>1160</v>
      </c>
      <c r="U28" s="44">
        <v>0.17413793103448275</v>
      </c>
      <c r="V28" s="41">
        <v>57620</v>
      </c>
      <c r="W28" s="44">
        <v>6.4908018049288441E-3</v>
      </c>
    </row>
    <row r="29" spans="1:23" x14ac:dyDescent="0.45">
      <c r="A29" s="45" t="s">
        <v>35</v>
      </c>
      <c r="B29" s="40">
        <v>11237795</v>
      </c>
      <c r="C29" s="40">
        <v>8803382</v>
      </c>
      <c r="D29" s="40">
        <v>4414117</v>
      </c>
      <c r="E29" s="41">
        <v>4389265</v>
      </c>
      <c r="F29" s="46">
        <v>2433459</v>
      </c>
      <c r="G29" s="41">
        <v>1220587</v>
      </c>
      <c r="H29" s="41">
        <v>1212872</v>
      </c>
      <c r="I29" s="41">
        <v>739</v>
      </c>
      <c r="J29" s="41">
        <v>330</v>
      </c>
      <c r="K29" s="41">
        <v>409</v>
      </c>
      <c r="L29" s="69">
        <v>215</v>
      </c>
      <c r="M29" s="69">
        <v>162</v>
      </c>
      <c r="N29" s="69">
        <v>53</v>
      </c>
      <c r="O29" s="42"/>
      <c r="P29" s="41">
        <v>10122810</v>
      </c>
      <c r="Q29" s="43">
        <v>0.86965793095000299</v>
      </c>
      <c r="R29" s="47">
        <v>2709900</v>
      </c>
      <c r="S29" s="43">
        <v>0.8979884866600244</v>
      </c>
      <c r="T29" s="41">
        <v>1540</v>
      </c>
      <c r="U29" s="44">
        <v>0.47987012987012989</v>
      </c>
      <c r="V29" s="41">
        <v>2190</v>
      </c>
      <c r="W29" s="44">
        <v>9.8173515981735154E-2</v>
      </c>
    </row>
    <row r="30" spans="1:23" x14ac:dyDescent="0.45">
      <c r="A30" s="45" t="s">
        <v>36</v>
      </c>
      <c r="B30" s="40">
        <v>2775684</v>
      </c>
      <c r="C30" s="40">
        <v>2503388</v>
      </c>
      <c r="D30" s="40">
        <v>1254928</v>
      </c>
      <c r="E30" s="41">
        <v>1248460</v>
      </c>
      <c r="F30" s="46">
        <v>271725</v>
      </c>
      <c r="G30" s="41">
        <v>136483</v>
      </c>
      <c r="H30" s="41">
        <v>135242</v>
      </c>
      <c r="I30" s="41">
        <v>520</v>
      </c>
      <c r="J30" s="41">
        <v>258</v>
      </c>
      <c r="K30" s="41">
        <v>262</v>
      </c>
      <c r="L30" s="69">
        <v>51</v>
      </c>
      <c r="M30" s="69">
        <v>36</v>
      </c>
      <c r="N30" s="69">
        <v>15</v>
      </c>
      <c r="O30" s="42"/>
      <c r="P30" s="41">
        <v>2667815</v>
      </c>
      <c r="Q30" s="43">
        <v>0.93836641596212633</v>
      </c>
      <c r="R30" s="47">
        <v>239550</v>
      </c>
      <c r="S30" s="43">
        <v>1.1343143393863495</v>
      </c>
      <c r="T30" s="41">
        <v>880</v>
      </c>
      <c r="U30" s="44">
        <v>0.59090909090909094</v>
      </c>
      <c r="V30" s="41">
        <v>2010</v>
      </c>
      <c r="W30" s="44">
        <v>2.5373134328358207E-2</v>
      </c>
    </row>
    <row r="31" spans="1:23" x14ac:dyDescent="0.45">
      <c r="A31" s="45" t="s">
        <v>37</v>
      </c>
      <c r="B31" s="40">
        <v>2182619</v>
      </c>
      <c r="C31" s="40">
        <v>1813756</v>
      </c>
      <c r="D31" s="40">
        <v>909947</v>
      </c>
      <c r="E31" s="41">
        <v>903809</v>
      </c>
      <c r="F31" s="46">
        <v>368744</v>
      </c>
      <c r="G31" s="41">
        <v>184758</v>
      </c>
      <c r="H31" s="41">
        <v>183986</v>
      </c>
      <c r="I31" s="41">
        <v>94</v>
      </c>
      <c r="J31" s="41">
        <v>44</v>
      </c>
      <c r="K31" s="41">
        <v>50</v>
      </c>
      <c r="L31" s="69">
        <v>25</v>
      </c>
      <c r="M31" s="69">
        <v>14</v>
      </c>
      <c r="N31" s="69">
        <v>11</v>
      </c>
      <c r="O31" s="42"/>
      <c r="P31" s="41">
        <v>1916090</v>
      </c>
      <c r="Q31" s="43">
        <v>0.946592279068311</v>
      </c>
      <c r="R31" s="47">
        <v>348300</v>
      </c>
      <c r="S31" s="43">
        <v>1.0586965259833476</v>
      </c>
      <c r="T31" s="41">
        <v>240</v>
      </c>
      <c r="U31" s="44">
        <v>0.39166666666666666</v>
      </c>
      <c r="V31" s="41">
        <v>240</v>
      </c>
      <c r="W31" s="44">
        <v>0.10416666666666667</v>
      </c>
    </row>
    <row r="32" spans="1:23" x14ac:dyDescent="0.45">
      <c r="A32" s="45" t="s">
        <v>38</v>
      </c>
      <c r="B32" s="40">
        <v>3765475</v>
      </c>
      <c r="C32" s="40">
        <v>3112302</v>
      </c>
      <c r="D32" s="40">
        <v>1560540</v>
      </c>
      <c r="E32" s="41">
        <v>1551762</v>
      </c>
      <c r="F32" s="46">
        <v>652497</v>
      </c>
      <c r="G32" s="41">
        <v>327464</v>
      </c>
      <c r="H32" s="41">
        <v>325033</v>
      </c>
      <c r="I32" s="41">
        <v>499</v>
      </c>
      <c r="J32" s="41">
        <v>251</v>
      </c>
      <c r="K32" s="41">
        <v>248</v>
      </c>
      <c r="L32" s="69">
        <v>177</v>
      </c>
      <c r="M32" s="69">
        <v>111</v>
      </c>
      <c r="N32" s="69">
        <v>66</v>
      </c>
      <c r="O32" s="42"/>
      <c r="P32" s="41">
        <v>3409695</v>
      </c>
      <c r="Q32" s="43">
        <v>0.91278017535292744</v>
      </c>
      <c r="R32" s="47">
        <v>704200</v>
      </c>
      <c r="S32" s="43">
        <v>0.92657909684748652</v>
      </c>
      <c r="T32" s="41">
        <v>1060</v>
      </c>
      <c r="U32" s="44">
        <v>0.47075471698113208</v>
      </c>
      <c r="V32" s="41">
        <v>1170</v>
      </c>
      <c r="W32" s="44">
        <v>0.15128205128205127</v>
      </c>
    </row>
    <row r="33" spans="1:23" x14ac:dyDescent="0.45">
      <c r="A33" s="45" t="s">
        <v>39</v>
      </c>
      <c r="B33" s="40">
        <v>12929980</v>
      </c>
      <c r="C33" s="40">
        <v>9989436</v>
      </c>
      <c r="D33" s="40">
        <v>5009711</v>
      </c>
      <c r="E33" s="41">
        <v>4979725</v>
      </c>
      <c r="F33" s="46">
        <v>2875805</v>
      </c>
      <c r="G33" s="41">
        <v>1441387</v>
      </c>
      <c r="H33" s="41">
        <v>1434418</v>
      </c>
      <c r="I33" s="41">
        <v>63934</v>
      </c>
      <c r="J33" s="41">
        <v>32160</v>
      </c>
      <c r="K33" s="41">
        <v>31774</v>
      </c>
      <c r="L33" s="69">
        <v>805</v>
      </c>
      <c r="M33" s="69">
        <v>568</v>
      </c>
      <c r="N33" s="69">
        <v>237</v>
      </c>
      <c r="O33" s="42"/>
      <c r="P33" s="41">
        <v>11521165</v>
      </c>
      <c r="Q33" s="43">
        <v>0.86705085813804417</v>
      </c>
      <c r="R33" s="47">
        <v>3481600</v>
      </c>
      <c r="S33" s="43">
        <v>0.82600097656250004</v>
      </c>
      <c r="T33" s="41">
        <v>72720</v>
      </c>
      <c r="U33" s="44">
        <v>0.87918041804180413</v>
      </c>
      <c r="V33" s="41">
        <v>21990</v>
      </c>
      <c r="W33" s="44">
        <v>3.6607548885857211E-2</v>
      </c>
    </row>
    <row r="34" spans="1:23" x14ac:dyDescent="0.45">
      <c r="A34" s="45" t="s">
        <v>40</v>
      </c>
      <c r="B34" s="40">
        <v>8313452</v>
      </c>
      <c r="C34" s="40">
        <v>6923300</v>
      </c>
      <c r="D34" s="40">
        <v>3470383</v>
      </c>
      <c r="E34" s="41">
        <v>3452917</v>
      </c>
      <c r="F34" s="46">
        <v>1388588</v>
      </c>
      <c r="G34" s="41">
        <v>697190</v>
      </c>
      <c r="H34" s="41">
        <v>691398</v>
      </c>
      <c r="I34" s="41">
        <v>1126</v>
      </c>
      <c r="J34" s="41">
        <v>547</v>
      </c>
      <c r="K34" s="41">
        <v>579</v>
      </c>
      <c r="L34" s="69">
        <v>438</v>
      </c>
      <c r="M34" s="69">
        <v>327</v>
      </c>
      <c r="N34" s="69">
        <v>111</v>
      </c>
      <c r="O34" s="42"/>
      <c r="P34" s="41">
        <v>7609375</v>
      </c>
      <c r="Q34" s="43">
        <v>0.90983819301848046</v>
      </c>
      <c r="R34" s="47">
        <v>1135400</v>
      </c>
      <c r="S34" s="43">
        <v>1.2229945393693853</v>
      </c>
      <c r="T34" s="41">
        <v>2540</v>
      </c>
      <c r="U34" s="44">
        <v>0.44330708661417323</v>
      </c>
      <c r="V34" s="41">
        <v>2080</v>
      </c>
      <c r="W34" s="44">
        <v>0.21057692307692308</v>
      </c>
    </row>
    <row r="35" spans="1:23" x14ac:dyDescent="0.45">
      <c r="A35" s="45" t="s">
        <v>41</v>
      </c>
      <c r="B35" s="40">
        <v>2039500</v>
      </c>
      <c r="C35" s="40">
        <v>1816956</v>
      </c>
      <c r="D35" s="40">
        <v>910918</v>
      </c>
      <c r="E35" s="41">
        <v>906038</v>
      </c>
      <c r="F35" s="46">
        <v>222275</v>
      </c>
      <c r="G35" s="41">
        <v>111390</v>
      </c>
      <c r="H35" s="41">
        <v>110885</v>
      </c>
      <c r="I35" s="41">
        <v>206</v>
      </c>
      <c r="J35" s="41">
        <v>93</v>
      </c>
      <c r="K35" s="41">
        <v>113</v>
      </c>
      <c r="L35" s="69">
        <v>63</v>
      </c>
      <c r="M35" s="69">
        <v>61</v>
      </c>
      <c r="N35" s="69">
        <v>2</v>
      </c>
      <c r="O35" s="42"/>
      <c r="P35" s="41">
        <v>1964100</v>
      </c>
      <c r="Q35" s="43">
        <v>0.92508324423400035</v>
      </c>
      <c r="R35" s="47">
        <v>127300</v>
      </c>
      <c r="S35" s="43">
        <v>1.7460722702278084</v>
      </c>
      <c r="T35" s="41">
        <v>800</v>
      </c>
      <c r="U35" s="44">
        <v>0.25750000000000001</v>
      </c>
      <c r="V35" s="41">
        <v>2770</v>
      </c>
      <c r="W35" s="44">
        <v>2.2743682310469315E-2</v>
      </c>
    </row>
    <row r="36" spans="1:23" x14ac:dyDescent="0.45">
      <c r="A36" s="45" t="s">
        <v>42</v>
      </c>
      <c r="B36" s="40">
        <v>1389057</v>
      </c>
      <c r="C36" s="40">
        <v>1326634</v>
      </c>
      <c r="D36" s="40">
        <v>664971</v>
      </c>
      <c r="E36" s="41">
        <v>661663</v>
      </c>
      <c r="F36" s="46">
        <v>62325</v>
      </c>
      <c r="G36" s="41">
        <v>31224</v>
      </c>
      <c r="H36" s="41">
        <v>31101</v>
      </c>
      <c r="I36" s="41">
        <v>75</v>
      </c>
      <c r="J36" s="41">
        <v>39</v>
      </c>
      <c r="K36" s="41">
        <v>36</v>
      </c>
      <c r="L36" s="69">
        <v>23</v>
      </c>
      <c r="M36" s="69">
        <v>23</v>
      </c>
      <c r="N36" s="69">
        <v>0</v>
      </c>
      <c r="O36" s="42"/>
      <c r="P36" s="41">
        <v>1398645</v>
      </c>
      <c r="Q36" s="43">
        <v>0.9485137400841529</v>
      </c>
      <c r="R36" s="47">
        <v>48100</v>
      </c>
      <c r="S36" s="43">
        <v>1.2957380457380456</v>
      </c>
      <c r="T36" s="41">
        <v>160</v>
      </c>
      <c r="U36" s="44">
        <v>0.46875</v>
      </c>
      <c r="V36" s="41">
        <v>2100</v>
      </c>
      <c r="W36" s="44">
        <v>1.0952380952380953E-2</v>
      </c>
    </row>
    <row r="37" spans="1:23" x14ac:dyDescent="0.45">
      <c r="A37" s="45" t="s">
        <v>43</v>
      </c>
      <c r="B37" s="40">
        <v>817911</v>
      </c>
      <c r="C37" s="40">
        <v>717779</v>
      </c>
      <c r="D37" s="40">
        <v>359994</v>
      </c>
      <c r="E37" s="41">
        <v>357785</v>
      </c>
      <c r="F37" s="46">
        <v>100007</v>
      </c>
      <c r="G37" s="41">
        <v>50198</v>
      </c>
      <c r="H37" s="41">
        <v>49809</v>
      </c>
      <c r="I37" s="41">
        <v>63</v>
      </c>
      <c r="J37" s="41">
        <v>30</v>
      </c>
      <c r="K37" s="41">
        <v>33</v>
      </c>
      <c r="L37" s="69">
        <v>62</v>
      </c>
      <c r="M37" s="69">
        <v>39</v>
      </c>
      <c r="N37" s="69">
        <v>23</v>
      </c>
      <c r="O37" s="42"/>
      <c r="P37" s="41">
        <v>826860</v>
      </c>
      <c r="Q37" s="43">
        <v>0.86807803013811291</v>
      </c>
      <c r="R37" s="47">
        <v>110800</v>
      </c>
      <c r="S37" s="43">
        <v>0.9025902527075812</v>
      </c>
      <c r="T37" s="41">
        <v>440</v>
      </c>
      <c r="U37" s="44">
        <v>0.14318181818181819</v>
      </c>
      <c r="V37" s="41">
        <v>370</v>
      </c>
      <c r="W37" s="44">
        <v>0.16756756756756758</v>
      </c>
    </row>
    <row r="38" spans="1:23" x14ac:dyDescent="0.45">
      <c r="A38" s="45" t="s">
        <v>44</v>
      </c>
      <c r="B38" s="40">
        <v>1044514</v>
      </c>
      <c r="C38" s="40">
        <v>988943</v>
      </c>
      <c r="D38" s="40">
        <v>496008</v>
      </c>
      <c r="E38" s="41">
        <v>492935</v>
      </c>
      <c r="F38" s="46">
        <v>55416</v>
      </c>
      <c r="G38" s="41">
        <v>27794</v>
      </c>
      <c r="H38" s="41">
        <v>27622</v>
      </c>
      <c r="I38" s="41">
        <v>116</v>
      </c>
      <c r="J38" s="41">
        <v>53</v>
      </c>
      <c r="K38" s="41">
        <v>63</v>
      </c>
      <c r="L38" s="69">
        <v>39</v>
      </c>
      <c r="M38" s="69">
        <v>18</v>
      </c>
      <c r="N38" s="69">
        <v>21</v>
      </c>
      <c r="O38" s="42"/>
      <c r="P38" s="41">
        <v>1077500</v>
      </c>
      <c r="Q38" s="43">
        <v>0.91781252900232013</v>
      </c>
      <c r="R38" s="47">
        <v>47400</v>
      </c>
      <c r="S38" s="43">
        <v>1.169113924050633</v>
      </c>
      <c r="T38" s="41">
        <v>780</v>
      </c>
      <c r="U38" s="44">
        <v>0.14871794871794872</v>
      </c>
      <c r="V38" s="41">
        <v>400</v>
      </c>
      <c r="W38" s="44">
        <v>9.7500000000000003E-2</v>
      </c>
    </row>
    <row r="39" spans="1:23" x14ac:dyDescent="0.45">
      <c r="A39" s="45" t="s">
        <v>45</v>
      </c>
      <c r="B39" s="40">
        <v>2755928</v>
      </c>
      <c r="C39" s="40">
        <v>2422147</v>
      </c>
      <c r="D39" s="40">
        <v>1214938</v>
      </c>
      <c r="E39" s="41">
        <v>1207209</v>
      </c>
      <c r="F39" s="46">
        <v>333355</v>
      </c>
      <c r="G39" s="41">
        <v>167329</v>
      </c>
      <c r="H39" s="41">
        <v>166026</v>
      </c>
      <c r="I39" s="41">
        <v>316</v>
      </c>
      <c r="J39" s="41">
        <v>151</v>
      </c>
      <c r="K39" s="41">
        <v>165</v>
      </c>
      <c r="L39" s="69">
        <v>110</v>
      </c>
      <c r="M39" s="69">
        <v>69</v>
      </c>
      <c r="N39" s="69">
        <v>41</v>
      </c>
      <c r="O39" s="42"/>
      <c r="P39" s="41">
        <v>2837130</v>
      </c>
      <c r="Q39" s="43">
        <v>0.85373141167306399</v>
      </c>
      <c r="R39" s="47">
        <v>385900</v>
      </c>
      <c r="S39" s="43">
        <v>0.8638377818087587</v>
      </c>
      <c r="T39" s="41">
        <v>720</v>
      </c>
      <c r="U39" s="44">
        <v>0.43888888888888888</v>
      </c>
      <c r="V39" s="41">
        <v>740</v>
      </c>
      <c r="W39" s="44">
        <v>0.14864864864864866</v>
      </c>
    </row>
    <row r="40" spans="1:23" x14ac:dyDescent="0.45">
      <c r="A40" s="45" t="s">
        <v>46</v>
      </c>
      <c r="B40" s="40">
        <v>4144924</v>
      </c>
      <c r="C40" s="40">
        <v>3549607</v>
      </c>
      <c r="D40" s="40">
        <v>1779617</v>
      </c>
      <c r="E40" s="41">
        <v>1769990</v>
      </c>
      <c r="F40" s="46">
        <v>595114</v>
      </c>
      <c r="G40" s="41">
        <v>298582</v>
      </c>
      <c r="H40" s="41">
        <v>296532</v>
      </c>
      <c r="I40" s="41">
        <v>124</v>
      </c>
      <c r="J40" s="41">
        <v>57</v>
      </c>
      <c r="K40" s="41">
        <v>67</v>
      </c>
      <c r="L40" s="69">
        <v>79</v>
      </c>
      <c r="M40" s="69">
        <v>73</v>
      </c>
      <c r="N40" s="69">
        <v>6</v>
      </c>
      <c r="O40" s="42"/>
      <c r="P40" s="41">
        <v>3981430</v>
      </c>
      <c r="Q40" s="43">
        <v>0.89154072782894589</v>
      </c>
      <c r="R40" s="47">
        <v>616200</v>
      </c>
      <c r="S40" s="43">
        <v>0.9657805907172996</v>
      </c>
      <c r="T40" s="41">
        <v>1240</v>
      </c>
      <c r="U40" s="44">
        <v>0.1</v>
      </c>
      <c r="V40" s="41">
        <v>1120</v>
      </c>
      <c r="W40" s="44">
        <v>7.0535714285714285E-2</v>
      </c>
    </row>
    <row r="41" spans="1:23" x14ac:dyDescent="0.45">
      <c r="A41" s="45" t="s">
        <v>47</v>
      </c>
      <c r="B41" s="40">
        <v>2035179</v>
      </c>
      <c r="C41" s="40">
        <v>1822179</v>
      </c>
      <c r="D41" s="40">
        <v>913356</v>
      </c>
      <c r="E41" s="41">
        <v>908823</v>
      </c>
      <c r="F41" s="46">
        <v>212922</v>
      </c>
      <c r="G41" s="41">
        <v>106904</v>
      </c>
      <c r="H41" s="41">
        <v>106018</v>
      </c>
      <c r="I41" s="41">
        <v>55</v>
      </c>
      <c r="J41" s="41">
        <v>29</v>
      </c>
      <c r="K41" s="41">
        <v>26</v>
      </c>
      <c r="L41" s="69">
        <v>23</v>
      </c>
      <c r="M41" s="69">
        <v>16</v>
      </c>
      <c r="N41" s="69">
        <v>7</v>
      </c>
      <c r="O41" s="42"/>
      <c r="P41" s="41">
        <v>2024075</v>
      </c>
      <c r="Q41" s="43">
        <v>0.90025270802712354</v>
      </c>
      <c r="R41" s="47">
        <v>210200</v>
      </c>
      <c r="S41" s="43">
        <v>1.0129495718363464</v>
      </c>
      <c r="T41" s="41">
        <v>420</v>
      </c>
      <c r="U41" s="44">
        <v>0.13095238095238096</v>
      </c>
      <c r="V41" s="41">
        <v>1990</v>
      </c>
      <c r="W41" s="44">
        <v>1.1557788944723618E-2</v>
      </c>
    </row>
    <row r="42" spans="1:23" x14ac:dyDescent="0.45">
      <c r="A42" s="45" t="s">
        <v>48</v>
      </c>
      <c r="B42" s="40">
        <v>1093754</v>
      </c>
      <c r="C42" s="40">
        <v>941500</v>
      </c>
      <c r="D42" s="40">
        <v>472004</v>
      </c>
      <c r="E42" s="41">
        <v>469496</v>
      </c>
      <c r="F42" s="46">
        <v>152082</v>
      </c>
      <c r="G42" s="41">
        <v>76256</v>
      </c>
      <c r="H42" s="41">
        <v>75826</v>
      </c>
      <c r="I42" s="41">
        <v>167</v>
      </c>
      <c r="J42" s="41">
        <v>79</v>
      </c>
      <c r="K42" s="41">
        <v>88</v>
      </c>
      <c r="L42" s="69">
        <v>5</v>
      </c>
      <c r="M42" s="69">
        <v>5</v>
      </c>
      <c r="N42" s="69">
        <v>0</v>
      </c>
      <c r="O42" s="42"/>
      <c r="P42" s="41">
        <v>1026575</v>
      </c>
      <c r="Q42" s="43">
        <v>0.91712734091517911</v>
      </c>
      <c r="R42" s="47">
        <v>152900</v>
      </c>
      <c r="S42" s="43">
        <v>0.99465009810333549</v>
      </c>
      <c r="T42" s="41">
        <v>760</v>
      </c>
      <c r="U42" s="44">
        <v>0.21973684210526315</v>
      </c>
      <c r="V42" s="41">
        <v>5000</v>
      </c>
      <c r="W42" s="44">
        <v>1E-3</v>
      </c>
    </row>
    <row r="43" spans="1:23" x14ac:dyDescent="0.45">
      <c r="A43" s="45" t="s">
        <v>49</v>
      </c>
      <c r="B43" s="40">
        <v>1446930</v>
      </c>
      <c r="C43" s="40">
        <v>1334588</v>
      </c>
      <c r="D43" s="40">
        <v>669116</v>
      </c>
      <c r="E43" s="41">
        <v>665472</v>
      </c>
      <c r="F43" s="46">
        <v>112166</v>
      </c>
      <c r="G43" s="41">
        <v>56171</v>
      </c>
      <c r="H43" s="41">
        <v>55995</v>
      </c>
      <c r="I43" s="41">
        <v>173</v>
      </c>
      <c r="J43" s="41">
        <v>85</v>
      </c>
      <c r="K43" s="41">
        <v>88</v>
      </c>
      <c r="L43" s="69">
        <v>3</v>
      </c>
      <c r="M43" s="69">
        <v>1</v>
      </c>
      <c r="N43" s="69">
        <v>2</v>
      </c>
      <c r="O43" s="42"/>
      <c r="P43" s="41">
        <v>1441310</v>
      </c>
      <c r="Q43" s="43">
        <v>0.92595486050884268</v>
      </c>
      <c r="R43" s="47">
        <v>102300</v>
      </c>
      <c r="S43" s="43">
        <v>1.0964418377321603</v>
      </c>
      <c r="T43" s="41">
        <v>200</v>
      </c>
      <c r="U43" s="44">
        <v>0.86499999999999999</v>
      </c>
      <c r="V43" s="41">
        <v>490</v>
      </c>
      <c r="W43" s="44">
        <v>6.1224489795918364E-3</v>
      </c>
    </row>
    <row r="44" spans="1:23" x14ac:dyDescent="0.45">
      <c r="A44" s="45" t="s">
        <v>50</v>
      </c>
      <c r="B44" s="40">
        <v>2058534</v>
      </c>
      <c r="C44" s="40">
        <v>1925472</v>
      </c>
      <c r="D44" s="40">
        <v>965508</v>
      </c>
      <c r="E44" s="41">
        <v>959964</v>
      </c>
      <c r="F44" s="46">
        <v>132908</v>
      </c>
      <c r="G44" s="41">
        <v>66722</v>
      </c>
      <c r="H44" s="41">
        <v>66186</v>
      </c>
      <c r="I44" s="41">
        <v>56</v>
      </c>
      <c r="J44" s="41">
        <v>26</v>
      </c>
      <c r="K44" s="41">
        <v>30</v>
      </c>
      <c r="L44" s="69">
        <v>98</v>
      </c>
      <c r="M44" s="69">
        <v>96</v>
      </c>
      <c r="N44" s="69">
        <v>2</v>
      </c>
      <c r="O44" s="42"/>
      <c r="P44" s="41">
        <v>2095550</v>
      </c>
      <c r="Q44" s="43">
        <v>0.91883849108825844</v>
      </c>
      <c r="R44" s="47">
        <v>128400</v>
      </c>
      <c r="S44" s="43">
        <v>1.0351090342679128</v>
      </c>
      <c r="T44" s="41">
        <v>100</v>
      </c>
      <c r="U44" s="44">
        <v>0.56000000000000005</v>
      </c>
      <c r="V44" s="41">
        <v>6720</v>
      </c>
      <c r="W44" s="44">
        <v>1.4583333333333334E-2</v>
      </c>
    </row>
    <row r="45" spans="1:23" x14ac:dyDescent="0.45">
      <c r="A45" s="45" t="s">
        <v>51</v>
      </c>
      <c r="B45" s="40">
        <v>1038442</v>
      </c>
      <c r="C45" s="40">
        <v>979370</v>
      </c>
      <c r="D45" s="40">
        <v>491964</v>
      </c>
      <c r="E45" s="41">
        <v>487406</v>
      </c>
      <c r="F45" s="46">
        <v>58864</v>
      </c>
      <c r="G45" s="41">
        <v>29599</v>
      </c>
      <c r="H45" s="41">
        <v>29265</v>
      </c>
      <c r="I45" s="41">
        <v>74</v>
      </c>
      <c r="J45" s="41">
        <v>33</v>
      </c>
      <c r="K45" s="41">
        <v>41</v>
      </c>
      <c r="L45" s="69">
        <v>134</v>
      </c>
      <c r="M45" s="69">
        <v>113</v>
      </c>
      <c r="N45" s="69">
        <v>21</v>
      </c>
      <c r="O45" s="42"/>
      <c r="P45" s="41">
        <v>1048795</v>
      </c>
      <c r="Q45" s="43">
        <v>0.93380498572170922</v>
      </c>
      <c r="R45" s="47">
        <v>55600</v>
      </c>
      <c r="S45" s="43">
        <v>1.0587050359712231</v>
      </c>
      <c r="T45" s="41">
        <v>140</v>
      </c>
      <c r="U45" s="44">
        <v>0.52857142857142858</v>
      </c>
      <c r="V45" s="41">
        <v>1840</v>
      </c>
      <c r="W45" s="44">
        <v>7.2826086956521735E-2</v>
      </c>
    </row>
    <row r="46" spans="1:23" x14ac:dyDescent="0.45">
      <c r="A46" s="45" t="s">
        <v>52</v>
      </c>
      <c r="B46" s="40">
        <v>7663620</v>
      </c>
      <c r="C46" s="40">
        <v>6683929</v>
      </c>
      <c r="D46" s="40">
        <v>3356805</v>
      </c>
      <c r="E46" s="41">
        <v>3327124</v>
      </c>
      <c r="F46" s="46">
        <v>979391</v>
      </c>
      <c r="G46" s="41">
        <v>493317</v>
      </c>
      <c r="H46" s="41">
        <v>486074</v>
      </c>
      <c r="I46" s="41">
        <v>203</v>
      </c>
      <c r="J46" s="41">
        <v>93</v>
      </c>
      <c r="K46" s="41">
        <v>110</v>
      </c>
      <c r="L46" s="69">
        <v>97</v>
      </c>
      <c r="M46" s="69">
        <v>82</v>
      </c>
      <c r="N46" s="69">
        <v>15</v>
      </c>
      <c r="O46" s="42"/>
      <c r="P46" s="41">
        <v>7070230</v>
      </c>
      <c r="Q46" s="43">
        <v>0.94536231494590695</v>
      </c>
      <c r="R46" s="47">
        <v>1044500</v>
      </c>
      <c r="S46" s="43">
        <v>0.93766491144088082</v>
      </c>
      <c r="T46" s="41">
        <v>820</v>
      </c>
      <c r="U46" s="44">
        <v>0.2475609756097561</v>
      </c>
      <c r="V46" s="41">
        <v>2010</v>
      </c>
      <c r="W46" s="44">
        <v>4.8258706467661693E-2</v>
      </c>
    </row>
    <row r="47" spans="1:23" x14ac:dyDescent="0.45">
      <c r="A47" s="45" t="s">
        <v>53</v>
      </c>
      <c r="B47" s="40">
        <v>1192306</v>
      </c>
      <c r="C47" s="40">
        <v>1108662</v>
      </c>
      <c r="D47" s="40">
        <v>555900</v>
      </c>
      <c r="E47" s="41">
        <v>552762</v>
      </c>
      <c r="F47" s="46">
        <v>83569</v>
      </c>
      <c r="G47" s="41">
        <v>42093</v>
      </c>
      <c r="H47" s="41">
        <v>41476</v>
      </c>
      <c r="I47" s="41">
        <v>16</v>
      </c>
      <c r="J47" s="41">
        <v>5</v>
      </c>
      <c r="K47" s="41">
        <v>11</v>
      </c>
      <c r="L47" s="69">
        <v>59</v>
      </c>
      <c r="M47" s="69">
        <v>57</v>
      </c>
      <c r="N47" s="69">
        <v>2</v>
      </c>
      <c r="O47" s="42"/>
      <c r="P47" s="41">
        <v>1212205</v>
      </c>
      <c r="Q47" s="43">
        <v>0.91458292945500141</v>
      </c>
      <c r="R47" s="47">
        <v>74400</v>
      </c>
      <c r="S47" s="43">
        <v>1.123239247311828</v>
      </c>
      <c r="T47" s="41">
        <v>140</v>
      </c>
      <c r="U47" s="44">
        <v>0.11428571428571428</v>
      </c>
      <c r="V47" s="41">
        <v>710</v>
      </c>
      <c r="W47" s="44">
        <v>8.3098591549295775E-2</v>
      </c>
    </row>
    <row r="48" spans="1:23" x14ac:dyDescent="0.45">
      <c r="A48" s="45" t="s">
        <v>54</v>
      </c>
      <c r="B48" s="40">
        <v>2035109</v>
      </c>
      <c r="C48" s="40">
        <v>1750290</v>
      </c>
      <c r="D48" s="40">
        <v>878566</v>
      </c>
      <c r="E48" s="41">
        <v>871724</v>
      </c>
      <c r="F48" s="46">
        <v>284789</v>
      </c>
      <c r="G48" s="41">
        <v>142691</v>
      </c>
      <c r="H48" s="41">
        <v>142098</v>
      </c>
      <c r="I48" s="41">
        <v>29</v>
      </c>
      <c r="J48" s="41">
        <v>12</v>
      </c>
      <c r="K48" s="41">
        <v>17</v>
      </c>
      <c r="L48" s="69">
        <v>1</v>
      </c>
      <c r="M48" s="69">
        <v>1</v>
      </c>
      <c r="N48" s="69">
        <v>0</v>
      </c>
      <c r="O48" s="42"/>
      <c r="P48" s="41">
        <v>1909420</v>
      </c>
      <c r="Q48" s="43">
        <v>0.91666055660881318</v>
      </c>
      <c r="R48" s="47">
        <v>288800</v>
      </c>
      <c r="S48" s="43">
        <v>0.98611149584487534</v>
      </c>
      <c r="T48" s="41">
        <v>300</v>
      </c>
      <c r="U48" s="44">
        <v>9.6666666666666665E-2</v>
      </c>
      <c r="V48" s="41">
        <v>1010</v>
      </c>
      <c r="W48" s="44">
        <v>9.9009900990099011E-4</v>
      </c>
    </row>
    <row r="49" spans="1:23" x14ac:dyDescent="0.45">
      <c r="A49" s="45" t="s">
        <v>55</v>
      </c>
      <c r="B49" s="40">
        <v>2671698</v>
      </c>
      <c r="C49" s="40">
        <v>2303254</v>
      </c>
      <c r="D49" s="40">
        <v>1155208</v>
      </c>
      <c r="E49" s="41">
        <v>1148046</v>
      </c>
      <c r="F49" s="46">
        <v>368177</v>
      </c>
      <c r="G49" s="41">
        <v>184712</v>
      </c>
      <c r="H49" s="41">
        <v>183465</v>
      </c>
      <c r="I49" s="41">
        <v>252</v>
      </c>
      <c r="J49" s="41">
        <v>124</v>
      </c>
      <c r="K49" s="41">
        <v>128</v>
      </c>
      <c r="L49" s="69">
        <v>15</v>
      </c>
      <c r="M49" s="69">
        <v>13</v>
      </c>
      <c r="N49" s="69">
        <v>2</v>
      </c>
      <c r="O49" s="42"/>
      <c r="P49" s="41">
        <v>2537755</v>
      </c>
      <c r="Q49" s="43">
        <v>0.90759509881765577</v>
      </c>
      <c r="R49" s="47">
        <v>350000</v>
      </c>
      <c r="S49" s="43">
        <v>1.0519342857142857</v>
      </c>
      <c r="T49" s="41">
        <v>720</v>
      </c>
      <c r="U49" s="44">
        <v>0.35</v>
      </c>
      <c r="V49" s="41">
        <v>480</v>
      </c>
      <c r="W49" s="44">
        <v>3.125E-2</v>
      </c>
    </row>
    <row r="50" spans="1:23" x14ac:dyDescent="0.45">
      <c r="A50" s="45" t="s">
        <v>56</v>
      </c>
      <c r="B50" s="40">
        <v>1697858</v>
      </c>
      <c r="C50" s="40">
        <v>1561909</v>
      </c>
      <c r="D50" s="40">
        <v>783982</v>
      </c>
      <c r="E50" s="41">
        <v>777927</v>
      </c>
      <c r="F50" s="46">
        <v>135713</v>
      </c>
      <c r="G50" s="41">
        <v>68066</v>
      </c>
      <c r="H50" s="41">
        <v>67647</v>
      </c>
      <c r="I50" s="41">
        <v>98</v>
      </c>
      <c r="J50" s="41">
        <v>42</v>
      </c>
      <c r="K50" s="41">
        <v>56</v>
      </c>
      <c r="L50" s="69">
        <v>138</v>
      </c>
      <c r="M50" s="69">
        <v>101</v>
      </c>
      <c r="N50" s="69">
        <v>37</v>
      </c>
      <c r="O50" s="42"/>
      <c r="P50" s="41">
        <v>1676195</v>
      </c>
      <c r="Q50" s="43">
        <v>0.93181819537702948</v>
      </c>
      <c r="R50" s="47">
        <v>125500</v>
      </c>
      <c r="S50" s="43">
        <v>1.0813784860557769</v>
      </c>
      <c r="T50" s="41">
        <v>440</v>
      </c>
      <c r="U50" s="44">
        <v>0.22272727272727272</v>
      </c>
      <c r="V50" s="41">
        <v>1000</v>
      </c>
      <c r="W50" s="44">
        <v>0.13800000000000001</v>
      </c>
    </row>
    <row r="51" spans="1:23" x14ac:dyDescent="0.45">
      <c r="A51" s="45" t="s">
        <v>57</v>
      </c>
      <c r="B51" s="40">
        <v>1612568</v>
      </c>
      <c r="C51" s="40">
        <v>1549433</v>
      </c>
      <c r="D51" s="40">
        <v>777478</v>
      </c>
      <c r="E51" s="41">
        <v>771955</v>
      </c>
      <c r="F51" s="46">
        <v>63074</v>
      </c>
      <c r="G51" s="41">
        <v>31632</v>
      </c>
      <c r="H51" s="41">
        <v>31442</v>
      </c>
      <c r="I51" s="41">
        <v>27</v>
      </c>
      <c r="J51" s="41">
        <v>10</v>
      </c>
      <c r="K51" s="41">
        <v>17</v>
      </c>
      <c r="L51" s="69">
        <v>34</v>
      </c>
      <c r="M51" s="69">
        <v>30</v>
      </c>
      <c r="N51" s="69">
        <v>4</v>
      </c>
      <c r="O51" s="42"/>
      <c r="P51" s="41">
        <v>1622295</v>
      </c>
      <c r="Q51" s="43">
        <v>0.95508708342194237</v>
      </c>
      <c r="R51" s="47">
        <v>55600</v>
      </c>
      <c r="S51" s="43">
        <v>1.1344244604316547</v>
      </c>
      <c r="T51" s="41">
        <v>300</v>
      </c>
      <c r="U51" s="44">
        <v>0.09</v>
      </c>
      <c r="V51" s="41">
        <v>210</v>
      </c>
      <c r="W51" s="44">
        <v>0.16190476190476191</v>
      </c>
    </row>
    <row r="52" spans="1:23" x14ac:dyDescent="0.45">
      <c r="A52" s="45" t="s">
        <v>58</v>
      </c>
      <c r="B52" s="40">
        <v>2414844</v>
      </c>
      <c r="C52" s="40">
        <v>2215283</v>
      </c>
      <c r="D52" s="40">
        <v>1112030</v>
      </c>
      <c r="E52" s="41">
        <v>1103253</v>
      </c>
      <c r="F52" s="46">
        <v>199327</v>
      </c>
      <c r="G52" s="41">
        <v>100062</v>
      </c>
      <c r="H52" s="41">
        <v>99265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0.92019348594547667</v>
      </c>
      <c r="R52" s="47">
        <v>197100</v>
      </c>
      <c r="S52" s="43">
        <v>1.0112988330796551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59</v>
      </c>
      <c r="B53" s="40">
        <v>1963946</v>
      </c>
      <c r="C53" s="40">
        <v>1684369</v>
      </c>
      <c r="D53" s="40">
        <v>846901</v>
      </c>
      <c r="E53" s="41">
        <v>837468</v>
      </c>
      <c r="F53" s="46">
        <v>279053</v>
      </c>
      <c r="G53" s="41">
        <v>140312</v>
      </c>
      <c r="H53" s="41">
        <v>138741</v>
      </c>
      <c r="I53" s="41">
        <v>489</v>
      </c>
      <c r="J53" s="41">
        <v>242</v>
      </c>
      <c r="K53" s="41">
        <v>247</v>
      </c>
      <c r="L53" s="69">
        <v>35</v>
      </c>
      <c r="M53" s="69">
        <v>34</v>
      </c>
      <c r="N53" s="69">
        <v>1</v>
      </c>
      <c r="O53" s="42"/>
      <c r="P53" s="41">
        <v>1955425</v>
      </c>
      <c r="Q53" s="43">
        <v>0.86138256389275991</v>
      </c>
      <c r="R53" s="47">
        <v>305500</v>
      </c>
      <c r="S53" s="43">
        <v>0.91343044189852696</v>
      </c>
      <c r="T53" s="41">
        <v>1260</v>
      </c>
      <c r="U53" s="44">
        <v>0.3880952380952381</v>
      </c>
      <c r="V53" s="41">
        <v>2260</v>
      </c>
      <c r="W53" s="44">
        <v>1.5486725663716814E-2</v>
      </c>
    </row>
    <row r="55" spans="1:23" x14ac:dyDescent="0.45">
      <c r="A55" s="133" t="s">
        <v>134</v>
      </c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</row>
    <row r="56" spans="1:23" x14ac:dyDescent="0.45">
      <c r="A56" s="134" t="s">
        <v>135</v>
      </c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3" x14ac:dyDescent="0.45">
      <c r="A57" s="134" t="s">
        <v>136</v>
      </c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3" x14ac:dyDescent="0.45">
      <c r="A58" s="134" t="s">
        <v>137</v>
      </c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3" ht="18" customHeight="1" x14ac:dyDescent="0.45">
      <c r="A59" s="133" t="s">
        <v>138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3" x14ac:dyDescent="0.45">
      <c r="A60" s="22" t="s">
        <v>139</v>
      </c>
    </row>
    <row r="61" spans="1:23" x14ac:dyDescent="0.45">
      <c r="A61" s="22" t="s">
        <v>140</v>
      </c>
    </row>
  </sheetData>
  <mergeCells count="18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20" sqref="E20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141</v>
      </c>
    </row>
    <row r="2" spans="1:6" x14ac:dyDescent="0.45">
      <c r="D2" s="49" t="s">
        <v>142</v>
      </c>
    </row>
    <row r="3" spans="1:6" ht="36" x14ac:dyDescent="0.45">
      <c r="A3" s="45" t="s">
        <v>2</v>
      </c>
      <c r="B3" s="39" t="s">
        <v>143</v>
      </c>
      <c r="C3" s="50" t="s">
        <v>95</v>
      </c>
      <c r="D3" s="50" t="s">
        <v>96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144</v>
      </c>
    </row>
    <row r="54" spans="1:4" x14ac:dyDescent="0.45">
      <c r="A54" t="s">
        <v>145</v>
      </c>
    </row>
    <row r="55" spans="1:4" x14ac:dyDescent="0.45">
      <c r="A55" t="s">
        <v>146</v>
      </c>
    </row>
    <row r="56" spans="1:4" x14ac:dyDescent="0.45">
      <c r="A56" t="s">
        <v>147</v>
      </c>
    </row>
    <row r="57" spans="1:4" x14ac:dyDescent="0.45">
      <c r="A57" s="22" t="s">
        <v>148</v>
      </c>
    </row>
    <row r="58" spans="1:4" x14ac:dyDescent="0.45">
      <c r="A58" t="s">
        <v>149</v>
      </c>
    </row>
    <row r="59" spans="1:4" x14ac:dyDescent="0.45">
      <c r="A59" t="s">
        <v>150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DIGI-808455956-3896716</_dlc_DocId>
    <_dlc_DocIdUrl xmlns="89559dea-130d-4237-8e78-1ce7f44b9a24">
      <Url>https://digitalgojp.sharepoint.com/sites/digi_portal/_layouts/15/DocIdRedir.aspx?ID=DIGI-808455956-3896716</Url>
      <Description>DIGI-808455956-3896716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0526D05C-DD20-45E0-89B9-BE378E098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2022-07-05T05:05:40Z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533d6f0a-bf4b-4a0a-b7be-0056498eeddc</vt:lpwstr>
  </property>
  <property fmtid="{D5CDD505-2E9C-101B-9397-08002B2CF9AE}" pid="4" name="MediaServiceImageTags">
    <vt:lpwstr/>
  </property>
</Properties>
</file>