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572" yWindow="4572" windowWidth="34560" windowHeight="1869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<sst xmlns="http://schemas.openxmlformats.org/spreadsheetml/2006/main" count="350" uniqueCount="150">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</sst>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6.898437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44767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44764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79261148</v>
      </c>
      <c r="D10" s="11">
        <f>C10/$B10</f>
        <v>0.62585283551406767</v>
      </c>
      <c r="E10" s="21">
        <f>SUM(E11:E57)</f>
        <v>608949</v>
      </c>
      <c r="F10" s="11">
        <f>E10/$B10</f>
        <v>4.8083136309539191E-3</v>
      </c>
      <c r="G10" s="21">
        <f>SUM(G11:G57)</f>
        <v>84856</v>
      </c>
      <c r="H10" s="11">
        <f>G10/$B10</f>
        <v>6.7003026767139076E-4</v>
      </c>
    </row>
    <row r="11" spans="1:8" x14ac:dyDescent="0.45">
      <c r="A11" s="12" t="s">
        <v>13</v>
      </c>
      <c r="B11" s="20">
        <v>5226603</v>
      </c>
      <c r="C11" s="21">
        <v>3392664</v>
      </c>
      <c r="D11" s="11">
        <f t="shared" ref="D11:D57" si="0">C11/$B11</f>
        <v>0.64911453959675147</v>
      </c>
      <c r="E11" s="21">
        <v>18840</v>
      </c>
      <c r="F11" s="11">
        <f t="shared" ref="F11:F57" si="1">E11/$B11</f>
        <v>3.6046357452440905E-3</v>
      </c>
      <c r="G11" s="21">
        <v>3112</v>
      </c>
      <c r="H11" s="11">
        <f t="shared" ref="H11:H57" si="2">G11/$B11</f>
        <v>5.9541541609339755E-4</v>
      </c>
    </row>
    <row r="12" spans="1:8" x14ac:dyDescent="0.45">
      <c r="A12" s="12" t="s">
        <v>14</v>
      </c>
      <c r="B12" s="20">
        <v>1259615</v>
      </c>
      <c r="C12" s="21">
        <v>873455</v>
      </c>
      <c r="D12" s="11">
        <f t="shared" si="0"/>
        <v>0.69343013539851461</v>
      </c>
      <c r="E12" s="21">
        <v>5204</v>
      </c>
      <c r="F12" s="11">
        <f t="shared" si="1"/>
        <v>4.1314211088308728E-3</v>
      </c>
      <c r="G12" s="21">
        <v>715</v>
      </c>
      <c r="H12" s="11">
        <f t="shared" si="2"/>
        <v>5.676337611095454E-4</v>
      </c>
    </row>
    <row r="13" spans="1:8" x14ac:dyDescent="0.45">
      <c r="A13" s="12" t="s">
        <v>15</v>
      </c>
      <c r="B13" s="20">
        <v>1220823</v>
      </c>
      <c r="C13" s="21">
        <v>859952</v>
      </c>
      <c r="D13" s="11">
        <f t="shared" si="0"/>
        <v>0.70440350484877823</v>
      </c>
      <c r="E13" s="21">
        <v>3920</v>
      </c>
      <c r="F13" s="11">
        <f t="shared" si="1"/>
        <v>3.2109486797021352E-3</v>
      </c>
      <c r="G13" s="21">
        <v>352</v>
      </c>
      <c r="H13" s="11">
        <f t="shared" si="2"/>
        <v>2.8833008552427337E-4</v>
      </c>
    </row>
    <row r="14" spans="1:8" x14ac:dyDescent="0.45">
      <c r="A14" s="12" t="s">
        <v>16</v>
      </c>
      <c r="B14" s="20">
        <v>2281989</v>
      </c>
      <c r="C14" s="21">
        <v>1497683</v>
      </c>
      <c r="D14" s="11">
        <f t="shared" si="0"/>
        <v>0.65630596817074927</v>
      </c>
      <c r="E14" s="21">
        <v>7820</v>
      </c>
      <c r="F14" s="11">
        <f t="shared" si="1"/>
        <v>3.4268350986792662E-3</v>
      </c>
      <c r="G14" s="21">
        <v>1204</v>
      </c>
      <c r="H14" s="11">
        <f t="shared" si="2"/>
        <v>5.2760990521864913E-4</v>
      </c>
    </row>
    <row r="15" spans="1:8" x14ac:dyDescent="0.45">
      <c r="A15" s="12" t="s">
        <v>17</v>
      </c>
      <c r="B15" s="20">
        <v>971288</v>
      </c>
      <c r="C15" s="21">
        <v>710990</v>
      </c>
      <c r="D15" s="11">
        <f t="shared" si="0"/>
        <v>0.73200739636441503</v>
      </c>
      <c r="E15" s="21">
        <v>4554</v>
      </c>
      <c r="F15" s="11">
        <f t="shared" si="1"/>
        <v>4.6886196473136703E-3</v>
      </c>
      <c r="G15" s="21">
        <v>203</v>
      </c>
      <c r="H15" s="11">
        <f t="shared" si="2"/>
        <v>2.0900083188508454E-4</v>
      </c>
    </row>
    <row r="16" spans="1:8" x14ac:dyDescent="0.45">
      <c r="A16" s="12" t="s">
        <v>18</v>
      </c>
      <c r="B16" s="20">
        <v>1069562</v>
      </c>
      <c r="C16" s="21">
        <v>762493</v>
      </c>
      <c r="D16" s="11">
        <f t="shared" si="0"/>
        <v>0.71290210385185715</v>
      </c>
      <c r="E16" s="21">
        <v>4557</v>
      </c>
      <c r="F16" s="11">
        <f t="shared" si="1"/>
        <v>4.2606225726044868E-3</v>
      </c>
      <c r="G16" s="21">
        <v>360</v>
      </c>
      <c r="H16" s="11">
        <f t="shared" si="2"/>
        <v>3.3658637834926819E-4</v>
      </c>
    </row>
    <row r="17" spans="1:8" x14ac:dyDescent="0.45">
      <c r="A17" s="12" t="s">
        <v>19</v>
      </c>
      <c r="B17" s="20">
        <v>1862059.0000000002</v>
      </c>
      <c r="C17" s="21">
        <v>1290268</v>
      </c>
      <c r="D17" s="11">
        <f t="shared" si="0"/>
        <v>0.69292541213785375</v>
      </c>
      <c r="E17" s="21">
        <v>7754</v>
      </c>
      <c r="F17" s="11">
        <f t="shared" si="1"/>
        <v>4.1642074714066521E-3</v>
      </c>
      <c r="G17" s="21">
        <v>1317</v>
      </c>
      <c r="H17" s="11">
        <f t="shared" si="2"/>
        <v>7.0728156304392066E-4</v>
      </c>
    </row>
    <row r="18" spans="1:8" x14ac:dyDescent="0.45">
      <c r="A18" s="12" t="s">
        <v>20</v>
      </c>
      <c r="B18" s="20">
        <v>2907675</v>
      </c>
      <c r="C18" s="21">
        <v>1939433</v>
      </c>
      <c r="D18" s="11">
        <f t="shared" si="0"/>
        <v>0.66700473746206157</v>
      </c>
      <c r="E18" s="21">
        <v>13438</v>
      </c>
      <c r="F18" s="11">
        <f t="shared" si="1"/>
        <v>4.6215619008314205E-3</v>
      </c>
      <c r="G18" s="21">
        <v>2120</v>
      </c>
      <c r="H18" s="11">
        <f t="shared" si="2"/>
        <v>7.2910486901046369E-4</v>
      </c>
    </row>
    <row r="19" spans="1:8" x14ac:dyDescent="0.45">
      <c r="A19" s="12" t="s">
        <v>21</v>
      </c>
      <c r="B19" s="20">
        <v>1955401</v>
      </c>
      <c r="C19" s="21">
        <v>1289772</v>
      </c>
      <c r="D19" s="11">
        <f t="shared" si="0"/>
        <v>0.65959463046198707</v>
      </c>
      <c r="E19" s="21">
        <v>10856</v>
      </c>
      <c r="F19" s="11">
        <f t="shared" si="1"/>
        <v>5.5518024180206517E-3</v>
      </c>
      <c r="G19" s="21">
        <v>1702</v>
      </c>
      <c r="H19" s="11">
        <f t="shared" si="2"/>
        <v>8.704097011303564E-4</v>
      </c>
    </row>
    <row r="20" spans="1:8" x14ac:dyDescent="0.45">
      <c r="A20" s="12" t="s">
        <v>22</v>
      </c>
      <c r="B20" s="20">
        <v>1958101</v>
      </c>
      <c r="C20" s="21">
        <v>1272373</v>
      </c>
      <c r="D20" s="11">
        <f t="shared" si="0"/>
        <v>0.64979947408228689</v>
      </c>
      <c r="E20" s="21">
        <v>5535</v>
      </c>
      <c r="F20" s="11">
        <f t="shared" si="1"/>
        <v>2.8267183357753253E-3</v>
      </c>
      <c r="G20" s="21">
        <v>1043</v>
      </c>
      <c r="H20" s="11">
        <f t="shared" si="2"/>
        <v>5.3265893843065294E-4</v>
      </c>
    </row>
    <row r="21" spans="1:8" x14ac:dyDescent="0.45">
      <c r="A21" s="12" t="s">
        <v>23</v>
      </c>
      <c r="B21" s="20">
        <v>7393799</v>
      </c>
      <c r="C21" s="21">
        <v>4657061</v>
      </c>
      <c r="D21" s="11">
        <f t="shared" si="0"/>
        <v>0.62986037353733848</v>
      </c>
      <c r="E21" s="21">
        <v>43575</v>
      </c>
      <c r="F21" s="11">
        <f t="shared" si="1"/>
        <v>5.8934520670632243E-3</v>
      </c>
      <c r="G21" s="21">
        <v>6002</v>
      </c>
      <c r="H21" s="11">
        <f t="shared" si="2"/>
        <v>8.1176131512365973E-4</v>
      </c>
    </row>
    <row r="22" spans="1:8" x14ac:dyDescent="0.45">
      <c r="A22" s="12" t="s">
        <v>24</v>
      </c>
      <c r="B22" s="20">
        <v>6322892.0000000009</v>
      </c>
      <c r="C22" s="21">
        <v>4068915</v>
      </c>
      <c r="D22" s="11">
        <f t="shared" si="0"/>
        <v>0.64352119251760098</v>
      </c>
      <c r="E22" s="21">
        <v>38072</v>
      </c>
      <c r="F22" s="11">
        <f t="shared" si="1"/>
        <v>6.0212953186611438E-3</v>
      </c>
      <c r="G22" s="21">
        <v>5065</v>
      </c>
      <c r="H22" s="11">
        <f t="shared" si="2"/>
        <v>8.0105749078111712E-4</v>
      </c>
    </row>
    <row r="23" spans="1:8" x14ac:dyDescent="0.45">
      <c r="A23" s="12" t="s">
        <v>25</v>
      </c>
      <c r="B23" s="20">
        <v>13843329.000000002</v>
      </c>
      <c r="C23" s="21">
        <v>8467128</v>
      </c>
      <c r="D23" s="11">
        <f t="shared" si="0"/>
        <v>0.61163958466926549</v>
      </c>
      <c r="E23" s="21">
        <v>84454</v>
      </c>
      <c r="F23" s="11">
        <f t="shared" si="1"/>
        <v>6.1007002000747065E-3</v>
      </c>
      <c r="G23" s="21">
        <v>11268</v>
      </c>
      <c r="H23" s="11">
        <f t="shared" si="2"/>
        <v>8.1396606264288009E-4</v>
      </c>
    </row>
    <row r="24" spans="1:8" x14ac:dyDescent="0.45">
      <c r="A24" s="12" t="s">
        <v>26</v>
      </c>
      <c r="B24" s="20">
        <v>9220206</v>
      </c>
      <c r="C24" s="21">
        <v>5752571</v>
      </c>
      <c r="D24" s="11">
        <f t="shared" si="0"/>
        <v>0.62390916211633451</v>
      </c>
      <c r="E24" s="21">
        <v>61876</v>
      </c>
      <c r="F24" s="11">
        <f t="shared" si="1"/>
        <v>6.710912966586647E-3</v>
      </c>
      <c r="G24" s="21">
        <v>8913</v>
      </c>
      <c r="H24" s="11">
        <f t="shared" si="2"/>
        <v>9.6668122165600209E-4</v>
      </c>
    </row>
    <row r="25" spans="1:8" x14ac:dyDescent="0.45">
      <c r="A25" s="12" t="s">
        <v>27</v>
      </c>
      <c r="B25" s="20">
        <v>2213174</v>
      </c>
      <c r="C25" s="21">
        <v>1570312</v>
      </c>
      <c r="D25" s="11">
        <f t="shared" si="0"/>
        <v>0.70952939082060429</v>
      </c>
      <c r="E25" s="21">
        <v>11002</v>
      </c>
      <c r="F25" s="11">
        <f t="shared" si="1"/>
        <v>4.9711409947884805E-3</v>
      </c>
      <c r="G25" s="21">
        <v>1589</v>
      </c>
      <c r="H25" s="11">
        <f t="shared" si="2"/>
        <v>7.1797337217950326E-4</v>
      </c>
    </row>
    <row r="26" spans="1:8" x14ac:dyDescent="0.45">
      <c r="A26" s="12" t="s">
        <v>28</v>
      </c>
      <c r="B26" s="20">
        <v>1047674</v>
      </c>
      <c r="C26" s="21">
        <v>701869</v>
      </c>
      <c r="D26" s="11">
        <f t="shared" si="0"/>
        <v>0.66993072272481702</v>
      </c>
      <c r="E26" s="21">
        <v>4189</v>
      </c>
      <c r="F26" s="11">
        <f t="shared" si="1"/>
        <v>3.998381175823777E-3</v>
      </c>
      <c r="G26" s="21">
        <v>672</v>
      </c>
      <c r="H26" s="11">
        <f t="shared" si="2"/>
        <v>6.4142090001279028E-4</v>
      </c>
    </row>
    <row r="27" spans="1:8" x14ac:dyDescent="0.45">
      <c r="A27" s="12" t="s">
        <v>29</v>
      </c>
      <c r="B27" s="20">
        <v>1132656</v>
      </c>
      <c r="C27" s="21">
        <v>721205</v>
      </c>
      <c r="D27" s="11">
        <f t="shared" si="0"/>
        <v>0.6367378974728426</v>
      </c>
      <c r="E27" s="21">
        <v>4276</v>
      </c>
      <c r="F27" s="11">
        <f t="shared" si="1"/>
        <v>3.7751974121004082E-3</v>
      </c>
      <c r="G27" s="21">
        <v>662</v>
      </c>
      <c r="H27" s="11">
        <f t="shared" si="2"/>
        <v>5.8446695201367401E-4</v>
      </c>
    </row>
    <row r="28" spans="1:8" x14ac:dyDescent="0.45">
      <c r="A28" s="12" t="s">
        <v>30</v>
      </c>
      <c r="B28" s="20">
        <v>774582.99999999988</v>
      </c>
      <c r="C28" s="21">
        <v>504665</v>
      </c>
      <c r="D28" s="11">
        <f t="shared" si="0"/>
        <v>0.65153121098707312</v>
      </c>
      <c r="E28" s="21">
        <v>3007</v>
      </c>
      <c r="F28" s="11">
        <f t="shared" si="1"/>
        <v>3.8820888142394043E-3</v>
      </c>
      <c r="G28" s="21">
        <v>434</v>
      </c>
      <c r="H28" s="11">
        <f t="shared" si="2"/>
        <v>5.6030147834383159E-4</v>
      </c>
    </row>
    <row r="29" spans="1:8" x14ac:dyDescent="0.45">
      <c r="A29" s="12" t="s">
        <v>31</v>
      </c>
      <c r="B29" s="20">
        <v>820997</v>
      </c>
      <c r="C29" s="21">
        <v>528771</v>
      </c>
      <c r="D29" s="11">
        <f t="shared" si="0"/>
        <v>0.64405960070499646</v>
      </c>
      <c r="E29" s="21">
        <v>3519</v>
      </c>
      <c r="F29" s="11">
        <f t="shared" si="1"/>
        <v>4.2862519595077688E-3</v>
      </c>
      <c r="G29" s="21">
        <v>629</v>
      </c>
      <c r="H29" s="11">
        <f t="shared" si="2"/>
        <v>7.6614165459800701E-4</v>
      </c>
    </row>
    <row r="30" spans="1:8" x14ac:dyDescent="0.45">
      <c r="A30" s="12" t="s">
        <v>32</v>
      </c>
      <c r="B30" s="20">
        <v>2071737</v>
      </c>
      <c r="C30" s="21">
        <v>1397720</v>
      </c>
      <c r="D30" s="11">
        <f t="shared" si="0"/>
        <v>0.67466092462508509</v>
      </c>
      <c r="E30" s="21">
        <v>7022</v>
      </c>
      <c r="F30" s="11">
        <f t="shared" si="1"/>
        <v>3.3894263605853446E-3</v>
      </c>
      <c r="G30" s="21">
        <v>1094</v>
      </c>
      <c r="H30" s="11">
        <f t="shared" si="2"/>
        <v>5.2805930482488852E-4</v>
      </c>
    </row>
    <row r="31" spans="1:8" x14ac:dyDescent="0.45">
      <c r="A31" s="12" t="s">
        <v>33</v>
      </c>
      <c r="B31" s="20">
        <v>2016791</v>
      </c>
      <c r="C31" s="21">
        <v>1314469</v>
      </c>
      <c r="D31" s="11">
        <f t="shared" si="0"/>
        <v>0.65176262686614528</v>
      </c>
      <c r="E31" s="21">
        <v>7190</v>
      </c>
      <c r="F31" s="11">
        <f t="shared" si="1"/>
        <v>3.5650694593539933E-3</v>
      </c>
      <c r="G31" s="21">
        <v>730</v>
      </c>
      <c r="H31" s="11">
        <f t="shared" si="2"/>
        <v>3.6196115512217178E-4</v>
      </c>
    </row>
    <row r="32" spans="1:8" x14ac:dyDescent="0.45">
      <c r="A32" s="12" t="s">
        <v>34</v>
      </c>
      <c r="B32" s="20">
        <v>3686259.9999999995</v>
      </c>
      <c r="C32" s="21">
        <v>2382609</v>
      </c>
      <c r="D32" s="11">
        <f t="shared" si="0"/>
        <v>0.64634860264875516</v>
      </c>
      <c r="E32" s="21">
        <v>18334</v>
      </c>
      <c r="F32" s="11">
        <f t="shared" si="1"/>
        <v>4.973604683337584E-3</v>
      </c>
      <c r="G32" s="21">
        <v>3013</v>
      </c>
      <c r="H32" s="11">
        <f t="shared" si="2"/>
        <v>8.1735960024523506E-4</v>
      </c>
    </row>
    <row r="33" spans="1:8" x14ac:dyDescent="0.45">
      <c r="A33" s="12" t="s">
        <v>35</v>
      </c>
      <c r="B33" s="20">
        <v>7558801.9999999991</v>
      </c>
      <c r="C33" s="21">
        <v>4489877</v>
      </c>
      <c r="D33" s="11">
        <f t="shared" si="0"/>
        <v>0.59399320156818514</v>
      </c>
      <c r="E33" s="21">
        <v>37178</v>
      </c>
      <c r="F33" s="11">
        <f t="shared" si="1"/>
        <v>4.9185042814985768E-3</v>
      </c>
      <c r="G33" s="21">
        <v>5777</v>
      </c>
      <c r="H33" s="11">
        <f t="shared" si="2"/>
        <v>7.6427455038510078E-4</v>
      </c>
    </row>
    <row r="34" spans="1:8" x14ac:dyDescent="0.45">
      <c r="A34" s="12" t="s">
        <v>36</v>
      </c>
      <c r="B34" s="20">
        <v>1800557</v>
      </c>
      <c r="C34" s="21">
        <v>1135740</v>
      </c>
      <c r="D34" s="11">
        <f t="shared" si="0"/>
        <v>0.63077147793710497</v>
      </c>
      <c r="E34" s="21">
        <v>6355</v>
      </c>
      <c r="F34" s="11">
        <f t="shared" si="1"/>
        <v>3.5294633827199027E-3</v>
      </c>
      <c r="G34" s="21">
        <v>674</v>
      </c>
      <c r="H34" s="11">
        <f t="shared" si="2"/>
        <v>3.7432861053551759E-4</v>
      </c>
    </row>
    <row r="35" spans="1:8" x14ac:dyDescent="0.45">
      <c r="A35" s="12" t="s">
        <v>37</v>
      </c>
      <c r="B35" s="20">
        <v>1418843</v>
      </c>
      <c r="C35" s="21">
        <v>869540</v>
      </c>
      <c r="D35" s="11">
        <f t="shared" si="0"/>
        <v>0.61285145713796385</v>
      </c>
      <c r="E35" s="21">
        <v>6569</v>
      </c>
      <c r="F35" s="11">
        <f t="shared" si="1"/>
        <v>4.6298286702616143E-3</v>
      </c>
      <c r="G35" s="21">
        <v>846</v>
      </c>
      <c r="H35" s="11">
        <f t="shared" si="2"/>
        <v>5.9626047420327695E-4</v>
      </c>
    </row>
    <row r="36" spans="1:8" x14ac:dyDescent="0.45">
      <c r="A36" s="12" t="s">
        <v>38</v>
      </c>
      <c r="B36" s="20">
        <v>2530542</v>
      </c>
      <c r="C36" s="21">
        <v>1497896</v>
      </c>
      <c r="D36" s="11">
        <f t="shared" si="0"/>
        <v>0.59192694687541247</v>
      </c>
      <c r="E36" s="21">
        <v>10590</v>
      </c>
      <c r="F36" s="11">
        <f t="shared" si="1"/>
        <v>4.1848742285249567E-3</v>
      </c>
      <c r="G36" s="21">
        <v>1248</v>
      </c>
      <c r="H36" s="11">
        <f t="shared" si="2"/>
        <v>4.931749799054906E-4</v>
      </c>
    </row>
    <row r="37" spans="1:8" x14ac:dyDescent="0.45">
      <c r="A37" s="12" t="s">
        <v>39</v>
      </c>
      <c r="B37" s="20">
        <v>8839511</v>
      </c>
      <c r="C37" s="21">
        <v>4954928</v>
      </c>
      <c r="D37" s="11">
        <f t="shared" si="0"/>
        <v>0.56054322461955197</v>
      </c>
      <c r="E37" s="21">
        <v>48486</v>
      </c>
      <c r="F37" s="11">
        <f t="shared" si="1"/>
        <v>5.4851450493132482E-3</v>
      </c>
      <c r="G37" s="21">
        <v>6467</v>
      </c>
      <c r="H37" s="11">
        <f t="shared" si="2"/>
        <v>7.316015557874186E-4</v>
      </c>
    </row>
    <row r="38" spans="1:8" x14ac:dyDescent="0.45">
      <c r="A38" s="12" t="s">
        <v>40</v>
      </c>
      <c r="B38" s="20">
        <v>5523625</v>
      </c>
      <c r="C38" s="21">
        <v>3299602</v>
      </c>
      <c r="D38" s="11">
        <f t="shared" si="0"/>
        <v>0.59736169634977032</v>
      </c>
      <c r="E38" s="21">
        <v>24987</v>
      </c>
      <c r="F38" s="11">
        <f t="shared" si="1"/>
        <v>4.5236597343230218E-3</v>
      </c>
      <c r="G38" s="21">
        <v>3025</v>
      </c>
      <c r="H38" s="11">
        <f t="shared" si="2"/>
        <v>5.4764760460748155E-4</v>
      </c>
    </row>
    <row r="39" spans="1:8" x14ac:dyDescent="0.45">
      <c r="A39" s="12" t="s">
        <v>41</v>
      </c>
      <c r="B39" s="20">
        <v>1344738.9999999998</v>
      </c>
      <c r="C39" s="21">
        <v>838112</v>
      </c>
      <c r="D39" s="11">
        <f t="shared" si="0"/>
        <v>0.62325254194308344</v>
      </c>
      <c r="E39" s="21">
        <v>4020</v>
      </c>
      <c r="F39" s="11">
        <f t="shared" si="1"/>
        <v>2.9894276881982308E-3</v>
      </c>
      <c r="G39" s="21">
        <v>354</v>
      </c>
      <c r="H39" s="11">
        <f t="shared" si="2"/>
        <v>2.6324810985626211E-4</v>
      </c>
    </row>
    <row r="40" spans="1:8" x14ac:dyDescent="0.45">
      <c r="A40" s="12" t="s">
        <v>42</v>
      </c>
      <c r="B40" s="20">
        <v>944432</v>
      </c>
      <c r="C40" s="21">
        <v>591795</v>
      </c>
      <c r="D40" s="11">
        <f t="shared" si="0"/>
        <v>0.62661472715875788</v>
      </c>
      <c r="E40" s="21">
        <v>3047</v>
      </c>
      <c r="F40" s="11">
        <f t="shared" si="1"/>
        <v>3.226277805072255E-3</v>
      </c>
      <c r="G40" s="21">
        <v>658</v>
      </c>
      <c r="H40" s="11">
        <f t="shared" si="2"/>
        <v>6.9671506259847186E-4</v>
      </c>
    </row>
    <row r="41" spans="1:8" x14ac:dyDescent="0.45">
      <c r="A41" s="12" t="s">
        <v>43</v>
      </c>
      <c r="B41" s="20">
        <v>556788</v>
      </c>
      <c r="C41" s="21">
        <v>346572</v>
      </c>
      <c r="D41" s="11">
        <f t="shared" si="0"/>
        <v>0.62244875967154467</v>
      </c>
      <c r="E41" s="21">
        <v>2451</v>
      </c>
      <c r="F41" s="11">
        <f t="shared" si="1"/>
        <v>4.402034526606177E-3</v>
      </c>
      <c r="G41" s="21">
        <v>232</v>
      </c>
      <c r="H41" s="11">
        <f t="shared" si="2"/>
        <v>4.166756467452603E-4</v>
      </c>
    </row>
    <row r="42" spans="1:8" x14ac:dyDescent="0.45">
      <c r="A42" s="12" t="s">
        <v>44</v>
      </c>
      <c r="B42" s="20">
        <v>672814.99999999988</v>
      </c>
      <c r="C42" s="21">
        <v>446110</v>
      </c>
      <c r="D42" s="11">
        <f t="shared" si="0"/>
        <v>0.6630500211796706</v>
      </c>
      <c r="E42" s="21">
        <v>3144</v>
      </c>
      <c r="F42" s="11">
        <f t="shared" si="1"/>
        <v>4.6729041415545141E-3</v>
      </c>
      <c r="G42" s="21">
        <v>420</v>
      </c>
      <c r="H42" s="11">
        <f t="shared" si="2"/>
        <v>6.2424291967331299E-4</v>
      </c>
    </row>
    <row r="43" spans="1:8" x14ac:dyDescent="0.45">
      <c r="A43" s="12" t="s">
        <v>45</v>
      </c>
      <c r="B43" s="20">
        <v>1893791</v>
      </c>
      <c r="C43" s="21">
        <v>1165316</v>
      </c>
      <c r="D43" s="11">
        <f t="shared" si="0"/>
        <v>0.61533506073267852</v>
      </c>
      <c r="E43" s="21">
        <v>8100</v>
      </c>
      <c r="F43" s="11">
        <f t="shared" si="1"/>
        <v>4.277135122091086E-3</v>
      </c>
      <c r="G43" s="21">
        <v>1424</v>
      </c>
      <c r="H43" s="11">
        <f t="shared" si="2"/>
        <v>7.5193091529107486E-4</v>
      </c>
    </row>
    <row r="44" spans="1:8" x14ac:dyDescent="0.45">
      <c r="A44" s="12" t="s">
        <v>46</v>
      </c>
      <c r="B44" s="20">
        <v>2812432.9999999995</v>
      </c>
      <c r="C44" s="21">
        <v>1700889</v>
      </c>
      <c r="D44" s="11">
        <f t="shared" si="0"/>
        <v>0.60477494041635849</v>
      </c>
      <c r="E44" s="21">
        <v>13245</v>
      </c>
      <c r="F44" s="11">
        <f t="shared" si="1"/>
        <v>4.7094455227911216E-3</v>
      </c>
      <c r="G44" s="21">
        <v>1634</v>
      </c>
      <c r="H44" s="11">
        <f t="shared" si="2"/>
        <v>5.80991618289218E-4</v>
      </c>
    </row>
    <row r="45" spans="1:8" x14ac:dyDescent="0.45">
      <c r="A45" s="12" t="s">
        <v>47</v>
      </c>
      <c r="B45" s="20">
        <v>1356110</v>
      </c>
      <c r="C45" s="21">
        <v>894424</v>
      </c>
      <c r="D45" s="11">
        <f t="shared" si="0"/>
        <v>0.65955121634675651</v>
      </c>
      <c r="E45" s="21">
        <v>5136</v>
      </c>
      <c r="F45" s="11">
        <f t="shared" si="1"/>
        <v>3.7873033898430069E-3</v>
      </c>
      <c r="G45" s="21">
        <v>1046</v>
      </c>
      <c r="H45" s="11">
        <f t="shared" si="2"/>
        <v>7.7132386015883671E-4</v>
      </c>
    </row>
    <row r="46" spans="1:8" x14ac:dyDescent="0.45">
      <c r="A46" s="12" t="s">
        <v>48</v>
      </c>
      <c r="B46" s="20">
        <v>734949</v>
      </c>
      <c r="C46" s="21">
        <v>474290</v>
      </c>
      <c r="D46" s="11">
        <f t="shared" si="0"/>
        <v>0.64533729551302199</v>
      </c>
      <c r="E46" s="21">
        <v>2155</v>
      </c>
      <c r="F46" s="11">
        <f t="shared" si="1"/>
        <v>2.9321762462429365E-3</v>
      </c>
      <c r="G46" s="21">
        <v>195</v>
      </c>
      <c r="H46" s="11">
        <f t="shared" si="2"/>
        <v>2.6532453272267874E-4</v>
      </c>
    </row>
    <row r="47" spans="1:8" x14ac:dyDescent="0.45">
      <c r="A47" s="12" t="s">
        <v>49</v>
      </c>
      <c r="B47" s="20">
        <v>973896</v>
      </c>
      <c r="C47" s="21">
        <v>605115</v>
      </c>
      <c r="D47" s="11">
        <f t="shared" si="0"/>
        <v>0.62133431085043989</v>
      </c>
      <c r="E47" s="21">
        <v>2835</v>
      </c>
      <c r="F47" s="11">
        <f t="shared" si="1"/>
        <v>2.9109884422977403E-3</v>
      </c>
      <c r="G47" s="21">
        <v>135</v>
      </c>
      <c r="H47" s="11">
        <f t="shared" si="2"/>
        <v>1.3861849725227334E-4</v>
      </c>
    </row>
    <row r="48" spans="1:8" x14ac:dyDescent="0.45">
      <c r="A48" s="12" t="s">
        <v>50</v>
      </c>
      <c r="B48" s="20">
        <v>1356219</v>
      </c>
      <c r="C48" s="21">
        <v>876203</v>
      </c>
      <c r="D48" s="11">
        <f t="shared" si="0"/>
        <v>0.64606306208658038</v>
      </c>
      <c r="E48" s="21">
        <v>5243</v>
      </c>
      <c r="F48" s="11">
        <f t="shared" si="1"/>
        <v>3.8658948149229585E-3</v>
      </c>
      <c r="G48" s="21">
        <v>450</v>
      </c>
      <c r="H48" s="11">
        <f t="shared" si="2"/>
        <v>3.3180481913319308E-4</v>
      </c>
    </row>
    <row r="49" spans="1:8" x14ac:dyDescent="0.45">
      <c r="A49" s="12" t="s">
        <v>51</v>
      </c>
      <c r="B49" s="20">
        <v>701167</v>
      </c>
      <c r="C49" s="21">
        <v>436924</v>
      </c>
      <c r="D49" s="11">
        <f t="shared" si="0"/>
        <v>0.62313828232075952</v>
      </c>
      <c r="E49" s="21">
        <v>1684</v>
      </c>
      <c r="F49" s="11">
        <f t="shared" si="1"/>
        <v>2.4017102915567905E-3</v>
      </c>
      <c r="G49" s="21">
        <v>136</v>
      </c>
      <c r="H49" s="11">
        <f t="shared" si="2"/>
        <v>1.9396235133712795E-4</v>
      </c>
    </row>
    <row r="50" spans="1:8" x14ac:dyDescent="0.45">
      <c r="A50" s="12" t="s">
        <v>52</v>
      </c>
      <c r="B50" s="20">
        <v>5124170</v>
      </c>
      <c r="C50" s="21">
        <v>3040364</v>
      </c>
      <c r="D50" s="11">
        <f t="shared" si="0"/>
        <v>0.59333784788560884</v>
      </c>
      <c r="E50" s="21">
        <v>21683</v>
      </c>
      <c r="F50" s="11">
        <f t="shared" si="1"/>
        <v>4.2315145672372307E-3</v>
      </c>
      <c r="G50" s="21">
        <v>3052</v>
      </c>
      <c r="H50" s="11">
        <f t="shared" si="2"/>
        <v>5.9560865466992707E-4</v>
      </c>
    </row>
    <row r="51" spans="1:8" x14ac:dyDescent="0.45">
      <c r="A51" s="12" t="s">
        <v>53</v>
      </c>
      <c r="B51" s="20">
        <v>818222</v>
      </c>
      <c r="C51" s="21">
        <v>496081</v>
      </c>
      <c r="D51" s="11">
        <f t="shared" si="0"/>
        <v>0.60629144657562373</v>
      </c>
      <c r="E51" s="21">
        <v>3512</v>
      </c>
      <c r="F51" s="11">
        <f t="shared" si="1"/>
        <v>4.2922336480808385E-3</v>
      </c>
      <c r="G51" s="21">
        <v>666</v>
      </c>
      <c r="H51" s="11">
        <f t="shared" si="2"/>
        <v>8.139600255187467E-4</v>
      </c>
    </row>
    <row r="52" spans="1:8" x14ac:dyDescent="0.45">
      <c r="A52" s="12" t="s">
        <v>54</v>
      </c>
      <c r="B52" s="20">
        <v>1335937.9999999998</v>
      </c>
      <c r="C52" s="21">
        <v>881214</v>
      </c>
      <c r="D52" s="11">
        <f t="shared" si="0"/>
        <v>0.65962192856255319</v>
      </c>
      <c r="E52" s="21">
        <v>5267</v>
      </c>
      <c r="F52" s="11">
        <f t="shared" si="1"/>
        <v>3.9425482320287327E-3</v>
      </c>
      <c r="G52" s="21">
        <v>588</v>
      </c>
      <c r="H52" s="11">
        <f t="shared" si="2"/>
        <v>4.4014018614636313E-4</v>
      </c>
    </row>
    <row r="53" spans="1:8" x14ac:dyDescent="0.45">
      <c r="A53" s="12" t="s">
        <v>55</v>
      </c>
      <c r="B53" s="20">
        <v>1758645</v>
      </c>
      <c r="C53" s="21">
        <v>1146782</v>
      </c>
      <c r="D53" s="11">
        <f t="shared" si="0"/>
        <v>0.6520827114056561</v>
      </c>
      <c r="E53" s="21">
        <v>4181</v>
      </c>
      <c r="F53" s="11">
        <f t="shared" si="1"/>
        <v>2.3773985085108139E-3</v>
      </c>
      <c r="G53" s="21">
        <v>877</v>
      </c>
      <c r="H53" s="11">
        <f t="shared" si="2"/>
        <v>4.9867938100071364E-4</v>
      </c>
    </row>
    <row r="54" spans="1:8" x14ac:dyDescent="0.45">
      <c r="A54" s="12" t="s">
        <v>56</v>
      </c>
      <c r="B54" s="20">
        <v>1141741</v>
      </c>
      <c r="C54" s="21">
        <v>722253</v>
      </c>
      <c r="D54" s="11">
        <f t="shared" si="0"/>
        <v>0.63258917740538356</v>
      </c>
      <c r="E54" s="21">
        <v>5542</v>
      </c>
      <c r="F54" s="11">
        <f t="shared" si="1"/>
        <v>4.8539905284998965E-3</v>
      </c>
      <c r="G54" s="21">
        <v>676</v>
      </c>
      <c r="H54" s="11">
        <f t="shared" si="2"/>
        <v>5.9207823840958678E-4</v>
      </c>
    </row>
    <row r="55" spans="1:8" x14ac:dyDescent="0.45">
      <c r="A55" s="12" t="s">
        <v>57</v>
      </c>
      <c r="B55" s="20">
        <v>1087241</v>
      </c>
      <c r="C55" s="21">
        <v>671254</v>
      </c>
      <c r="D55" s="11">
        <f t="shared" si="0"/>
        <v>0.61739209614059809</v>
      </c>
      <c r="E55" s="21">
        <v>3400</v>
      </c>
      <c r="F55" s="11">
        <f t="shared" si="1"/>
        <v>3.1271815540436757E-3</v>
      </c>
      <c r="G55" s="21">
        <v>470</v>
      </c>
      <c r="H55" s="11">
        <f t="shared" si="2"/>
        <v>4.3228686188250811E-4</v>
      </c>
    </row>
    <row r="56" spans="1:8" x14ac:dyDescent="0.45">
      <c r="A56" s="12" t="s">
        <v>58</v>
      </c>
      <c r="B56" s="20">
        <v>1617517</v>
      </c>
      <c r="C56" s="21">
        <v>1032799</v>
      </c>
      <c r="D56" s="11">
        <f t="shared" si="0"/>
        <v>0.63850889975190372</v>
      </c>
      <c r="E56" s="21">
        <v>5403</v>
      </c>
      <c r="F56" s="11">
        <f t="shared" si="1"/>
        <v>3.3403049241522657E-3</v>
      </c>
      <c r="G56" s="21">
        <v>758</v>
      </c>
      <c r="H56" s="11">
        <f t="shared" si="2"/>
        <v>4.686194951892314E-4</v>
      </c>
    </row>
    <row r="57" spans="1:8" x14ac:dyDescent="0.45">
      <c r="A57" s="12" t="s">
        <v>59</v>
      </c>
      <c r="B57" s="20">
        <v>1485118</v>
      </c>
      <c r="C57" s="21">
        <v>690690</v>
      </c>
      <c r="D57" s="11">
        <f t="shared" si="0"/>
        <v>0.46507415572365296</v>
      </c>
      <c r="E57" s="21">
        <v>5742</v>
      </c>
      <c r="F57" s="11">
        <f t="shared" si="1"/>
        <v>3.8663594407986434E-3</v>
      </c>
      <c r="G57" s="21">
        <v>849</v>
      </c>
      <c r="H57" s="11">
        <f t="shared" si="2"/>
        <v>5.7167174594880679E-4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44767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44764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16459361</v>
      </c>
      <c r="D10" s="11">
        <f>C10/$B10</f>
        <v>0.59745696327914544</v>
      </c>
      <c r="E10" s="21">
        <f>SUM(E11:E30)</f>
        <v>156807</v>
      </c>
      <c r="F10" s="11">
        <f>E10/$B10</f>
        <v>5.6919241300383994E-3</v>
      </c>
      <c r="G10" s="21">
        <f>SUM(G11:G30)</f>
        <v>21777</v>
      </c>
      <c r="H10" s="11">
        <f>G10/$B10</f>
        <v>7.9048149495779024E-4</v>
      </c>
    </row>
    <row r="11" spans="1:8" x14ac:dyDescent="0.45">
      <c r="A11" s="12" t="s">
        <v>69</v>
      </c>
      <c r="B11" s="20">
        <v>1961575</v>
      </c>
      <c r="C11" s="21">
        <v>1186782</v>
      </c>
      <c r="D11" s="11">
        <f t="shared" ref="D11:D30" si="0">C11/$B11</f>
        <v>0.6050148477626397</v>
      </c>
      <c r="E11" s="21">
        <v>8201</v>
      </c>
      <c r="F11" s="11">
        <f t="shared" ref="F11:F30" si="1">E11/$B11</f>
        <v>4.1808240826886559E-3</v>
      </c>
      <c r="G11" s="21">
        <v>1150</v>
      </c>
      <c r="H11" s="11">
        <f t="shared" ref="H11:H30" si="2">G11/$B11</f>
        <v>5.8626358920765202E-4</v>
      </c>
    </row>
    <row r="12" spans="1:8" x14ac:dyDescent="0.45">
      <c r="A12" s="12" t="s">
        <v>70</v>
      </c>
      <c r="B12" s="20">
        <v>1065932</v>
      </c>
      <c r="C12" s="21">
        <v>659505</v>
      </c>
      <c r="D12" s="11">
        <f t="shared" si="0"/>
        <v>0.61871207544196061</v>
      </c>
      <c r="E12" s="21">
        <v>4866</v>
      </c>
      <c r="F12" s="11">
        <f t="shared" si="1"/>
        <v>4.5650191569443456E-3</v>
      </c>
      <c r="G12" s="21">
        <v>700</v>
      </c>
      <c r="H12" s="11">
        <f t="shared" si="2"/>
        <v>6.5670230371168146E-4</v>
      </c>
    </row>
    <row r="13" spans="1:8" x14ac:dyDescent="0.45">
      <c r="A13" s="12" t="s">
        <v>71</v>
      </c>
      <c r="B13" s="20">
        <v>1324589</v>
      </c>
      <c r="C13" s="21">
        <v>821754</v>
      </c>
      <c r="D13" s="11">
        <f t="shared" si="0"/>
        <v>0.62038413424843475</v>
      </c>
      <c r="E13" s="21">
        <v>9134</v>
      </c>
      <c r="F13" s="11">
        <f t="shared" si="1"/>
        <v>6.8957238811435092E-3</v>
      </c>
      <c r="G13" s="21">
        <v>1463</v>
      </c>
      <c r="H13" s="11">
        <f t="shared" si="2"/>
        <v>1.1044935447901197E-3</v>
      </c>
    </row>
    <row r="14" spans="1:8" x14ac:dyDescent="0.45">
      <c r="A14" s="12" t="s">
        <v>72</v>
      </c>
      <c r="B14" s="20">
        <v>974726</v>
      </c>
      <c r="C14" s="21">
        <v>624003</v>
      </c>
      <c r="D14" s="11">
        <f t="shared" si="0"/>
        <v>0.64018298475674185</v>
      </c>
      <c r="E14" s="21">
        <v>6370</v>
      </c>
      <c r="F14" s="11">
        <f t="shared" si="1"/>
        <v>6.5351698836390946E-3</v>
      </c>
      <c r="G14" s="21">
        <v>684</v>
      </c>
      <c r="H14" s="11">
        <f t="shared" si="2"/>
        <v>7.0173566725418223E-4</v>
      </c>
    </row>
    <row r="15" spans="1:8" x14ac:dyDescent="0.45">
      <c r="A15" s="12" t="s">
        <v>73</v>
      </c>
      <c r="B15" s="20">
        <v>3759920</v>
      </c>
      <c r="C15" s="21">
        <v>2356754</v>
      </c>
      <c r="D15" s="11">
        <f t="shared" si="0"/>
        <v>0.62680961297048876</v>
      </c>
      <c r="E15" s="21">
        <v>27841</v>
      </c>
      <c r="F15" s="11">
        <f t="shared" si="1"/>
        <v>7.4046788229536796E-3</v>
      </c>
      <c r="G15" s="21">
        <v>3825</v>
      </c>
      <c r="H15" s="11">
        <f t="shared" si="2"/>
        <v>1.0173088789123172E-3</v>
      </c>
    </row>
    <row r="16" spans="1:8" x14ac:dyDescent="0.45">
      <c r="A16" s="12" t="s">
        <v>74</v>
      </c>
      <c r="B16" s="20">
        <v>1521562.0000000002</v>
      </c>
      <c r="C16" s="21">
        <v>908628</v>
      </c>
      <c r="D16" s="11">
        <f t="shared" si="0"/>
        <v>0.59716791034476402</v>
      </c>
      <c r="E16" s="21">
        <v>9650</v>
      </c>
      <c r="F16" s="11">
        <f t="shared" si="1"/>
        <v>6.3421667996440487E-3</v>
      </c>
      <c r="G16" s="21">
        <v>1261</v>
      </c>
      <c r="H16" s="11">
        <f t="shared" si="2"/>
        <v>8.2875360977732076E-4</v>
      </c>
    </row>
    <row r="17" spans="1:8" x14ac:dyDescent="0.45">
      <c r="A17" s="12" t="s">
        <v>75</v>
      </c>
      <c r="B17" s="20">
        <v>718601</v>
      </c>
      <c r="C17" s="21">
        <v>455316</v>
      </c>
      <c r="D17" s="11">
        <f t="shared" si="0"/>
        <v>0.63361448147163724</v>
      </c>
      <c r="E17" s="21">
        <v>4982</v>
      </c>
      <c r="F17" s="11">
        <f t="shared" si="1"/>
        <v>6.9329154843925907E-3</v>
      </c>
      <c r="G17" s="21">
        <v>841</v>
      </c>
      <c r="H17" s="11">
        <f t="shared" si="2"/>
        <v>1.1703295709301824E-3</v>
      </c>
    </row>
    <row r="18" spans="1:8" x14ac:dyDescent="0.45">
      <c r="A18" s="12" t="s">
        <v>76</v>
      </c>
      <c r="B18" s="20">
        <v>784774</v>
      </c>
      <c r="C18" s="21">
        <v>531626</v>
      </c>
      <c r="D18" s="11">
        <f t="shared" si="0"/>
        <v>0.67742560278500563</v>
      </c>
      <c r="E18" s="21">
        <v>5337</v>
      </c>
      <c r="F18" s="11">
        <f t="shared" si="1"/>
        <v>6.800684018583694E-3</v>
      </c>
      <c r="G18" s="21">
        <v>806</v>
      </c>
      <c r="H18" s="11">
        <f t="shared" si="2"/>
        <v>1.0270472773053134E-3</v>
      </c>
    </row>
    <row r="19" spans="1:8" x14ac:dyDescent="0.45">
      <c r="A19" s="12" t="s">
        <v>77</v>
      </c>
      <c r="B19" s="20">
        <v>694295.99999999988</v>
      </c>
      <c r="C19" s="21">
        <v>448306</v>
      </c>
      <c r="D19" s="11">
        <f t="shared" si="0"/>
        <v>0.64569866454653357</v>
      </c>
      <c r="E19" s="21">
        <v>4117</v>
      </c>
      <c r="F19" s="11">
        <f t="shared" si="1"/>
        <v>5.9297475428347571E-3</v>
      </c>
      <c r="G19" s="21">
        <v>886</v>
      </c>
      <c r="H19" s="11">
        <f t="shared" si="2"/>
        <v>1.2761127818682525E-3</v>
      </c>
    </row>
    <row r="20" spans="1:8" x14ac:dyDescent="0.45">
      <c r="A20" s="12" t="s">
        <v>78</v>
      </c>
      <c r="B20" s="20">
        <v>799966</v>
      </c>
      <c r="C20" s="21">
        <v>506868</v>
      </c>
      <c r="D20" s="11">
        <f t="shared" si="0"/>
        <v>0.63361192850696157</v>
      </c>
      <c r="E20" s="21">
        <v>2859</v>
      </c>
      <c r="F20" s="11">
        <f t="shared" si="1"/>
        <v>3.5739018908303604E-3</v>
      </c>
      <c r="G20" s="21">
        <v>356</v>
      </c>
      <c r="H20" s="11">
        <f t="shared" si="2"/>
        <v>4.4501891330381543E-4</v>
      </c>
    </row>
    <row r="21" spans="1:8" x14ac:dyDescent="0.45">
      <c r="A21" s="12" t="s">
        <v>79</v>
      </c>
      <c r="B21" s="20">
        <v>2300944</v>
      </c>
      <c r="C21" s="21">
        <v>1336173</v>
      </c>
      <c r="D21" s="11">
        <f t="shared" si="0"/>
        <v>0.5807064404870349</v>
      </c>
      <c r="E21" s="21">
        <v>14263</v>
      </c>
      <c r="F21" s="11">
        <f t="shared" si="1"/>
        <v>6.1987601610469442E-3</v>
      </c>
      <c r="G21" s="21">
        <v>2362</v>
      </c>
      <c r="H21" s="11">
        <f t="shared" si="2"/>
        <v>1.0265351959891245E-3</v>
      </c>
    </row>
    <row r="22" spans="1:8" x14ac:dyDescent="0.45">
      <c r="A22" s="12" t="s">
        <v>80</v>
      </c>
      <c r="B22" s="20">
        <v>1400720</v>
      </c>
      <c r="C22" s="21">
        <v>801878</v>
      </c>
      <c r="D22" s="11">
        <f t="shared" si="0"/>
        <v>0.5724755839853789</v>
      </c>
      <c r="E22" s="21">
        <v>6136</v>
      </c>
      <c r="F22" s="11">
        <f t="shared" si="1"/>
        <v>4.3806042606659434E-3</v>
      </c>
      <c r="G22" s="21">
        <v>800</v>
      </c>
      <c r="H22" s="11">
        <f t="shared" si="2"/>
        <v>5.711348449368896E-4</v>
      </c>
    </row>
    <row r="23" spans="1:8" x14ac:dyDescent="0.45">
      <c r="A23" s="12" t="s">
        <v>81</v>
      </c>
      <c r="B23" s="20">
        <v>2739963</v>
      </c>
      <c r="C23" s="21">
        <v>1443883</v>
      </c>
      <c r="D23" s="11">
        <f t="shared" si="0"/>
        <v>0.52697171458154723</v>
      </c>
      <c r="E23" s="21">
        <v>16944</v>
      </c>
      <c r="F23" s="11">
        <f t="shared" si="1"/>
        <v>6.1840251127478728E-3</v>
      </c>
      <c r="G23" s="21">
        <v>2058</v>
      </c>
      <c r="H23" s="11">
        <f t="shared" si="2"/>
        <v>7.5110503317015592E-4</v>
      </c>
    </row>
    <row r="24" spans="1:8" x14ac:dyDescent="0.45">
      <c r="A24" s="12" t="s">
        <v>82</v>
      </c>
      <c r="B24" s="20">
        <v>831479.00000000012</v>
      </c>
      <c r="C24" s="21">
        <v>476615</v>
      </c>
      <c r="D24" s="11">
        <f t="shared" si="0"/>
        <v>0.57321351471293913</v>
      </c>
      <c r="E24" s="21">
        <v>3893</v>
      </c>
      <c r="F24" s="11">
        <f t="shared" si="1"/>
        <v>4.6820184274046599E-3</v>
      </c>
      <c r="G24" s="21">
        <v>462</v>
      </c>
      <c r="H24" s="11">
        <f t="shared" si="2"/>
        <v>5.556364021220018E-4</v>
      </c>
    </row>
    <row r="25" spans="1:8" x14ac:dyDescent="0.45">
      <c r="A25" s="12" t="s">
        <v>83</v>
      </c>
      <c r="B25" s="20">
        <v>1526835</v>
      </c>
      <c r="C25" s="21">
        <v>875750</v>
      </c>
      <c r="D25" s="11">
        <f t="shared" si="0"/>
        <v>0.57357212796405632</v>
      </c>
      <c r="E25" s="21">
        <v>9286</v>
      </c>
      <c r="F25" s="11">
        <f t="shared" si="1"/>
        <v>6.0818621527538993E-3</v>
      </c>
      <c r="G25" s="21">
        <v>1076</v>
      </c>
      <c r="H25" s="11">
        <f t="shared" si="2"/>
        <v>7.0472578896868358E-4</v>
      </c>
    </row>
    <row r="26" spans="1:8" x14ac:dyDescent="0.45">
      <c r="A26" s="12" t="s">
        <v>84</v>
      </c>
      <c r="B26" s="20">
        <v>708155</v>
      </c>
      <c r="C26" s="21">
        <v>414863</v>
      </c>
      <c r="D26" s="11">
        <f t="shared" si="0"/>
        <v>0.58583643411400044</v>
      </c>
      <c r="E26" s="21">
        <v>4395</v>
      </c>
      <c r="F26" s="11">
        <f t="shared" si="1"/>
        <v>6.2062684016917198E-3</v>
      </c>
      <c r="G26" s="21">
        <v>758</v>
      </c>
      <c r="H26" s="11">
        <f t="shared" si="2"/>
        <v>1.0703871327604833E-3</v>
      </c>
    </row>
    <row r="27" spans="1:8" x14ac:dyDescent="0.45">
      <c r="A27" s="12" t="s">
        <v>85</v>
      </c>
      <c r="B27" s="20">
        <v>1194817</v>
      </c>
      <c r="C27" s="21">
        <v>690600</v>
      </c>
      <c r="D27" s="11">
        <f t="shared" si="0"/>
        <v>0.57799646305668562</v>
      </c>
      <c r="E27" s="21">
        <v>6681</v>
      </c>
      <c r="F27" s="11">
        <f t="shared" si="1"/>
        <v>5.5916512737933929E-3</v>
      </c>
      <c r="G27" s="21">
        <v>848</v>
      </c>
      <c r="H27" s="11">
        <f t="shared" si="2"/>
        <v>7.0973211797287781E-4</v>
      </c>
    </row>
    <row r="28" spans="1:8" x14ac:dyDescent="0.45">
      <c r="A28" s="12" t="s">
        <v>86</v>
      </c>
      <c r="B28" s="20">
        <v>944709</v>
      </c>
      <c r="C28" s="21">
        <v>581176</v>
      </c>
      <c r="D28" s="11">
        <f t="shared" si="0"/>
        <v>0.61519049781467094</v>
      </c>
      <c r="E28" s="21">
        <v>4244</v>
      </c>
      <c r="F28" s="11">
        <f t="shared" si="1"/>
        <v>4.4923886614820011E-3</v>
      </c>
      <c r="G28" s="21">
        <v>457</v>
      </c>
      <c r="H28" s="11">
        <f t="shared" si="2"/>
        <v>4.8374684691264718E-4</v>
      </c>
    </row>
    <row r="29" spans="1:8" x14ac:dyDescent="0.45">
      <c r="A29" s="12" t="s">
        <v>87</v>
      </c>
      <c r="B29" s="20">
        <v>1562767</v>
      </c>
      <c r="C29" s="21">
        <v>884743</v>
      </c>
      <c r="D29" s="11">
        <f t="shared" si="0"/>
        <v>0.56613877820558023</v>
      </c>
      <c r="E29" s="21">
        <v>6148</v>
      </c>
      <c r="F29" s="11">
        <f t="shared" si="1"/>
        <v>3.9340477499204933E-3</v>
      </c>
      <c r="G29" s="21">
        <v>658</v>
      </c>
      <c r="H29" s="11">
        <f t="shared" si="2"/>
        <v>4.210480513089923E-4</v>
      </c>
    </row>
    <row r="30" spans="1:8" x14ac:dyDescent="0.45">
      <c r="A30" s="12" t="s">
        <v>88</v>
      </c>
      <c r="B30" s="20">
        <v>732702</v>
      </c>
      <c r="C30" s="21">
        <v>454138</v>
      </c>
      <c r="D30" s="11">
        <f t="shared" si="0"/>
        <v>0.61981269329140631</v>
      </c>
      <c r="E30" s="21">
        <v>1460</v>
      </c>
      <c r="F30" s="11">
        <f t="shared" si="1"/>
        <v>1.9926245595071395E-3</v>
      </c>
      <c r="G30" s="21">
        <v>326</v>
      </c>
      <c r="H30" s="11">
        <f t="shared" si="2"/>
        <v>4.4492849753378591E-4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44764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5769005</v>
      </c>
      <c r="D39" s="11">
        <f>C39/$B39</f>
        <v>0.60264784576824892</v>
      </c>
      <c r="E39" s="21">
        <v>60782</v>
      </c>
      <c r="F39" s="11">
        <f>E39/$B39</f>
        <v>6.349472978700089E-3</v>
      </c>
      <c r="G39" s="21">
        <v>8032</v>
      </c>
      <c r="H39" s="11">
        <f>G39/$B39</f>
        <v>8.3904720089696149E-4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="99" zoomScaleNormal="100" zoomScaleSheetLayoutView="99" workbookViewId="0">
      <selection activeCell="S8" sqref="S8:U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44767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接種回数（7月24日まで）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293284309</v>
      </c>
      <c r="C7" s="32">
        <f>SUM(C8:C54)</f>
        <v>103842098</v>
      </c>
      <c r="D7" s="31">
        <f t="shared" ref="D7:D54" si="0">C7/W7</f>
        <v>0.81994612895374297</v>
      </c>
      <c r="E7" s="32">
        <f>SUM(E8:E54)</f>
        <v>102437300</v>
      </c>
      <c r="F7" s="31">
        <f t="shared" ref="F7:F54" si="1">E7/W7</f>
        <v>0.80885372323152849</v>
      </c>
      <c r="G7" s="32">
        <f>SUM(G8:G54)</f>
        <v>79261148</v>
      </c>
      <c r="H7" s="31">
        <f>G7/W7</f>
        <v>0.62585283551406778</v>
      </c>
      <c r="I7" s="32">
        <f>SUM(I8:I54)</f>
        <v>1033672</v>
      </c>
      <c r="J7" s="32">
        <f t="shared" ref="J7" si="2">SUM(J8:J54)</f>
        <v>5286881</v>
      </c>
      <c r="K7" s="32">
        <f t="shared" ref="K7:Q7" si="3">SUM(K8:K54)</f>
        <v>23271148</v>
      </c>
      <c r="L7" s="32">
        <f t="shared" si="3"/>
        <v>25478207</v>
      </c>
      <c r="M7" s="32">
        <f t="shared" si="3"/>
        <v>13734941</v>
      </c>
      <c r="N7" s="32">
        <f t="shared" si="3"/>
        <v>6544560</v>
      </c>
      <c r="O7" s="32">
        <f t="shared" si="3"/>
        <v>2719249</v>
      </c>
      <c r="P7" s="32">
        <f t="shared" si="3"/>
        <v>1192490</v>
      </c>
      <c r="Q7" s="61">
        <f t="shared" si="3"/>
        <v>7743763</v>
      </c>
      <c r="R7" s="62">
        <f>Q7/W7</f>
        <v>6.1145418069126677E-2</v>
      </c>
      <c r="S7" s="61">
        <f t="shared" ref="S7:U7" si="4">SUM(S8:S54)</f>
        <v>6513</v>
      </c>
      <c r="T7" s="61">
        <f t="shared" ref="T7" si="5">SUM(T8:T54)</f>
        <v>739875</v>
      </c>
      <c r="U7" s="61">
        <f t="shared" si="4"/>
        <v>6997375</v>
      </c>
      <c r="W7" s="1">
        <v>126645025</v>
      </c>
    </row>
    <row r="8" spans="1:23" x14ac:dyDescent="0.45">
      <c r="A8" s="33" t="s">
        <v>13</v>
      </c>
      <c r="B8" s="32">
        <f>C8+E8+G8+Q8</f>
        <v>12248796</v>
      </c>
      <c r="C8" s="34">
        <f>SUM(一般接種!D7+一般接種!G7+一般接種!J7+一般接種!M7+医療従事者等!C5)</f>
        <v>4323802</v>
      </c>
      <c r="D8" s="30">
        <f t="shared" si="0"/>
        <v>0.82726811276846546</v>
      </c>
      <c r="E8" s="34">
        <f>SUM(一般接種!E7+一般接種!H7+一般接種!K7+一般接種!N7+医療従事者等!D5)</f>
        <v>4260841</v>
      </c>
      <c r="F8" s="31">
        <f t="shared" si="1"/>
        <v>0.81522185633766331</v>
      </c>
      <c r="G8" s="29">
        <f>SUM(I8:P8)</f>
        <v>3392664</v>
      </c>
      <c r="H8" s="31">
        <f t="shared" ref="H8:H54" si="6">G8/W8</f>
        <v>0.64911453959675147</v>
      </c>
      <c r="I8" s="35">
        <v>42051</v>
      </c>
      <c r="J8" s="35">
        <v>231193</v>
      </c>
      <c r="K8" s="35">
        <v>923192</v>
      </c>
      <c r="L8" s="35">
        <v>1075206</v>
      </c>
      <c r="M8" s="35">
        <v>655636</v>
      </c>
      <c r="N8" s="35">
        <v>305025</v>
      </c>
      <c r="O8" s="35">
        <v>120170</v>
      </c>
      <c r="P8" s="35">
        <v>40191</v>
      </c>
      <c r="Q8" s="35">
        <f>SUM(S8:U8)</f>
        <v>271489</v>
      </c>
      <c r="R8" s="63">
        <f t="shared" ref="R8:R54" si="7">Q8/W8</f>
        <v>5.1943681201728924E-2</v>
      </c>
      <c r="S8" s="35">
        <v>130</v>
      </c>
      <c r="T8" s="35">
        <v>25738</v>
      </c>
      <c r="U8" s="35">
        <v>245621</v>
      </c>
      <c r="W8" s="1">
        <v>5226603</v>
      </c>
    </row>
    <row r="9" spans="1:23" x14ac:dyDescent="0.45">
      <c r="A9" s="33" t="s">
        <v>14</v>
      </c>
      <c r="B9" s="32">
        <f>C9+E9+G9+Q9</f>
        <v>3112638</v>
      </c>
      <c r="C9" s="34">
        <f>SUM(一般接種!D8+一般接種!G8+一般接種!J8+一般接種!M8+医療従事者等!C6)</f>
        <v>1095450</v>
      </c>
      <c r="D9" s="30">
        <f t="shared" si="0"/>
        <v>0.86967049455587619</v>
      </c>
      <c r="E9" s="34">
        <f>SUM(一般接種!E8+一般接種!H8+一般接種!K8+一般接種!N8+医療従事者等!D6)</f>
        <v>1081659</v>
      </c>
      <c r="F9" s="31">
        <f t="shared" si="1"/>
        <v>0.85872191106012552</v>
      </c>
      <c r="G9" s="29">
        <f t="shared" ref="G9:G54" si="8">SUM(I9:P9)</f>
        <v>873455</v>
      </c>
      <c r="H9" s="31">
        <f t="shared" si="6"/>
        <v>0.69343013539851461</v>
      </c>
      <c r="I9" s="35">
        <v>10705</v>
      </c>
      <c r="J9" s="35">
        <v>43908</v>
      </c>
      <c r="K9" s="35">
        <v>228202</v>
      </c>
      <c r="L9" s="35">
        <v>263734</v>
      </c>
      <c r="M9" s="35">
        <v>181535</v>
      </c>
      <c r="N9" s="35">
        <v>92131</v>
      </c>
      <c r="O9" s="35">
        <v>41180</v>
      </c>
      <c r="P9" s="35">
        <v>12060</v>
      </c>
      <c r="Q9" s="35">
        <f t="shared" ref="Q9:Q54" si="9">SUM(S9:U9)</f>
        <v>62074</v>
      </c>
      <c r="R9" s="63">
        <f t="shared" si="7"/>
        <v>4.9280137184774711E-2</v>
      </c>
      <c r="S9" s="35">
        <v>68</v>
      </c>
      <c r="T9" s="35">
        <v>5561</v>
      </c>
      <c r="U9" s="35">
        <v>56445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3037089</v>
      </c>
      <c r="C10" s="34">
        <f>SUM(一般接種!D9+一般接種!G9+一般接種!J9+一般接種!M9+医療従事者等!C7)</f>
        <v>1060709</v>
      </c>
      <c r="D10" s="30">
        <f t="shared" si="0"/>
        <v>0.86884749058626842</v>
      </c>
      <c r="E10" s="34">
        <f>SUM(一般接種!E9+一般接種!H9+一般接種!K9+一般接種!N9+医療従事者等!D7)</f>
        <v>1045437</v>
      </c>
      <c r="F10" s="31">
        <f t="shared" si="1"/>
        <v>0.85633789664840854</v>
      </c>
      <c r="G10" s="29">
        <f t="shared" si="8"/>
        <v>859952</v>
      </c>
      <c r="H10" s="31">
        <f t="shared" si="6"/>
        <v>0.70440350484877823</v>
      </c>
      <c r="I10" s="35">
        <v>10378</v>
      </c>
      <c r="J10" s="35">
        <v>47663</v>
      </c>
      <c r="K10" s="35">
        <v>221483</v>
      </c>
      <c r="L10" s="35">
        <v>256693</v>
      </c>
      <c r="M10" s="35">
        <v>168530</v>
      </c>
      <c r="N10" s="35">
        <v>106696</v>
      </c>
      <c r="O10" s="35">
        <v>40104</v>
      </c>
      <c r="P10" s="35">
        <v>8405</v>
      </c>
      <c r="Q10" s="35">
        <f t="shared" si="9"/>
        <v>70991</v>
      </c>
      <c r="R10" s="63">
        <f t="shared" si="7"/>
        <v>5.8150116765493441E-2</v>
      </c>
      <c r="S10" s="35">
        <v>6</v>
      </c>
      <c r="T10" s="35">
        <v>5183</v>
      </c>
      <c r="U10" s="35">
        <v>65802</v>
      </c>
      <c r="W10" s="1">
        <v>1220823</v>
      </c>
    </row>
    <row r="11" spans="1:23" x14ac:dyDescent="0.45">
      <c r="A11" s="33" t="s">
        <v>16</v>
      </c>
      <c r="B11" s="32">
        <f t="shared" si="10"/>
        <v>5490971</v>
      </c>
      <c r="C11" s="34">
        <f>SUM(一般接種!D10+一般接種!G10+一般接種!J10+一般接種!M10+医療従事者等!C8)</f>
        <v>1936232</v>
      </c>
      <c r="D11" s="30">
        <f t="shared" si="0"/>
        <v>0.8484843704329863</v>
      </c>
      <c r="E11" s="34">
        <f>SUM(一般接種!E10+一般接種!H10+一般接種!K10+一般接種!N10+医療従事者等!D8)</f>
        <v>1902601</v>
      </c>
      <c r="F11" s="31">
        <f t="shared" si="1"/>
        <v>0.8337467884376305</v>
      </c>
      <c r="G11" s="29">
        <f t="shared" si="8"/>
        <v>1497683</v>
      </c>
      <c r="H11" s="31">
        <f t="shared" si="6"/>
        <v>0.65630596817074927</v>
      </c>
      <c r="I11" s="35">
        <v>18843</v>
      </c>
      <c r="J11" s="35">
        <v>125115</v>
      </c>
      <c r="K11" s="35">
        <v>459976</v>
      </c>
      <c r="L11" s="35">
        <v>393853</v>
      </c>
      <c r="M11" s="35">
        <v>269633</v>
      </c>
      <c r="N11" s="35">
        <v>151013</v>
      </c>
      <c r="O11" s="35">
        <v>60316</v>
      </c>
      <c r="P11" s="35">
        <v>18934</v>
      </c>
      <c r="Q11" s="35">
        <f t="shared" si="9"/>
        <v>154455</v>
      </c>
      <c r="R11" s="63">
        <f t="shared" si="7"/>
        <v>6.7684375340985425E-2</v>
      </c>
      <c r="S11" s="35">
        <v>24</v>
      </c>
      <c r="T11" s="35">
        <v>24328</v>
      </c>
      <c r="U11" s="35">
        <v>130103</v>
      </c>
      <c r="W11" s="1">
        <v>2281989</v>
      </c>
    </row>
    <row r="12" spans="1:23" x14ac:dyDescent="0.45">
      <c r="A12" s="33" t="s">
        <v>17</v>
      </c>
      <c r="B12" s="32">
        <f t="shared" si="10"/>
        <v>2441711</v>
      </c>
      <c r="C12" s="34">
        <f>SUM(一般接種!D11+一般接種!G11+一般接種!J11+一般接種!M11+医療従事者等!C9)</f>
        <v>856669</v>
      </c>
      <c r="D12" s="30">
        <f t="shared" si="0"/>
        <v>0.88199277660179065</v>
      </c>
      <c r="E12" s="34">
        <f>SUM(一般接種!E11+一般接種!H11+一般接種!K11+一般接種!N11+医療従事者等!D9)</f>
        <v>846458</v>
      </c>
      <c r="F12" s="31">
        <f t="shared" si="1"/>
        <v>0.87147993180189609</v>
      </c>
      <c r="G12" s="29">
        <f t="shared" si="8"/>
        <v>710990</v>
      </c>
      <c r="H12" s="31">
        <f t="shared" si="6"/>
        <v>0.73200739636441503</v>
      </c>
      <c r="I12" s="35">
        <v>4881</v>
      </c>
      <c r="J12" s="35">
        <v>29759</v>
      </c>
      <c r="K12" s="35">
        <v>127438</v>
      </c>
      <c r="L12" s="35">
        <v>229241</v>
      </c>
      <c r="M12" s="35">
        <v>189232</v>
      </c>
      <c r="N12" s="35">
        <v>89822</v>
      </c>
      <c r="O12" s="35">
        <v>30773</v>
      </c>
      <c r="P12" s="35">
        <v>9844</v>
      </c>
      <c r="Q12" s="35">
        <f t="shared" si="9"/>
        <v>27594</v>
      </c>
      <c r="R12" s="63">
        <f t="shared" si="7"/>
        <v>2.8409699285896664E-2</v>
      </c>
      <c r="S12" s="35">
        <v>3</v>
      </c>
      <c r="T12" s="35">
        <v>1513</v>
      </c>
      <c r="U12" s="35">
        <v>26078</v>
      </c>
      <c r="W12" s="1">
        <v>971288</v>
      </c>
    </row>
    <row r="13" spans="1:23" x14ac:dyDescent="0.45">
      <c r="A13" s="33" t="s">
        <v>18</v>
      </c>
      <c r="B13" s="32">
        <f t="shared" si="10"/>
        <v>2674254</v>
      </c>
      <c r="C13" s="34">
        <f>SUM(一般接種!D12+一般接種!G12+一般接種!J12+一般接種!M12+医療従事者等!C10)</f>
        <v>934397</v>
      </c>
      <c r="D13" s="30">
        <f t="shared" si="0"/>
        <v>0.873625839362281</v>
      </c>
      <c r="E13" s="34">
        <f>SUM(一般接種!E12+一般接種!H12+一般接種!K12+一般接種!N12+医療従事者等!D10)</f>
        <v>925331</v>
      </c>
      <c r="F13" s="31">
        <f t="shared" si="1"/>
        <v>0.86514947240085194</v>
      </c>
      <c r="G13" s="29">
        <f t="shared" si="8"/>
        <v>762493</v>
      </c>
      <c r="H13" s="31">
        <f t="shared" si="6"/>
        <v>0.71290210385185715</v>
      </c>
      <c r="I13" s="35">
        <v>9649</v>
      </c>
      <c r="J13" s="35">
        <v>34704</v>
      </c>
      <c r="K13" s="35">
        <v>192820</v>
      </c>
      <c r="L13" s="35">
        <v>270813</v>
      </c>
      <c r="M13" s="35">
        <v>142474</v>
      </c>
      <c r="N13" s="35">
        <v>77097</v>
      </c>
      <c r="O13" s="35">
        <v>25798</v>
      </c>
      <c r="P13" s="35">
        <v>9138</v>
      </c>
      <c r="Q13" s="35">
        <f t="shared" si="9"/>
        <v>52033</v>
      </c>
      <c r="R13" s="63">
        <f t="shared" si="7"/>
        <v>4.8648886179576314E-2</v>
      </c>
      <c r="S13" s="35">
        <v>2</v>
      </c>
      <c r="T13" s="35">
        <v>3535</v>
      </c>
      <c r="U13" s="35">
        <v>48496</v>
      </c>
      <c r="W13" s="1">
        <v>1069562</v>
      </c>
    </row>
    <row r="14" spans="1:23" x14ac:dyDescent="0.45">
      <c r="A14" s="33" t="s">
        <v>19</v>
      </c>
      <c r="B14" s="32">
        <f t="shared" si="10"/>
        <v>4588522</v>
      </c>
      <c r="C14" s="34">
        <f>SUM(一般接種!D13+一般接種!G13+一般接種!J13+一般接種!M13+医療従事者等!C11)</f>
        <v>1598370</v>
      </c>
      <c r="D14" s="30">
        <f t="shared" si="0"/>
        <v>0.85838848285688052</v>
      </c>
      <c r="E14" s="34">
        <f>SUM(一般接種!E13+一般接種!H13+一般接種!K13+一般接種!N13+医療従事者等!D11)</f>
        <v>1578655</v>
      </c>
      <c r="F14" s="31">
        <f t="shared" si="1"/>
        <v>0.84780074100766945</v>
      </c>
      <c r="G14" s="29">
        <f t="shared" si="8"/>
        <v>1290268</v>
      </c>
      <c r="H14" s="31">
        <f t="shared" si="6"/>
        <v>0.69292541213785386</v>
      </c>
      <c r="I14" s="35">
        <v>19087</v>
      </c>
      <c r="J14" s="35">
        <v>75476</v>
      </c>
      <c r="K14" s="35">
        <v>345960</v>
      </c>
      <c r="L14" s="35">
        <v>419343</v>
      </c>
      <c r="M14" s="35">
        <v>236785</v>
      </c>
      <c r="N14" s="35">
        <v>128728</v>
      </c>
      <c r="O14" s="35">
        <v>49439</v>
      </c>
      <c r="P14" s="35">
        <v>15450</v>
      </c>
      <c r="Q14" s="35">
        <f t="shared" si="9"/>
        <v>121229</v>
      </c>
      <c r="R14" s="63">
        <f t="shared" si="7"/>
        <v>6.5104811394268394E-2</v>
      </c>
      <c r="S14" s="35">
        <v>120</v>
      </c>
      <c r="T14" s="35">
        <v>12910</v>
      </c>
      <c r="U14" s="35">
        <v>108199</v>
      </c>
      <c r="W14" s="1">
        <v>1862059</v>
      </c>
    </row>
    <row r="15" spans="1:23" x14ac:dyDescent="0.45">
      <c r="A15" s="33" t="s">
        <v>20</v>
      </c>
      <c r="B15" s="32">
        <f t="shared" si="10"/>
        <v>7100567</v>
      </c>
      <c r="C15" s="34">
        <f>SUM(一般接種!D14+一般接種!G14+一般接種!J14+一般接種!M14+医療従事者等!C12)</f>
        <v>2477561</v>
      </c>
      <c r="D15" s="30">
        <f t="shared" si="0"/>
        <v>0.85207631526907235</v>
      </c>
      <c r="E15" s="34">
        <f>SUM(一般接種!E14+一般接種!H14+一般接種!K14+一般接種!N14+医療従事者等!D12)</f>
        <v>2444781</v>
      </c>
      <c r="F15" s="31">
        <f t="shared" si="1"/>
        <v>0.84080270319069361</v>
      </c>
      <c r="G15" s="29">
        <f t="shared" si="8"/>
        <v>1939433</v>
      </c>
      <c r="H15" s="31">
        <f t="shared" si="6"/>
        <v>0.66700473746206157</v>
      </c>
      <c r="I15" s="35">
        <v>21249</v>
      </c>
      <c r="J15" s="35">
        <v>141915</v>
      </c>
      <c r="K15" s="35">
        <v>555277</v>
      </c>
      <c r="L15" s="35">
        <v>593017</v>
      </c>
      <c r="M15" s="35">
        <v>346936</v>
      </c>
      <c r="N15" s="35">
        <v>181261</v>
      </c>
      <c r="O15" s="35">
        <v>71300</v>
      </c>
      <c r="P15" s="35">
        <v>28478</v>
      </c>
      <c r="Q15" s="35">
        <f t="shared" si="9"/>
        <v>238792</v>
      </c>
      <c r="R15" s="63">
        <f t="shared" si="7"/>
        <v>8.2124721641861631E-2</v>
      </c>
      <c r="S15" s="35">
        <v>88</v>
      </c>
      <c r="T15" s="35">
        <v>26500</v>
      </c>
      <c r="U15" s="35">
        <v>212204</v>
      </c>
      <c r="W15" s="1">
        <v>2907675</v>
      </c>
    </row>
    <row r="16" spans="1:23" x14ac:dyDescent="0.45">
      <c r="A16" s="36" t="s">
        <v>21</v>
      </c>
      <c r="B16" s="32">
        <f t="shared" si="10"/>
        <v>4680938</v>
      </c>
      <c r="C16" s="34">
        <f>SUM(一般接種!D15+一般接種!G15+一般接種!J15+一般接種!M15+医療従事者等!C13)</f>
        <v>1634862</v>
      </c>
      <c r="D16" s="30">
        <f t="shared" si="0"/>
        <v>0.83607505570468665</v>
      </c>
      <c r="E16" s="34">
        <f>SUM(一般接種!E15+一般接種!H15+一般接種!K15+一般接種!N15+医療従事者等!D13)</f>
        <v>1615157</v>
      </c>
      <c r="F16" s="31">
        <f t="shared" si="1"/>
        <v>0.82599783880646471</v>
      </c>
      <c r="G16" s="29">
        <f t="shared" si="8"/>
        <v>1289772</v>
      </c>
      <c r="H16" s="31">
        <f t="shared" si="6"/>
        <v>0.65959463046198707</v>
      </c>
      <c r="I16" s="35">
        <v>14826</v>
      </c>
      <c r="J16" s="35">
        <v>72302</v>
      </c>
      <c r="K16" s="35">
        <v>367168</v>
      </c>
      <c r="L16" s="35">
        <v>347894</v>
      </c>
      <c r="M16" s="35">
        <v>253843</v>
      </c>
      <c r="N16" s="35">
        <v>147832</v>
      </c>
      <c r="O16" s="35">
        <v>63005</v>
      </c>
      <c r="P16" s="35">
        <v>22902</v>
      </c>
      <c r="Q16" s="35">
        <f t="shared" si="9"/>
        <v>141147</v>
      </c>
      <c r="R16" s="63">
        <f t="shared" si="7"/>
        <v>7.2183148111308118E-2</v>
      </c>
      <c r="S16" s="35">
        <v>246</v>
      </c>
      <c r="T16" s="35">
        <v>8907</v>
      </c>
      <c r="U16" s="35">
        <v>131994</v>
      </c>
      <c r="W16" s="1">
        <v>1955401</v>
      </c>
    </row>
    <row r="17" spans="1:23" x14ac:dyDescent="0.45">
      <c r="A17" s="33" t="s">
        <v>22</v>
      </c>
      <c r="B17" s="32">
        <f t="shared" si="10"/>
        <v>4604383</v>
      </c>
      <c r="C17" s="34">
        <f>SUM(一般接種!D16+一般接種!G16+一般接種!J16+一般接種!M16+医療従事者等!C14)</f>
        <v>1614509</v>
      </c>
      <c r="D17" s="30">
        <f t="shared" si="0"/>
        <v>0.82452794825190323</v>
      </c>
      <c r="E17" s="34">
        <f>SUM(一般接種!E16+一般接種!H16+一般接種!K16+一般接種!N16+医療従事者等!D14)</f>
        <v>1589985</v>
      </c>
      <c r="F17" s="31">
        <f t="shared" si="1"/>
        <v>0.81200356876381763</v>
      </c>
      <c r="G17" s="29">
        <f t="shared" si="8"/>
        <v>1272373</v>
      </c>
      <c r="H17" s="31">
        <f t="shared" si="6"/>
        <v>0.64979947408228689</v>
      </c>
      <c r="I17" s="35">
        <v>16334</v>
      </c>
      <c r="J17" s="35">
        <v>72123</v>
      </c>
      <c r="K17" s="35">
        <v>402517</v>
      </c>
      <c r="L17" s="35">
        <v>435593</v>
      </c>
      <c r="M17" s="35">
        <v>217710</v>
      </c>
      <c r="N17" s="35">
        <v>78378</v>
      </c>
      <c r="O17" s="35">
        <v>38058</v>
      </c>
      <c r="P17" s="35">
        <v>11660</v>
      </c>
      <c r="Q17" s="35">
        <f t="shared" si="9"/>
        <v>127516</v>
      </c>
      <c r="R17" s="63">
        <f t="shared" si="7"/>
        <v>6.5122279187845772E-2</v>
      </c>
      <c r="S17" s="35">
        <v>52</v>
      </c>
      <c r="T17" s="35">
        <v>7009</v>
      </c>
      <c r="U17" s="35">
        <v>120455</v>
      </c>
      <c r="W17" s="1">
        <v>1958101</v>
      </c>
    </row>
    <row r="18" spans="1:23" x14ac:dyDescent="0.45">
      <c r="A18" s="33" t="s">
        <v>23</v>
      </c>
      <c r="B18" s="32">
        <f t="shared" si="10"/>
        <v>17284810</v>
      </c>
      <c r="C18" s="34">
        <f>SUM(一般接種!D17+一般接種!G17+一般接種!J17+一般接種!M17+医療従事者等!C15)</f>
        <v>6137612</v>
      </c>
      <c r="D18" s="30">
        <f t="shared" si="0"/>
        <v>0.83010263059626044</v>
      </c>
      <c r="E18" s="34">
        <f>SUM(一般接種!E17+一般接種!H17+一般接種!K17+一般接種!N17+医療従事者等!D15)</f>
        <v>6050958</v>
      </c>
      <c r="F18" s="31">
        <f t="shared" si="1"/>
        <v>0.81838280970310395</v>
      </c>
      <c r="G18" s="29">
        <f t="shared" si="8"/>
        <v>4657061</v>
      </c>
      <c r="H18" s="31">
        <f t="shared" si="6"/>
        <v>0.62986037353733848</v>
      </c>
      <c r="I18" s="35">
        <v>49643</v>
      </c>
      <c r="J18" s="35">
        <v>270758</v>
      </c>
      <c r="K18" s="35">
        <v>1316694</v>
      </c>
      <c r="L18" s="35">
        <v>1416985</v>
      </c>
      <c r="M18" s="35">
        <v>837778</v>
      </c>
      <c r="N18" s="35">
        <v>477722</v>
      </c>
      <c r="O18" s="35">
        <v>202338</v>
      </c>
      <c r="P18" s="35">
        <v>85143</v>
      </c>
      <c r="Q18" s="35">
        <f t="shared" si="9"/>
        <v>439179</v>
      </c>
      <c r="R18" s="63">
        <f t="shared" si="7"/>
        <v>5.9398287673224547E-2</v>
      </c>
      <c r="S18" s="35">
        <v>222</v>
      </c>
      <c r="T18" s="35">
        <v>44556</v>
      </c>
      <c r="U18" s="35">
        <v>394401</v>
      </c>
      <c r="W18" s="1">
        <v>7393799</v>
      </c>
    </row>
    <row r="19" spans="1:23" x14ac:dyDescent="0.45">
      <c r="A19" s="33" t="s">
        <v>24</v>
      </c>
      <c r="B19" s="32">
        <f t="shared" si="10"/>
        <v>14898090</v>
      </c>
      <c r="C19" s="34">
        <f>SUM(一般接種!D18+一般接種!G18+一般接種!J18+一般接種!M18+医療従事者等!C16)</f>
        <v>5241696</v>
      </c>
      <c r="D19" s="30">
        <f t="shared" si="0"/>
        <v>0.82900293093729893</v>
      </c>
      <c r="E19" s="34">
        <f>SUM(一般接種!E18+一般接種!H18+一般接種!K18+一般接種!N18+医療従事者等!D16)</f>
        <v>5177103</v>
      </c>
      <c r="F19" s="31">
        <f t="shared" si="1"/>
        <v>0.81878719421429313</v>
      </c>
      <c r="G19" s="29">
        <f t="shared" si="8"/>
        <v>4068915</v>
      </c>
      <c r="H19" s="31">
        <f t="shared" si="6"/>
        <v>0.64352119251760109</v>
      </c>
      <c r="I19" s="35">
        <v>43185</v>
      </c>
      <c r="J19" s="35">
        <v>214217</v>
      </c>
      <c r="K19" s="35">
        <v>1089707</v>
      </c>
      <c r="L19" s="35">
        <v>1325125</v>
      </c>
      <c r="M19" s="35">
        <v>755556</v>
      </c>
      <c r="N19" s="35">
        <v>394350</v>
      </c>
      <c r="O19" s="35">
        <v>169369</v>
      </c>
      <c r="P19" s="35">
        <v>77406</v>
      </c>
      <c r="Q19" s="35">
        <f t="shared" si="9"/>
        <v>410376</v>
      </c>
      <c r="R19" s="63">
        <f t="shared" si="7"/>
        <v>6.4903212011212588E-2</v>
      </c>
      <c r="S19" s="35">
        <v>248</v>
      </c>
      <c r="T19" s="35">
        <v>35114</v>
      </c>
      <c r="U19" s="35">
        <v>375014</v>
      </c>
      <c r="W19" s="1">
        <v>6322892</v>
      </c>
    </row>
    <row r="20" spans="1:23" x14ac:dyDescent="0.45">
      <c r="A20" s="33" t="s">
        <v>25</v>
      </c>
      <c r="B20" s="32">
        <f t="shared" si="10"/>
        <v>32034105</v>
      </c>
      <c r="C20" s="34">
        <f>SUM(一般接種!D19+一般接種!G19+一般接種!J19+一般接種!M19+医療従事者等!C17)</f>
        <v>11312024</v>
      </c>
      <c r="D20" s="30">
        <f t="shared" si="0"/>
        <v>0.817146222559617</v>
      </c>
      <c r="E20" s="34">
        <f>SUM(一般接種!E19+一般接種!H19+一般接種!K19+一般接種!N19+医療従事者等!D17)</f>
        <v>11166495</v>
      </c>
      <c r="F20" s="31">
        <f t="shared" si="1"/>
        <v>0.80663365004183607</v>
      </c>
      <c r="G20" s="29">
        <f t="shared" si="8"/>
        <v>8467128</v>
      </c>
      <c r="H20" s="31">
        <f t="shared" si="6"/>
        <v>0.6116395846692656</v>
      </c>
      <c r="I20" s="35">
        <v>103787</v>
      </c>
      <c r="J20" s="35">
        <v>612379</v>
      </c>
      <c r="K20" s="35">
        <v>2639950</v>
      </c>
      <c r="L20" s="35">
        <v>2940231</v>
      </c>
      <c r="M20" s="35">
        <v>1267791</v>
      </c>
      <c r="N20" s="35">
        <v>517687</v>
      </c>
      <c r="O20" s="35">
        <v>235839</v>
      </c>
      <c r="P20" s="35">
        <v>149464</v>
      </c>
      <c r="Q20" s="35">
        <f t="shared" si="9"/>
        <v>1088458</v>
      </c>
      <c r="R20" s="63">
        <f t="shared" si="7"/>
        <v>7.8626896752941433E-2</v>
      </c>
      <c r="S20" s="35">
        <v>1332</v>
      </c>
      <c r="T20" s="35">
        <v>142844</v>
      </c>
      <c r="U20" s="35">
        <v>944282</v>
      </c>
      <c r="W20" s="1">
        <v>13843329</v>
      </c>
    </row>
    <row r="21" spans="1:23" x14ac:dyDescent="0.45">
      <c r="A21" s="33" t="s">
        <v>26</v>
      </c>
      <c r="B21" s="32">
        <f t="shared" si="10"/>
        <v>21471121</v>
      </c>
      <c r="C21" s="34">
        <f>SUM(一般接種!D20+一般接種!G20+一般接種!J20+一般接種!M20+医療従事者等!C18)</f>
        <v>7619292</v>
      </c>
      <c r="D21" s="30">
        <f t="shared" si="0"/>
        <v>0.82636895531401355</v>
      </c>
      <c r="E21" s="34">
        <f>SUM(一般接種!E20+一般接種!H20+一般接種!K20+一般接種!N20+医療従事者等!D18)</f>
        <v>7527596</v>
      </c>
      <c r="F21" s="31">
        <f t="shared" si="1"/>
        <v>0.81642384128944623</v>
      </c>
      <c r="G21" s="29">
        <f t="shared" si="8"/>
        <v>5752571</v>
      </c>
      <c r="H21" s="31">
        <f t="shared" si="6"/>
        <v>0.62390916211633451</v>
      </c>
      <c r="I21" s="35">
        <v>51560</v>
      </c>
      <c r="J21" s="35">
        <v>306042</v>
      </c>
      <c r="K21" s="35">
        <v>1457654</v>
      </c>
      <c r="L21" s="35">
        <v>2058671</v>
      </c>
      <c r="M21" s="35">
        <v>1101022</v>
      </c>
      <c r="N21" s="35">
        <v>476711</v>
      </c>
      <c r="O21" s="35">
        <v>189994</v>
      </c>
      <c r="P21" s="35">
        <v>110917</v>
      </c>
      <c r="Q21" s="35">
        <f t="shared" si="9"/>
        <v>571662</v>
      </c>
      <c r="R21" s="63">
        <f t="shared" si="7"/>
        <v>6.2001000845317338E-2</v>
      </c>
      <c r="S21" s="35">
        <v>643</v>
      </c>
      <c r="T21" s="35">
        <v>46668</v>
      </c>
      <c r="U21" s="35">
        <v>524351</v>
      </c>
      <c r="W21" s="1">
        <v>9220206</v>
      </c>
    </row>
    <row r="22" spans="1:23" x14ac:dyDescent="0.45">
      <c r="A22" s="33" t="s">
        <v>27</v>
      </c>
      <c r="B22" s="32">
        <f t="shared" si="10"/>
        <v>5451876</v>
      </c>
      <c r="C22" s="34">
        <f>SUM(一般接種!D21+一般接種!G21+一般接種!J21+一般接種!M21+医療従事者等!C19)</f>
        <v>1905374</v>
      </c>
      <c r="D22" s="30">
        <f t="shared" si="0"/>
        <v>0.86092372312344168</v>
      </c>
      <c r="E22" s="34">
        <f>SUM(一般接種!E21+一般接種!H21+一般接種!K21+一般接種!N21+医療従事者等!D19)</f>
        <v>1874180</v>
      </c>
      <c r="F22" s="31">
        <f t="shared" si="1"/>
        <v>0.84682903377682917</v>
      </c>
      <c r="G22" s="29">
        <f t="shared" si="8"/>
        <v>1570312</v>
      </c>
      <c r="H22" s="31">
        <f t="shared" si="6"/>
        <v>0.70952939082060429</v>
      </c>
      <c r="I22" s="35">
        <v>16817</v>
      </c>
      <c r="J22" s="35">
        <v>65040</v>
      </c>
      <c r="K22" s="35">
        <v>344128</v>
      </c>
      <c r="L22" s="35">
        <v>568069</v>
      </c>
      <c r="M22" s="35">
        <v>356592</v>
      </c>
      <c r="N22" s="35">
        <v>150026</v>
      </c>
      <c r="O22" s="35">
        <v>50130</v>
      </c>
      <c r="P22" s="35">
        <v>19510</v>
      </c>
      <c r="Q22" s="35">
        <f t="shared" si="9"/>
        <v>102010</v>
      </c>
      <c r="R22" s="63">
        <f t="shared" si="7"/>
        <v>4.6092173502851559E-2</v>
      </c>
      <c r="S22" s="35">
        <v>9</v>
      </c>
      <c r="T22" s="35">
        <v>6083</v>
      </c>
      <c r="U22" s="35">
        <v>95918</v>
      </c>
      <c r="W22" s="1">
        <v>2213174</v>
      </c>
    </row>
    <row r="23" spans="1:23" x14ac:dyDescent="0.45">
      <c r="A23" s="33" t="s">
        <v>28</v>
      </c>
      <c r="B23" s="32">
        <f t="shared" si="10"/>
        <v>2568234</v>
      </c>
      <c r="C23" s="34">
        <f>SUM(一般接種!D22+一般接種!G22+一般接種!J22+一般接種!M22+医療従事者等!C20)</f>
        <v>897858</v>
      </c>
      <c r="D23" s="30">
        <f t="shared" si="0"/>
        <v>0.85700131911262478</v>
      </c>
      <c r="E23" s="34">
        <f>SUM(一般接種!E22+一般接種!H22+一般接種!K22+一般接種!N22+医療従事者等!D20)</f>
        <v>890153</v>
      </c>
      <c r="F23" s="31">
        <f t="shared" si="1"/>
        <v>0.84964693215637688</v>
      </c>
      <c r="G23" s="29">
        <f t="shared" si="8"/>
        <v>701869</v>
      </c>
      <c r="H23" s="31">
        <f t="shared" si="6"/>
        <v>0.66993072272481702</v>
      </c>
      <c r="I23" s="35">
        <v>10204</v>
      </c>
      <c r="J23" s="35">
        <v>39252</v>
      </c>
      <c r="K23" s="35">
        <v>212990</v>
      </c>
      <c r="L23" s="35">
        <v>219641</v>
      </c>
      <c r="M23" s="35">
        <v>127773</v>
      </c>
      <c r="N23" s="35">
        <v>63066</v>
      </c>
      <c r="O23" s="35">
        <v>20015</v>
      </c>
      <c r="P23" s="35">
        <v>8928</v>
      </c>
      <c r="Q23" s="35">
        <f t="shared" si="9"/>
        <v>78354</v>
      </c>
      <c r="R23" s="63">
        <f t="shared" si="7"/>
        <v>7.478853154702704E-2</v>
      </c>
      <c r="S23" s="35">
        <v>101</v>
      </c>
      <c r="T23" s="35">
        <v>3643</v>
      </c>
      <c r="U23" s="35">
        <v>74610</v>
      </c>
      <c r="W23" s="1">
        <v>1047674</v>
      </c>
    </row>
    <row r="24" spans="1:23" x14ac:dyDescent="0.45">
      <c r="A24" s="33" t="s">
        <v>29</v>
      </c>
      <c r="B24" s="32">
        <f t="shared" si="10"/>
        <v>2655351</v>
      </c>
      <c r="C24" s="34">
        <f>SUM(一般接種!D23+一般接種!G23+一般接種!J23+一般接種!M23+医療従事者等!C21)</f>
        <v>938875</v>
      </c>
      <c r="D24" s="30">
        <f t="shared" si="0"/>
        <v>0.82891451596954413</v>
      </c>
      <c r="E24" s="34">
        <f>SUM(一般接種!E23+一般接種!H23+一般接種!K23+一般接種!N23+医療従事者等!D21)</f>
        <v>927946</v>
      </c>
      <c r="F24" s="31">
        <f t="shared" si="1"/>
        <v>0.81926551397776548</v>
      </c>
      <c r="G24" s="29">
        <f t="shared" si="8"/>
        <v>721205</v>
      </c>
      <c r="H24" s="31">
        <f t="shared" si="6"/>
        <v>0.6367378974728426</v>
      </c>
      <c r="I24" s="35">
        <v>9305</v>
      </c>
      <c r="J24" s="35">
        <v>55434</v>
      </c>
      <c r="K24" s="35">
        <v>204726</v>
      </c>
      <c r="L24" s="35">
        <v>216673</v>
      </c>
      <c r="M24" s="35">
        <v>130937</v>
      </c>
      <c r="N24" s="35">
        <v>67675</v>
      </c>
      <c r="O24" s="35">
        <v>26844</v>
      </c>
      <c r="P24" s="35">
        <v>9611</v>
      </c>
      <c r="Q24" s="35">
        <f t="shared" si="9"/>
        <v>67325</v>
      </c>
      <c r="R24" s="63">
        <f t="shared" si="7"/>
        <v>5.9439935867553785E-2</v>
      </c>
      <c r="S24" s="35">
        <v>38</v>
      </c>
      <c r="T24" s="35">
        <v>6790</v>
      </c>
      <c r="U24" s="35">
        <v>60497</v>
      </c>
      <c r="W24" s="1">
        <v>1132656</v>
      </c>
    </row>
    <row r="25" spans="1:23" x14ac:dyDescent="0.45">
      <c r="A25" s="33" t="s">
        <v>30</v>
      </c>
      <c r="B25" s="32">
        <f t="shared" si="10"/>
        <v>1830132</v>
      </c>
      <c r="C25" s="34">
        <f>SUM(一般接種!D24+一般接種!G24+一般接種!J24+一般接種!M24+医療従事者等!C22)</f>
        <v>648624</v>
      </c>
      <c r="D25" s="30">
        <f t="shared" si="0"/>
        <v>0.83738476057439937</v>
      </c>
      <c r="E25" s="34">
        <f>SUM(一般接種!E24+一般接種!H24+一般接種!K24+一般接種!N24+医療従事者等!D22)</f>
        <v>642166</v>
      </c>
      <c r="F25" s="31">
        <f t="shared" si="1"/>
        <v>0.82904737129526462</v>
      </c>
      <c r="G25" s="29">
        <f t="shared" si="8"/>
        <v>504665</v>
      </c>
      <c r="H25" s="31">
        <f t="shared" si="6"/>
        <v>0.65153121098707301</v>
      </c>
      <c r="I25" s="35">
        <v>7672</v>
      </c>
      <c r="J25" s="35">
        <v>32383</v>
      </c>
      <c r="K25" s="35">
        <v>143767</v>
      </c>
      <c r="L25" s="35">
        <v>172142</v>
      </c>
      <c r="M25" s="35">
        <v>92054</v>
      </c>
      <c r="N25" s="35">
        <v>34560</v>
      </c>
      <c r="O25" s="35">
        <v>15912</v>
      </c>
      <c r="P25" s="35">
        <v>6175</v>
      </c>
      <c r="Q25" s="35">
        <f t="shared" si="9"/>
        <v>34677</v>
      </c>
      <c r="R25" s="63">
        <f t="shared" si="7"/>
        <v>4.4768604526564615E-2</v>
      </c>
      <c r="S25" s="35">
        <v>145</v>
      </c>
      <c r="T25" s="35">
        <v>3718</v>
      </c>
      <c r="U25" s="35">
        <v>30814</v>
      </c>
      <c r="W25" s="1">
        <v>774583</v>
      </c>
    </row>
    <row r="26" spans="1:23" x14ac:dyDescent="0.45">
      <c r="A26" s="33" t="s">
        <v>31</v>
      </c>
      <c r="B26" s="32">
        <f t="shared" si="10"/>
        <v>1937206</v>
      </c>
      <c r="C26" s="34">
        <f>SUM(一般接種!D25+一般接種!G25+一般接種!J25+一般接種!M25+医療従事者等!C23)</f>
        <v>682509</v>
      </c>
      <c r="D26" s="30">
        <f t="shared" si="0"/>
        <v>0.83131728861372212</v>
      </c>
      <c r="E26" s="34">
        <f>SUM(一般接種!E25+一般接種!H25+一般接種!K25+一般接種!N25+医療従事者等!D23)</f>
        <v>674435</v>
      </c>
      <c r="F26" s="31">
        <f t="shared" si="1"/>
        <v>0.82148290432242754</v>
      </c>
      <c r="G26" s="29">
        <f t="shared" si="8"/>
        <v>528771</v>
      </c>
      <c r="H26" s="31">
        <f t="shared" si="6"/>
        <v>0.64405960070499646</v>
      </c>
      <c r="I26" s="35">
        <v>6325</v>
      </c>
      <c r="J26" s="35">
        <v>37938</v>
      </c>
      <c r="K26" s="35">
        <v>169072</v>
      </c>
      <c r="L26" s="35">
        <v>165098</v>
      </c>
      <c r="M26" s="35">
        <v>96378</v>
      </c>
      <c r="N26" s="35">
        <v>34620</v>
      </c>
      <c r="O26" s="35">
        <v>12410</v>
      </c>
      <c r="P26" s="35">
        <v>6930</v>
      </c>
      <c r="Q26" s="35">
        <f t="shared" si="9"/>
        <v>51491</v>
      </c>
      <c r="R26" s="63">
        <f t="shared" si="7"/>
        <v>6.2717646958515075E-2</v>
      </c>
      <c r="S26" s="35">
        <v>117</v>
      </c>
      <c r="T26" s="35">
        <v>6383</v>
      </c>
      <c r="U26" s="35">
        <v>44991</v>
      </c>
      <c r="W26" s="1">
        <v>820997</v>
      </c>
    </row>
    <row r="27" spans="1:23" x14ac:dyDescent="0.45">
      <c r="A27" s="33" t="s">
        <v>32</v>
      </c>
      <c r="B27" s="32">
        <f t="shared" si="10"/>
        <v>4970540</v>
      </c>
      <c r="C27" s="34">
        <f>SUM(一般接種!D26+一般接種!G26+一般接種!J26+一般接種!M26+医療従事者等!C24)</f>
        <v>1733271</v>
      </c>
      <c r="D27" s="30">
        <f t="shared" si="0"/>
        <v>0.83662694637398471</v>
      </c>
      <c r="E27" s="34">
        <f>SUM(一般接種!E26+一般接種!H26+一般接種!K26+一般接種!N26+医療従事者等!D24)</f>
        <v>1711071</v>
      </c>
      <c r="F27" s="31">
        <f t="shared" si="1"/>
        <v>0.82591130051739192</v>
      </c>
      <c r="G27" s="29">
        <f t="shared" si="8"/>
        <v>1397720</v>
      </c>
      <c r="H27" s="31">
        <f t="shared" si="6"/>
        <v>0.67466092462508509</v>
      </c>
      <c r="I27" s="35">
        <v>14345</v>
      </c>
      <c r="J27" s="35">
        <v>69340</v>
      </c>
      <c r="K27" s="35">
        <v>457631</v>
      </c>
      <c r="L27" s="35">
        <v>432941</v>
      </c>
      <c r="M27" s="35">
        <v>235589</v>
      </c>
      <c r="N27" s="35">
        <v>123179</v>
      </c>
      <c r="O27" s="35">
        <v>48151</v>
      </c>
      <c r="P27" s="35">
        <v>16544</v>
      </c>
      <c r="Q27" s="35">
        <f t="shared" si="9"/>
        <v>128478</v>
      </c>
      <c r="R27" s="63">
        <f t="shared" si="7"/>
        <v>6.2014628304654498E-2</v>
      </c>
      <c r="S27" s="35">
        <v>12</v>
      </c>
      <c r="T27" s="35">
        <v>6398</v>
      </c>
      <c r="U27" s="35">
        <v>122068</v>
      </c>
      <c r="W27" s="1">
        <v>2071737</v>
      </c>
    </row>
    <row r="28" spans="1:23" x14ac:dyDescent="0.45">
      <c r="A28" s="33" t="s">
        <v>33</v>
      </c>
      <c r="B28" s="32">
        <f t="shared" si="10"/>
        <v>4797553</v>
      </c>
      <c r="C28" s="34">
        <f>SUM(一般接種!D27+一般接種!G27+一般接種!J27+一般接種!M27+医療従事者等!C25)</f>
        <v>1670540</v>
      </c>
      <c r="D28" s="30">
        <f t="shared" si="0"/>
        <v>0.82831587407916829</v>
      </c>
      <c r="E28" s="34">
        <f>SUM(一般接種!E27+一般接種!H27+一般接種!K27+一般接種!N27+医療従事者等!D25)</f>
        <v>1657056</v>
      </c>
      <c r="F28" s="31">
        <f t="shared" si="1"/>
        <v>0.82163000529058294</v>
      </c>
      <c r="G28" s="29">
        <f t="shared" si="8"/>
        <v>1314469</v>
      </c>
      <c r="H28" s="31">
        <f t="shared" si="6"/>
        <v>0.65176262686614528</v>
      </c>
      <c r="I28" s="35">
        <v>15491</v>
      </c>
      <c r="J28" s="35">
        <v>85297</v>
      </c>
      <c r="K28" s="35">
        <v>466790</v>
      </c>
      <c r="L28" s="35">
        <v>403483</v>
      </c>
      <c r="M28" s="35">
        <v>192202</v>
      </c>
      <c r="N28" s="35">
        <v>97758</v>
      </c>
      <c r="O28" s="35">
        <v>37983</v>
      </c>
      <c r="P28" s="35">
        <v>15465</v>
      </c>
      <c r="Q28" s="35">
        <f t="shared" si="9"/>
        <v>155488</v>
      </c>
      <c r="R28" s="63">
        <f t="shared" si="7"/>
        <v>7.7096734366624994E-2</v>
      </c>
      <c r="S28" s="35">
        <v>42</v>
      </c>
      <c r="T28" s="35">
        <v>9386</v>
      </c>
      <c r="U28" s="35">
        <v>146060</v>
      </c>
      <c r="W28" s="1">
        <v>2016791</v>
      </c>
    </row>
    <row r="29" spans="1:23" x14ac:dyDescent="0.45">
      <c r="A29" s="33" t="s">
        <v>34</v>
      </c>
      <c r="B29" s="32">
        <f t="shared" si="10"/>
        <v>8852750</v>
      </c>
      <c r="C29" s="34">
        <f>SUM(一般接種!D28+一般接種!G28+一般接種!J28+一般接種!M28+医療従事者等!C26)</f>
        <v>3141735</v>
      </c>
      <c r="D29" s="30">
        <f t="shared" si="0"/>
        <v>0.85228253026102341</v>
      </c>
      <c r="E29" s="34">
        <f>SUM(一般接種!E28+一般接種!H28+一般接種!K28+一般接種!N28+医療従事者等!D26)</f>
        <v>3107580</v>
      </c>
      <c r="F29" s="31">
        <f t="shared" si="1"/>
        <v>0.84301704166282354</v>
      </c>
      <c r="G29" s="29">
        <f t="shared" si="8"/>
        <v>2382609</v>
      </c>
      <c r="H29" s="31">
        <f t="shared" si="6"/>
        <v>0.64634860264875516</v>
      </c>
      <c r="I29" s="35">
        <v>23569</v>
      </c>
      <c r="J29" s="35">
        <v>115866</v>
      </c>
      <c r="K29" s="35">
        <v>657019</v>
      </c>
      <c r="L29" s="35">
        <v>756423</v>
      </c>
      <c r="M29" s="35">
        <v>453523</v>
      </c>
      <c r="N29" s="35">
        <v>251587</v>
      </c>
      <c r="O29" s="35">
        <v>87909</v>
      </c>
      <c r="P29" s="35">
        <v>36713</v>
      </c>
      <c r="Q29" s="35">
        <f t="shared" si="9"/>
        <v>220826</v>
      </c>
      <c r="R29" s="63">
        <f t="shared" si="7"/>
        <v>5.9905161328826506E-2</v>
      </c>
      <c r="S29" s="35">
        <v>24</v>
      </c>
      <c r="T29" s="35">
        <v>12051</v>
      </c>
      <c r="U29" s="35">
        <v>208751</v>
      </c>
      <c r="W29" s="1">
        <v>3686260</v>
      </c>
    </row>
    <row r="30" spans="1:23" x14ac:dyDescent="0.45">
      <c r="A30" s="33" t="s">
        <v>35</v>
      </c>
      <c r="B30" s="32">
        <f t="shared" si="10"/>
        <v>16885862</v>
      </c>
      <c r="C30" s="34">
        <f>SUM(一般接種!D29+一般接種!G29+一般接種!J29+一般接種!M29+医療従事者等!C27)</f>
        <v>6017750</v>
      </c>
      <c r="D30" s="30">
        <f t="shared" si="0"/>
        <v>0.79612483565517389</v>
      </c>
      <c r="E30" s="34">
        <f>SUM(一般接種!E29+一般接種!H29+一般接種!K29+一般接種!N29+医療従事者等!D27)</f>
        <v>5913240</v>
      </c>
      <c r="F30" s="31">
        <f t="shared" si="1"/>
        <v>0.78229857059359409</v>
      </c>
      <c r="G30" s="29">
        <f t="shared" si="8"/>
        <v>4489877</v>
      </c>
      <c r="H30" s="31">
        <f t="shared" si="6"/>
        <v>0.59399320156818503</v>
      </c>
      <c r="I30" s="35">
        <v>43174</v>
      </c>
      <c r="J30" s="35">
        <v>375149</v>
      </c>
      <c r="K30" s="35">
        <v>1355545</v>
      </c>
      <c r="L30" s="35">
        <v>1361564</v>
      </c>
      <c r="M30" s="35">
        <v>760592</v>
      </c>
      <c r="N30" s="35">
        <v>370099</v>
      </c>
      <c r="O30" s="35">
        <v>150116</v>
      </c>
      <c r="P30" s="35">
        <v>73638</v>
      </c>
      <c r="Q30" s="35">
        <f t="shared" si="9"/>
        <v>464995</v>
      </c>
      <c r="R30" s="63">
        <f t="shared" si="7"/>
        <v>6.1517023464829478E-2</v>
      </c>
      <c r="S30" s="35">
        <v>66</v>
      </c>
      <c r="T30" s="35">
        <v>44864</v>
      </c>
      <c r="U30" s="35">
        <v>420065</v>
      </c>
      <c r="W30" s="1">
        <v>7558802</v>
      </c>
    </row>
    <row r="31" spans="1:23" x14ac:dyDescent="0.45">
      <c r="A31" s="33" t="s">
        <v>36</v>
      </c>
      <c r="B31" s="32">
        <f t="shared" si="10"/>
        <v>4161242</v>
      </c>
      <c r="C31" s="34">
        <f>SUM(一般接種!D30+一般接種!G30+一般接種!J30+一般接種!M30+医療従事者等!C28)</f>
        <v>1482227</v>
      </c>
      <c r="D31" s="30">
        <f t="shared" si="0"/>
        <v>0.82320470832081405</v>
      </c>
      <c r="E31" s="34">
        <f>SUM(一般接種!E30+一般接種!H30+一般接種!K30+一般接種!N30+医療従事者等!D28)</f>
        <v>1466684</v>
      </c>
      <c r="F31" s="31">
        <f t="shared" si="1"/>
        <v>0.81457237954699568</v>
      </c>
      <c r="G31" s="29">
        <f t="shared" si="8"/>
        <v>1135740</v>
      </c>
      <c r="H31" s="31">
        <f t="shared" si="6"/>
        <v>0.63077147793710497</v>
      </c>
      <c r="I31" s="35">
        <v>16824</v>
      </c>
      <c r="J31" s="35">
        <v>67493</v>
      </c>
      <c r="K31" s="35">
        <v>347210</v>
      </c>
      <c r="L31" s="35">
        <v>353864</v>
      </c>
      <c r="M31" s="35">
        <v>196951</v>
      </c>
      <c r="N31" s="35">
        <v>98645</v>
      </c>
      <c r="O31" s="35">
        <v>40705</v>
      </c>
      <c r="P31" s="35">
        <v>14048</v>
      </c>
      <c r="Q31" s="35">
        <f t="shared" si="9"/>
        <v>76591</v>
      </c>
      <c r="R31" s="63">
        <f t="shared" si="7"/>
        <v>4.2537392595735656E-2</v>
      </c>
      <c r="S31" s="35">
        <v>82</v>
      </c>
      <c r="T31" s="35">
        <v>5396</v>
      </c>
      <c r="U31" s="35">
        <v>71113</v>
      </c>
      <c r="W31" s="1">
        <v>1800557</v>
      </c>
    </row>
    <row r="32" spans="1:23" x14ac:dyDescent="0.45">
      <c r="A32" s="33" t="s">
        <v>37</v>
      </c>
      <c r="B32" s="32">
        <f t="shared" si="10"/>
        <v>3258611</v>
      </c>
      <c r="C32" s="34">
        <f>SUM(一般接種!D31+一般接種!G31+一般接種!J31+一般接種!M31+医療従事者等!C29)</f>
        <v>1158751</v>
      </c>
      <c r="D32" s="30">
        <f t="shared" si="0"/>
        <v>0.81668725856208191</v>
      </c>
      <c r="E32" s="34">
        <f>SUM(一般接種!E31+一般接種!H31+一般接種!K31+一般接種!N31+医療従事者等!D29)</f>
        <v>1146767</v>
      </c>
      <c r="F32" s="31">
        <f t="shared" si="1"/>
        <v>0.80824093997715041</v>
      </c>
      <c r="G32" s="29">
        <f t="shared" si="8"/>
        <v>869540</v>
      </c>
      <c r="H32" s="31">
        <f t="shared" si="6"/>
        <v>0.61285145713796385</v>
      </c>
      <c r="I32" s="35">
        <v>8746</v>
      </c>
      <c r="J32" s="35">
        <v>53051</v>
      </c>
      <c r="K32" s="35">
        <v>238846</v>
      </c>
      <c r="L32" s="35">
        <v>286073</v>
      </c>
      <c r="M32" s="35">
        <v>161228</v>
      </c>
      <c r="N32" s="35">
        <v>83208</v>
      </c>
      <c r="O32" s="35">
        <v>25098</v>
      </c>
      <c r="P32" s="35">
        <v>13290</v>
      </c>
      <c r="Q32" s="35">
        <f t="shared" si="9"/>
        <v>83553</v>
      </c>
      <c r="R32" s="63">
        <f t="shared" si="7"/>
        <v>5.8888122223530015E-2</v>
      </c>
      <c r="S32" s="35">
        <v>9</v>
      </c>
      <c r="T32" s="35">
        <v>6959</v>
      </c>
      <c r="U32" s="35">
        <v>76585</v>
      </c>
      <c r="W32" s="1">
        <v>1418843</v>
      </c>
    </row>
    <row r="33" spans="1:23" x14ac:dyDescent="0.45">
      <c r="A33" s="33" t="s">
        <v>38</v>
      </c>
      <c r="B33" s="32">
        <f t="shared" si="10"/>
        <v>5661023</v>
      </c>
      <c r="C33" s="34">
        <f>SUM(一般接種!D32+一般接種!G32+一般接種!J32+一般接種!M32+医療従事者等!C30)</f>
        <v>2031343</v>
      </c>
      <c r="D33" s="30">
        <f t="shared" si="0"/>
        <v>0.80273040321006328</v>
      </c>
      <c r="E33" s="34">
        <f>SUM(一般接種!E32+一般接種!H32+一般接種!K32+一般接種!N32+医療従事者等!D30)</f>
        <v>2000007</v>
      </c>
      <c r="F33" s="31">
        <f t="shared" si="1"/>
        <v>0.79034728528512865</v>
      </c>
      <c r="G33" s="29">
        <f t="shared" si="8"/>
        <v>1497896</v>
      </c>
      <c r="H33" s="31">
        <f t="shared" si="6"/>
        <v>0.59192694687541247</v>
      </c>
      <c r="I33" s="35">
        <v>26020</v>
      </c>
      <c r="J33" s="35">
        <v>96821</v>
      </c>
      <c r="K33" s="35">
        <v>451095</v>
      </c>
      <c r="L33" s="35">
        <v>475391</v>
      </c>
      <c r="M33" s="35">
        <v>252360</v>
      </c>
      <c r="N33" s="35">
        <v>125284</v>
      </c>
      <c r="O33" s="35">
        <v>50874</v>
      </c>
      <c r="P33" s="35">
        <v>20051</v>
      </c>
      <c r="Q33" s="35">
        <f t="shared" si="9"/>
        <v>131777</v>
      </c>
      <c r="R33" s="63">
        <f t="shared" si="7"/>
        <v>5.2074614845357241E-2</v>
      </c>
      <c r="S33" s="35">
        <v>12</v>
      </c>
      <c r="T33" s="35">
        <v>7718</v>
      </c>
      <c r="U33" s="35">
        <v>124047</v>
      </c>
      <c r="W33" s="1">
        <v>2530542</v>
      </c>
    </row>
    <row r="34" spans="1:23" x14ac:dyDescent="0.45">
      <c r="A34" s="33" t="s">
        <v>39</v>
      </c>
      <c r="B34" s="32">
        <f t="shared" si="10"/>
        <v>19153911</v>
      </c>
      <c r="C34" s="34">
        <f>SUM(一般接種!D33+一般接種!G33+一般接種!J33+一般接種!M33+医療従事者等!C31)</f>
        <v>6908080</v>
      </c>
      <c r="D34" s="30">
        <f t="shared" si="0"/>
        <v>0.78150024362207371</v>
      </c>
      <c r="E34" s="34">
        <f>SUM(一般接種!E33+一般接種!H33+一般接種!K33+一般接種!N33+医療従事者等!D31)</f>
        <v>6819588</v>
      </c>
      <c r="F34" s="31">
        <f t="shared" si="1"/>
        <v>0.77148928260850624</v>
      </c>
      <c r="G34" s="29">
        <f t="shared" si="8"/>
        <v>4954928</v>
      </c>
      <c r="H34" s="31">
        <f t="shared" si="6"/>
        <v>0.56054322461955197</v>
      </c>
      <c r="I34" s="35">
        <v>65462</v>
      </c>
      <c r="J34" s="35">
        <v>374867</v>
      </c>
      <c r="K34" s="35">
        <v>1528070</v>
      </c>
      <c r="L34" s="35">
        <v>1560202</v>
      </c>
      <c r="M34" s="35">
        <v>772768</v>
      </c>
      <c r="N34" s="35">
        <v>368387</v>
      </c>
      <c r="O34" s="35">
        <v>197402</v>
      </c>
      <c r="P34" s="35">
        <v>87770</v>
      </c>
      <c r="Q34" s="35">
        <f t="shared" si="9"/>
        <v>471315</v>
      </c>
      <c r="R34" s="63">
        <f t="shared" si="7"/>
        <v>5.3319125910924262E-2</v>
      </c>
      <c r="S34" s="35">
        <v>350</v>
      </c>
      <c r="T34" s="35">
        <v>48084</v>
      </c>
      <c r="U34" s="35">
        <v>422881</v>
      </c>
      <c r="W34" s="1">
        <v>8839511</v>
      </c>
    </row>
    <row r="35" spans="1:23" x14ac:dyDescent="0.45">
      <c r="A35" s="33" t="s">
        <v>40</v>
      </c>
      <c r="B35" s="32">
        <f t="shared" si="10"/>
        <v>12430982</v>
      </c>
      <c r="C35" s="34">
        <f>SUM(一般接種!D34+一般接種!G34+一般接種!J34+一般接種!M34+医療従事者等!C32)</f>
        <v>4436777</v>
      </c>
      <c r="D35" s="30">
        <f t="shared" si="0"/>
        <v>0.80323646156283235</v>
      </c>
      <c r="E35" s="34">
        <f>SUM(一般接種!E34+一般接種!H34+一般接種!K34+一般接種!N34+医療従事者等!D32)</f>
        <v>4385812</v>
      </c>
      <c r="F35" s="31">
        <f t="shared" si="1"/>
        <v>0.79400973092851157</v>
      </c>
      <c r="G35" s="29">
        <f t="shared" si="8"/>
        <v>3299602</v>
      </c>
      <c r="H35" s="31">
        <f t="shared" si="6"/>
        <v>0.59736169634977032</v>
      </c>
      <c r="I35" s="35">
        <v>45495</v>
      </c>
      <c r="J35" s="35">
        <v>243573</v>
      </c>
      <c r="K35" s="35">
        <v>1010000</v>
      </c>
      <c r="L35" s="35">
        <v>1037455</v>
      </c>
      <c r="M35" s="35">
        <v>544622</v>
      </c>
      <c r="N35" s="35">
        <v>253081</v>
      </c>
      <c r="O35" s="35">
        <v>115591</v>
      </c>
      <c r="P35" s="35">
        <v>49785</v>
      </c>
      <c r="Q35" s="35">
        <f t="shared" si="9"/>
        <v>308791</v>
      </c>
      <c r="R35" s="63">
        <f t="shared" si="7"/>
        <v>5.5903686437801262E-2</v>
      </c>
      <c r="S35" s="35">
        <v>100</v>
      </c>
      <c r="T35" s="35">
        <v>26114</v>
      </c>
      <c r="U35" s="35">
        <v>282577</v>
      </c>
      <c r="W35" s="1">
        <v>5523625</v>
      </c>
    </row>
    <row r="36" spans="1:23" x14ac:dyDescent="0.45">
      <c r="A36" s="33" t="s">
        <v>41</v>
      </c>
      <c r="B36" s="32">
        <f t="shared" si="10"/>
        <v>3103776</v>
      </c>
      <c r="C36" s="34">
        <f>SUM(一般接種!D35+一般接種!G35+一般接種!J35+一般接種!M35+医療従事者等!C33)</f>
        <v>1094890</v>
      </c>
      <c r="D36" s="30">
        <f t="shared" si="0"/>
        <v>0.8142026073461095</v>
      </c>
      <c r="E36" s="34">
        <f>SUM(一般接種!E35+一般接種!H35+一般接種!K35+一般接種!N35+医療従事者等!D33)</f>
        <v>1083832</v>
      </c>
      <c r="F36" s="31">
        <f t="shared" si="1"/>
        <v>0.80597945028737916</v>
      </c>
      <c r="G36" s="29">
        <f t="shared" si="8"/>
        <v>838112</v>
      </c>
      <c r="H36" s="31">
        <f t="shared" si="6"/>
        <v>0.62325254194308333</v>
      </c>
      <c r="I36" s="35">
        <v>7587</v>
      </c>
      <c r="J36" s="35">
        <v>54444</v>
      </c>
      <c r="K36" s="35">
        <v>307723</v>
      </c>
      <c r="L36" s="35">
        <v>254198</v>
      </c>
      <c r="M36" s="35">
        <v>131673</v>
      </c>
      <c r="N36" s="35">
        <v>53656</v>
      </c>
      <c r="O36" s="35">
        <v>20264</v>
      </c>
      <c r="P36" s="35">
        <v>8567</v>
      </c>
      <c r="Q36" s="35">
        <f t="shared" si="9"/>
        <v>86942</v>
      </c>
      <c r="R36" s="63">
        <f t="shared" si="7"/>
        <v>6.4653438325206605E-2</v>
      </c>
      <c r="S36" s="35">
        <v>64</v>
      </c>
      <c r="T36" s="35">
        <v>5623</v>
      </c>
      <c r="U36" s="35">
        <v>81255</v>
      </c>
      <c r="W36" s="1">
        <v>1344739</v>
      </c>
    </row>
    <row r="37" spans="1:23" x14ac:dyDescent="0.45">
      <c r="A37" s="33" t="s">
        <v>42</v>
      </c>
      <c r="B37" s="32">
        <f t="shared" si="10"/>
        <v>2131674</v>
      </c>
      <c r="C37" s="34">
        <f>SUM(一般接種!D36+一般接種!G36+一般接種!J36+一般接種!M36+医療従事者等!C34)</f>
        <v>750395</v>
      </c>
      <c r="D37" s="30">
        <f t="shared" si="0"/>
        <v>0.79454635166957499</v>
      </c>
      <c r="E37" s="34">
        <f>SUM(一般接種!E36+一般接種!H36+一般接種!K36+一般接種!N36+医療従事者等!D34)</f>
        <v>741391</v>
      </c>
      <c r="F37" s="31">
        <f t="shared" si="1"/>
        <v>0.78501257898927612</v>
      </c>
      <c r="G37" s="29">
        <f t="shared" si="8"/>
        <v>591795</v>
      </c>
      <c r="H37" s="31">
        <f t="shared" si="6"/>
        <v>0.62661472715875788</v>
      </c>
      <c r="I37" s="35">
        <v>7683</v>
      </c>
      <c r="J37" s="35">
        <v>44807</v>
      </c>
      <c r="K37" s="35">
        <v>212566</v>
      </c>
      <c r="L37" s="35">
        <v>197467</v>
      </c>
      <c r="M37" s="35">
        <v>83430</v>
      </c>
      <c r="N37" s="35">
        <v>29827</v>
      </c>
      <c r="O37" s="35">
        <v>10735</v>
      </c>
      <c r="P37" s="35">
        <v>5280</v>
      </c>
      <c r="Q37" s="35">
        <f t="shared" si="9"/>
        <v>48093</v>
      </c>
      <c r="R37" s="63">
        <f t="shared" si="7"/>
        <v>5.0922670981076459E-2</v>
      </c>
      <c r="S37" s="35">
        <v>2</v>
      </c>
      <c r="T37" s="35">
        <v>3004</v>
      </c>
      <c r="U37" s="35">
        <v>45087</v>
      </c>
      <c r="W37" s="1">
        <v>944432</v>
      </c>
    </row>
    <row r="38" spans="1:23" x14ac:dyDescent="0.45">
      <c r="A38" s="33" t="s">
        <v>43</v>
      </c>
      <c r="B38" s="32">
        <f t="shared" si="10"/>
        <v>1268282</v>
      </c>
      <c r="C38" s="34">
        <f>SUM(一般接種!D37+一般接種!G37+一般接種!J37+一般接種!M37+医療従事者等!C35)</f>
        <v>444404</v>
      </c>
      <c r="D38" s="30">
        <f t="shared" si="0"/>
        <v>0.79815656946629598</v>
      </c>
      <c r="E38" s="34">
        <f>SUM(一般接種!E37+一般接種!H37+一般接種!K37+一般接種!N37+医療従事者等!D35)</f>
        <v>439190</v>
      </c>
      <c r="F38" s="31">
        <f t="shared" si="1"/>
        <v>0.78879214350883997</v>
      </c>
      <c r="G38" s="29">
        <f t="shared" si="8"/>
        <v>346572</v>
      </c>
      <c r="H38" s="31">
        <f t="shared" si="6"/>
        <v>0.62244875967154467</v>
      </c>
      <c r="I38" s="35">
        <v>4916</v>
      </c>
      <c r="J38" s="35">
        <v>23218</v>
      </c>
      <c r="K38" s="35">
        <v>108393</v>
      </c>
      <c r="L38" s="35">
        <v>110730</v>
      </c>
      <c r="M38" s="35">
        <v>59687</v>
      </c>
      <c r="N38" s="35">
        <v>25029</v>
      </c>
      <c r="O38" s="35">
        <v>9441</v>
      </c>
      <c r="P38" s="35">
        <v>5158</v>
      </c>
      <c r="Q38" s="35">
        <f t="shared" si="9"/>
        <v>38116</v>
      </c>
      <c r="R38" s="63">
        <f t="shared" si="7"/>
        <v>6.8456935135096306E-2</v>
      </c>
      <c r="S38" s="35">
        <v>17</v>
      </c>
      <c r="T38" s="35">
        <v>2691</v>
      </c>
      <c r="U38" s="35">
        <v>35408</v>
      </c>
      <c r="W38" s="1">
        <v>556788</v>
      </c>
    </row>
    <row r="39" spans="1:23" x14ac:dyDescent="0.45">
      <c r="A39" s="33" t="s">
        <v>44</v>
      </c>
      <c r="B39" s="32">
        <f t="shared" si="10"/>
        <v>1595028</v>
      </c>
      <c r="C39" s="34">
        <f>SUM(一般接種!D38+一般接種!G38+一般接種!J38+一般接種!M38+医療従事者等!C36)</f>
        <v>565330</v>
      </c>
      <c r="D39" s="30">
        <f t="shared" si="0"/>
        <v>0.84024583280693799</v>
      </c>
      <c r="E39" s="34">
        <f>SUM(一般接種!E38+一般接種!H38+一般接種!K38+一般接種!N38+医療従事者等!D36)</f>
        <v>556578</v>
      </c>
      <c r="F39" s="31">
        <f t="shared" si="1"/>
        <v>0.82723779939507891</v>
      </c>
      <c r="G39" s="29">
        <f t="shared" si="8"/>
        <v>446110</v>
      </c>
      <c r="H39" s="31">
        <f t="shared" si="6"/>
        <v>0.66305002117967049</v>
      </c>
      <c r="I39" s="35">
        <v>4900</v>
      </c>
      <c r="J39" s="35">
        <v>30265</v>
      </c>
      <c r="K39" s="35">
        <v>111395</v>
      </c>
      <c r="L39" s="35">
        <v>142650</v>
      </c>
      <c r="M39" s="35">
        <v>82635</v>
      </c>
      <c r="N39" s="35">
        <v>45533</v>
      </c>
      <c r="O39" s="35">
        <v>20780</v>
      </c>
      <c r="P39" s="35">
        <v>7952</v>
      </c>
      <c r="Q39" s="35">
        <f t="shared" si="9"/>
        <v>27010</v>
      </c>
      <c r="R39" s="63">
        <f t="shared" si="7"/>
        <v>4.0144764905657576E-2</v>
      </c>
      <c r="S39" s="35">
        <v>25</v>
      </c>
      <c r="T39" s="35">
        <v>2117</v>
      </c>
      <c r="U39" s="35">
        <v>24868</v>
      </c>
      <c r="W39" s="1">
        <v>672815</v>
      </c>
    </row>
    <row r="40" spans="1:23" x14ac:dyDescent="0.45">
      <c r="A40" s="33" t="s">
        <v>45</v>
      </c>
      <c r="B40" s="32">
        <f t="shared" si="10"/>
        <v>4257175</v>
      </c>
      <c r="C40" s="34">
        <f>SUM(一般接種!D39+一般接種!G39+一般接種!J39+一般接種!M39+医療従事者等!C37)</f>
        <v>1516778</v>
      </c>
      <c r="D40" s="30">
        <f t="shared" si="0"/>
        <v>0.80092153780433006</v>
      </c>
      <c r="E40" s="34">
        <f>SUM(一般接種!E39+一般接種!H39+一般接種!K39+一般接種!N39+医療従事者等!D37)</f>
        <v>1487576</v>
      </c>
      <c r="F40" s="31">
        <f t="shared" si="1"/>
        <v>0.78550167362713208</v>
      </c>
      <c r="G40" s="29">
        <f t="shared" si="8"/>
        <v>1165316</v>
      </c>
      <c r="H40" s="31">
        <f t="shared" si="6"/>
        <v>0.61533506073267852</v>
      </c>
      <c r="I40" s="35">
        <v>21851</v>
      </c>
      <c r="J40" s="35">
        <v>138116</v>
      </c>
      <c r="K40" s="35">
        <v>362951</v>
      </c>
      <c r="L40" s="35">
        <v>318314</v>
      </c>
      <c r="M40" s="35">
        <v>163531</v>
      </c>
      <c r="N40" s="35">
        <v>92076</v>
      </c>
      <c r="O40" s="35">
        <v>50933</v>
      </c>
      <c r="P40" s="35">
        <v>17544</v>
      </c>
      <c r="Q40" s="35">
        <f t="shared" si="9"/>
        <v>87505</v>
      </c>
      <c r="R40" s="63">
        <f t="shared" si="7"/>
        <v>4.6206260352911172E-2</v>
      </c>
      <c r="S40" s="35">
        <v>249</v>
      </c>
      <c r="T40" s="35">
        <v>7350</v>
      </c>
      <c r="U40" s="35">
        <v>79906</v>
      </c>
      <c r="W40" s="1">
        <v>1893791</v>
      </c>
    </row>
    <row r="41" spans="1:23" x14ac:dyDescent="0.45">
      <c r="A41" s="33" t="s">
        <v>46</v>
      </c>
      <c r="B41" s="32">
        <f t="shared" si="10"/>
        <v>6341697</v>
      </c>
      <c r="C41" s="34">
        <f>SUM(一般接種!D40+一般接種!G40+一般接種!J40+一般接種!M40+医療従事者等!C38)</f>
        <v>2246127</v>
      </c>
      <c r="D41" s="30">
        <f t="shared" si="0"/>
        <v>0.79864195875955091</v>
      </c>
      <c r="E41" s="34">
        <f>SUM(一般接種!E40+一般接種!H40+一般接種!K40+一般接種!N40+医療従事者等!D38)</f>
        <v>2219378</v>
      </c>
      <c r="F41" s="31">
        <f t="shared" si="1"/>
        <v>0.78913097663126552</v>
      </c>
      <c r="G41" s="29">
        <f t="shared" si="8"/>
        <v>1700889</v>
      </c>
      <c r="H41" s="31">
        <f t="shared" si="6"/>
        <v>0.60477494041635838</v>
      </c>
      <c r="I41" s="35">
        <v>22419</v>
      </c>
      <c r="J41" s="35">
        <v>121838</v>
      </c>
      <c r="K41" s="35">
        <v>546133</v>
      </c>
      <c r="L41" s="35">
        <v>532635</v>
      </c>
      <c r="M41" s="35">
        <v>292690</v>
      </c>
      <c r="N41" s="35">
        <v>116577</v>
      </c>
      <c r="O41" s="35">
        <v>46001</v>
      </c>
      <c r="P41" s="35">
        <v>22596</v>
      </c>
      <c r="Q41" s="35">
        <f t="shared" si="9"/>
        <v>175303</v>
      </c>
      <c r="R41" s="63">
        <f t="shared" si="7"/>
        <v>6.2331440428980887E-2</v>
      </c>
      <c r="S41" s="35">
        <v>55</v>
      </c>
      <c r="T41" s="35">
        <v>15616</v>
      </c>
      <c r="U41" s="35">
        <v>159632</v>
      </c>
      <c r="W41" s="1">
        <v>2812433</v>
      </c>
    </row>
    <row r="42" spans="1:23" x14ac:dyDescent="0.45">
      <c r="A42" s="33" t="s">
        <v>47</v>
      </c>
      <c r="B42" s="32">
        <f t="shared" si="10"/>
        <v>3205911</v>
      </c>
      <c r="C42" s="34">
        <f>SUM(一般接種!D41+一般接種!G41+一般接種!J41+一般接種!M41+医療従事者等!C39)</f>
        <v>1123043</v>
      </c>
      <c r="D42" s="30">
        <f t="shared" si="0"/>
        <v>0.82813562321640577</v>
      </c>
      <c r="E42" s="34">
        <f>SUM(一般接種!E41+一般接種!H41+一般接種!K41+一般接種!N41+医療従事者等!D39)</f>
        <v>1100043</v>
      </c>
      <c r="F42" s="31">
        <f t="shared" si="1"/>
        <v>0.81117534713260719</v>
      </c>
      <c r="G42" s="29">
        <f t="shared" si="8"/>
        <v>894424</v>
      </c>
      <c r="H42" s="31">
        <f t="shared" si="6"/>
        <v>0.65955121634675651</v>
      </c>
      <c r="I42" s="35">
        <v>44781</v>
      </c>
      <c r="J42" s="35">
        <v>46831</v>
      </c>
      <c r="K42" s="35">
        <v>287367</v>
      </c>
      <c r="L42" s="35">
        <v>309908</v>
      </c>
      <c r="M42" s="35">
        <v>133805</v>
      </c>
      <c r="N42" s="35">
        <v>41907</v>
      </c>
      <c r="O42" s="35">
        <v>18896</v>
      </c>
      <c r="P42" s="35">
        <v>10929</v>
      </c>
      <c r="Q42" s="35">
        <f t="shared" si="9"/>
        <v>88401</v>
      </c>
      <c r="R42" s="63">
        <f t="shared" si="7"/>
        <v>6.518718982973358E-2</v>
      </c>
      <c r="S42" s="35">
        <v>398</v>
      </c>
      <c r="T42" s="35">
        <v>9097</v>
      </c>
      <c r="U42" s="35">
        <v>78906</v>
      </c>
      <c r="W42" s="1">
        <v>1356110</v>
      </c>
    </row>
    <row r="43" spans="1:23" x14ac:dyDescent="0.45">
      <c r="A43" s="33" t="s">
        <v>48</v>
      </c>
      <c r="B43" s="32">
        <f t="shared" si="10"/>
        <v>1701615</v>
      </c>
      <c r="C43" s="34">
        <f>SUM(一般接種!D42+一般接種!G42+一般接種!J42+一般接種!M42+医療従事者等!C40)</f>
        <v>599847</v>
      </c>
      <c r="D43" s="30">
        <f t="shared" si="0"/>
        <v>0.81617499989795206</v>
      </c>
      <c r="E43" s="34">
        <f>SUM(一般接種!E42+一般接種!H42+一般接種!K42+一般接種!N42+医療従事者等!D40)</f>
        <v>592493</v>
      </c>
      <c r="F43" s="31">
        <f t="shared" si="1"/>
        <v>0.80616886341773375</v>
      </c>
      <c r="G43" s="29">
        <f t="shared" si="8"/>
        <v>474290</v>
      </c>
      <c r="H43" s="31">
        <f t="shared" si="6"/>
        <v>0.64533729551302199</v>
      </c>
      <c r="I43" s="35">
        <v>7943</v>
      </c>
      <c r="J43" s="35">
        <v>39847</v>
      </c>
      <c r="K43" s="35">
        <v>153185</v>
      </c>
      <c r="L43" s="35">
        <v>160664</v>
      </c>
      <c r="M43" s="35">
        <v>67368</v>
      </c>
      <c r="N43" s="35">
        <v>29040</v>
      </c>
      <c r="O43" s="35">
        <v>11818</v>
      </c>
      <c r="P43" s="35">
        <v>4425</v>
      </c>
      <c r="Q43" s="35">
        <f t="shared" si="9"/>
        <v>34985</v>
      </c>
      <c r="R43" s="63">
        <f t="shared" si="7"/>
        <v>4.7601942447707254E-2</v>
      </c>
      <c r="S43" s="35">
        <v>10</v>
      </c>
      <c r="T43" s="35">
        <v>3437</v>
      </c>
      <c r="U43" s="35">
        <v>31538</v>
      </c>
      <c r="W43" s="1">
        <v>734949</v>
      </c>
    </row>
    <row r="44" spans="1:23" x14ac:dyDescent="0.45">
      <c r="A44" s="33" t="s">
        <v>49</v>
      </c>
      <c r="B44" s="32">
        <f t="shared" si="10"/>
        <v>2214013</v>
      </c>
      <c r="C44" s="34">
        <f>SUM(一般接種!D43+一般接種!G43+一般接種!J43+一般接種!M43+医療従事者等!C41)</f>
        <v>780600</v>
      </c>
      <c r="D44" s="30">
        <f t="shared" si="0"/>
        <v>0.80152295522314498</v>
      </c>
      <c r="E44" s="34">
        <f>SUM(一般接種!E43+一般接種!H43+一般接種!K43+一般接種!N43+医療従事者等!D41)</f>
        <v>772394</v>
      </c>
      <c r="F44" s="31">
        <f t="shared" si="1"/>
        <v>0.79309700419757345</v>
      </c>
      <c r="G44" s="29">
        <f t="shared" si="8"/>
        <v>605115</v>
      </c>
      <c r="H44" s="31">
        <f t="shared" si="6"/>
        <v>0.62133431085043989</v>
      </c>
      <c r="I44" s="35">
        <v>9396</v>
      </c>
      <c r="J44" s="35">
        <v>48492</v>
      </c>
      <c r="K44" s="35">
        <v>170726</v>
      </c>
      <c r="L44" s="35">
        <v>187097</v>
      </c>
      <c r="M44" s="35">
        <v>114025</v>
      </c>
      <c r="N44" s="35">
        <v>52778</v>
      </c>
      <c r="O44" s="35">
        <v>16670</v>
      </c>
      <c r="P44" s="35">
        <v>5931</v>
      </c>
      <c r="Q44" s="35">
        <f t="shared" si="9"/>
        <v>55904</v>
      </c>
      <c r="R44" s="63">
        <f t="shared" si="7"/>
        <v>5.740243311400807E-2</v>
      </c>
      <c r="S44" s="35">
        <v>148</v>
      </c>
      <c r="T44" s="35">
        <v>7807</v>
      </c>
      <c r="U44" s="35">
        <v>47949</v>
      </c>
      <c r="W44" s="1">
        <v>973896</v>
      </c>
    </row>
    <row r="45" spans="1:23" x14ac:dyDescent="0.45">
      <c r="A45" s="33" t="s">
        <v>50</v>
      </c>
      <c r="B45" s="32">
        <f t="shared" si="10"/>
        <v>3185026</v>
      </c>
      <c r="C45" s="34">
        <f>SUM(一般接種!D44+一般接種!G44+一般接種!J44+一般接種!M44+医療従事者等!C42)</f>
        <v>1115126</v>
      </c>
      <c r="D45" s="30">
        <f t="shared" si="0"/>
        <v>0.822231512757158</v>
      </c>
      <c r="E45" s="34">
        <f>SUM(一般接種!E44+一般接種!H44+一般接種!K44+一般接種!N44+医療従事者等!D42)</f>
        <v>1103946</v>
      </c>
      <c r="F45" s="31">
        <f t="shared" si="1"/>
        <v>0.81398800636180435</v>
      </c>
      <c r="G45" s="29">
        <f t="shared" si="8"/>
        <v>876203</v>
      </c>
      <c r="H45" s="31">
        <f t="shared" si="6"/>
        <v>0.64606306208658038</v>
      </c>
      <c r="I45" s="35">
        <v>12488</v>
      </c>
      <c r="J45" s="35">
        <v>59301</v>
      </c>
      <c r="K45" s="35">
        <v>280070</v>
      </c>
      <c r="L45" s="35">
        <v>272558</v>
      </c>
      <c r="M45" s="35">
        <v>142442</v>
      </c>
      <c r="N45" s="35">
        <v>71703</v>
      </c>
      <c r="O45" s="35">
        <v>28007</v>
      </c>
      <c r="P45" s="35">
        <v>9634</v>
      </c>
      <c r="Q45" s="35">
        <f t="shared" si="9"/>
        <v>89751</v>
      </c>
      <c r="R45" s="63">
        <f t="shared" si="7"/>
        <v>6.6177365160051585E-2</v>
      </c>
      <c r="S45" s="35">
        <v>212</v>
      </c>
      <c r="T45" s="35">
        <v>5858</v>
      </c>
      <c r="U45" s="35">
        <v>83681</v>
      </c>
      <c r="W45" s="1">
        <v>1356219</v>
      </c>
    </row>
    <row r="46" spans="1:23" x14ac:dyDescent="0.45">
      <c r="A46" s="33" t="s">
        <v>51</v>
      </c>
      <c r="B46" s="32">
        <f t="shared" si="10"/>
        <v>1605070</v>
      </c>
      <c r="C46" s="34">
        <f>SUM(一般接種!D45+一般接種!G45+一般接種!J45+一般接種!M45+医療従事者等!C43)</f>
        <v>566313</v>
      </c>
      <c r="D46" s="30">
        <f t="shared" si="0"/>
        <v>0.80767206671163927</v>
      </c>
      <c r="E46" s="34">
        <f>SUM(一般接種!E45+一般接種!H45+一般接種!K45+一般接種!N45+医療従事者等!D43)</f>
        <v>559098</v>
      </c>
      <c r="F46" s="31">
        <f t="shared" si="1"/>
        <v>0.79738207873445266</v>
      </c>
      <c r="G46" s="29">
        <f t="shared" si="8"/>
        <v>436924</v>
      </c>
      <c r="H46" s="31">
        <f t="shared" si="6"/>
        <v>0.62313828232075952</v>
      </c>
      <c r="I46" s="35">
        <v>10598</v>
      </c>
      <c r="J46" s="35">
        <v>33557</v>
      </c>
      <c r="K46" s="35">
        <v>141014</v>
      </c>
      <c r="L46" s="35">
        <v>125435</v>
      </c>
      <c r="M46" s="35">
        <v>73361</v>
      </c>
      <c r="N46" s="35">
        <v>36046</v>
      </c>
      <c r="O46" s="35">
        <v>13274</v>
      </c>
      <c r="P46" s="35">
        <v>3639</v>
      </c>
      <c r="Q46" s="35">
        <f t="shared" si="9"/>
        <v>42735</v>
      </c>
      <c r="R46" s="63">
        <f t="shared" si="7"/>
        <v>6.0948390326412964E-2</v>
      </c>
      <c r="S46" s="35">
        <v>167</v>
      </c>
      <c r="T46" s="35">
        <v>5504</v>
      </c>
      <c r="U46" s="35">
        <v>37064</v>
      </c>
      <c r="W46" s="1">
        <v>701167</v>
      </c>
    </row>
    <row r="47" spans="1:23" x14ac:dyDescent="0.45">
      <c r="A47" s="33" t="s">
        <v>52</v>
      </c>
      <c r="B47" s="32">
        <f t="shared" si="10"/>
        <v>11539923</v>
      </c>
      <c r="C47" s="34">
        <f>SUM(一般接種!D46+一般接種!G46+一般接種!J46+一般接種!M46+医療従事者等!C44)</f>
        <v>4137635</v>
      </c>
      <c r="D47" s="30">
        <f t="shared" si="0"/>
        <v>0.8074741860633039</v>
      </c>
      <c r="E47" s="34">
        <f>SUM(一般接種!E46+一般接種!H46+一般接種!K46+一般接種!N46+医療従事者等!D44)</f>
        <v>4057368</v>
      </c>
      <c r="F47" s="31">
        <f t="shared" si="1"/>
        <v>0.79180979553761877</v>
      </c>
      <c r="G47" s="29">
        <f t="shared" si="8"/>
        <v>3040364</v>
      </c>
      <c r="H47" s="31">
        <f t="shared" si="6"/>
        <v>0.59333784788560884</v>
      </c>
      <c r="I47" s="35">
        <v>43865</v>
      </c>
      <c r="J47" s="35">
        <v>229983</v>
      </c>
      <c r="K47" s="35">
        <v>929669</v>
      </c>
      <c r="L47" s="35">
        <v>1024360</v>
      </c>
      <c r="M47" s="35">
        <v>491096</v>
      </c>
      <c r="N47" s="35">
        <v>193263</v>
      </c>
      <c r="O47" s="35">
        <v>85244</v>
      </c>
      <c r="P47" s="35">
        <v>42884</v>
      </c>
      <c r="Q47" s="35">
        <f t="shared" si="9"/>
        <v>304556</v>
      </c>
      <c r="R47" s="63">
        <f t="shared" si="7"/>
        <v>5.9435186576557768E-2</v>
      </c>
      <c r="S47" s="35">
        <v>84</v>
      </c>
      <c r="T47" s="35">
        <v>37806</v>
      </c>
      <c r="U47" s="35">
        <v>266666</v>
      </c>
      <c r="W47" s="1">
        <v>5124170</v>
      </c>
    </row>
    <row r="48" spans="1:23" x14ac:dyDescent="0.45">
      <c r="A48" s="33" t="s">
        <v>53</v>
      </c>
      <c r="B48" s="32">
        <f t="shared" si="10"/>
        <v>1861321</v>
      </c>
      <c r="C48" s="34">
        <f>SUM(一般接種!D47+一般接種!G47+一般接種!J47+一般接種!M47+医療従事者等!C45)</f>
        <v>658791</v>
      </c>
      <c r="D48" s="30">
        <f t="shared" si="0"/>
        <v>0.80514945821549655</v>
      </c>
      <c r="E48" s="34">
        <f>SUM(一般接種!E47+一般接種!H47+一般接種!K47+一般接種!N47+医療従事者等!D45)</f>
        <v>650844</v>
      </c>
      <c r="F48" s="31">
        <f t="shared" si="1"/>
        <v>0.79543693520829306</v>
      </c>
      <c r="G48" s="29">
        <f t="shared" si="8"/>
        <v>496081</v>
      </c>
      <c r="H48" s="31">
        <f t="shared" si="6"/>
        <v>0.60629144657562373</v>
      </c>
      <c r="I48" s="35">
        <v>8408</v>
      </c>
      <c r="J48" s="35">
        <v>56584</v>
      </c>
      <c r="K48" s="35">
        <v>165972</v>
      </c>
      <c r="L48" s="35">
        <v>147235</v>
      </c>
      <c r="M48" s="35">
        <v>63293</v>
      </c>
      <c r="N48" s="35">
        <v>32333</v>
      </c>
      <c r="O48" s="35">
        <v>15324</v>
      </c>
      <c r="P48" s="35">
        <v>6932</v>
      </c>
      <c r="Q48" s="35">
        <f t="shared" si="9"/>
        <v>55605</v>
      </c>
      <c r="R48" s="63">
        <f t="shared" si="7"/>
        <v>6.7958329157612477E-2</v>
      </c>
      <c r="S48" s="35">
        <v>42</v>
      </c>
      <c r="T48" s="35">
        <v>6113</v>
      </c>
      <c r="U48" s="35">
        <v>49450</v>
      </c>
      <c r="W48" s="1">
        <v>818222</v>
      </c>
    </row>
    <row r="49" spans="1:23" x14ac:dyDescent="0.45">
      <c r="A49" s="33" t="s">
        <v>54</v>
      </c>
      <c r="B49" s="32">
        <f t="shared" si="10"/>
        <v>3145192</v>
      </c>
      <c r="C49" s="34">
        <f>SUM(一般接種!D48+一般接種!G48+一般接種!J48+一般接種!M48+医療従事者等!C46)</f>
        <v>1102359</v>
      </c>
      <c r="D49" s="30">
        <f t="shared" si="0"/>
        <v>0.82515730520428343</v>
      </c>
      <c r="E49" s="34">
        <f>SUM(一般接種!E48+一般接種!H48+一般接種!K48+一般接種!N48+医療従事者等!D46)</f>
        <v>1086421</v>
      </c>
      <c r="F49" s="31">
        <f t="shared" si="1"/>
        <v>0.81322711083897603</v>
      </c>
      <c r="G49" s="29">
        <f t="shared" si="8"/>
        <v>881214</v>
      </c>
      <c r="H49" s="31">
        <f t="shared" si="6"/>
        <v>0.65962192856255308</v>
      </c>
      <c r="I49" s="35">
        <v>14892</v>
      </c>
      <c r="J49" s="35">
        <v>65950</v>
      </c>
      <c r="K49" s="35">
        <v>278016</v>
      </c>
      <c r="L49" s="35">
        <v>302378</v>
      </c>
      <c r="M49" s="35">
        <v>132746</v>
      </c>
      <c r="N49" s="35">
        <v>51951</v>
      </c>
      <c r="O49" s="35">
        <v>24975</v>
      </c>
      <c r="P49" s="35">
        <v>10306</v>
      </c>
      <c r="Q49" s="35">
        <f t="shared" si="9"/>
        <v>75198</v>
      </c>
      <c r="R49" s="63">
        <f t="shared" si="7"/>
        <v>5.6288540336452739E-2</v>
      </c>
      <c r="S49" s="35">
        <v>84</v>
      </c>
      <c r="T49" s="35">
        <v>6533</v>
      </c>
      <c r="U49" s="35">
        <v>68581</v>
      </c>
      <c r="W49" s="1">
        <v>1335938</v>
      </c>
    </row>
    <row r="50" spans="1:23" x14ac:dyDescent="0.45">
      <c r="A50" s="33" t="s">
        <v>55</v>
      </c>
      <c r="B50" s="32">
        <f t="shared" si="10"/>
        <v>4153698</v>
      </c>
      <c r="C50" s="34">
        <f>SUM(一般接種!D49+一般接種!G49+一般接種!J49+一般接種!M49+医療従事者等!C47)</f>
        <v>1462127</v>
      </c>
      <c r="D50" s="30">
        <f t="shared" si="0"/>
        <v>0.83139405621941898</v>
      </c>
      <c r="E50" s="34">
        <f>SUM(一般接種!E49+一般接種!H49+一般接種!K49+一般接種!N49+医療従事者等!D47)</f>
        <v>1445912</v>
      </c>
      <c r="F50" s="31">
        <f t="shared" si="1"/>
        <v>0.82217388955701687</v>
      </c>
      <c r="G50" s="29">
        <f t="shared" si="8"/>
        <v>1146782</v>
      </c>
      <c r="H50" s="31">
        <f t="shared" si="6"/>
        <v>0.6520827114056561</v>
      </c>
      <c r="I50" s="35">
        <v>21268</v>
      </c>
      <c r="J50" s="35">
        <v>78089</v>
      </c>
      <c r="K50" s="35">
        <v>344316</v>
      </c>
      <c r="L50" s="35">
        <v>429570</v>
      </c>
      <c r="M50" s="35">
        <v>176634</v>
      </c>
      <c r="N50" s="35">
        <v>65949</v>
      </c>
      <c r="O50" s="35">
        <v>22079</v>
      </c>
      <c r="P50" s="35">
        <v>8877</v>
      </c>
      <c r="Q50" s="35">
        <f t="shared" si="9"/>
        <v>98877</v>
      </c>
      <c r="R50" s="63">
        <f t="shared" si="7"/>
        <v>5.6223399264774869E-2</v>
      </c>
      <c r="S50" s="35">
        <v>150</v>
      </c>
      <c r="T50" s="35">
        <v>10380</v>
      </c>
      <c r="U50" s="35">
        <v>88347</v>
      </c>
      <c r="W50" s="1">
        <v>1758645</v>
      </c>
    </row>
    <row r="51" spans="1:23" x14ac:dyDescent="0.45">
      <c r="A51" s="33" t="s">
        <v>56</v>
      </c>
      <c r="B51" s="32">
        <f t="shared" si="10"/>
        <v>2623341</v>
      </c>
      <c r="C51" s="34">
        <f>SUM(一般接種!D50+一般接種!G50+一般接種!J50+一般接種!M50+医療従事者等!C48)</f>
        <v>926827</v>
      </c>
      <c r="D51" s="30">
        <f t="shared" si="0"/>
        <v>0.81176641637639357</v>
      </c>
      <c r="E51" s="34">
        <f>SUM(一般接種!E50+一般接種!H50+一般接種!K50+一般接種!N50+医療従事者等!D48)</f>
        <v>911697</v>
      </c>
      <c r="F51" s="31">
        <f t="shared" si="1"/>
        <v>0.79851472444275895</v>
      </c>
      <c r="G51" s="29">
        <f t="shared" si="8"/>
        <v>722253</v>
      </c>
      <c r="H51" s="31">
        <f t="shared" si="6"/>
        <v>0.63258917740538356</v>
      </c>
      <c r="I51" s="35">
        <v>19485</v>
      </c>
      <c r="J51" s="35">
        <v>50889</v>
      </c>
      <c r="K51" s="35">
        <v>216584</v>
      </c>
      <c r="L51" s="35">
        <v>218859</v>
      </c>
      <c r="M51" s="35">
        <v>116361</v>
      </c>
      <c r="N51" s="35">
        <v>63375</v>
      </c>
      <c r="O51" s="35">
        <v>24904</v>
      </c>
      <c r="P51" s="35">
        <v>11796</v>
      </c>
      <c r="Q51" s="35">
        <f t="shared" si="9"/>
        <v>62564</v>
      </c>
      <c r="R51" s="63">
        <f t="shared" si="7"/>
        <v>5.4797016135883704E-2</v>
      </c>
      <c r="S51" s="35">
        <v>244</v>
      </c>
      <c r="T51" s="35">
        <v>8179</v>
      </c>
      <c r="U51" s="35">
        <v>54141</v>
      </c>
      <c r="W51" s="1">
        <v>1141741</v>
      </c>
    </row>
    <row r="52" spans="1:23" x14ac:dyDescent="0.45">
      <c r="A52" s="33" t="s">
        <v>57</v>
      </c>
      <c r="B52" s="32">
        <f t="shared" si="10"/>
        <v>2463873</v>
      </c>
      <c r="C52" s="34">
        <f>SUM(一般接種!D51+一般接種!G51+一般接種!J51+一般接種!M51+医療従事者等!C49)</f>
        <v>871741</v>
      </c>
      <c r="D52" s="30">
        <f t="shared" si="0"/>
        <v>0.80179187503046701</v>
      </c>
      <c r="E52" s="34">
        <f>SUM(一般接種!E51+一般接種!H51+一般接種!K51+一般接種!N51+医療従事者等!D49)</f>
        <v>860216</v>
      </c>
      <c r="F52" s="31">
        <f t="shared" si="1"/>
        <v>0.79119164932153951</v>
      </c>
      <c r="G52" s="29">
        <f t="shared" si="8"/>
        <v>671254</v>
      </c>
      <c r="H52" s="31">
        <f t="shared" si="6"/>
        <v>0.61739209614059809</v>
      </c>
      <c r="I52" s="35">
        <v>10942</v>
      </c>
      <c r="J52" s="35">
        <v>46231</v>
      </c>
      <c r="K52" s="35">
        <v>186595</v>
      </c>
      <c r="L52" s="35">
        <v>215445</v>
      </c>
      <c r="M52" s="35">
        <v>121992</v>
      </c>
      <c r="N52" s="35">
        <v>56885</v>
      </c>
      <c r="O52" s="35">
        <v>24001</v>
      </c>
      <c r="P52" s="35">
        <v>9163</v>
      </c>
      <c r="Q52" s="35">
        <f t="shared" si="9"/>
        <v>60662</v>
      </c>
      <c r="R52" s="63">
        <f t="shared" si="7"/>
        <v>5.5794437479822781E-2</v>
      </c>
      <c r="S52" s="35">
        <v>156</v>
      </c>
      <c r="T52" s="35">
        <v>5605</v>
      </c>
      <c r="U52" s="35">
        <v>54901</v>
      </c>
      <c r="W52" s="1">
        <v>1087241</v>
      </c>
    </row>
    <row r="53" spans="1:23" x14ac:dyDescent="0.45">
      <c r="A53" s="33" t="s">
        <v>58</v>
      </c>
      <c r="B53" s="32">
        <f t="shared" si="10"/>
        <v>3746873</v>
      </c>
      <c r="C53" s="34">
        <f>SUM(一般接種!D52+一般接種!G52+一般接種!J52+一般接種!M52+医療従事者等!C50)</f>
        <v>1322503</v>
      </c>
      <c r="D53" s="30">
        <f t="shared" si="0"/>
        <v>0.81761304517974154</v>
      </c>
      <c r="E53" s="34">
        <f>SUM(一般接種!E52+一般接種!H52+一般接種!K52+一般接種!N52+医療従事者等!D50)</f>
        <v>1299804</v>
      </c>
      <c r="F53" s="31">
        <f t="shared" si="1"/>
        <v>0.80357980781654847</v>
      </c>
      <c r="G53" s="29">
        <f t="shared" si="8"/>
        <v>1032799</v>
      </c>
      <c r="H53" s="31">
        <f t="shared" si="6"/>
        <v>0.63850889975190372</v>
      </c>
      <c r="I53" s="35">
        <v>17316</v>
      </c>
      <c r="J53" s="35">
        <v>70690</v>
      </c>
      <c r="K53" s="35">
        <v>342315</v>
      </c>
      <c r="L53" s="35">
        <v>302058</v>
      </c>
      <c r="M53" s="35">
        <v>172097</v>
      </c>
      <c r="N53" s="35">
        <v>82351</v>
      </c>
      <c r="O53" s="35">
        <v>33935</v>
      </c>
      <c r="P53" s="35">
        <v>12037</v>
      </c>
      <c r="Q53" s="35">
        <f t="shared" si="9"/>
        <v>91767</v>
      </c>
      <c r="R53" s="63">
        <f t="shared" si="7"/>
        <v>5.6733252262572822E-2</v>
      </c>
      <c r="S53" s="35">
        <v>101</v>
      </c>
      <c r="T53" s="35">
        <v>6418</v>
      </c>
      <c r="U53" s="35">
        <v>85248</v>
      </c>
      <c r="W53" s="1">
        <v>1617517</v>
      </c>
    </row>
    <row r="54" spans="1:23" x14ac:dyDescent="0.45">
      <c r="A54" s="33" t="s">
        <v>59</v>
      </c>
      <c r="B54" s="32">
        <f t="shared" si="10"/>
        <v>2857553</v>
      </c>
      <c r="C54" s="34">
        <f>SUM(一般接種!D53+一般接種!G53+一般接種!J53+一般接種!M53+医療従事者等!C51)</f>
        <v>1060363</v>
      </c>
      <c r="D54" s="37">
        <f t="shared" si="0"/>
        <v>0.71399242349766145</v>
      </c>
      <c r="E54" s="34">
        <f>SUM(一般接種!E53+一般接種!H53+一般接種!K53+一般接種!N53+医療従事者等!D51)</f>
        <v>1039377</v>
      </c>
      <c r="F54" s="31">
        <f t="shared" si="1"/>
        <v>0.69986155982218246</v>
      </c>
      <c r="G54" s="29">
        <f t="shared" si="8"/>
        <v>690690</v>
      </c>
      <c r="H54" s="31">
        <f t="shared" si="6"/>
        <v>0.46507415572365296</v>
      </c>
      <c r="I54" s="35">
        <v>17307</v>
      </c>
      <c r="J54" s="35">
        <v>58691</v>
      </c>
      <c r="K54" s="35">
        <v>211231</v>
      </c>
      <c r="L54" s="35">
        <v>191228</v>
      </c>
      <c r="M54" s="35">
        <v>118045</v>
      </c>
      <c r="N54" s="35">
        <v>58653</v>
      </c>
      <c r="O54" s="35">
        <v>25145</v>
      </c>
      <c r="P54" s="35">
        <v>10390</v>
      </c>
      <c r="Q54" s="35">
        <f t="shared" si="9"/>
        <v>67123</v>
      </c>
      <c r="R54" s="63">
        <f t="shared" si="7"/>
        <v>4.5197081982711135E-2</v>
      </c>
      <c r="S54" s="35">
        <v>14</v>
      </c>
      <c r="T54" s="35">
        <v>6784</v>
      </c>
      <c r="U54" s="35">
        <v>60325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F18" sqref="F18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V2" s="135">
        <f>'進捗状況 (都道府県別)'!G3</f>
        <v>44767</v>
      </c>
      <c r="W2" s="135"/>
    </row>
    <row r="3" spans="1:23" ht="37.5" customHeight="1" x14ac:dyDescent="0.45">
      <c r="A3" s="121" t="s">
        <v>2</v>
      </c>
      <c r="B3" s="134" t="str">
        <f>_xlfn.CONCAT("接種回数
（",TEXT('進捗状況 (都道府県別)'!G3-1,"m月d日"),"まで）")</f>
        <v>接種回数
（7月24日まで）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tr">
        <f>_xlfn.CONCAT("接種回数
（",TEXT('進捗状況 (都道府県別)'!G3-1,"m月d日"),"まで）","※4")</f>
        <v>接種回数
（7月24日まで）※4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12</v>
      </c>
      <c r="C4" s="125" t="s">
        <v>119</v>
      </c>
      <c r="D4" s="125"/>
      <c r="E4" s="125"/>
      <c r="F4" s="126" t="s">
        <v>120</v>
      </c>
      <c r="G4" s="127"/>
      <c r="H4" s="128"/>
      <c r="I4" s="126" t="s">
        <v>121</v>
      </c>
      <c r="J4" s="127"/>
      <c r="K4" s="128"/>
      <c r="L4" s="131" t="s">
        <v>122</v>
      </c>
      <c r="M4" s="132"/>
      <c r="N4" s="133"/>
      <c r="P4" s="98" t="s">
        <v>123</v>
      </c>
      <c r="Q4" s="98"/>
      <c r="R4" s="129" t="s">
        <v>124</v>
      </c>
      <c r="S4" s="129"/>
      <c r="T4" s="130" t="s">
        <v>121</v>
      </c>
      <c r="U4" s="130"/>
      <c r="V4" s="116" t="s">
        <v>125</v>
      </c>
      <c r="W4" s="116"/>
    </row>
    <row r="5" spans="1:23" ht="36" x14ac:dyDescent="0.45">
      <c r="A5" s="123"/>
      <c r="B5" s="124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193985283</v>
      </c>
      <c r="C6" s="40">
        <f>SUM(C7:C53)</f>
        <v>161504645</v>
      </c>
      <c r="D6" s="40">
        <f>SUM(D7:D53)</f>
        <v>81016788</v>
      </c>
      <c r="E6" s="41">
        <f>SUM(E7:E53)</f>
        <v>80487857</v>
      </c>
      <c r="F6" s="41">
        <f t="shared" ref="F6:T6" si="0">SUM(F7:F53)</f>
        <v>32343438</v>
      </c>
      <c r="G6" s="41">
        <f>SUM(G7:G53)</f>
        <v>16221647</v>
      </c>
      <c r="H6" s="41">
        <f t="shared" ref="H6:N6" si="1">SUM(H7:H53)</f>
        <v>16121791</v>
      </c>
      <c r="I6" s="41">
        <f>SUM(I7:I53)</f>
        <v>117549</v>
      </c>
      <c r="J6" s="41">
        <f t="shared" si="1"/>
        <v>58690</v>
      </c>
      <c r="K6" s="41">
        <f t="shared" si="1"/>
        <v>58859</v>
      </c>
      <c r="L6" s="67">
        <f>SUM(L7:L53)</f>
        <v>19651</v>
      </c>
      <c r="M6" s="67">
        <f t="shared" si="1"/>
        <v>12809</v>
      </c>
      <c r="N6" s="67">
        <f t="shared" si="1"/>
        <v>6842</v>
      </c>
      <c r="O6" s="42"/>
      <c r="P6" s="41">
        <f>SUM(P7:P53)</f>
        <v>177126180</v>
      </c>
      <c r="Q6" s="43">
        <f>C6/P6</f>
        <v>0.91180561224772083</v>
      </c>
      <c r="R6" s="41">
        <f t="shared" si="0"/>
        <v>34262000</v>
      </c>
      <c r="S6" s="44">
        <f>F6/R6</f>
        <v>0.94400321055396652</v>
      </c>
      <c r="T6" s="41">
        <f t="shared" si="0"/>
        <v>204940</v>
      </c>
      <c r="U6" s="44">
        <f>I6/T6</f>
        <v>0.57357763247779836</v>
      </c>
      <c r="V6" s="41">
        <f t="shared" ref="V6" si="2">SUM(V7:V53)</f>
        <v>378320</v>
      </c>
      <c r="W6" s="44">
        <f>L6/V6</f>
        <v>5.1942799746246562E-2</v>
      </c>
    </row>
    <row r="7" spans="1:23" x14ac:dyDescent="0.45">
      <c r="A7" s="45" t="s">
        <v>13</v>
      </c>
      <c r="B7" s="40">
        <v>7962633</v>
      </c>
      <c r="C7" s="40">
        <v>6463433</v>
      </c>
      <c r="D7" s="40">
        <v>3243000</v>
      </c>
      <c r="E7" s="41">
        <v>3220433</v>
      </c>
      <c r="F7" s="46">
        <v>1497840</v>
      </c>
      <c r="G7" s="41">
        <v>750948</v>
      </c>
      <c r="H7" s="41">
        <v>746892</v>
      </c>
      <c r="I7" s="41">
        <v>873</v>
      </c>
      <c r="J7" s="41">
        <v>429</v>
      </c>
      <c r="K7" s="41">
        <v>444</v>
      </c>
      <c r="L7" s="67">
        <v>487</v>
      </c>
      <c r="M7" s="67">
        <v>304</v>
      </c>
      <c r="N7" s="67">
        <v>183</v>
      </c>
      <c r="O7" s="42"/>
      <c r="P7" s="41">
        <v>7433760</v>
      </c>
      <c r="Q7" s="43">
        <v>0.86947022771787086</v>
      </c>
      <c r="R7" s="47">
        <v>1518500</v>
      </c>
      <c r="S7" s="43">
        <v>0.98639446822522225</v>
      </c>
      <c r="T7" s="41">
        <v>900</v>
      </c>
      <c r="U7" s="44">
        <v>0.97</v>
      </c>
      <c r="V7" s="41">
        <v>8750</v>
      </c>
      <c r="W7" s="44">
        <v>5.5657142857142856E-2</v>
      </c>
    </row>
    <row r="8" spans="1:23" x14ac:dyDescent="0.45">
      <c r="A8" s="45" t="s">
        <v>14</v>
      </c>
      <c r="B8" s="40">
        <v>2049474</v>
      </c>
      <c r="C8" s="40">
        <v>1858456</v>
      </c>
      <c r="D8" s="40">
        <v>931791</v>
      </c>
      <c r="E8" s="41">
        <v>926665</v>
      </c>
      <c r="F8" s="46">
        <v>188492</v>
      </c>
      <c r="G8" s="41">
        <v>94686</v>
      </c>
      <c r="H8" s="41">
        <v>93806</v>
      </c>
      <c r="I8" s="41">
        <v>2418</v>
      </c>
      <c r="J8" s="41">
        <v>1214</v>
      </c>
      <c r="K8" s="41">
        <v>1204</v>
      </c>
      <c r="L8" s="67">
        <v>108</v>
      </c>
      <c r="M8" s="67">
        <v>87</v>
      </c>
      <c r="N8" s="67">
        <v>21</v>
      </c>
      <c r="O8" s="42"/>
      <c r="P8" s="41">
        <v>1921955</v>
      </c>
      <c r="Q8" s="43">
        <v>0.96696124519044413</v>
      </c>
      <c r="R8" s="47">
        <v>186500</v>
      </c>
      <c r="S8" s="43">
        <v>1.0106809651474531</v>
      </c>
      <c r="T8" s="41">
        <v>3900</v>
      </c>
      <c r="U8" s="44">
        <v>0.62</v>
      </c>
      <c r="V8" s="41">
        <v>1300</v>
      </c>
      <c r="W8" s="44">
        <v>8.3076923076923076E-2</v>
      </c>
    </row>
    <row r="9" spans="1:23" x14ac:dyDescent="0.45">
      <c r="A9" s="45" t="s">
        <v>15</v>
      </c>
      <c r="B9" s="40">
        <v>1969806</v>
      </c>
      <c r="C9" s="40">
        <v>1725041</v>
      </c>
      <c r="D9" s="40">
        <v>865434</v>
      </c>
      <c r="E9" s="41">
        <v>859607</v>
      </c>
      <c r="F9" s="46">
        <v>244657</v>
      </c>
      <c r="G9" s="41">
        <v>122779</v>
      </c>
      <c r="H9" s="41">
        <v>121878</v>
      </c>
      <c r="I9" s="41">
        <v>98</v>
      </c>
      <c r="J9" s="41">
        <v>50</v>
      </c>
      <c r="K9" s="41">
        <v>48</v>
      </c>
      <c r="L9" s="67">
        <v>10</v>
      </c>
      <c r="M9" s="67">
        <v>8</v>
      </c>
      <c r="N9" s="67">
        <v>2</v>
      </c>
      <c r="O9" s="42"/>
      <c r="P9" s="41">
        <v>1879585</v>
      </c>
      <c r="Q9" s="43">
        <v>0.91777759452219509</v>
      </c>
      <c r="R9" s="47">
        <v>227500</v>
      </c>
      <c r="S9" s="43">
        <v>1.0754153846153847</v>
      </c>
      <c r="T9" s="41">
        <v>360</v>
      </c>
      <c r="U9" s="44">
        <v>0.2722222222222222</v>
      </c>
      <c r="V9" s="41">
        <v>500</v>
      </c>
      <c r="W9" s="44">
        <v>0.02</v>
      </c>
    </row>
    <row r="10" spans="1:23" x14ac:dyDescent="0.45">
      <c r="A10" s="45" t="s">
        <v>16</v>
      </c>
      <c r="B10" s="40">
        <v>3559575</v>
      </c>
      <c r="C10" s="40">
        <v>2817652</v>
      </c>
      <c r="D10" s="40">
        <v>1413314</v>
      </c>
      <c r="E10" s="41">
        <v>1404338</v>
      </c>
      <c r="F10" s="46">
        <v>741532</v>
      </c>
      <c r="G10" s="41">
        <v>371654</v>
      </c>
      <c r="H10" s="41">
        <v>369878</v>
      </c>
      <c r="I10" s="41">
        <v>54</v>
      </c>
      <c r="J10" s="41">
        <v>21</v>
      </c>
      <c r="K10" s="41">
        <v>33</v>
      </c>
      <c r="L10" s="67">
        <v>337</v>
      </c>
      <c r="M10" s="67">
        <v>231</v>
      </c>
      <c r="N10" s="67">
        <v>106</v>
      </c>
      <c r="O10" s="42"/>
      <c r="P10" s="41">
        <v>3171035</v>
      </c>
      <c r="Q10" s="43">
        <v>0.8885590982124133</v>
      </c>
      <c r="R10" s="47">
        <v>854400</v>
      </c>
      <c r="S10" s="43">
        <v>0.86789794007490639</v>
      </c>
      <c r="T10" s="41">
        <v>340</v>
      </c>
      <c r="U10" s="44">
        <v>0.1588235294117647</v>
      </c>
      <c r="V10" s="41">
        <v>12180</v>
      </c>
      <c r="W10" s="44">
        <v>2.7668308702791463E-2</v>
      </c>
    </row>
    <row r="11" spans="1:23" x14ac:dyDescent="0.45">
      <c r="A11" s="45" t="s">
        <v>17</v>
      </c>
      <c r="B11" s="40">
        <v>1593159</v>
      </c>
      <c r="C11" s="40">
        <v>1496928</v>
      </c>
      <c r="D11" s="40">
        <v>750468</v>
      </c>
      <c r="E11" s="41">
        <v>746460</v>
      </c>
      <c r="F11" s="46">
        <v>96153</v>
      </c>
      <c r="G11" s="41">
        <v>48374</v>
      </c>
      <c r="H11" s="41">
        <v>47779</v>
      </c>
      <c r="I11" s="41">
        <v>67</v>
      </c>
      <c r="J11" s="41">
        <v>34</v>
      </c>
      <c r="K11" s="41">
        <v>33</v>
      </c>
      <c r="L11" s="67">
        <v>11</v>
      </c>
      <c r="M11" s="67">
        <v>10</v>
      </c>
      <c r="N11" s="67">
        <v>1</v>
      </c>
      <c r="O11" s="42"/>
      <c r="P11" s="41">
        <v>1523455</v>
      </c>
      <c r="Q11" s="43">
        <v>0.98258760514751009</v>
      </c>
      <c r="R11" s="47">
        <v>87900</v>
      </c>
      <c r="S11" s="43">
        <v>1.0938907849829351</v>
      </c>
      <c r="T11" s="41">
        <v>140</v>
      </c>
      <c r="U11" s="44">
        <v>0.47857142857142859</v>
      </c>
      <c r="V11" s="41">
        <v>1200</v>
      </c>
      <c r="W11" s="44">
        <v>9.1666666666666667E-3</v>
      </c>
    </row>
    <row r="12" spans="1:23" x14ac:dyDescent="0.45">
      <c r="A12" s="45" t="s">
        <v>18</v>
      </c>
      <c r="B12" s="40">
        <v>1745170</v>
      </c>
      <c r="C12" s="40">
        <v>1666859</v>
      </c>
      <c r="D12" s="40">
        <v>835681</v>
      </c>
      <c r="E12" s="41">
        <v>831178</v>
      </c>
      <c r="F12" s="46">
        <v>77971</v>
      </c>
      <c r="G12" s="41">
        <v>39038</v>
      </c>
      <c r="H12" s="41">
        <v>38933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0.95984325648755175</v>
      </c>
      <c r="R12" s="47">
        <v>61700</v>
      </c>
      <c r="S12" s="43">
        <v>1.2637115072933549</v>
      </c>
      <c r="T12" s="41">
        <v>340</v>
      </c>
      <c r="U12" s="44">
        <v>0.47352941176470587</v>
      </c>
      <c r="V12" s="41">
        <v>400</v>
      </c>
      <c r="W12" s="44">
        <v>0.44750000000000001</v>
      </c>
    </row>
    <row r="13" spans="1:23" x14ac:dyDescent="0.45">
      <c r="A13" s="45" t="s">
        <v>19</v>
      </c>
      <c r="B13" s="40">
        <v>2974902</v>
      </c>
      <c r="C13" s="40">
        <v>2766396</v>
      </c>
      <c r="D13" s="40">
        <v>1388387</v>
      </c>
      <c r="E13" s="41">
        <v>1378009</v>
      </c>
      <c r="F13" s="46">
        <v>208081</v>
      </c>
      <c r="G13" s="41">
        <v>104521</v>
      </c>
      <c r="H13" s="41">
        <v>103560</v>
      </c>
      <c r="I13" s="41">
        <v>253</v>
      </c>
      <c r="J13" s="41">
        <v>126</v>
      </c>
      <c r="K13" s="41">
        <v>127</v>
      </c>
      <c r="L13" s="67">
        <v>172</v>
      </c>
      <c r="M13" s="67">
        <v>122</v>
      </c>
      <c r="N13" s="67">
        <v>50</v>
      </c>
      <c r="O13" s="42"/>
      <c r="P13" s="41">
        <v>2910040</v>
      </c>
      <c r="Q13" s="43">
        <v>0.95063847919616229</v>
      </c>
      <c r="R13" s="47">
        <v>178600</v>
      </c>
      <c r="S13" s="43">
        <v>1.16506718924972</v>
      </c>
      <c r="T13" s="41">
        <v>660</v>
      </c>
      <c r="U13" s="44">
        <v>0.38333333333333336</v>
      </c>
      <c r="V13" s="41">
        <v>11240</v>
      </c>
      <c r="W13" s="44">
        <v>1.5302491103202847E-2</v>
      </c>
    </row>
    <row r="14" spans="1:23" x14ac:dyDescent="0.45">
      <c r="A14" s="45" t="s">
        <v>20</v>
      </c>
      <c r="B14" s="40">
        <v>4649969</v>
      </c>
      <c r="C14" s="40">
        <v>3777851</v>
      </c>
      <c r="D14" s="40">
        <v>1894869</v>
      </c>
      <c r="E14" s="41">
        <v>1882982</v>
      </c>
      <c r="F14" s="46">
        <v>871093</v>
      </c>
      <c r="G14" s="41">
        <v>436930</v>
      </c>
      <c r="H14" s="41">
        <v>434163</v>
      </c>
      <c r="I14" s="41">
        <v>370</v>
      </c>
      <c r="J14" s="41">
        <v>176</v>
      </c>
      <c r="K14" s="41">
        <v>194</v>
      </c>
      <c r="L14" s="67">
        <v>655</v>
      </c>
      <c r="M14" s="67">
        <v>396</v>
      </c>
      <c r="N14" s="67">
        <v>259</v>
      </c>
      <c r="O14" s="42"/>
      <c r="P14" s="41">
        <v>4064675</v>
      </c>
      <c r="Q14" s="43">
        <v>0.92943494867363319</v>
      </c>
      <c r="R14" s="47">
        <v>892500</v>
      </c>
      <c r="S14" s="43">
        <v>0.9760145658263305</v>
      </c>
      <c r="T14" s="41">
        <v>960</v>
      </c>
      <c r="U14" s="44">
        <v>0.38541666666666669</v>
      </c>
      <c r="V14" s="41">
        <v>6150</v>
      </c>
      <c r="W14" s="44">
        <v>0.10650406504065041</v>
      </c>
    </row>
    <row r="15" spans="1:23" x14ac:dyDescent="0.45">
      <c r="A15" s="48" t="s">
        <v>21</v>
      </c>
      <c r="B15" s="40">
        <v>3089283</v>
      </c>
      <c r="C15" s="40">
        <v>2705680</v>
      </c>
      <c r="D15" s="40">
        <v>1356782</v>
      </c>
      <c r="E15" s="41">
        <v>1348898</v>
      </c>
      <c r="F15" s="46">
        <v>382413</v>
      </c>
      <c r="G15" s="41">
        <v>192275</v>
      </c>
      <c r="H15" s="41">
        <v>190138</v>
      </c>
      <c r="I15" s="41">
        <v>829</v>
      </c>
      <c r="J15" s="41">
        <v>413</v>
      </c>
      <c r="K15" s="41">
        <v>416</v>
      </c>
      <c r="L15" s="67">
        <v>361</v>
      </c>
      <c r="M15" s="67">
        <v>222</v>
      </c>
      <c r="N15" s="67">
        <v>139</v>
      </c>
      <c r="O15" s="42"/>
      <c r="P15" s="41">
        <v>2869350</v>
      </c>
      <c r="Q15" s="43">
        <v>0.94295920678899403</v>
      </c>
      <c r="R15" s="47">
        <v>375900</v>
      </c>
      <c r="S15" s="43">
        <v>1.0173264166001597</v>
      </c>
      <c r="T15" s="41">
        <v>1320</v>
      </c>
      <c r="U15" s="44">
        <v>0.62803030303030305</v>
      </c>
      <c r="V15" s="41">
        <v>4610</v>
      </c>
      <c r="W15" s="44">
        <v>7.8308026030368766E-2</v>
      </c>
    </row>
    <row r="16" spans="1:23" x14ac:dyDescent="0.45">
      <c r="A16" s="45" t="s">
        <v>22</v>
      </c>
      <c r="B16" s="40">
        <v>3010891</v>
      </c>
      <c r="C16" s="40">
        <v>2159554</v>
      </c>
      <c r="D16" s="40">
        <v>1083520</v>
      </c>
      <c r="E16" s="41">
        <v>1076034</v>
      </c>
      <c r="F16" s="46">
        <v>850951</v>
      </c>
      <c r="G16" s="41">
        <v>426677</v>
      </c>
      <c r="H16" s="41">
        <v>424274</v>
      </c>
      <c r="I16" s="41">
        <v>224</v>
      </c>
      <c r="J16" s="41">
        <v>95</v>
      </c>
      <c r="K16" s="41">
        <v>129</v>
      </c>
      <c r="L16" s="67">
        <v>162</v>
      </c>
      <c r="M16" s="67">
        <v>112</v>
      </c>
      <c r="N16" s="67">
        <v>50</v>
      </c>
      <c r="O16" s="42"/>
      <c r="P16" s="41">
        <v>2506095</v>
      </c>
      <c r="Q16" s="43">
        <v>0.86172072487276019</v>
      </c>
      <c r="R16" s="47">
        <v>887500</v>
      </c>
      <c r="S16" s="43">
        <v>0.95881802816901407</v>
      </c>
      <c r="T16" s="41">
        <v>440</v>
      </c>
      <c r="U16" s="44">
        <v>0.50909090909090904</v>
      </c>
      <c r="V16" s="41">
        <v>1140</v>
      </c>
      <c r="W16" s="44">
        <v>0.14210526315789473</v>
      </c>
    </row>
    <row r="17" spans="1:23" x14ac:dyDescent="0.45">
      <c r="A17" s="45" t="s">
        <v>23</v>
      </c>
      <c r="B17" s="40">
        <v>11594385</v>
      </c>
      <c r="C17" s="40">
        <v>9894657</v>
      </c>
      <c r="D17" s="40">
        <v>4969698</v>
      </c>
      <c r="E17" s="41">
        <v>4924959</v>
      </c>
      <c r="F17" s="46">
        <v>1680135</v>
      </c>
      <c r="G17" s="41">
        <v>841358</v>
      </c>
      <c r="H17" s="41">
        <v>838777</v>
      </c>
      <c r="I17" s="41">
        <v>18095</v>
      </c>
      <c r="J17" s="41">
        <v>9064</v>
      </c>
      <c r="K17" s="41">
        <v>9031</v>
      </c>
      <c r="L17" s="67">
        <v>1498</v>
      </c>
      <c r="M17" s="67">
        <v>863</v>
      </c>
      <c r="N17" s="67">
        <v>635</v>
      </c>
      <c r="O17" s="42"/>
      <c r="P17" s="41">
        <v>10836010</v>
      </c>
      <c r="Q17" s="43">
        <v>0.91312734115232452</v>
      </c>
      <c r="R17" s="47">
        <v>659400</v>
      </c>
      <c r="S17" s="43">
        <v>2.5479754322111008</v>
      </c>
      <c r="T17" s="41">
        <v>37920</v>
      </c>
      <c r="U17" s="44">
        <v>0.47718881856540085</v>
      </c>
      <c r="V17" s="41">
        <v>18250</v>
      </c>
      <c r="W17" s="44">
        <v>8.208219178082192E-2</v>
      </c>
    </row>
    <row r="18" spans="1:23" x14ac:dyDescent="0.45">
      <c r="A18" s="45" t="s">
        <v>24</v>
      </c>
      <c r="B18" s="40">
        <v>9908419</v>
      </c>
      <c r="C18" s="40">
        <v>8200323</v>
      </c>
      <c r="D18" s="40">
        <v>4114975</v>
      </c>
      <c r="E18" s="41">
        <v>4085348</v>
      </c>
      <c r="F18" s="46">
        <v>1706440</v>
      </c>
      <c r="G18" s="41">
        <v>854994</v>
      </c>
      <c r="H18" s="41">
        <v>851446</v>
      </c>
      <c r="I18" s="41">
        <v>823</v>
      </c>
      <c r="J18" s="41">
        <v>371</v>
      </c>
      <c r="K18" s="41">
        <v>452</v>
      </c>
      <c r="L18" s="67">
        <v>833</v>
      </c>
      <c r="M18" s="67">
        <v>595</v>
      </c>
      <c r="N18" s="67">
        <v>238</v>
      </c>
      <c r="O18" s="42"/>
      <c r="P18" s="41">
        <v>8816645</v>
      </c>
      <c r="Q18" s="43">
        <v>0.93009563161497377</v>
      </c>
      <c r="R18" s="47">
        <v>643300</v>
      </c>
      <c r="S18" s="43">
        <v>2.6526348515467122</v>
      </c>
      <c r="T18" s="41">
        <v>4860</v>
      </c>
      <c r="U18" s="44">
        <v>0.16934156378600823</v>
      </c>
      <c r="V18" s="41">
        <v>12430</v>
      </c>
      <c r="W18" s="44">
        <v>6.7015285599356392E-2</v>
      </c>
    </row>
    <row r="19" spans="1:23" x14ac:dyDescent="0.45">
      <c r="A19" s="45" t="s">
        <v>25</v>
      </c>
      <c r="B19" s="40">
        <v>21322090</v>
      </c>
      <c r="C19" s="40">
        <v>15938261</v>
      </c>
      <c r="D19" s="40">
        <v>8000629</v>
      </c>
      <c r="E19" s="41">
        <v>7937632</v>
      </c>
      <c r="F19" s="46">
        <v>5366035</v>
      </c>
      <c r="G19" s="41">
        <v>2691597</v>
      </c>
      <c r="H19" s="41">
        <v>2674438</v>
      </c>
      <c r="I19" s="41">
        <v>13667</v>
      </c>
      <c r="J19" s="41">
        <v>6785</v>
      </c>
      <c r="K19" s="41">
        <v>6882</v>
      </c>
      <c r="L19" s="67">
        <v>4127</v>
      </c>
      <c r="M19" s="67">
        <v>2529</v>
      </c>
      <c r="N19" s="67">
        <v>1598</v>
      </c>
      <c r="O19" s="42"/>
      <c r="P19" s="41">
        <v>17678890</v>
      </c>
      <c r="Q19" s="43">
        <v>0.90154195201169307</v>
      </c>
      <c r="R19" s="47">
        <v>10135750</v>
      </c>
      <c r="S19" s="43">
        <v>0.52941666872209747</v>
      </c>
      <c r="T19" s="41">
        <v>43840</v>
      </c>
      <c r="U19" s="44">
        <v>0.31174726277372261</v>
      </c>
      <c r="V19" s="41">
        <v>46510</v>
      </c>
      <c r="W19" s="44">
        <v>8.8733605676198674E-2</v>
      </c>
    </row>
    <row r="20" spans="1:23" x14ac:dyDescent="0.45">
      <c r="A20" s="45" t="s">
        <v>26</v>
      </c>
      <c r="B20" s="40">
        <v>14402427</v>
      </c>
      <c r="C20" s="40">
        <v>11055992</v>
      </c>
      <c r="D20" s="40">
        <v>5546089</v>
      </c>
      <c r="E20" s="41">
        <v>5509903</v>
      </c>
      <c r="F20" s="46">
        <v>3338123</v>
      </c>
      <c r="G20" s="41">
        <v>1672322</v>
      </c>
      <c r="H20" s="41">
        <v>1665801</v>
      </c>
      <c r="I20" s="41">
        <v>6096</v>
      </c>
      <c r="J20" s="41">
        <v>3054</v>
      </c>
      <c r="K20" s="41">
        <v>3042</v>
      </c>
      <c r="L20" s="67">
        <v>2216</v>
      </c>
      <c r="M20" s="67">
        <v>1421</v>
      </c>
      <c r="N20" s="67">
        <v>795</v>
      </c>
      <c r="O20" s="42"/>
      <c r="P20" s="41">
        <v>11882835</v>
      </c>
      <c r="Q20" s="43">
        <v>0.93041702590333031</v>
      </c>
      <c r="R20" s="47">
        <v>1939900</v>
      </c>
      <c r="S20" s="43">
        <v>1.7207706582813547</v>
      </c>
      <c r="T20" s="41">
        <v>11740</v>
      </c>
      <c r="U20" s="44">
        <v>0.5192504258943782</v>
      </c>
      <c r="V20" s="41">
        <v>22790</v>
      </c>
      <c r="W20" s="44">
        <v>9.7235629662132519E-2</v>
      </c>
    </row>
    <row r="21" spans="1:23" x14ac:dyDescent="0.45">
      <c r="A21" s="45" t="s">
        <v>27</v>
      </c>
      <c r="B21" s="40">
        <v>3560177</v>
      </c>
      <c r="C21" s="40">
        <v>2988020</v>
      </c>
      <c r="D21" s="40">
        <v>1497660</v>
      </c>
      <c r="E21" s="41">
        <v>1490360</v>
      </c>
      <c r="F21" s="46">
        <v>571613</v>
      </c>
      <c r="G21" s="41">
        <v>286704</v>
      </c>
      <c r="H21" s="41">
        <v>284909</v>
      </c>
      <c r="I21" s="41">
        <v>77</v>
      </c>
      <c r="J21" s="41">
        <v>35</v>
      </c>
      <c r="K21" s="41">
        <v>42</v>
      </c>
      <c r="L21" s="67">
        <v>467</v>
      </c>
      <c r="M21" s="67">
        <v>310</v>
      </c>
      <c r="N21" s="67">
        <v>157</v>
      </c>
      <c r="O21" s="42"/>
      <c r="P21" s="41">
        <v>3293905</v>
      </c>
      <c r="Q21" s="43">
        <v>0.90713605887237181</v>
      </c>
      <c r="R21" s="47">
        <v>584800</v>
      </c>
      <c r="S21" s="43">
        <v>0.97745041039671687</v>
      </c>
      <c r="T21" s="41">
        <v>440</v>
      </c>
      <c r="U21" s="44">
        <v>0.17499999999999999</v>
      </c>
      <c r="V21" s="41">
        <v>4280</v>
      </c>
      <c r="W21" s="44">
        <v>0.10911214953271028</v>
      </c>
    </row>
    <row r="22" spans="1:23" x14ac:dyDescent="0.45">
      <c r="A22" s="45" t="s">
        <v>28</v>
      </c>
      <c r="B22" s="40">
        <v>1679644</v>
      </c>
      <c r="C22" s="40">
        <v>1493249</v>
      </c>
      <c r="D22" s="40">
        <v>748375</v>
      </c>
      <c r="E22" s="41">
        <v>744874</v>
      </c>
      <c r="F22" s="46">
        <v>186128</v>
      </c>
      <c r="G22" s="41">
        <v>93284</v>
      </c>
      <c r="H22" s="41">
        <v>92844</v>
      </c>
      <c r="I22" s="41">
        <v>216</v>
      </c>
      <c r="J22" s="41">
        <v>107</v>
      </c>
      <c r="K22" s="41">
        <v>109</v>
      </c>
      <c r="L22" s="67">
        <v>51</v>
      </c>
      <c r="M22" s="67">
        <v>39</v>
      </c>
      <c r="N22" s="67">
        <v>12</v>
      </c>
      <c r="O22" s="42"/>
      <c r="P22" s="41">
        <v>1611720</v>
      </c>
      <c r="Q22" s="43">
        <v>0.92649405603951063</v>
      </c>
      <c r="R22" s="47">
        <v>176600</v>
      </c>
      <c r="S22" s="43">
        <v>1.0539524348810871</v>
      </c>
      <c r="T22" s="41">
        <v>540</v>
      </c>
      <c r="U22" s="44">
        <v>0.4</v>
      </c>
      <c r="V22" s="41">
        <v>460</v>
      </c>
      <c r="W22" s="44">
        <v>0.1108695652173913</v>
      </c>
    </row>
    <row r="23" spans="1:23" x14ac:dyDescent="0.45">
      <c r="A23" s="45" t="s">
        <v>29</v>
      </c>
      <c r="B23" s="40">
        <v>1738978</v>
      </c>
      <c r="C23" s="40">
        <v>1532192</v>
      </c>
      <c r="D23" s="40">
        <v>768109</v>
      </c>
      <c r="E23" s="41">
        <v>764083</v>
      </c>
      <c r="F23" s="46">
        <v>205643</v>
      </c>
      <c r="G23" s="41">
        <v>103165</v>
      </c>
      <c r="H23" s="41">
        <v>102478</v>
      </c>
      <c r="I23" s="41">
        <v>1009</v>
      </c>
      <c r="J23" s="41">
        <v>503</v>
      </c>
      <c r="K23" s="41">
        <v>506</v>
      </c>
      <c r="L23" s="67">
        <v>134</v>
      </c>
      <c r="M23" s="67">
        <v>102</v>
      </c>
      <c r="N23" s="67">
        <v>32</v>
      </c>
      <c r="O23" s="42"/>
      <c r="P23" s="41">
        <v>1620330</v>
      </c>
      <c r="Q23" s="43">
        <v>0.94560490764227045</v>
      </c>
      <c r="R23" s="47">
        <v>220900</v>
      </c>
      <c r="S23" s="43">
        <v>0.9309325486645541</v>
      </c>
      <c r="T23" s="41">
        <v>1280</v>
      </c>
      <c r="U23" s="44">
        <v>0.78828125000000004</v>
      </c>
      <c r="V23" s="41">
        <v>6340</v>
      </c>
      <c r="W23" s="44">
        <v>2.1135646687697161E-2</v>
      </c>
    </row>
    <row r="24" spans="1:23" x14ac:dyDescent="0.45">
      <c r="A24" s="45" t="s">
        <v>30</v>
      </c>
      <c r="B24" s="40">
        <v>1196394</v>
      </c>
      <c r="C24" s="40">
        <v>1053200</v>
      </c>
      <c r="D24" s="40">
        <v>528206</v>
      </c>
      <c r="E24" s="41">
        <v>524994</v>
      </c>
      <c r="F24" s="46">
        <v>142856</v>
      </c>
      <c r="G24" s="41">
        <v>71653</v>
      </c>
      <c r="H24" s="41">
        <v>71203</v>
      </c>
      <c r="I24" s="41">
        <v>63</v>
      </c>
      <c r="J24" s="41">
        <v>21</v>
      </c>
      <c r="K24" s="41">
        <v>42</v>
      </c>
      <c r="L24" s="67">
        <v>275</v>
      </c>
      <c r="M24" s="67">
        <v>179</v>
      </c>
      <c r="N24" s="67">
        <v>96</v>
      </c>
      <c r="O24" s="42"/>
      <c r="P24" s="41">
        <v>1125370</v>
      </c>
      <c r="Q24" s="43">
        <v>0.93586998053973358</v>
      </c>
      <c r="R24" s="47">
        <v>145200</v>
      </c>
      <c r="S24" s="43">
        <v>0.98385674931129474</v>
      </c>
      <c r="T24" s="41">
        <v>240</v>
      </c>
      <c r="U24" s="44">
        <v>0.26250000000000001</v>
      </c>
      <c r="V24" s="41">
        <v>7630</v>
      </c>
      <c r="W24" s="44">
        <v>3.6041939711664479E-2</v>
      </c>
    </row>
    <row r="25" spans="1:23" x14ac:dyDescent="0.45">
      <c r="A25" s="45" t="s">
        <v>31</v>
      </c>
      <c r="B25" s="40">
        <v>1276274</v>
      </c>
      <c r="C25" s="40">
        <v>1126041</v>
      </c>
      <c r="D25" s="40">
        <v>564535</v>
      </c>
      <c r="E25" s="41">
        <v>561506</v>
      </c>
      <c r="F25" s="46">
        <v>150131</v>
      </c>
      <c r="G25" s="41">
        <v>75315</v>
      </c>
      <c r="H25" s="41">
        <v>74816</v>
      </c>
      <c r="I25" s="41">
        <v>32</v>
      </c>
      <c r="J25" s="41">
        <v>12</v>
      </c>
      <c r="K25" s="41">
        <v>20</v>
      </c>
      <c r="L25" s="67">
        <v>70</v>
      </c>
      <c r="M25" s="67">
        <v>58</v>
      </c>
      <c r="N25" s="67">
        <v>12</v>
      </c>
      <c r="O25" s="42"/>
      <c r="P25" s="41">
        <v>1271190</v>
      </c>
      <c r="Q25" s="43">
        <v>0.88581643971396884</v>
      </c>
      <c r="R25" s="47">
        <v>139400</v>
      </c>
      <c r="S25" s="43">
        <v>1.0769799139167862</v>
      </c>
      <c r="T25" s="41">
        <v>380</v>
      </c>
      <c r="U25" s="44">
        <v>8.4210526315789472E-2</v>
      </c>
      <c r="V25" s="41">
        <v>4680</v>
      </c>
      <c r="W25" s="44">
        <v>1.4957264957264958E-2</v>
      </c>
    </row>
    <row r="26" spans="1:23" x14ac:dyDescent="0.45">
      <c r="A26" s="45" t="s">
        <v>32</v>
      </c>
      <c r="B26" s="40">
        <v>3247933</v>
      </c>
      <c r="C26" s="40">
        <v>2956847</v>
      </c>
      <c r="D26" s="40">
        <v>1482348</v>
      </c>
      <c r="E26" s="41">
        <v>1474499</v>
      </c>
      <c r="F26" s="46">
        <v>290472</v>
      </c>
      <c r="G26" s="41">
        <v>145735</v>
      </c>
      <c r="H26" s="41">
        <v>144737</v>
      </c>
      <c r="I26" s="41">
        <v>122</v>
      </c>
      <c r="J26" s="41">
        <v>55</v>
      </c>
      <c r="K26" s="41">
        <v>67</v>
      </c>
      <c r="L26" s="67">
        <v>492</v>
      </c>
      <c r="M26" s="67">
        <v>330</v>
      </c>
      <c r="N26" s="67">
        <v>162</v>
      </c>
      <c r="O26" s="42"/>
      <c r="P26" s="41">
        <v>3174370</v>
      </c>
      <c r="Q26" s="43">
        <v>0.93147522185504528</v>
      </c>
      <c r="R26" s="47">
        <v>268100</v>
      </c>
      <c r="S26" s="43">
        <v>1.0834464751958224</v>
      </c>
      <c r="T26" s="41">
        <v>140</v>
      </c>
      <c r="U26" s="44">
        <v>0.87142857142857144</v>
      </c>
      <c r="V26" s="41">
        <v>15730</v>
      </c>
      <c r="W26" s="44">
        <v>3.1277813095994915E-2</v>
      </c>
    </row>
    <row r="27" spans="1:23" x14ac:dyDescent="0.45">
      <c r="A27" s="45" t="s">
        <v>33</v>
      </c>
      <c r="B27" s="40">
        <v>3125469</v>
      </c>
      <c r="C27" s="40">
        <v>2784220</v>
      </c>
      <c r="D27" s="40">
        <v>1394674</v>
      </c>
      <c r="E27" s="41">
        <v>1389546</v>
      </c>
      <c r="F27" s="46">
        <v>338981</v>
      </c>
      <c r="G27" s="41">
        <v>170631</v>
      </c>
      <c r="H27" s="41">
        <v>168350</v>
      </c>
      <c r="I27" s="41">
        <v>2139</v>
      </c>
      <c r="J27" s="41">
        <v>1065</v>
      </c>
      <c r="K27" s="41">
        <v>1074</v>
      </c>
      <c r="L27" s="67">
        <v>129</v>
      </c>
      <c r="M27" s="67">
        <v>94</v>
      </c>
      <c r="N27" s="67">
        <v>35</v>
      </c>
      <c r="O27" s="42"/>
      <c r="P27" s="41">
        <v>3040725</v>
      </c>
      <c r="Q27" s="43">
        <v>0.91564347318484895</v>
      </c>
      <c r="R27" s="47">
        <v>279600</v>
      </c>
      <c r="S27" s="43">
        <v>1.2123783977110156</v>
      </c>
      <c r="T27" s="41">
        <v>2780</v>
      </c>
      <c r="U27" s="44">
        <v>0.76942446043165469</v>
      </c>
      <c r="V27" s="41">
        <v>1210</v>
      </c>
      <c r="W27" s="44">
        <v>0.10661157024793388</v>
      </c>
    </row>
    <row r="28" spans="1:23" x14ac:dyDescent="0.45">
      <c r="A28" s="45" t="s">
        <v>34</v>
      </c>
      <c r="B28" s="40">
        <v>5938287</v>
      </c>
      <c r="C28" s="40">
        <v>5154581</v>
      </c>
      <c r="D28" s="40">
        <v>2585105</v>
      </c>
      <c r="E28" s="41">
        <v>2569476</v>
      </c>
      <c r="F28" s="46">
        <v>782637</v>
      </c>
      <c r="G28" s="41">
        <v>392275</v>
      </c>
      <c r="H28" s="41">
        <v>390362</v>
      </c>
      <c r="I28" s="41">
        <v>202</v>
      </c>
      <c r="J28" s="41">
        <v>94</v>
      </c>
      <c r="K28" s="41">
        <v>108</v>
      </c>
      <c r="L28" s="67">
        <v>867</v>
      </c>
      <c r="M28" s="67">
        <v>577</v>
      </c>
      <c r="N28" s="67">
        <v>290</v>
      </c>
      <c r="O28" s="42"/>
      <c r="P28" s="41">
        <v>5396620</v>
      </c>
      <c r="Q28" s="43">
        <v>0.95514989011640616</v>
      </c>
      <c r="R28" s="47">
        <v>752600</v>
      </c>
      <c r="S28" s="43">
        <v>1.0399109752856763</v>
      </c>
      <c r="T28" s="41">
        <v>1260</v>
      </c>
      <c r="U28" s="44">
        <v>0.16031746031746033</v>
      </c>
      <c r="V28" s="41">
        <v>57760</v>
      </c>
      <c r="W28" s="44">
        <v>1.5010387811634348E-2</v>
      </c>
    </row>
    <row r="29" spans="1:23" x14ac:dyDescent="0.45">
      <c r="A29" s="45" t="s">
        <v>35</v>
      </c>
      <c r="B29" s="40">
        <v>11247388</v>
      </c>
      <c r="C29" s="40">
        <v>8812060</v>
      </c>
      <c r="D29" s="40">
        <v>4418441</v>
      </c>
      <c r="E29" s="41">
        <v>4393619</v>
      </c>
      <c r="F29" s="46">
        <v>2434123</v>
      </c>
      <c r="G29" s="41">
        <v>1220916</v>
      </c>
      <c r="H29" s="41">
        <v>1213207</v>
      </c>
      <c r="I29" s="41">
        <v>749</v>
      </c>
      <c r="J29" s="41">
        <v>331</v>
      </c>
      <c r="K29" s="41">
        <v>418</v>
      </c>
      <c r="L29" s="67">
        <v>456</v>
      </c>
      <c r="M29" s="67">
        <v>327</v>
      </c>
      <c r="N29" s="67">
        <v>129</v>
      </c>
      <c r="O29" s="42"/>
      <c r="P29" s="41">
        <v>10122810</v>
      </c>
      <c r="Q29" s="43">
        <v>0.87051520279448102</v>
      </c>
      <c r="R29" s="47">
        <v>2709900</v>
      </c>
      <c r="S29" s="43">
        <v>0.89823351415181374</v>
      </c>
      <c r="T29" s="41">
        <v>1740</v>
      </c>
      <c r="U29" s="44">
        <v>0.43045977011494252</v>
      </c>
      <c r="V29" s="41">
        <v>9150</v>
      </c>
      <c r="W29" s="44">
        <v>4.9836065573770495E-2</v>
      </c>
    </row>
    <row r="30" spans="1:23" x14ac:dyDescent="0.45">
      <c r="A30" s="45" t="s">
        <v>36</v>
      </c>
      <c r="B30" s="40">
        <v>2778183</v>
      </c>
      <c r="C30" s="40">
        <v>2505763</v>
      </c>
      <c r="D30" s="40">
        <v>1255958</v>
      </c>
      <c r="E30" s="41">
        <v>1249805</v>
      </c>
      <c r="F30" s="46">
        <v>271768</v>
      </c>
      <c r="G30" s="41">
        <v>136503</v>
      </c>
      <c r="H30" s="41">
        <v>135265</v>
      </c>
      <c r="I30" s="41">
        <v>472</v>
      </c>
      <c r="J30" s="41">
        <v>235</v>
      </c>
      <c r="K30" s="41">
        <v>237</v>
      </c>
      <c r="L30" s="67">
        <v>180</v>
      </c>
      <c r="M30" s="67">
        <v>148</v>
      </c>
      <c r="N30" s="67">
        <v>32</v>
      </c>
      <c r="O30" s="42"/>
      <c r="P30" s="41">
        <v>2668985</v>
      </c>
      <c r="Q30" s="43">
        <v>0.93884491670054349</v>
      </c>
      <c r="R30" s="47">
        <v>239550</v>
      </c>
      <c r="S30" s="43">
        <v>1.134493842621582</v>
      </c>
      <c r="T30" s="41">
        <v>980</v>
      </c>
      <c r="U30" s="44">
        <v>0.48163265306122449</v>
      </c>
      <c r="V30" s="41">
        <v>3210</v>
      </c>
      <c r="W30" s="44">
        <v>5.6074766355140186E-2</v>
      </c>
    </row>
    <row r="31" spans="1:23" x14ac:dyDescent="0.45">
      <c r="A31" s="45" t="s">
        <v>37</v>
      </c>
      <c r="B31" s="40">
        <v>2184364</v>
      </c>
      <c r="C31" s="40">
        <v>1815357</v>
      </c>
      <c r="D31" s="40">
        <v>910723</v>
      </c>
      <c r="E31" s="41">
        <v>904634</v>
      </c>
      <c r="F31" s="46">
        <v>368821</v>
      </c>
      <c r="G31" s="41">
        <v>184789</v>
      </c>
      <c r="H31" s="41">
        <v>184032</v>
      </c>
      <c r="I31" s="41">
        <v>94</v>
      </c>
      <c r="J31" s="41">
        <v>43</v>
      </c>
      <c r="K31" s="41">
        <v>51</v>
      </c>
      <c r="L31" s="67">
        <v>92</v>
      </c>
      <c r="M31" s="67">
        <v>70</v>
      </c>
      <c r="N31" s="67">
        <v>22</v>
      </c>
      <c r="O31" s="42"/>
      <c r="P31" s="41">
        <v>1916090</v>
      </c>
      <c r="Q31" s="43">
        <v>0.9474278348094296</v>
      </c>
      <c r="R31" s="47">
        <v>348300</v>
      </c>
      <c r="S31" s="43">
        <v>1.0589175997703129</v>
      </c>
      <c r="T31" s="41">
        <v>240</v>
      </c>
      <c r="U31" s="44">
        <v>0.39166666666666666</v>
      </c>
      <c r="V31" s="41">
        <v>1720</v>
      </c>
      <c r="W31" s="44">
        <v>5.3488372093023255E-2</v>
      </c>
    </row>
    <row r="32" spans="1:23" x14ac:dyDescent="0.45">
      <c r="A32" s="45" t="s">
        <v>38</v>
      </c>
      <c r="B32" s="40">
        <v>3768536</v>
      </c>
      <c r="C32" s="40">
        <v>3115059</v>
      </c>
      <c r="D32" s="40">
        <v>1561710</v>
      </c>
      <c r="E32" s="41">
        <v>1553349</v>
      </c>
      <c r="F32" s="46">
        <v>652698</v>
      </c>
      <c r="G32" s="41">
        <v>327557</v>
      </c>
      <c r="H32" s="41">
        <v>325141</v>
      </c>
      <c r="I32" s="41">
        <v>499</v>
      </c>
      <c r="J32" s="41">
        <v>251</v>
      </c>
      <c r="K32" s="41">
        <v>248</v>
      </c>
      <c r="L32" s="67">
        <v>280</v>
      </c>
      <c r="M32" s="67">
        <v>162</v>
      </c>
      <c r="N32" s="67">
        <v>118</v>
      </c>
      <c r="O32" s="42"/>
      <c r="P32" s="41">
        <v>3409695</v>
      </c>
      <c r="Q32" s="43">
        <v>0.91358875207313262</v>
      </c>
      <c r="R32" s="47">
        <v>704200</v>
      </c>
      <c r="S32" s="43">
        <v>0.9268645271229764</v>
      </c>
      <c r="T32" s="41">
        <v>1060</v>
      </c>
      <c r="U32" s="44">
        <v>0.47075471698113208</v>
      </c>
      <c r="V32" s="41">
        <v>4100</v>
      </c>
      <c r="W32" s="44">
        <v>6.8292682926829273E-2</v>
      </c>
    </row>
    <row r="33" spans="1:23" x14ac:dyDescent="0.45">
      <c r="A33" s="45" t="s">
        <v>39</v>
      </c>
      <c r="B33" s="40">
        <v>12938819</v>
      </c>
      <c r="C33" s="40">
        <v>9997173</v>
      </c>
      <c r="D33" s="40">
        <v>5013450</v>
      </c>
      <c r="E33" s="41">
        <v>4983723</v>
      </c>
      <c r="F33" s="46">
        <v>2876385</v>
      </c>
      <c r="G33" s="41">
        <v>1441648</v>
      </c>
      <c r="H33" s="41">
        <v>1434737</v>
      </c>
      <c r="I33" s="41">
        <v>63941</v>
      </c>
      <c r="J33" s="41">
        <v>32163</v>
      </c>
      <c r="K33" s="41">
        <v>31778</v>
      </c>
      <c r="L33" s="67">
        <v>1320</v>
      </c>
      <c r="M33" s="67">
        <v>841</v>
      </c>
      <c r="N33" s="67">
        <v>479</v>
      </c>
      <c r="O33" s="42"/>
      <c r="P33" s="41">
        <v>11521165</v>
      </c>
      <c r="Q33" s="43">
        <v>0.86772240480888874</v>
      </c>
      <c r="R33" s="47">
        <v>3481600</v>
      </c>
      <c r="S33" s="43">
        <v>0.82616756663602942</v>
      </c>
      <c r="T33" s="41">
        <v>72820</v>
      </c>
      <c r="U33" s="44">
        <v>0.8780692117550124</v>
      </c>
      <c r="V33" s="41">
        <v>37370</v>
      </c>
      <c r="W33" s="44">
        <v>3.5322451164035325E-2</v>
      </c>
    </row>
    <row r="34" spans="1:23" x14ac:dyDescent="0.45">
      <c r="A34" s="45" t="s">
        <v>40</v>
      </c>
      <c r="B34" s="40">
        <v>8318764</v>
      </c>
      <c r="C34" s="40">
        <v>6927689</v>
      </c>
      <c r="D34" s="40">
        <v>3472554</v>
      </c>
      <c r="E34" s="41">
        <v>3455135</v>
      </c>
      <c r="F34" s="46">
        <v>1389167</v>
      </c>
      <c r="G34" s="41">
        <v>697491</v>
      </c>
      <c r="H34" s="41">
        <v>691676</v>
      </c>
      <c r="I34" s="41">
        <v>1126</v>
      </c>
      <c r="J34" s="41">
        <v>547</v>
      </c>
      <c r="K34" s="41">
        <v>579</v>
      </c>
      <c r="L34" s="67">
        <v>782</v>
      </c>
      <c r="M34" s="67">
        <v>472</v>
      </c>
      <c r="N34" s="67">
        <v>310</v>
      </c>
      <c r="O34" s="42"/>
      <c r="P34" s="41">
        <v>7609375</v>
      </c>
      <c r="Q34" s="43">
        <v>0.91041498151950717</v>
      </c>
      <c r="R34" s="47">
        <v>1135400</v>
      </c>
      <c r="S34" s="43">
        <v>1.2235044918090541</v>
      </c>
      <c r="T34" s="41">
        <v>2640</v>
      </c>
      <c r="U34" s="44">
        <v>0.42651515151515151</v>
      </c>
      <c r="V34" s="41">
        <v>5370</v>
      </c>
      <c r="W34" s="44">
        <v>0.14562383612662944</v>
      </c>
    </row>
    <row r="35" spans="1:23" x14ac:dyDescent="0.45">
      <c r="A35" s="45" t="s">
        <v>41</v>
      </c>
      <c r="B35" s="40">
        <v>2040595</v>
      </c>
      <c r="C35" s="40">
        <v>1817881</v>
      </c>
      <c r="D35" s="40">
        <v>911319</v>
      </c>
      <c r="E35" s="41">
        <v>906562</v>
      </c>
      <c r="F35" s="46">
        <v>222313</v>
      </c>
      <c r="G35" s="41">
        <v>111400</v>
      </c>
      <c r="H35" s="41">
        <v>110913</v>
      </c>
      <c r="I35" s="41">
        <v>212</v>
      </c>
      <c r="J35" s="41">
        <v>93</v>
      </c>
      <c r="K35" s="41">
        <v>119</v>
      </c>
      <c r="L35" s="67">
        <v>189</v>
      </c>
      <c r="M35" s="67">
        <v>139</v>
      </c>
      <c r="N35" s="67">
        <v>50</v>
      </c>
      <c r="O35" s="42"/>
      <c r="P35" s="41">
        <v>1964100</v>
      </c>
      <c r="Q35" s="43">
        <v>0.92555419785143322</v>
      </c>
      <c r="R35" s="47">
        <v>127300</v>
      </c>
      <c r="S35" s="43">
        <v>1.7463707776904949</v>
      </c>
      <c r="T35" s="41">
        <v>900</v>
      </c>
      <c r="U35" s="44">
        <v>0.23555555555555555</v>
      </c>
      <c r="V35" s="41">
        <v>3430</v>
      </c>
      <c r="W35" s="44">
        <v>5.5102040816326532E-2</v>
      </c>
    </row>
    <row r="36" spans="1:23" x14ac:dyDescent="0.45">
      <c r="A36" s="45" t="s">
        <v>42</v>
      </c>
      <c r="B36" s="40">
        <v>1389797</v>
      </c>
      <c r="C36" s="40">
        <v>1327249</v>
      </c>
      <c r="D36" s="40">
        <v>665261</v>
      </c>
      <c r="E36" s="41">
        <v>661988</v>
      </c>
      <c r="F36" s="46">
        <v>62366</v>
      </c>
      <c r="G36" s="41">
        <v>31247</v>
      </c>
      <c r="H36" s="41">
        <v>31119</v>
      </c>
      <c r="I36" s="41">
        <v>75</v>
      </c>
      <c r="J36" s="41">
        <v>39</v>
      </c>
      <c r="K36" s="41">
        <v>36</v>
      </c>
      <c r="L36" s="67">
        <v>107</v>
      </c>
      <c r="M36" s="67">
        <v>84</v>
      </c>
      <c r="N36" s="67">
        <v>23</v>
      </c>
      <c r="O36" s="42"/>
      <c r="P36" s="41">
        <v>1398645</v>
      </c>
      <c r="Q36" s="43">
        <v>0.94895345137615339</v>
      </c>
      <c r="R36" s="47">
        <v>48100</v>
      </c>
      <c r="S36" s="43">
        <v>1.2965904365904366</v>
      </c>
      <c r="T36" s="41">
        <v>160</v>
      </c>
      <c r="U36" s="44">
        <v>0.46875</v>
      </c>
      <c r="V36" s="41">
        <v>2660</v>
      </c>
      <c r="W36" s="44">
        <v>4.0225563909774435E-2</v>
      </c>
    </row>
    <row r="37" spans="1:23" x14ac:dyDescent="0.45">
      <c r="A37" s="45" t="s">
        <v>43</v>
      </c>
      <c r="B37" s="40">
        <v>818787</v>
      </c>
      <c r="C37" s="40">
        <v>718585</v>
      </c>
      <c r="D37" s="40">
        <v>360365</v>
      </c>
      <c r="E37" s="41">
        <v>358220</v>
      </c>
      <c r="F37" s="46">
        <v>100066</v>
      </c>
      <c r="G37" s="41">
        <v>50231</v>
      </c>
      <c r="H37" s="41">
        <v>49835</v>
      </c>
      <c r="I37" s="41">
        <v>63</v>
      </c>
      <c r="J37" s="41">
        <v>30</v>
      </c>
      <c r="K37" s="41">
        <v>33</v>
      </c>
      <c r="L37" s="67">
        <v>73</v>
      </c>
      <c r="M37" s="67">
        <v>44</v>
      </c>
      <c r="N37" s="67">
        <v>29</v>
      </c>
      <c r="O37" s="42"/>
      <c r="P37" s="41">
        <v>826860</v>
      </c>
      <c r="Q37" s="43">
        <v>0.86905280216723513</v>
      </c>
      <c r="R37" s="47">
        <v>110800</v>
      </c>
      <c r="S37" s="43">
        <v>0.90312274368231049</v>
      </c>
      <c r="T37" s="41">
        <v>540</v>
      </c>
      <c r="U37" s="44">
        <v>0.11666666666666667</v>
      </c>
      <c r="V37" s="41">
        <v>530</v>
      </c>
      <c r="W37" s="44">
        <v>0.13773584905660377</v>
      </c>
    </row>
    <row r="38" spans="1:23" x14ac:dyDescent="0.45">
      <c r="A38" s="45" t="s">
        <v>44</v>
      </c>
      <c r="B38" s="40">
        <v>1045941</v>
      </c>
      <c r="C38" s="40">
        <v>990337</v>
      </c>
      <c r="D38" s="40">
        <v>496524</v>
      </c>
      <c r="E38" s="41">
        <v>493813</v>
      </c>
      <c r="F38" s="46">
        <v>55425</v>
      </c>
      <c r="G38" s="41">
        <v>27795</v>
      </c>
      <c r="H38" s="41">
        <v>27630</v>
      </c>
      <c r="I38" s="41">
        <v>117</v>
      </c>
      <c r="J38" s="41">
        <v>54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0.91910626450116006</v>
      </c>
      <c r="R38" s="47">
        <v>47400</v>
      </c>
      <c r="S38" s="43">
        <v>1.1693037974683544</v>
      </c>
      <c r="T38" s="41">
        <v>880</v>
      </c>
      <c r="U38" s="44">
        <v>0.13295454545454546</v>
      </c>
      <c r="V38" s="41">
        <v>700</v>
      </c>
      <c r="W38" s="44">
        <v>8.8571428571428565E-2</v>
      </c>
    </row>
    <row r="39" spans="1:23" x14ac:dyDescent="0.45">
      <c r="A39" s="45" t="s">
        <v>45</v>
      </c>
      <c r="B39" s="40">
        <v>2758895</v>
      </c>
      <c r="C39" s="40">
        <v>2424859</v>
      </c>
      <c r="D39" s="40">
        <v>1216171</v>
      </c>
      <c r="E39" s="41">
        <v>1208688</v>
      </c>
      <c r="F39" s="46">
        <v>333482</v>
      </c>
      <c r="G39" s="41">
        <v>167379</v>
      </c>
      <c r="H39" s="41">
        <v>166103</v>
      </c>
      <c r="I39" s="41">
        <v>314</v>
      </c>
      <c r="J39" s="41">
        <v>149</v>
      </c>
      <c r="K39" s="41">
        <v>165</v>
      </c>
      <c r="L39" s="67">
        <v>240</v>
      </c>
      <c r="M39" s="67">
        <v>165</v>
      </c>
      <c r="N39" s="67">
        <v>75</v>
      </c>
      <c r="O39" s="42"/>
      <c r="P39" s="41">
        <v>2837130</v>
      </c>
      <c r="Q39" s="43">
        <v>0.85468730724358766</v>
      </c>
      <c r="R39" s="47">
        <v>385900</v>
      </c>
      <c r="S39" s="43">
        <v>0.86416688261207564</v>
      </c>
      <c r="T39" s="41">
        <v>720</v>
      </c>
      <c r="U39" s="44">
        <v>0.43611111111111112</v>
      </c>
      <c r="V39" s="41">
        <v>5370</v>
      </c>
      <c r="W39" s="44">
        <v>4.4692737430167599E-2</v>
      </c>
    </row>
    <row r="40" spans="1:23" x14ac:dyDescent="0.45">
      <c r="A40" s="45" t="s">
        <v>46</v>
      </c>
      <c r="B40" s="40">
        <v>4148390</v>
      </c>
      <c r="C40" s="40">
        <v>3552798</v>
      </c>
      <c r="D40" s="40">
        <v>1781043</v>
      </c>
      <c r="E40" s="41">
        <v>1771755</v>
      </c>
      <c r="F40" s="46">
        <v>595210</v>
      </c>
      <c r="G40" s="41">
        <v>298633</v>
      </c>
      <c r="H40" s="41">
        <v>296577</v>
      </c>
      <c r="I40" s="41">
        <v>125</v>
      </c>
      <c r="J40" s="41">
        <v>57</v>
      </c>
      <c r="K40" s="41">
        <v>68</v>
      </c>
      <c r="L40" s="67">
        <v>257</v>
      </c>
      <c r="M40" s="67">
        <v>175</v>
      </c>
      <c r="N40" s="67">
        <v>82</v>
      </c>
      <c r="O40" s="42"/>
      <c r="P40" s="41">
        <v>3981430</v>
      </c>
      <c r="Q40" s="43">
        <v>0.89234219865726638</v>
      </c>
      <c r="R40" s="47">
        <v>616200</v>
      </c>
      <c r="S40" s="43">
        <v>0.96593638429081463</v>
      </c>
      <c r="T40" s="41">
        <v>1240</v>
      </c>
      <c r="U40" s="44">
        <v>0.10080645161290322</v>
      </c>
      <c r="V40" s="41">
        <v>7530</v>
      </c>
      <c r="W40" s="44">
        <v>3.4130146082337318E-2</v>
      </c>
    </row>
    <row r="41" spans="1:23" x14ac:dyDescent="0.45">
      <c r="A41" s="45" t="s">
        <v>47</v>
      </c>
      <c r="B41" s="40">
        <v>2037455</v>
      </c>
      <c r="C41" s="40">
        <v>1824216</v>
      </c>
      <c r="D41" s="40">
        <v>914242</v>
      </c>
      <c r="E41" s="41">
        <v>909974</v>
      </c>
      <c r="F41" s="46">
        <v>213031</v>
      </c>
      <c r="G41" s="41">
        <v>106972</v>
      </c>
      <c r="H41" s="41">
        <v>106059</v>
      </c>
      <c r="I41" s="41">
        <v>55</v>
      </c>
      <c r="J41" s="41">
        <v>29</v>
      </c>
      <c r="K41" s="41">
        <v>26</v>
      </c>
      <c r="L41" s="67">
        <v>153</v>
      </c>
      <c r="M41" s="67">
        <v>115</v>
      </c>
      <c r="N41" s="67">
        <v>38</v>
      </c>
      <c r="O41" s="42"/>
      <c r="P41" s="41">
        <v>2024075</v>
      </c>
      <c r="Q41" s="43">
        <v>0.90125909366006696</v>
      </c>
      <c r="R41" s="47">
        <v>210200</v>
      </c>
      <c r="S41" s="43">
        <v>1.0134681255946718</v>
      </c>
      <c r="T41" s="41">
        <v>420</v>
      </c>
      <c r="U41" s="44">
        <v>0.13095238095238096</v>
      </c>
      <c r="V41" s="41">
        <v>4620</v>
      </c>
      <c r="W41" s="44">
        <v>3.3116883116883114E-2</v>
      </c>
    </row>
    <row r="42" spans="1:23" x14ac:dyDescent="0.45">
      <c r="A42" s="45" t="s">
        <v>48</v>
      </c>
      <c r="B42" s="40">
        <v>1094097</v>
      </c>
      <c r="C42" s="40">
        <v>941737</v>
      </c>
      <c r="D42" s="40">
        <v>472112</v>
      </c>
      <c r="E42" s="41">
        <v>469625</v>
      </c>
      <c r="F42" s="46">
        <v>152120</v>
      </c>
      <c r="G42" s="41">
        <v>76269</v>
      </c>
      <c r="H42" s="41">
        <v>75851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0.9173582056839491</v>
      </c>
      <c r="R42" s="47">
        <v>152900</v>
      </c>
      <c r="S42" s="43">
        <v>0.99489862655330286</v>
      </c>
      <c r="T42" s="41">
        <v>860</v>
      </c>
      <c r="U42" s="44">
        <v>0.19418604651162791</v>
      </c>
      <c r="V42" s="41">
        <v>8000</v>
      </c>
      <c r="W42" s="44">
        <v>9.1249999999999994E-3</v>
      </c>
    </row>
    <row r="43" spans="1:23" x14ac:dyDescent="0.45">
      <c r="A43" s="45" t="s">
        <v>49</v>
      </c>
      <c r="B43" s="40">
        <v>1448157</v>
      </c>
      <c r="C43" s="40">
        <v>1335731</v>
      </c>
      <c r="D43" s="40">
        <v>669579</v>
      </c>
      <c r="E43" s="41">
        <v>666152</v>
      </c>
      <c r="F43" s="46">
        <v>112192</v>
      </c>
      <c r="G43" s="41">
        <v>56185</v>
      </c>
      <c r="H43" s="41">
        <v>56007</v>
      </c>
      <c r="I43" s="41">
        <v>173</v>
      </c>
      <c r="J43" s="41">
        <v>85</v>
      </c>
      <c r="K43" s="41">
        <v>88</v>
      </c>
      <c r="L43" s="67">
        <v>61</v>
      </c>
      <c r="M43" s="67">
        <v>56</v>
      </c>
      <c r="N43" s="67">
        <v>5</v>
      </c>
      <c r="O43" s="42"/>
      <c r="P43" s="41">
        <v>1441310</v>
      </c>
      <c r="Q43" s="43">
        <v>0.92674788907313488</v>
      </c>
      <c r="R43" s="47">
        <v>102300</v>
      </c>
      <c r="S43" s="43">
        <v>1.0966959921798631</v>
      </c>
      <c r="T43" s="41">
        <v>200</v>
      </c>
      <c r="U43" s="44">
        <v>0.86499999999999999</v>
      </c>
      <c r="V43" s="41">
        <v>1760</v>
      </c>
      <c r="W43" s="44">
        <v>3.465909090909091E-2</v>
      </c>
    </row>
    <row r="44" spans="1:23" x14ac:dyDescent="0.45">
      <c r="A44" s="45" t="s">
        <v>50</v>
      </c>
      <c r="B44" s="40">
        <v>2060267</v>
      </c>
      <c r="C44" s="40">
        <v>1927048</v>
      </c>
      <c r="D44" s="40">
        <v>966321</v>
      </c>
      <c r="E44" s="41">
        <v>960727</v>
      </c>
      <c r="F44" s="46">
        <v>132952</v>
      </c>
      <c r="G44" s="41">
        <v>66748</v>
      </c>
      <c r="H44" s="41">
        <v>66204</v>
      </c>
      <c r="I44" s="41">
        <v>56</v>
      </c>
      <c r="J44" s="41">
        <v>26</v>
      </c>
      <c r="K44" s="41">
        <v>30</v>
      </c>
      <c r="L44" s="67">
        <v>211</v>
      </c>
      <c r="M44" s="67">
        <v>151</v>
      </c>
      <c r="N44" s="67">
        <v>60</v>
      </c>
      <c r="O44" s="42"/>
      <c r="P44" s="41">
        <v>2095550</v>
      </c>
      <c r="Q44" s="43">
        <v>0.91959056095058578</v>
      </c>
      <c r="R44" s="47">
        <v>128400</v>
      </c>
      <c r="S44" s="43">
        <v>1.0354517133956387</v>
      </c>
      <c r="T44" s="41">
        <v>100</v>
      </c>
      <c r="U44" s="44">
        <v>0.56000000000000005</v>
      </c>
      <c r="V44" s="41">
        <v>11740</v>
      </c>
      <c r="W44" s="44">
        <v>1.797274275979557E-2</v>
      </c>
    </row>
    <row r="45" spans="1:23" x14ac:dyDescent="0.45">
      <c r="A45" s="45" t="s">
        <v>51</v>
      </c>
      <c r="B45" s="40">
        <v>1039331</v>
      </c>
      <c r="C45" s="40">
        <v>980086</v>
      </c>
      <c r="D45" s="40">
        <v>492189</v>
      </c>
      <c r="E45" s="41">
        <v>487897</v>
      </c>
      <c r="F45" s="46">
        <v>58899</v>
      </c>
      <c r="G45" s="41">
        <v>29628</v>
      </c>
      <c r="H45" s="41">
        <v>29271</v>
      </c>
      <c r="I45" s="41">
        <v>74</v>
      </c>
      <c r="J45" s="41">
        <v>33</v>
      </c>
      <c r="K45" s="41">
        <v>41</v>
      </c>
      <c r="L45" s="67">
        <v>272</v>
      </c>
      <c r="M45" s="67">
        <v>170</v>
      </c>
      <c r="N45" s="67">
        <v>102</v>
      </c>
      <c r="O45" s="42"/>
      <c r="P45" s="41">
        <v>1048795</v>
      </c>
      <c r="Q45" s="43">
        <v>0.93448767394962795</v>
      </c>
      <c r="R45" s="47">
        <v>55600</v>
      </c>
      <c r="S45" s="43">
        <v>1.0593345323741008</v>
      </c>
      <c r="T45" s="41">
        <v>140</v>
      </c>
      <c r="U45" s="44">
        <v>0.52857142857142858</v>
      </c>
      <c r="V45" s="41">
        <v>6730</v>
      </c>
      <c r="W45" s="44">
        <v>4.0416047548291235E-2</v>
      </c>
    </row>
    <row r="46" spans="1:23" x14ac:dyDescent="0.45">
      <c r="A46" s="45" t="s">
        <v>52</v>
      </c>
      <c r="B46" s="40">
        <v>7670069</v>
      </c>
      <c r="C46" s="40">
        <v>6689723</v>
      </c>
      <c r="D46" s="40">
        <v>3359411</v>
      </c>
      <c r="E46" s="41">
        <v>3330312</v>
      </c>
      <c r="F46" s="46">
        <v>979873</v>
      </c>
      <c r="G46" s="41">
        <v>493555</v>
      </c>
      <c r="H46" s="41">
        <v>486318</v>
      </c>
      <c r="I46" s="41">
        <v>204</v>
      </c>
      <c r="J46" s="41">
        <v>92</v>
      </c>
      <c r="K46" s="41">
        <v>112</v>
      </c>
      <c r="L46" s="67">
        <v>269</v>
      </c>
      <c r="M46" s="67">
        <v>221</v>
      </c>
      <c r="N46" s="67">
        <v>48</v>
      </c>
      <c r="O46" s="42"/>
      <c r="P46" s="41">
        <v>7070230</v>
      </c>
      <c r="Q46" s="43">
        <v>0.94618180738108948</v>
      </c>
      <c r="R46" s="47">
        <v>1044500</v>
      </c>
      <c r="S46" s="43">
        <v>0.93812637625658213</v>
      </c>
      <c r="T46" s="41">
        <v>920</v>
      </c>
      <c r="U46" s="44">
        <v>0.22173913043478261</v>
      </c>
      <c r="V46" s="41">
        <v>2700</v>
      </c>
      <c r="W46" s="44">
        <v>9.9629629629629624E-2</v>
      </c>
    </row>
    <row r="47" spans="1:23" x14ac:dyDescent="0.45">
      <c r="A47" s="45" t="s">
        <v>53</v>
      </c>
      <c r="B47" s="40">
        <v>1193589</v>
      </c>
      <c r="C47" s="40">
        <v>1109828</v>
      </c>
      <c r="D47" s="40">
        <v>556509</v>
      </c>
      <c r="E47" s="41">
        <v>553319</v>
      </c>
      <c r="F47" s="46">
        <v>83609</v>
      </c>
      <c r="G47" s="41">
        <v>42119</v>
      </c>
      <c r="H47" s="41">
        <v>41490</v>
      </c>
      <c r="I47" s="41">
        <v>16</v>
      </c>
      <c r="J47" s="41">
        <v>5</v>
      </c>
      <c r="K47" s="41">
        <v>11</v>
      </c>
      <c r="L47" s="67">
        <v>136</v>
      </c>
      <c r="M47" s="67">
        <v>73</v>
      </c>
      <c r="N47" s="67">
        <v>63</v>
      </c>
      <c r="O47" s="42"/>
      <c r="P47" s="41">
        <v>1212205</v>
      </c>
      <c r="Q47" s="43">
        <v>0.91554481296480383</v>
      </c>
      <c r="R47" s="47">
        <v>74400</v>
      </c>
      <c r="S47" s="43">
        <v>1.1237768817204301</v>
      </c>
      <c r="T47" s="41">
        <v>140</v>
      </c>
      <c r="U47" s="44">
        <v>0.11428571428571428</v>
      </c>
      <c r="V47" s="41">
        <v>1120</v>
      </c>
      <c r="W47" s="44">
        <v>0.12142857142857143</v>
      </c>
    </row>
    <row r="48" spans="1:23" x14ac:dyDescent="0.45">
      <c r="A48" s="45" t="s">
        <v>54</v>
      </c>
      <c r="B48" s="40">
        <v>2037601</v>
      </c>
      <c r="C48" s="40">
        <v>1752686</v>
      </c>
      <c r="D48" s="40">
        <v>879584</v>
      </c>
      <c r="E48" s="41">
        <v>873102</v>
      </c>
      <c r="F48" s="46">
        <v>284827</v>
      </c>
      <c r="G48" s="41">
        <v>142708</v>
      </c>
      <c r="H48" s="41">
        <v>142119</v>
      </c>
      <c r="I48" s="41">
        <v>29</v>
      </c>
      <c r="J48" s="41">
        <v>12</v>
      </c>
      <c r="K48" s="41">
        <v>17</v>
      </c>
      <c r="L48" s="67">
        <v>59</v>
      </c>
      <c r="M48" s="67">
        <v>51</v>
      </c>
      <c r="N48" s="67">
        <v>8</v>
      </c>
      <c r="O48" s="42"/>
      <c r="P48" s="41">
        <v>1909420</v>
      </c>
      <c r="Q48" s="43">
        <v>0.91791538791884442</v>
      </c>
      <c r="R48" s="47">
        <v>288800</v>
      </c>
      <c r="S48" s="43">
        <v>0.98624307479224371</v>
      </c>
      <c r="T48" s="41">
        <v>300</v>
      </c>
      <c r="U48" s="44">
        <v>9.6666666666666665E-2</v>
      </c>
      <c r="V48" s="41">
        <v>1370</v>
      </c>
      <c r="W48" s="44">
        <v>4.3065693430656936E-2</v>
      </c>
    </row>
    <row r="49" spans="1:23" x14ac:dyDescent="0.45">
      <c r="A49" s="45" t="s">
        <v>55</v>
      </c>
      <c r="B49" s="40">
        <v>2673842</v>
      </c>
      <c r="C49" s="40">
        <v>2305189</v>
      </c>
      <c r="D49" s="40">
        <v>1156078</v>
      </c>
      <c r="E49" s="41">
        <v>1149111</v>
      </c>
      <c r="F49" s="46">
        <v>368250</v>
      </c>
      <c r="G49" s="41">
        <v>184763</v>
      </c>
      <c r="H49" s="41">
        <v>183487</v>
      </c>
      <c r="I49" s="41">
        <v>252</v>
      </c>
      <c r="J49" s="41">
        <v>124</v>
      </c>
      <c r="K49" s="41">
        <v>128</v>
      </c>
      <c r="L49" s="67">
        <v>151</v>
      </c>
      <c r="M49" s="67">
        <v>130</v>
      </c>
      <c r="N49" s="67">
        <v>21</v>
      </c>
      <c r="O49" s="42"/>
      <c r="P49" s="41">
        <v>2537755</v>
      </c>
      <c r="Q49" s="43">
        <v>0.90835758376990683</v>
      </c>
      <c r="R49" s="47">
        <v>350000</v>
      </c>
      <c r="S49" s="43">
        <v>1.052142857142857</v>
      </c>
      <c r="T49" s="41">
        <v>720</v>
      </c>
      <c r="U49" s="44">
        <v>0.35</v>
      </c>
      <c r="V49" s="41">
        <v>1500</v>
      </c>
      <c r="W49" s="44">
        <v>0.10066666666666667</v>
      </c>
    </row>
    <row r="50" spans="1:23" x14ac:dyDescent="0.45">
      <c r="A50" s="45" t="s">
        <v>56</v>
      </c>
      <c r="B50" s="40">
        <v>1699399</v>
      </c>
      <c r="C50" s="40">
        <v>1563315</v>
      </c>
      <c r="D50" s="40">
        <v>784647</v>
      </c>
      <c r="E50" s="41">
        <v>778668</v>
      </c>
      <c r="F50" s="46">
        <v>135750</v>
      </c>
      <c r="G50" s="41">
        <v>68085</v>
      </c>
      <c r="H50" s="41">
        <v>67665</v>
      </c>
      <c r="I50" s="41">
        <v>98</v>
      </c>
      <c r="J50" s="41">
        <v>42</v>
      </c>
      <c r="K50" s="41">
        <v>56</v>
      </c>
      <c r="L50" s="67">
        <v>236</v>
      </c>
      <c r="M50" s="67">
        <v>139</v>
      </c>
      <c r="N50" s="67">
        <v>97</v>
      </c>
      <c r="O50" s="42"/>
      <c r="P50" s="41">
        <v>1676195</v>
      </c>
      <c r="Q50" s="43">
        <v>0.93265699993139228</v>
      </c>
      <c r="R50" s="47">
        <v>125500</v>
      </c>
      <c r="S50" s="43">
        <v>1.0816733067729083</v>
      </c>
      <c r="T50" s="41">
        <v>540</v>
      </c>
      <c r="U50" s="44">
        <v>0.18148148148148149</v>
      </c>
      <c r="V50" s="41">
        <v>1150</v>
      </c>
      <c r="W50" s="44">
        <v>0.20521739130434782</v>
      </c>
    </row>
    <row r="51" spans="1:23" x14ac:dyDescent="0.45">
      <c r="A51" s="45" t="s">
        <v>57</v>
      </c>
      <c r="B51" s="40">
        <v>1614155</v>
      </c>
      <c r="C51" s="40">
        <v>1550875</v>
      </c>
      <c r="D51" s="40">
        <v>778075</v>
      </c>
      <c r="E51" s="41">
        <v>772800</v>
      </c>
      <c r="F51" s="46">
        <v>63091</v>
      </c>
      <c r="G51" s="41">
        <v>31639</v>
      </c>
      <c r="H51" s="41">
        <v>31452</v>
      </c>
      <c r="I51" s="41">
        <v>27</v>
      </c>
      <c r="J51" s="41">
        <v>10</v>
      </c>
      <c r="K51" s="41">
        <v>17</v>
      </c>
      <c r="L51" s="67">
        <v>162</v>
      </c>
      <c r="M51" s="67">
        <v>131</v>
      </c>
      <c r="N51" s="67">
        <v>31</v>
      </c>
      <c r="O51" s="42"/>
      <c r="P51" s="41">
        <v>1622295</v>
      </c>
      <c r="Q51" s="43">
        <v>0.95597594765440319</v>
      </c>
      <c r="R51" s="47">
        <v>55600</v>
      </c>
      <c r="S51" s="43">
        <v>1.1347302158273382</v>
      </c>
      <c r="T51" s="41">
        <v>300</v>
      </c>
      <c r="U51" s="44">
        <v>0.09</v>
      </c>
      <c r="V51" s="41">
        <v>3300</v>
      </c>
      <c r="W51" s="44">
        <v>4.9090909090909088E-2</v>
      </c>
    </row>
    <row r="52" spans="1:23" x14ac:dyDescent="0.45">
      <c r="A52" s="45" t="s">
        <v>58</v>
      </c>
      <c r="B52" s="40">
        <v>2417436</v>
      </c>
      <c r="C52" s="40">
        <v>2217712</v>
      </c>
      <c r="D52" s="40">
        <v>1113106</v>
      </c>
      <c r="E52" s="41">
        <v>1104606</v>
      </c>
      <c r="F52" s="46">
        <v>199467</v>
      </c>
      <c r="G52" s="41">
        <v>100128</v>
      </c>
      <c r="H52" s="41">
        <v>99339</v>
      </c>
      <c r="I52" s="41">
        <v>234</v>
      </c>
      <c r="J52" s="41">
        <v>115</v>
      </c>
      <c r="K52" s="41">
        <v>119</v>
      </c>
      <c r="L52" s="67">
        <v>23</v>
      </c>
      <c r="M52" s="67">
        <v>21</v>
      </c>
      <c r="N52" s="67">
        <v>2</v>
      </c>
      <c r="O52" s="42"/>
      <c r="P52" s="41">
        <v>2407410</v>
      </c>
      <c r="Q52" s="43">
        <v>0.92120245408966484</v>
      </c>
      <c r="R52" s="47">
        <v>197100</v>
      </c>
      <c r="S52" s="43">
        <v>1.0120091324200913</v>
      </c>
      <c r="T52" s="41">
        <v>340</v>
      </c>
      <c r="U52" s="44">
        <v>0.68823529411764706</v>
      </c>
      <c r="V52" s="41">
        <v>3220</v>
      </c>
      <c r="W52" s="44">
        <v>7.1428571428571426E-3</v>
      </c>
    </row>
    <row r="53" spans="1:23" x14ac:dyDescent="0.45">
      <c r="A53" s="45" t="s">
        <v>59</v>
      </c>
      <c r="B53" s="40">
        <v>1966087</v>
      </c>
      <c r="C53" s="40">
        <v>1686256</v>
      </c>
      <c r="D53" s="40">
        <v>847767</v>
      </c>
      <c r="E53" s="41">
        <v>838489</v>
      </c>
      <c r="F53" s="46">
        <v>279176</v>
      </c>
      <c r="G53" s="41">
        <v>140344</v>
      </c>
      <c r="H53" s="41">
        <v>138832</v>
      </c>
      <c r="I53" s="41">
        <v>489</v>
      </c>
      <c r="J53" s="41">
        <v>242</v>
      </c>
      <c r="K53" s="41">
        <v>247</v>
      </c>
      <c r="L53" s="67">
        <v>166</v>
      </c>
      <c r="M53" s="67">
        <v>137</v>
      </c>
      <c r="N53" s="67">
        <v>29</v>
      </c>
      <c r="O53" s="42"/>
      <c r="P53" s="41">
        <v>1955425</v>
      </c>
      <c r="Q53" s="43">
        <v>0.86234757149980179</v>
      </c>
      <c r="R53" s="47">
        <v>305500</v>
      </c>
      <c r="S53" s="43">
        <v>0.91383306055646485</v>
      </c>
      <c r="T53" s="41">
        <v>1260</v>
      </c>
      <c r="U53" s="44">
        <v>0.3880952380952381</v>
      </c>
      <c r="V53" s="41">
        <v>4430</v>
      </c>
      <c r="W53" s="44">
        <v>3.7471783295711061E-2</v>
      </c>
    </row>
    <row r="55" spans="1:23" x14ac:dyDescent="0.45">
      <c r="A55" s="114" t="s">
        <v>133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134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135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136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137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DIGI-808455956-3922729</_dlc_DocId>
    <_dlc_DocIdUrl xmlns="89559dea-130d-4237-8e78-1ce7f44b9a24">
      <Url>https://digitalgojp.sharepoint.com/sites/digi_portal/_layouts/15/DocIdRedir.aspx?ID=DIGI-808455956-3922729</Url>
      <Description>DIGI-808455956-3922729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2022-07-25T06:46:52Z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ae0d031a-e421-4be3-8131-231c7fbb9d33</vt:lpwstr>
  </property>
  <property fmtid="{D5CDD505-2E9C-101B-9397-08002B2CF9AE}" pid="4" name="MediaServiceImageTags">
    <vt:lpwstr/>
  </property>
</Properties>
</file>