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648" windowWidth="43200" windowHeight="2337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<sst xmlns="http://schemas.openxmlformats.org/spreadsheetml/2006/main" count="350" uniqueCount="150">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</sst>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17" sqref="C17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4.0976562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44764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44763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79062657</v>
      </c>
      <c r="D10" s="11">
        <f>C10/$B10</f>
        <v>0.62428553352174698</v>
      </c>
      <c r="E10" s="21">
        <f>SUM(E11:E57)</f>
        <v>410458</v>
      </c>
      <c r="F10" s="11">
        <f>E10/$B10</f>
        <v>3.2410116386332576E-3</v>
      </c>
      <c r="G10" s="21">
        <f>SUM(G11:G57)</f>
        <v>57750</v>
      </c>
      <c r="H10" s="11">
        <f>G10/$B10</f>
        <v>4.5599896245430868E-4</v>
      </c>
    </row>
    <row r="11" spans="1:8" x14ac:dyDescent="0.45">
      <c r="A11" s="12" t="s">
        <v>13</v>
      </c>
      <c r="B11" s="20">
        <v>5226603</v>
      </c>
      <c r="C11" s="21">
        <v>3388106</v>
      </c>
      <c r="D11" s="11">
        <f t="shared" ref="D11:D57" si="0">C11/$B11</f>
        <v>0.64824246264734475</v>
      </c>
      <c r="E11" s="21">
        <v>14282</v>
      </c>
      <c r="F11" s="11">
        <f t="shared" ref="F11:F57" si="1">E11/$B11</f>
        <v>2.7325587958373729E-3</v>
      </c>
      <c r="G11" s="21">
        <v>2639</v>
      </c>
      <c r="H11" s="11">
        <f t="shared" ref="H11:H57" si="2">G11/$B11</f>
        <v>5.0491686473987021E-4</v>
      </c>
    </row>
    <row r="12" spans="1:8" x14ac:dyDescent="0.45">
      <c r="A12" s="12" t="s">
        <v>14</v>
      </c>
      <c r="B12" s="20">
        <v>1259615</v>
      </c>
      <c r="C12" s="21">
        <v>872218</v>
      </c>
      <c r="D12" s="11">
        <f t="shared" si="0"/>
        <v>0.69244808929712653</v>
      </c>
      <c r="E12" s="21">
        <v>3967</v>
      </c>
      <c r="F12" s="11">
        <f t="shared" si="1"/>
        <v>3.1493750074427502E-3</v>
      </c>
      <c r="G12" s="21">
        <v>522</v>
      </c>
      <c r="H12" s="11">
        <f t="shared" si="2"/>
        <v>4.144123402785772E-4</v>
      </c>
    </row>
    <row r="13" spans="1:8" x14ac:dyDescent="0.45">
      <c r="A13" s="12" t="s">
        <v>15</v>
      </c>
      <c r="B13" s="20">
        <v>1220823</v>
      </c>
      <c r="C13" s="21">
        <v>858820</v>
      </c>
      <c r="D13" s="11">
        <f t="shared" si="0"/>
        <v>0.70347626150555809</v>
      </c>
      <c r="E13" s="21">
        <v>2788</v>
      </c>
      <c r="F13" s="11">
        <f t="shared" si="1"/>
        <v>2.2837053364820289E-3</v>
      </c>
      <c r="G13" s="21">
        <v>262</v>
      </c>
      <c r="H13" s="11">
        <f t="shared" si="2"/>
        <v>2.1460932502090802E-4</v>
      </c>
    </row>
    <row r="14" spans="1:8" x14ac:dyDescent="0.45">
      <c r="A14" s="12" t="s">
        <v>16</v>
      </c>
      <c r="B14" s="20">
        <v>2281989</v>
      </c>
      <c r="C14" s="21">
        <v>1495776</v>
      </c>
      <c r="D14" s="11">
        <f t="shared" si="0"/>
        <v>0.65547029367801513</v>
      </c>
      <c r="E14" s="21">
        <v>5913</v>
      </c>
      <c r="F14" s="11">
        <f t="shared" si="1"/>
        <v>2.591160605945077E-3</v>
      </c>
      <c r="G14" s="21">
        <v>1827</v>
      </c>
      <c r="H14" s="11">
        <f t="shared" si="2"/>
        <v>8.0061735617481067E-4</v>
      </c>
    </row>
    <row r="15" spans="1:8" x14ac:dyDescent="0.45">
      <c r="A15" s="12" t="s">
        <v>17</v>
      </c>
      <c r="B15" s="20">
        <v>971288</v>
      </c>
      <c r="C15" s="21">
        <v>709609</v>
      </c>
      <c r="D15" s="11">
        <f t="shared" si="0"/>
        <v>0.73058557297114757</v>
      </c>
      <c r="E15" s="21">
        <v>3173</v>
      </c>
      <c r="F15" s="11">
        <f t="shared" si="1"/>
        <v>3.2667962540461736E-3</v>
      </c>
      <c r="G15" s="21">
        <v>495</v>
      </c>
      <c r="H15" s="11">
        <f t="shared" si="2"/>
        <v>5.0963257036018149E-4</v>
      </c>
    </row>
    <row r="16" spans="1:8" x14ac:dyDescent="0.45">
      <c r="A16" s="12" t="s">
        <v>18</v>
      </c>
      <c r="B16" s="20">
        <v>1069562</v>
      </c>
      <c r="C16" s="21">
        <v>761077</v>
      </c>
      <c r="D16" s="11">
        <f t="shared" si="0"/>
        <v>0.71157819743035</v>
      </c>
      <c r="E16" s="21">
        <v>3141</v>
      </c>
      <c r="F16" s="11">
        <f t="shared" si="1"/>
        <v>2.9367161510973649E-3</v>
      </c>
      <c r="G16" s="21">
        <v>264</v>
      </c>
      <c r="H16" s="11">
        <f t="shared" si="2"/>
        <v>2.4683001078946336E-4</v>
      </c>
    </row>
    <row r="17" spans="1:8" x14ac:dyDescent="0.45">
      <c r="A17" s="12" t="s">
        <v>19</v>
      </c>
      <c r="B17" s="20">
        <v>1862059.0000000002</v>
      </c>
      <c r="C17" s="21">
        <v>1287738</v>
      </c>
      <c r="D17" s="11">
        <f t="shared" si="0"/>
        <v>0.69156670116253016</v>
      </c>
      <c r="E17" s="21">
        <v>5224</v>
      </c>
      <c r="F17" s="11">
        <f t="shared" si="1"/>
        <v>2.8054964960830989E-3</v>
      </c>
      <c r="G17" s="21">
        <v>560</v>
      </c>
      <c r="H17" s="11">
        <f t="shared" si="2"/>
        <v>3.0074235026924493E-4</v>
      </c>
    </row>
    <row r="18" spans="1:8" x14ac:dyDescent="0.45">
      <c r="A18" s="12" t="s">
        <v>20</v>
      </c>
      <c r="B18" s="20">
        <v>2907675</v>
      </c>
      <c r="C18" s="21">
        <v>1934289</v>
      </c>
      <c r="D18" s="11">
        <f t="shared" si="0"/>
        <v>0.66523562640253808</v>
      </c>
      <c r="E18" s="21">
        <v>8294</v>
      </c>
      <c r="F18" s="11">
        <f t="shared" si="1"/>
        <v>2.8524508413079177E-3</v>
      </c>
      <c r="G18" s="21">
        <v>1325</v>
      </c>
      <c r="H18" s="11">
        <f t="shared" si="2"/>
        <v>4.5569054313153982E-4</v>
      </c>
    </row>
    <row r="19" spans="1:8" x14ac:dyDescent="0.45">
      <c r="A19" s="12" t="s">
        <v>21</v>
      </c>
      <c r="B19" s="20">
        <v>1955401</v>
      </c>
      <c r="C19" s="21">
        <v>1285754</v>
      </c>
      <c r="D19" s="11">
        <f t="shared" si="0"/>
        <v>0.65753980897012942</v>
      </c>
      <c r="E19" s="21">
        <v>6838</v>
      </c>
      <c r="F19" s="11">
        <f t="shared" si="1"/>
        <v>3.4969809261629712E-3</v>
      </c>
      <c r="G19" s="21">
        <v>611</v>
      </c>
      <c r="H19" s="11">
        <f t="shared" si="2"/>
        <v>3.1246787743281301E-4</v>
      </c>
    </row>
    <row r="20" spans="1:8" x14ac:dyDescent="0.45">
      <c r="A20" s="12" t="s">
        <v>22</v>
      </c>
      <c r="B20" s="20">
        <v>1958101</v>
      </c>
      <c r="C20" s="21">
        <v>1270479</v>
      </c>
      <c r="D20" s="11">
        <f t="shared" si="0"/>
        <v>0.64883221039159877</v>
      </c>
      <c r="E20" s="21">
        <v>3641</v>
      </c>
      <c r="F20" s="11">
        <f t="shared" si="1"/>
        <v>1.8594546450872555E-3</v>
      </c>
      <c r="G20" s="21">
        <v>468</v>
      </c>
      <c r="H20" s="11">
        <f t="shared" si="2"/>
        <v>2.3900707879726327E-4</v>
      </c>
    </row>
    <row r="21" spans="1:8" x14ac:dyDescent="0.45">
      <c r="A21" s="12" t="s">
        <v>23</v>
      </c>
      <c r="B21" s="20">
        <v>7393799</v>
      </c>
      <c r="C21" s="21">
        <v>4642379</v>
      </c>
      <c r="D21" s="11">
        <f t="shared" si="0"/>
        <v>0.62787465550524157</v>
      </c>
      <c r="E21" s="21">
        <v>28893</v>
      </c>
      <c r="F21" s="11">
        <f t="shared" si="1"/>
        <v>3.907734034966328E-3</v>
      </c>
      <c r="G21" s="21">
        <v>3937</v>
      </c>
      <c r="H21" s="11">
        <f t="shared" si="2"/>
        <v>5.3247322519857517E-4</v>
      </c>
    </row>
    <row r="22" spans="1:8" x14ac:dyDescent="0.45">
      <c r="A22" s="12" t="s">
        <v>24</v>
      </c>
      <c r="B22" s="20">
        <v>6322892.0000000009</v>
      </c>
      <c r="C22" s="21">
        <v>4056589</v>
      </c>
      <c r="D22" s="11">
        <f t="shared" si="0"/>
        <v>0.64157176810864391</v>
      </c>
      <c r="E22" s="21">
        <v>25746</v>
      </c>
      <c r="F22" s="11">
        <f t="shared" si="1"/>
        <v>4.0718709097039762E-3</v>
      </c>
      <c r="G22" s="21">
        <v>3068</v>
      </c>
      <c r="H22" s="11">
        <f t="shared" si="2"/>
        <v>4.8522100330038843E-4</v>
      </c>
    </row>
    <row r="23" spans="1:8" x14ac:dyDescent="0.45">
      <c r="A23" s="12" t="s">
        <v>25</v>
      </c>
      <c r="B23" s="20">
        <v>13843329.000000002</v>
      </c>
      <c r="C23" s="21">
        <v>8438926</v>
      </c>
      <c r="D23" s="11">
        <f t="shared" si="0"/>
        <v>0.60960235792994577</v>
      </c>
      <c r="E23" s="21">
        <v>56252</v>
      </c>
      <c r="F23" s="11">
        <f t="shared" si="1"/>
        <v>4.0634734607549955E-3</v>
      </c>
      <c r="G23" s="21">
        <v>8126</v>
      </c>
      <c r="H23" s="11">
        <f t="shared" si="2"/>
        <v>5.8699753505822181E-4</v>
      </c>
    </row>
    <row r="24" spans="1:8" x14ac:dyDescent="0.45">
      <c r="A24" s="12" t="s">
        <v>26</v>
      </c>
      <c r="B24" s="20">
        <v>9220206</v>
      </c>
      <c r="C24" s="21">
        <v>5730443</v>
      </c>
      <c r="D24" s="11">
        <f t="shared" si="0"/>
        <v>0.62150921573769613</v>
      </c>
      <c r="E24" s="21">
        <v>39748</v>
      </c>
      <c r="F24" s="11">
        <f t="shared" si="1"/>
        <v>4.310966587948252E-3</v>
      </c>
      <c r="G24" s="21">
        <v>4691</v>
      </c>
      <c r="H24" s="11">
        <f t="shared" si="2"/>
        <v>5.0877388205860044E-4</v>
      </c>
    </row>
    <row r="25" spans="1:8" x14ac:dyDescent="0.45">
      <c r="A25" s="12" t="s">
        <v>27</v>
      </c>
      <c r="B25" s="20">
        <v>2213174</v>
      </c>
      <c r="C25" s="21">
        <v>1565313</v>
      </c>
      <c r="D25" s="11">
        <f t="shared" si="0"/>
        <v>0.70727064388068905</v>
      </c>
      <c r="E25" s="21">
        <v>6003</v>
      </c>
      <c r="F25" s="11">
        <f t="shared" si="1"/>
        <v>2.7123940548732274E-3</v>
      </c>
      <c r="G25" s="21">
        <v>735</v>
      </c>
      <c r="H25" s="11">
        <f t="shared" si="2"/>
        <v>3.3210222061166449E-4</v>
      </c>
    </row>
    <row r="26" spans="1:8" x14ac:dyDescent="0.45">
      <c r="A26" s="12" t="s">
        <v>28</v>
      </c>
      <c r="B26" s="20">
        <v>1047674</v>
      </c>
      <c r="C26" s="21">
        <v>700621</v>
      </c>
      <c r="D26" s="11">
        <f t="shared" si="0"/>
        <v>0.66873951248193619</v>
      </c>
      <c r="E26" s="21">
        <v>2941</v>
      </c>
      <c r="F26" s="11">
        <f t="shared" si="1"/>
        <v>2.8071709329428813E-3</v>
      </c>
      <c r="G26" s="21">
        <v>265</v>
      </c>
      <c r="H26" s="11">
        <f t="shared" si="2"/>
        <v>2.529412775348057E-4</v>
      </c>
    </row>
    <row r="27" spans="1:8" x14ac:dyDescent="0.45">
      <c r="A27" s="12" t="s">
        <v>29</v>
      </c>
      <c r="B27" s="20">
        <v>1132656</v>
      </c>
      <c r="C27" s="21">
        <v>719602</v>
      </c>
      <c r="D27" s="11">
        <f t="shared" si="0"/>
        <v>0.63532263988360105</v>
      </c>
      <c r="E27" s="21">
        <v>2673</v>
      </c>
      <c r="F27" s="11">
        <f t="shared" si="1"/>
        <v>2.3599398228588381E-3</v>
      </c>
      <c r="G27" s="21">
        <v>352</v>
      </c>
      <c r="H27" s="11">
        <f t="shared" si="2"/>
        <v>3.1077396844231611E-4</v>
      </c>
    </row>
    <row r="28" spans="1:8" x14ac:dyDescent="0.45">
      <c r="A28" s="12" t="s">
        <v>30</v>
      </c>
      <c r="B28" s="20">
        <v>774582.99999999988</v>
      </c>
      <c r="C28" s="21">
        <v>503672</v>
      </c>
      <c r="D28" s="11">
        <f t="shared" si="0"/>
        <v>0.65024923087648456</v>
      </c>
      <c r="E28" s="21">
        <v>2014</v>
      </c>
      <c r="F28" s="11">
        <f t="shared" si="1"/>
        <v>2.6001087036508679E-3</v>
      </c>
      <c r="G28" s="21">
        <v>921</v>
      </c>
      <c r="H28" s="11">
        <f t="shared" si="2"/>
        <v>1.1890268699416332E-3</v>
      </c>
    </row>
    <row r="29" spans="1:8" x14ac:dyDescent="0.45">
      <c r="A29" s="12" t="s">
        <v>31</v>
      </c>
      <c r="B29" s="20">
        <v>820997</v>
      </c>
      <c r="C29" s="21">
        <v>527742</v>
      </c>
      <c r="D29" s="11">
        <f t="shared" si="0"/>
        <v>0.64280624655144902</v>
      </c>
      <c r="E29" s="21">
        <v>2490</v>
      </c>
      <c r="F29" s="11">
        <f t="shared" si="1"/>
        <v>3.0328978059603142E-3</v>
      </c>
      <c r="G29" s="21">
        <v>1095</v>
      </c>
      <c r="H29" s="11">
        <f t="shared" si="2"/>
        <v>1.3337442158741139E-3</v>
      </c>
    </row>
    <row r="30" spans="1:8" x14ac:dyDescent="0.45">
      <c r="A30" s="12" t="s">
        <v>32</v>
      </c>
      <c r="B30" s="20">
        <v>2071737</v>
      </c>
      <c r="C30" s="21">
        <v>1395598</v>
      </c>
      <c r="D30" s="11">
        <f t="shared" si="0"/>
        <v>0.67363666334095496</v>
      </c>
      <c r="E30" s="21">
        <v>4900</v>
      </c>
      <c r="F30" s="11">
        <f t="shared" si="1"/>
        <v>2.365165076455168E-3</v>
      </c>
      <c r="G30" s="21">
        <v>860</v>
      </c>
      <c r="H30" s="11">
        <f t="shared" si="2"/>
        <v>4.151106052553968E-4</v>
      </c>
    </row>
    <row r="31" spans="1:8" x14ac:dyDescent="0.45">
      <c r="A31" s="12" t="s">
        <v>33</v>
      </c>
      <c r="B31" s="20">
        <v>2016791</v>
      </c>
      <c r="C31" s="21">
        <v>1311943</v>
      </c>
      <c r="D31" s="11">
        <f t="shared" si="0"/>
        <v>0.65051014210198277</v>
      </c>
      <c r="E31" s="21">
        <v>4664</v>
      </c>
      <c r="F31" s="11">
        <f t="shared" si="1"/>
        <v>2.3125846951915197E-3</v>
      </c>
      <c r="G31" s="21">
        <v>383</v>
      </c>
      <c r="H31" s="11">
        <f t="shared" si="2"/>
        <v>1.8990564713944084E-4</v>
      </c>
    </row>
    <row r="32" spans="1:8" x14ac:dyDescent="0.45">
      <c r="A32" s="12" t="s">
        <v>34</v>
      </c>
      <c r="B32" s="20">
        <v>3686259.9999999995</v>
      </c>
      <c r="C32" s="21">
        <v>2375191</v>
      </c>
      <c r="D32" s="11">
        <f t="shared" si="0"/>
        <v>0.64433626494061735</v>
      </c>
      <c r="E32" s="21">
        <v>10916</v>
      </c>
      <c r="F32" s="11">
        <f t="shared" si="1"/>
        <v>2.9612669751997965E-3</v>
      </c>
      <c r="G32" s="21">
        <v>856</v>
      </c>
      <c r="H32" s="11">
        <f t="shared" si="2"/>
        <v>2.3221367999001701E-4</v>
      </c>
    </row>
    <row r="33" spans="1:8" x14ac:dyDescent="0.45">
      <c r="A33" s="12" t="s">
        <v>35</v>
      </c>
      <c r="B33" s="20">
        <v>7558801.9999999991</v>
      </c>
      <c r="C33" s="21">
        <v>4476810</v>
      </c>
      <c r="D33" s="11">
        <f t="shared" si="0"/>
        <v>0.59226448847317348</v>
      </c>
      <c r="E33" s="21">
        <v>24111</v>
      </c>
      <c r="F33" s="11">
        <f t="shared" si="1"/>
        <v>3.1897911864869595E-3</v>
      </c>
      <c r="G33" s="21">
        <v>2712</v>
      </c>
      <c r="H33" s="11">
        <f t="shared" si="2"/>
        <v>3.5878701413266287E-4</v>
      </c>
    </row>
    <row r="34" spans="1:8" x14ac:dyDescent="0.45">
      <c r="A34" s="12" t="s">
        <v>36</v>
      </c>
      <c r="B34" s="20">
        <v>1800557</v>
      </c>
      <c r="C34" s="21">
        <v>1134374</v>
      </c>
      <c r="D34" s="11">
        <f t="shared" si="0"/>
        <v>0.63001282380952117</v>
      </c>
      <c r="E34" s="21">
        <v>4989</v>
      </c>
      <c r="F34" s="11">
        <f t="shared" si="1"/>
        <v>2.7708092551360494E-3</v>
      </c>
      <c r="G34" s="21">
        <v>611</v>
      </c>
      <c r="H34" s="11">
        <f t="shared" si="2"/>
        <v>3.3933943774065468E-4</v>
      </c>
    </row>
    <row r="35" spans="1:8" x14ac:dyDescent="0.45">
      <c r="A35" s="12" t="s">
        <v>37</v>
      </c>
      <c r="B35" s="20">
        <v>1418843</v>
      </c>
      <c r="C35" s="21">
        <v>867701</v>
      </c>
      <c r="D35" s="11">
        <f t="shared" si="0"/>
        <v>0.61155533064616729</v>
      </c>
      <c r="E35" s="21">
        <v>4730</v>
      </c>
      <c r="F35" s="11">
        <f t="shared" si="1"/>
        <v>3.3337021784651298E-3</v>
      </c>
      <c r="G35" s="21">
        <v>491</v>
      </c>
      <c r="H35" s="11">
        <f t="shared" si="2"/>
        <v>3.4605661091466778E-4</v>
      </c>
    </row>
    <row r="36" spans="1:8" x14ac:dyDescent="0.45">
      <c r="A36" s="12" t="s">
        <v>38</v>
      </c>
      <c r="B36" s="20">
        <v>2530542</v>
      </c>
      <c r="C36" s="21">
        <v>1494609</v>
      </c>
      <c r="D36" s="11">
        <f t="shared" si="0"/>
        <v>0.59062801565830558</v>
      </c>
      <c r="E36" s="21">
        <v>7303</v>
      </c>
      <c r="F36" s="11">
        <f t="shared" si="1"/>
        <v>2.8859430114181071E-3</v>
      </c>
      <c r="G36" s="21">
        <v>525</v>
      </c>
      <c r="H36" s="11">
        <f t="shared" si="2"/>
        <v>2.0746543625831937E-4</v>
      </c>
    </row>
    <row r="37" spans="1:8" x14ac:dyDescent="0.45">
      <c r="A37" s="12" t="s">
        <v>39</v>
      </c>
      <c r="B37" s="20">
        <v>8839511</v>
      </c>
      <c r="C37" s="21">
        <v>4940096</v>
      </c>
      <c r="D37" s="11">
        <f t="shared" si="0"/>
        <v>0.55886530374813725</v>
      </c>
      <c r="E37" s="21">
        <v>33654</v>
      </c>
      <c r="F37" s="11">
        <f t="shared" si="1"/>
        <v>3.8072241778985285E-3</v>
      </c>
      <c r="G37" s="21">
        <v>5606</v>
      </c>
      <c r="H37" s="11">
        <f t="shared" si="2"/>
        <v>6.3419797769356248E-4</v>
      </c>
    </row>
    <row r="38" spans="1:8" x14ac:dyDescent="0.45">
      <c r="A38" s="12" t="s">
        <v>40</v>
      </c>
      <c r="B38" s="20">
        <v>5523625</v>
      </c>
      <c r="C38" s="21">
        <v>3292038</v>
      </c>
      <c r="D38" s="11">
        <f t="shared" si="0"/>
        <v>0.59599230577745588</v>
      </c>
      <c r="E38" s="21">
        <v>17423</v>
      </c>
      <c r="F38" s="11">
        <f t="shared" si="1"/>
        <v>3.1542691620086447E-3</v>
      </c>
      <c r="G38" s="21">
        <v>2387</v>
      </c>
      <c r="H38" s="11">
        <f t="shared" si="2"/>
        <v>4.3214374618117632E-4</v>
      </c>
    </row>
    <row r="39" spans="1:8" x14ac:dyDescent="0.45">
      <c r="A39" s="12" t="s">
        <v>41</v>
      </c>
      <c r="B39" s="20">
        <v>1344738.9999999998</v>
      </c>
      <c r="C39" s="21">
        <v>837197</v>
      </c>
      <c r="D39" s="11">
        <f t="shared" si="0"/>
        <v>0.62257211250659061</v>
      </c>
      <c r="E39" s="21">
        <v>3105</v>
      </c>
      <c r="F39" s="11">
        <f t="shared" si="1"/>
        <v>2.3089982517053497E-3</v>
      </c>
      <c r="G39" s="21">
        <v>621</v>
      </c>
      <c r="H39" s="11">
        <f t="shared" si="2"/>
        <v>4.6179965034106999E-4</v>
      </c>
    </row>
    <row r="40" spans="1:8" x14ac:dyDescent="0.45">
      <c r="A40" s="12" t="s">
        <v>42</v>
      </c>
      <c r="B40" s="20">
        <v>944432</v>
      </c>
      <c r="C40" s="21">
        <v>590711</v>
      </c>
      <c r="D40" s="11">
        <f t="shared" si="0"/>
        <v>0.62546694732918828</v>
      </c>
      <c r="E40" s="21">
        <v>1963</v>
      </c>
      <c r="F40" s="11">
        <f t="shared" si="1"/>
        <v>2.0784979755027362E-3</v>
      </c>
      <c r="G40" s="21">
        <v>270</v>
      </c>
      <c r="H40" s="11">
        <f t="shared" si="2"/>
        <v>2.8588611991122706E-4</v>
      </c>
    </row>
    <row r="41" spans="1:8" x14ac:dyDescent="0.45">
      <c r="A41" s="12" t="s">
        <v>43</v>
      </c>
      <c r="B41" s="20">
        <v>556788</v>
      </c>
      <c r="C41" s="21">
        <v>345746</v>
      </c>
      <c r="D41" s="11">
        <f t="shared" si="0"/>
        <v>0.620965250687874</v>
      </c>
      <c r="E41" s="21">
        <v>1625</v>
      </c>
      <c r="F41" s="11">
        <f t="shared" si="1"/>
        <v>2.9185255429355519E-3</v>
      </c>
      <c r="G41" s="21">
        <v>95</v>
      </c>
      <c r="H41" s="11">
        <f t="shared" si="2"/>
        <v>1.7062149327930917E-4</v>
      </c>
    </row>
    <row r="42" spans="1:8" x14ac:dyDescent="0.45">
      <c r="A42" s="12" t="s">
        <v>44</v>
      </c>
      <c r="B42" s="20">
        <v>672814.99999999988</v>
      </c>
      <c r="C42" s="21">
        <v>445215</v>
      </c>
      <c r="D42" s="11">
        <f t="shared" si="0"/>
        <v>0.66171978924370012</v>
      </c>
      <c r="E42" s="21">
        <v>2249</v>
      </c>
      <c r="F42" s="11">
        <f t="shared" si="1"/>
        <v>3.3426722055840022E-3</v>
      </c>
      <c r="G42" s="21">
        <v>307</v>
      </c>
      <c r="H42" s="11">
        <f t="shared" si="2"/>
        <v>4.5629184842787402E-4</v>
      </c>
    </row>
    <row r="43" spans="1:8" x14ac:dyDescent="0.45">
      <c r="A43" s="12" t="s">
        <v>45</v>
      </c>
      <c r="B43" s="20">
        <v>1893791</v>
      </c>
      <c r="C43" s="21">
        <v>1162577</v>
      </c>
      <c r="D43" s="11">
        <f t="shared" si="0"/>
        <v>0.61388875541176402</v>
      </c>
      <c r="E43" s="21">
        <v>5361</v>
      </c>
      <c r="F43" s="11">
        <f t="shared" si="1"/>
        <v>2.8308298011765817E-3</v>
      </c>
      <c r="G43" s="21">
        <v>792</v>
      </c>
      <c r="H43" s="11">
        <f t="shared" si="2"/>
        <v>4.1820876749335066E-4</v>
      </c>
    </row>
    <row r="44" spans="1:8" x14ac:dyDescent="0.45">
      <c r="A44" s="12" t="s">
        <v>46</v>
      </c>
      <c r="B44" s="20">
        <v>2812432.9999999995</v>
      </c>
      <c r="C44" s="21">
        <v>1695824</v>
      </c>
      <c r="D44" s="11">
        <f t="shared" si="0"/>
        <v>0.60297400862527228</v>
      </c>
      <c r="E44" s="21">
        <v>8180</v>
      </c>
      <c r="F44" s="11">
        <f t="shared" si="1"/>
        <v>2.9085137317048978E-3</v>
      </c>
      <c r="G44" s="21">
        <v>798</v>
      </c>
      <c r="H44" s="11">
        <f t="shared" si="2"/>
        <v>2.8374009265287392E-4</v>
      </c>
    </row>
    <row r="45" spans="1:8" x14ac:dyDescent="0.45">
      <c r="A45" s="12" t="s">
        <v>47</v>
      </c>
      <c r="B45" s="20">
        <v>1356110</v>
      </c>
      <c r="C45" s="21">
        <v>892624</v>
      </c>
      <c r="D45" s="11">
        <f t="shared" si="0"/>
        <v>0.65822389039237228</v>
      </c>
      <c r="E45" s="21">
        <v>3336</v>
      </c>
      <c r="F45" s="11">
        <f t="shared" si="1"/>
        <v>2.4599774354587753E-3</v>
      </c>
      <c r="G45" s="21">
        <v>528</v>
      </c>
      <c r="H45" s="11">
        <f t="shared" si="2"/>
        <v>3.8934894661937455E-4</v>
      </c>
    </row>
    <row r="46" spans="1:8" x14ac:dyDescent="0.45">
      <c r="A46" s="12" t="s">
        <v>48</v>
      </c>
      <c r="B46" s="20">
        <v>734949</v>
      </c>
      <c r="C46" s="21">
        <v>473563</v>
      </c>
      <c r="D46" s="11">
        <f t="shared" si="0"/>
        <v>0.64434811122948665</v>
      </c>
      <c r="E46" s="21">
        <v>1428</v>
      </c>
      <c r="F46" s="11">
        <f t="shared" si="1"/>
        <v>1.9429919627076163E-3</v>
      </c>
      <c r="G46" s="21">
        <v>145</v>
      </c>
      <c r="H46" s="11">
        <f t="shared" si="2"/>
        <v>1.9729260125532521E-4</v>
      </c>
    </row>
    <row r="47" spans="1:8" x14ac:dyDescent="0.45">
      <c r="A47" s="12" t="s">
        <v>49</v>
      </c>
      <c r="B47" s="20">
        <v>973896</v>
      </c>
      <c r="C47" s="21">
        <v>604744</v>
      </c>
      <c r="D47" s="11">
        <f t="shared" si="0"/>
        <v>0.62095336668391699</v>
      </c>
      <c r="E47" s="21">
        <v>2464</v>
      </c>
      <c r="F47" s="11">
        <f t="shared" si="1"/>
        <v>2.5300442757748261E-3</v>
      </c>
      <c r="G47" s="21">
        <v>1114</v>
      </c>
      <c r="H47" s="11">
        <f t="shared" si="2"/>
        <v>1.1438593032520926E-3</v>
      </c>
    </row>
    <row r="48" spans="1:8" x14ac:dyDescent="0.45">
      <c r="A48" s="12" t="s">
        <v>50</v>
      </c>
      <c r="B48" s="20">
        <v>1356219</v>
      </c>
      <c r="C48" s="21">
        <v>875278</v>
      </c>
      <c r="D48" s="11">
        <f t="shared" si="0"/>
        <v>0.64538101884725108</v>
      </c>
      <c r="E48" s="21">
        <v>4318</v>
      </c>
      <c r="F48" s="11">
        <f t="shared" si="1"/>
        <v>3.1838515755936172E-3</v>
      </c>
      <c r="G48" s="21">
        <v>224</v>
      </c>
      <c r="H48" s="11">
        <f t="shared" si="2"/>
        <v>1.6516506552407835E-4</v>
      </c>
    </row>
    <row r="49" spans="1:8" x14ac:dyDescent="0.45">
      <c r="A49" s="12" t="s">
        <v>51</v>
      </c>
      <c r="B49" s="20">
        <v>701167</v>
      </c>
      <c r="C49" s="21">
        <v>436551</v>
      </c>
      <c r="D49" s="11">
        <f t="shared" si="0"/>
        <v>0.62260631204834227</v>
      </c>
      <c r="E49" s="21">
        <v>1311</v>
      </c>
      <c r="F49" s="11">
        <f t="shared" si="1"/>
        <v>1.8697400191395202E-3</v>
      </c>
      <c r="G49" s="21">
        <v>299</v>
      </c>
      <c r="H49" s="11">
        <f t="shared" si="2"/>
        <v>4.2643193418971512E-4</v>
      </c>
    </row>
    <row r="50" spans="1:8" x14ac:dyDescent="0.45">
      <c r="A50" s="12" t="s">
        <v>52</v>
      </c>
      <c r="B50" s="20">
        <v>5124170</v>
      </c>
      <c r="C50" s="21">
        <v>3034572</v>
      </c>
      <c r="D50" s="11">
        <f t="shared" si="0"/>
        <v>0.59220751848592068</v>
      </c>
      <c r="E50" s="21">
        <v>15891</v>
      </c>
      <c r="F50" s="11">
        <f t="shared" si="1"/>
        <v>3.1011851675490859E-3</v>
      </c>
      <c r="G50" s="21">
        <v>2556</v>
      </c>
      <c r="H50" s="11">
        <f t="shared" si="2"/>
        <v>4.9881249060823509E-4</v>
      </c>
    </row>
    <row r="51" spans="1:8" x14ac:dyDescent="0.45">
      <c r="A51" s="12" t="s">
        <v>53</v>
      </c>
      <c r="B51" s="20">
        <v>818222</v>
      </c>
      <c r="C51" s="21">
        <v>494871</v>
      </c>
      <c r="D51" s="11">
        <f t="shared" si="0"/>
        <v>0.60481263031304466</v>
      </c>
      <c r="E51" s="21">
        <v>2302</v>
      </c>
      <c r="F51" s="11">
        <f t="shared" si="1"/>
        <v>2.8134173855017342E-3</v>
      </c>
      <c r="G51" s="21">
        <v>301</v>
      </c>
      <c r="H51" s="11">
        <f t="shared" si="2"/>
        <v>3.6787082234405821E-4</v>
      </c>
    </row>
    <row r="52" spans="1:8" x14ac:dyDescent="0.45">
      <c r="A52" s="12" t="s">
        <v>54</v>
      </c>
      <c r="B52" s="20">
        <v>1335937.9999999998</v>
      </c>
      <c r="C52" s="21">
        <v>879364</v>
      </c>
      <c r="D52" s="11">
        <f t="shared" si="0"/>
        <v>0.65823713375920156</v>
      </c>
      <c r="E52" s="21">
        <v>3417</v>
      </c>
      <c r="F52" s="11">
        <f t="shared" si="1"/>
        <v>2.5577534286770798E-3</v>
      </c>
      <c r="G52" s="21">
        <v>708</v>
      </c>
      <c r="H52" s="11">
        <f t="shared" si="2"/>
        <v>5.2996471393133523E-4</v>
      </c>
    </row>
    <row r="53" spans="1:8" x14ac:dyDescent="0.45">
      <c r="A53" s="12" t="s">
        <v>55</v>
      </c>
      <c r="B53" s="20">
        <v>1758645</v>
      </c>
      <c r="C53" s="21">
        <v>1145353</v>
      </c>
      <c r="D53" s="11">
        <f t="shared" si="0"/>
        <v>0.65127015401061616</v>
      </c>
      <c r="E53" s="21">
        <v>2752</v>
      </c>
      <c r="F53" s="11">
        <f t="shared" si="1"/>
        <v>1.5648411134708824E-3</v>
      </c>
      <c r="G53" s="21">
        <v>365</v>
      </c>
      <c r="H53" s="11">
        <f t="shared" si="2"/>
        <v>2.0754615058752619E-4</v>
      </c>
    </row>
    <row r="54" spans="1:8" x14ac:dyDescent="0.45">
      <c r="A54" s="12" t="s">
        <v>56</v>
      </c>
      <c r="B54" s="20">
        <v>1141741</v>
      </c>
      <c r="C54" s="21">
        <v>720671</v>
      </c>
      <c r="D54" s="11">
        <f t="shared" si="0"/>
        <v>0.63120357419064399</v>
      </c>
      <c r="E54" s="21">
        <v>3960</v>
      </c>
      <c r="F54" s="11">
        <f t="shared" si="1"/>
        <v>3.468387313760301E-3</v>
      </c>
      <c r="G54" s="21">
        <v>404</v>
      </c>
      <c r="H54" s="11">
        <f t="shared" si="2"/>
        <v>3.5384557443413176E-4</v>
      </c>
    </row>
    <row r="55" spans="1:8" x14ac:dyDescent="0.45">
      <c r="A55" s="12" t="s">
        <v>57</v>
      </c>
      <c r="B55" s="20">
        <v>1087241</v>
      </c>
      <c r="C55" s="21">
        <v>670345</v>
      </c>
      <c r="D55" s="11">
        <f t="shared" si="0"/>
        <v>0.61655603495453171</v>
      </c>
      <c r="E55" s="21">
        <v>2491</v>
      </c>
      <c r="F55" s="11">
        <f t="shared" si="1"/>
        <v>2.291120367977293E-3</v>
      </c>
      <c r="G55" s="21">
        <v>451</v>
      </c>
      <c r="H55" s="11">
        <f t="shared" si="2"/>
        <v>4.1481143555108756E-4</v>
      </c>
    </row>
    <row r="56" spans="1:8" x14ac:dyDescent="0.45">
      <c r="A56" s="12" t="s">
        <v>58</v>
      </c>
      <c r="B56" s="20">
        <v>1617517</v>
      </c>
      <c r="C56" s="21">
        <v>1031460</v>
      </c>
      <c r="D56" s="11">
        <f t="shared" si="0"/>
        <v>0.63768108774127263</v>
      </c>
      <c r="E56" s="21">
        <v>4064</v>
      </c>
      <c r="F56" s="11">
        <f t="shared" si="1"/>
        <v>2.5124929135211561E-3</v>
      </c>
      <c r="G56" s="21">
        <v>796</v>
      </c>
      <c r="H56" s="11">
        <f t="shared" si="2"/>
        <v>4.9211229310109261E-4</v>
      </c>
    </row>
    <row r="57" spans="1:8" x14ac:dyDescent="0.45">
      <c r="A57" s="12" t="s">
        <v>59</v>
      </c>
      <c r="B57" s="20">
        <v>1485118</v>
      </c>
      <c r="C57" s="21">
        <v>688478</v>
      </c>
      <c r="D57" s="11">
        <f t="shared" si="0"/>
        <v>0.4635847117872115</v>
      </c>
      <c r="E57" s="21">
        <v>3530</v>
      </c>
      <c r="F57" s="11">
        <f t="shared" si="1"/>
        <v>2.3769155043572294E-3</v>
      </c>
      <c r="G57" s="21">
        <v>382</v>
      </c>
      <c r="H57" s="11">
        <f t="shared" si="2"/>
        <v>2.572186183185444E-4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9" max="9" width="10.39843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44764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44763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16409457</v>
      </c>
      <c r="D10" s="11">
        <f>C10/$B10</f>
        <v>0.59564550217227241</v>
      </c>
      <c r="E10" s="21">
        <f>SUM(E11:E30)</f>
        <v>106903</v>
      </c>
      <c r="F10" s="11">
        <f>E10/$B10</f>
        <v>3.8804630231653878E-3</v>
      </c>
      <c r="G10" s="21">
        <f>SUM(G11:G30)</f>
        <v>14251</v>
      </c>
      <c r="H10" s="11">
        <f>G10/$B10</f>
        <v>5.172958527181645E-4</v>
      </c>
    </row>
    <row r="11" spans="1:8" x14ac:dyDescent="0.45">
      <c r="A11" s="12" t="s">
        <v>69</v>
      </c>
      <c r="B11" s="20">
        <v>1961575</v>
      </c>
      <c r="C11" s="21">
        <v>1185596</v>
      </c>
      <c r="D11" s="11">
        <f t="shared" ref="D11:D30" si="0">C11/$B11</f>
        <v>0.60441023157411777</v>
      </c>
      <c r="E11" s="21">
        <v>7015</v>
      </c>
      <c r="F11" s="11">
        <f t="shared" ref="F11:F30" si="1">E11/$B11</f>
        <v>3.5762078941666774E-3</v>
      </c>
      <c r="G11" s="21">
        <v>1358</v>
      </c>
      <c r="H11" s="11">
        <f t="shared" ref="H11:H30" si="2">G11/$B11</f>
        <v>6.9230082969042733E-4</v>
      </c>
    </row>
    <row r="12" spans="1:8" x14ac:dyDescent="0.45">
      <c r="A12" s="12" t="s">
        <v>70</v>
      </c>
      <c r="B12" s="20">
        <v>1065932</v>
      </c>
      <c r="C12" s="21">
        <v>658381</v>
      </c>
      <c r="D12" s="11">
        <f t="shared" si="0"/>
        <v>0.61765759917142937</v>
      </c>
      <c r="E12" s="21">
        <v>3742</v>
      </c>
      <c r="F12" s="11">
        <f t="shared" si="1"/>
        <v>3.5105428864130169E-3</v>
      </c>
      <c r="G12" s="21">
        <v>1228</v>
      </c>
      <c r="H12" s="11">
        <f t="shared" si="2"/>
        <v>1.1520434699399211E-3</v>
      </c>
    </row>
    <row r="13" spans="1:8" x14ac:dyDescent="0.45">
      <c r="A13" s="12" t="s">
        <v>71</v>
      </c>
      <c r="B13" s="20">
        <v>1324589</v>
      </c>
      <c r="C13" s="21">
        <v>818331</v>
      </c>
      <c r="D13" s="11">
        <f t="shared" si="0"/>
        <v>0.61779993643311248</v>
      </c>
      <c r="E13" s="21">
        <v>5711</v>
      </c>
      <c r="F13" s="11">
        <f t="shared" si="1"/>
        <v>4.3115260658211719E-3</v>
      </c>
      <c r="G13" s="21">
        <v>711</v>
      </c>
      <c r="H13" s="11">
        <f t="shared" si="2"/>
        <v>5.3677027364714639E-4</v>
      </c>
    </row>
    <row r="14" spans="1:8" x14ac:dyDescent="0.45">
      <c r="A14" s="12" t="s">
        <v>72</v>
      </c>
      <c r="B14" s="20">
        <v>974726</v>
      </c>
      <c r="C14" s="21">
        <v>621991</v>
      </c>
      <c r="D14" s="11">
        <f t="shared" si="0"/>
        <v>0.63811881492850298</v>
      </c>
      <c r="E14" s="21">
        <v>4358</v>
      </c>
      <c r="F14" s="11">
        <f t="shared" si="1"/>
        <v>4.4710000554001846E-3</v>
      </c>
      <c r="G14" s="21">
        <v>541</v>
      </c>
      <c r="H14" s="11">
        <f t="shared" si="2"/>
        <v>5.5502777190718209E-4</v>
      </c>
    </row>
    <row r="15" spans="1:8" x14ac:dyDescent="0.45">
      <c r="A15" s="12" t="s">
        <v>73</v>
      </c>
      <c r="B15" s="20">
        <v>3759920</v>
      </c>
      <c r="C15" s="21">
        <v>2347183</v>
      </c>
      <c r="D15" s="11">
        <f t="shared" si="0"/>
        <v>0.62426408008681034</v>
      </c>
      <c r="E15" s="21">
        <v>18270</v>
      </c>
      <c r="F15" s="11">
        <f t="shared" si="1"/>
        <v>4.8591459392753038E-3</v>
      </c>
      <c r="G15" s="21">
        <v>2303</v>
      </c>
      <c r="H15" s="11">
        <f t="shared" si="2"/>
        <v>6.1251303219217435E-4</v>
      </c>
    </row>
    <row r="16" spans="1:8" x14ac:dyDescent="0.45">
      <c r="A16" s="12" t="s">
        <v>74</v>
      </c>
      <c r="B16" s="20">
        <v>1521562.0000000002</v>
      </c>
      <c r="C16" s="21">
        <v>905245</v>
      </c>
      <c r="D16" s="11">
        <f t="shared" si="0"/>
        <v>0.59494453725842256</v>
      </c>
      <c r="E16" s="21">
        <v>6267</v>
      </c>
      <c r="F16" s="11">
        <f t="shared" si="1"/>
        <v>4.1187937133025133E-3</v>
      </c>
      <c r="G16" s="21">
        <v>766</v>
      </c>
      <c r="H16" s="11">
        <f t="shared" si="2"/>
        <v>5.0343002782666753E-4</v>
      </c>
    </row>
    <row r="17" spans="1:8" x14ac:dyDescent="0.45">
      <c r="A17" s="12" t="s">
        <v>75</v>
      </c>
      <c r="B17" s="20">
        <v>718601</v>
      </c>
      <c r="C17" s="21">
        <v>453490</v>
      </c>
      <c r="D17" s="11">
        <f t="shared" si="0"/>
        <v>0.63107343296210272</v>
      </c>
      <c r="E17" s="21">
        <v>3156</v>
      </c>
      <c r="F17" s="11">
        <f t="shared" si="1"/>
        <v>4.3918669748580922E-3</v>
      </c>
      <c r="G17" s="21">
        <v>257</v>
      </c>
      <c r="H17" s="11">
        <f t="shared" si="2"/>
        <v>3.5763935758508544E-4</v>
      </c>
    </row>
    <row r="18" spans="1:8" x14ac:dyDescent="0.45">
      <c r="A18" s="12" t="s">
        <v>76</v>
      </c>
      <c r="B18" s="20">
        <v>784774</v>
      </c>
      <c r="C18" s="21">
        <v>529298</v>
      </c>
      <c r="D18" s="11">
        <f t="shared" si="0"/>
        <v>0.67445914365154813</v>
      </c>
      <c r="E18" s="21">
        <v>3009</v>
      </c>
      <c r="F18" s="11">
        <f t="shared" si="1"/>
        <v>3.8342248851261636E-3</v>
      </c>
      <c r="G18" s="21">
        <v>494</v>
      </c>
      <c r="H18" s="11">
        <f t="shared" si="2"/>
        <v>6.2948058931615986E-4</v>
      </c>
    </row>
    <row r="19" spans="1:8" x14ac:dyDescent="0.45">
      <c r="A19" s="12" t="s">
        <v>77</v>
      </c>
      <c r="B19" s="20">
        <v>694295.99999999988</v>
      </c>
      <c r="C19" s="21">
        <v>446789</v>
      </c>
      <c r="D19" s="11">
        <f t="shared" si="0"/>
        <v>0.64351371749225128</v>
      </c>
      <c r="E19" s="21">
        <v>2600</v>
      </c>
      <c r="F19" s="11">
        <f t="shared" si="1"/>
        <v>3.7448004885524337E-3</v>
      </c>
      <c r="G19" s="21">
        <v>102</v>
      </c>
      <c r="H19" s="11">
        <f t="shared" si="2"/>
        <v>1.4691140378167241E-4</v>
      </c>
    </row>
    <row r="20" spans="1:8" x14ac:dyDescent="0.45">
      <c r="A20" s="12" t="s">
        <v>78</v>
      </c>
      <c r="B20" s="20">
        <v>799966</v>
      </c>
      <c r="C20" s="21">
        <v>505329</v>
      </c>
      <c r="D20" s="11">
        <f t="shared" si="0"/>
        <v>0.63168809674411164</v>
      </c>
      <c r="E20" s="21">
        <v>1320</v>
      </c>
      <c r="F20" s="11">
        <f t="shared" si="1"/>
        <v>1.6500701279804392E-3</v>
      </c>
      <c r="G20" s="21">
        <v>151</v>
      </c>
      <c r="H20" s="11">
        <f t="shared" si="2"/>
        <v>1.8875802221594417E-4</v>
      </c>
    </row>
    <row r="21" spans="1:8" x14ac:dyDescent="0.45">
      <c r="A21" s="12" t="s">
        <v>79</v>
      </c>
      <c r="B21" s="20">
        <v>2300944</v>
      </c>
      <c r="C21" s="21">
        <v>1330851</v>
      </c>
      <c r="D21" s="11">
        <f t="shared" si="0"/>
        <v>0.57839347676431929</v>
      </c>
      <c r="E21" s="21">
        <v>8941</v>
      </c>
      <c r="F21" s="11">
        <f t="shared" si="1"/>
        <v>3.885796438331398E-3</v>
      </c>
      <c r="G21" s="21">
        <v>995</v>
      </c>
      <c r="H21" s="11">
        <f t="shared" si="2"/>
        <v>4.3243121084215872E-4</v>
      </c>
    </row>
    <row r="22" spans="1:8" x14ac:dyDescent="0.45">
      <c r="A22" s="12" t="s">
        <v>80</v>
      </c>
      <c r="B22" s="20">
        <v>1400720</v>
      </c>
      <c r="C22" s="21">
        <v>800136</v>
      </c>
      <c r="D22" s="11">
        <f t="shared" si="0"/>
        <v>0.57123193786052884</v>
      </c>
      <c r="E22" s="21">
        <v>4394</v>
      </c>
      <c r="F22" s="11">
        <f t="shared" si="1"/>
        <v>3.136958135815866E-3</v>
      </c>
      <c r="G22" s="21">
        <v>302</v>
      </c>
      <c r="H22" s="11">
        <f t="shared" si="2"/>
        <v>2.1560340396367583E-4</v>
      </c>
    </row>
    <row r="23" spans="1:8" x14ac:dyDescent="0.45">
      <c r="A23" s="12" t="s">
        <v>81</v>
      </c>
      <c r="B23" s="20">
        <v>2739963</v>
      </c>
      <c r="C23" s="21">
        <v>1438765</v>
      </c>
      <c r="D23" s="11">
        <f t="shared" si="0"/>
        <v>0.52510380614628738</v>
      </c>
      <c r="E23" s="21">
        <v>11826</v>
      </c>
      <c r="F23" s="11">
        <f t="shared" si="1"/>
        <v>4.3161166774879807E-3</v>
      </c>
      <c r="G23" s="21">
        <v>1588</v>
      </c>
      <c r="H23" s="11">
        <f t="shared" si="2"/>
        <v>5.795698701040854E-4</v>
      </c>
    </row>
    <row r="24" spans="1:8" x14ac:dyDescent="0.45">
      <c r="A24" s="12" t="s">
        <v>82</v>
      </c>
      <c r="B24" s="20">
        <v>831479.00000000012</v>
      </c>
      <c r="C24" s="21">
        <v>475586</v>
      </c>
      <c r="D24" s="11">
        <f t="shared" si="0"/>
        <v>0.5719759609082129</v>
      </c>
      <c r="E24" s="21">
        <v>2864</v>
      </c>
      <c r="F24" s="11">
        <f t="shared" si="1"/>
        <v>3.4444646226783836E-3</v>
      </c>
      <c r="G24" s="21">
        <v>365</v>
      </c>
      <c r="H24" s="11">
        <f t="shared" si="2"/>
        <v>4.3897681120028283E-4</v>
      </c>
    </row>
    <row r="25" spans="1:8" x14ac:dyDescent="0.45">
      <c r="A25" s="12" t="s">
        <v>83</v>
      </c>
      <c r="B25" s="20">
        <v>1526835</v>
      </c>
      <c r="C25" s="21">
        <v>872699</v>
      </c>
      <c r="D25" s="11">
        <f t="shared" si="0"/>
        <v>0.57157387667953641</v>
      </c>
      <c r="E25" s="21">
        <v>6235</v>
      </c>
      <c r="F25" s="11">
        <f t="shared" si="1"/>
        <v>4.083610868233961E-3</v>
      </c>
      <c r="G25" s="21">
        <v>604</v>
      </c>
      <c r="H25" s="11">
        <f t="shared" si="2"/>
        <v>3.9558956927238375E-4</v>
      </c>
    </row>
    <row r="26" spans="1:8" x14ac:dyDescent="0.45">
      <c r="A26" s="12" t="s">
        <v>84</v>
      </c>
      <c r="B26" s="20">
        <v>708155</v>
      </c>
      <c r="C26" s="21">
        <v>413225</v>
      </c>
      <c r="D26" s="11">
        <f t="shared" si="0"/>
        <v>0.58352338118067371</v>
      </c>
      <c r="E26" s="21">
        <v>2757</v>
      </c>
      <c r="F26" s="11">
        <f t="shared" si="1"/>
        <v>3.8932154683649768E-3</v>
      </c>
      <c r="G26" s="21">
        <v>261</v>
      </c>
      <c r="H26" s="11">
        <f t="shared" si="2"/>
        <v>3.6856337948612945E-4</v>
      </c>
    </row>
    <row r="27" spans="1:8" x14ac:dyDescent="0.45">
      <c r="A27" s="12" t="s">
        <v>85</v>
      </c>
      <c r="B27" s="20">
        <v>1194817</v>
      </c>
      <c r="C27" s="21">
        <v>688106</v>
      </c>
      <c r="D27" s="11">
        <f t="shared" si="0"/>
        <v>0.57590911411538337</v>
      </c>
      <c r="E27" s="21">
        <v>4187</v>
      </c>
      <c r="F27" s="11">
        <f t="shared" si="1"/>
        <v>3.5043023324910845E-3</v>
      </c>
      <c r="G27" s="21">
        <v>488</v>
      </c>
      <c r="H27" s="11">
        <f t="shared" si="2"/>
        <v>4.0843074713533536E-4</v>
      </c>
    </row>
    <row r="28" spans="1:8" x14ac:dyDescent="0.45">
      <c r="A28" s="12" t="s">
        <v>86</v>
      </c>
      <c r="B28" s="20">
        <v>944709</v>
      </c>
      <c r="C28" s="21">
        <v>580703</v>
      </c>
      <c r="D28" s="11">
        <f t="shared" si="0"/>
        <v>0.61468981453548133</v>
      </c>
      <c r="E28" s="21">
        <v>3771</v>
      </c>
      <c r="F28" s="11">
        <f t="shared" si="1"/>
        <v>3.9917053822923253E-3</v>
      </c>
      <c r="G28" s="21">
        <v>604</v>
      </c>
      <c r="H28" s="11">
        <f t="shared" si="2"/>
        <v>6.393503184578532E-4</v>
      </c>
    </row>
    <row r="29" spans="1:8" x14ac:dyDescent="0.45">
      <c r="A29" s="12" t="s">
        <v>87</v>
      </c>
      <c r="B29" s="20">
        <v>1562767</v>
      </c>
      <c r="C29" s="21">
        <v>883998</v>
      </c>
      <c r="D29" s="11">
        <f t="shared" si="0"/>
        <v>0.56566205966724403</v>
      </c>
      <c r="E29" s="21">
        <v>5403</v>
      </c>
      <c r="F29" s="11">
        <f t="shared" si="1"/>
        <v>3.4573292115843246E-3</v>
      </c>
      <c r="G29" s="21">
        <v>1093</v>
      </c>
      <c r="H29" s="11">
        <f t="shared" si="2"/>
        <v>6.9940048644487633E-4</v>
      </c>
    </row>
    <row r="30" spans="1:8" x14ac:dyDescent="0.45">
      <c r="A30" s="12" t="s">
        <v>88</v>
      </c>
      <c r="B30" s="20">
        <v>732702</v>
      </c>
      <c r="C30" s="21">
        <v>453755</v>
      </c>
      <c r="D30" s="11">
        <f t="shared" si="0"/>
        <v>0.61928997054737123</v>
      </c>
      <c r="E30" s="21">
        <v>1077</v>
      </c>
      <c r="F30" s="11">
        <f t="shared" si="1"/>
        <v>1.4699018154720473E-3</v>
      </c>
      <c r="G30" s="21">
        <v>40</v>
      </c>
      <c r="H30" s="11">
        <f t="shared" si="2"/>
        <v>5.4592453685127107E-5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44763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5748764</v>
      </c>
      <c r="D39" s="11">
        <f>C39/$B39</f>
        <v>0.6005334092152913</v>
      </c>
      <c r="E39" s="21">
        <v>40541</v>
      </c>
      <c r="F39" s="11">
        <f>E39/$B39</f>
        <v>4.2350364257424944E-3</v>
      </c>
      <c r="G39" s="21">
        <v>5494</v>
      </c>
      <c r="H39" s="11">
        <f>G39/$B39</f>
        <v>5.7391998527488879E-4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="99" zoomScaleNormal="100" zoomScaleSheetLayoutView="99" workbookViewId="0">
      <selection activeCell="S8" sqref="S8:U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44764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接種回数（7月21日まで）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291775206</v>
      </c>
      <c r="C7" s="32">
        <f>SUM(C8:C54)</f>
        <v>103826293</v>
      </c>
      <c r="D7" s="31">
        <f t="shared" ref="D7:D54" si="0">C7/W7</f>
        <v>0.81982133131562018</v>
      </c>
      <c r="E7" s="32">
        <f>SUM(E8:E54)</f>
        <v>102423637</v>
      </c>
      <c r="F7" s="31">
        <f t="shared" ref="F7:F54" si="1">E7/W7</f>
        <v>0.80874583900946762</v>
      </c>
      <c r="G7" s="32">
        <f>SUM(G8:G54)</f>
        <v>79062657</v>
      </c>
      <c r="H7" s="31">
        <f>G7/W7</f>
        <v>0.62428553352174709</v>
      </c>
      <c r="I7" s="32">
        <f>SUM(I8:I54)</f>
        <v>1033609</v>
      </c>
      <c r="J7" s="32">
        <f t="shared" ref="J7" si="2">SUM(J8:J54)</f>
        <v>5286223</v>
      </c>
      <c r="K7" s="32">
        <f t="shared" ref="K7:Q7" si="3">SUM(K8:K54)</f>
        <v>23269695</v>
      </c>
      <c r="L7" s="32">
        <f t="shared" si="3"/>
        <v>25475199</v>
      </c>
      <c r="M7" s="32">
        <f t="shared" si="3"/>
        <v>13733934</v>
      </c>
      <c r="N7" s="32">
        <f t="shared" si="3"/>
        <v>6543823</v>
      </c>
      <c r="O7" s="32">
        <f t="shared" si="3"/>
        <v>2718119</v>
      </c>
      <c r="P7" s="32">
        <f t="shared" si="3"/>
        <v>1002055</v>
      </c>
      <c r="Q7" s="61">
        <f t="shared" si="3"/>
        <v>6462619</v>
      </c>
      <c r="R7" s="62">
        <f>Q7/W7</f>
        <v>5.1029394956493557E-2</v>
      </c>
      <c r="S7" s="61">
        <f t="shared" ref="S7:U7" si="4">SUM(S8:S54)</f>
        <v>6506</v>
      </c>
      <c r="T7" s="61">
        <f t="shared" ref="T7" si="5">SUM(T8:T54)</f>
        <v>738869</v>
      </c>
      <c r="U7" s="61">
        <f t="shared" si="4"/>
        <v>5717244</v>
      </c>
      <c r="W7" s="1">
        <v>126645025</v>
      </c>
    </row>
    <row r="8" spans="1:23" x14ac:dyDescent="0.45">
      <c r="A8" s="33" t="s">
        <v>13</v>
      </c>
      <c r="B8" s="32">
        <f>C8+E8+G8+Q8</f>
        <v>12204792</v>
      </c>
      <c r="C8" s="34">
        <f>SUM(一般接種!D7+一般接種!G7+一般接種!J7+一般接種!M7+医療従事者等!C5)</f>
        <v>4323513</v>
      </c>
      <c r="D8" s="30">
        <f t="shared" si="0"/>
        <v>0.82721281872757502</v>
      </c>
      <c r="E8" s="34">
        <f>SUM(一般接種!E7+一般接種!H7+一般接種!K7+一般接種!N7+医療従事者等!D5)</f>
        <v>4260477</v>
      </c>
      <c r="F8" s="31">
        <f t="shared" si="1"/>
        <v>0.81515221263218196</v>
      </c>
      <c r="G8" s="29">
        <f>SUM(I8:P8)</f>
        <v>3388106</v>
      </c>
      <c r="H8" s="31">
        <f t="shared" ref="H8:H54" si="6">G8/W8</f>
        <v>0.64824246264734475</v>
      </c>
      <c r="I8" s="35">
        <v>42042</v>
      </c>
      <c r="J8" s="35">
        <v>231174</v>
      </c>
      <c r="K8" s="35">
        <v>923174</v>
      </c>
      <c r="L8" s="35">
        <v>1075039</v>
      </c>
      <c r="M8" s="35">
        <v>655535</v>
      </c>
      <c r="N8" s="35">
        <v>304980</v>
      </c>
      <c r="O8" s="35">
        <v>120161</v>
      </c>
      <c r="P8" s="35">
        <v>36001</v>
      </c>
      <c r="Q8" s="35">
        <f>SUM(S8:U8)</f>
        <v>232696</v>
      </c>
      <c r="R8" s="63">
        <f t="shared" ref="R8:R54" si="7">Q8/W8</f>
        <v>4.4521460688711198E-2</v>
      </c>
      <c r="S8" s="35">
        <v>130</v>
      </c>
      <c r="T8" s="35">
        <v>25600</v>
      </c>
      <c r="U8" s="35">
        <v>206966</v>
      </c>
      <c r="W8" s="1">
        <v>5226603</v>
      </c>
    </row>
    <row r="9" spans="1:23" x14ac:dyDescent="0.45">
      <c r="A9" s="33" t="s">
        <v>14</v>
      </c>
      <c r="B9" s="32">
        <f>C9+E9+G9+Q9</f>
        <v>3102692</v>
      </c>
      <c r="C9" s="34">
        <f>SUM(一般接種!D8+一般接種!G8+一般接種!J8+一般接種!M8+医療従事者等!C6)</f>
        <v>1095362</v>
      </c>
      <c r="D9" s="30">
        <f t="shared" si="0"/>
        <v>0.86960063193912429</v>
      </c>
      <c r="E9" s="34">
        <f>SUM(一般接種!E8+一般接種!H8+一般接種!K8+一般接種!N8+医療従事者等!D6)</f>
        <v>1081577</v>
      </c>
      <c r="F9" s="31">
        <f t="shared" si="1"/>
        <v>0.85865681180360665</v>
      </c>
      <c r="G9" s="29">
        <f t="shared" ref="G9:G54" si="8">SUM(I9:P9)</f>
        <v>872218</v>
      </c>
      <c r="H9" s="31">
        <f t="shared" si="6"/>
        <v>0.69244808929712653</v>
      </c>
      <c r="I9" s="35">
        <v>10705</v>
      </c>
      <c r="J9" s="35">
        <v>43908</v>
      </c>
      <c r="K9" s="35">
        <v>228199</v>
      </c>
      <c r="L9" s="35">
        <v>263732</v>
      </c>
      <c r="M9" s="35">
        <v>181533</v>
      </c>
      <c r="N9" s="35">
        <v>92121</v>
      </c>
      <c r="O9" s="35">
        <v>41180</v>
      </c>
      <c r="P9" s="35">
        <v>10840</v>
      </c>
      <c r="Q9" s="35">
        <f t="shared" ref="Q9:Q54" si="9">SUM(S9:U9)</f>
        <v>53535</v>
      </c>
      <c r="R9" s="63">
        <f t="shared" si="7"/>
        <v>4.2501081679719596E-2</v>
      </c>
      <c r="S9" s="35">
        <v>68</v>
      </c>
      <c r="T9" s="35">
        <v>5559</v>
      </c>
      <c r="U9" s="35">
        <v>47908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3024408</v>
      </c>
      <c r="C10" s="34">
        <f>SUM(一般接種!D9+一般接種!G9+一般接種!J9+一般接種!M9+医療従事者等!C7)</f>
        <v>1060627</v>
      </c>
      <c r="D10" s="30">
        <f t="shared" si="0"/>
        <v>0.86878032278225426</v>
      </c>
      <c r="E10" s="34">
        <f>SUM(一般接種!E9+一般接種!H9+一般接種!K9+一般接種!N9+医療従事者等!D7)</f>
        <v>1045335</v>
      </c>
      <c r="F10" s="31">
        <f t="shared" si="1"/>
        <v>0.85625434645317133</v>
      </c>
      <c r="G10" s="29">
        <f t="shared" si="8"/>
        <v>858820</v>
      </c>
      <c r="H10" s="31">
        <f t="shared" si="6"/>
        <v>0.70347626150555809</v>
      </c>
      <c r="I10" s="35">
        <v>10378</v>
      </c>
      <c r="J10" s="35">
        <v>47658</v>
      </c>
      <c r="K10" s="35">
        <v>221466</v>
      </c>
      <c r="L10" s="35">
        <v>256671</v>
      </c>
      <c r="M10" s="35">
        <v>168522</v>
      </c>
      <c r="N10" s="35">
        <v>106697</v>
      </c>
      <c r="O10" s="35">
        <v>40100</v>
      </c>
      <c r="P10" s="35">
        <v>7328</v>
      </c>
      <c r="Q10" s="35">
        <f t="shared" si="9"/>
        <v>59626</v>
      </c>
      <c r="R10" s="63">
        <f t="shared" si="7"/>
        <v>4.8840822953040694E-2</v>
      </c>
      <c r="S10" s="35">
        <v>6</v>
      </c>
      <c r="T10" s="35">
        <v>5176</v>
      </c>
      <c r="U10" s="35">
        <v>54444</v>
      </c>
      <c r="W10" s="1">
        <v>1220823</v>
      </c>
    </row>
    <row r="11" spans="1:23" x14ac:dyDescent="0.45">
      <c r="A11" s="33" t="s">
        <v>16</v>
      </c>
      <c r="B11" s="32">
        <f t="shared" si="10"/>
        <v>5471422</v>
      </c>
      <c r="C11" s="34">
        <f>SUM(一般接種!D10+一般接種!G10+一般接種!J10+一般接種!M10+医療従事者等!C8)</f>
        <v>1936139</v>
      </c>
      <c r="D11" s="30">
        <f t="shared" si="0"/>
        <v>0.84844361651173605</v>
      </c>
      <c r="E11" s="34">
        <f>SUM(一般接種!E10+一般接種!H10+一般接種!K10+一般接種!N10+医療従事者等!D8)</f>
        <v>1902455</v>
      </c>
      <c r="F11" s="31">
        <f t="shared" si="1"/>
        <v>0.83368280916340964</v>
      </c>
      <c r="G11" s="29">
        <f t="shared" si="8"/>
        <v>1495776</v>
      </c>
      <c r="H11" s="31">
        <f t="shared" si="6"/>
        <v>0.65547029367801513</v>
      </c>
      <c r="I11" s="35">
        <v>18843</v>
      </c>
      <c r="J11" s="35">
        <v>125103</v>
      </c>
      <c r="K11" s="35">
        <v>459967</v>
      </c>
      <c r="L11" s="35">
        <v>393828</v>
      </c>
      <c r="M11" s="35">
        <v>269624</v>
      </c>
      <c r="N11" s="35">
        <v>151009</v>
      </c>
      <c r="O11" s="35">
        <v>60313</v>
      </c>
      <c r="P11" s="35">
        <v>17089</v>
      </c>
      <c r="Q11" s="35">
        <f t="shared" si="9"/>
        <v>137052</v>
      </c>
      <c r="R11" s="63">
        <f t="shared" si="7"/>
        <v>6.0058133496699591E-2</v>
      </c>
      <c r="S11" s="35">
        <v>24</v>
      </c>
      <c r="T11" s="35">
        <v>24326</v>
      </c>
      <c r="U11" s="35">
        <v>112702</v>
      </c>
      <c r="W11" s="1">
        <v>2281989</v>
      </c>
    </row>
    <row r="12" spans="1:23" x14ac:dyDescent="0.45">
      <c r="A12" s="33" t="s">
        <v>17</v>
      </c>
      <c r="B12" s="32">
        <f t="shared" si="10"/>
        <v>2433331</v>
      </c>
      <c r="C12" s="34">
        <f>SUM(一般接種!D11+一般接種!G11+一般接種!J11+一般接種!M11+医療従事者等!C9)</f>
        <v>856655</v>
      </c>
      <c r="D12" s="30">
        <f t="shared" si="0"/>
        <v>0.8819783627513158</v>
      </c>
      <c r="E12" s="34">
        <f>SUM(一般接種!E11+一般接種!H11+一般接種!K11+一般接種!N11+医療従事者等!D9)</f>
        <v>846423</v>
      </c>
      <c r="F12" s="31">
        <f t="shared" si="1"/>
        <v>0.87144389717570891</v>
      </c>
      <c r="G12" s="29">
        <f t="shared" si="8"/>
        <v>709609</v>
      </c>
      <c r="H12" s="31">
        <f t="shared" si="6"/>
        <v>0.73058557297114757</v>
      </c>
      <c r="I12" s="35">
        <v>4881</v>
      </c>
      <c r="J12" s="35">
        <v>29759</v>
      </c>
      <c r="K12" s="35">
        <v>127441</v>
      </c>
      <c r="L12" s="35">
        <v>229238</v>
      </c>
      <c r="M12" s="35">
        <v>189231</v>
      </c>
      <c r="N12" s="35">
        <v>89817</v>
      </c>
      <c r="O12" s="35">
        <v>30768</v>
      </c>
      <c r="P12" s="35">
        <v>8474</v>
      </c>
      <c r="Q12" s="35">
        <f t="shared" si="9"/>
        <v>20644</v>
      </c>
      <c r="R12" s="63">
        <f t="shared" si="7"/>
        <v>2.1254252085890078E-2</v>
      </c>
      <c r="S12" s="35">
        <v>3</v>
      </c>
      <c r="T12" s="35">
        <v>1483</v>
      </c>
      <c r="U12" s="35">
        <v>19158</v>
      </c>
      <c r="W12" s="1">
        <v>971288</v>
      </c>
    </row>
    <row r="13" spans="1:23" x14ac:dyDescent="0.45">
      <c r="A13" s="33" t="s">
        <v>18</v>
      </c>
      <c r="B13" s="32">
        <f t="shared" si="10"/>
        <v>2664717</v>
      </c>
      <c r="C13" s="34">
        <f>SUM(一般接種!D12+一般接種!G12+一般接種!J12+一般接種!M12+医療従事者等!C10)</f>
        <v>934367</v>
      </c>
      <c r="D13" s="30">
        <f t="shared" si="0"/>
        <v>0.87359779049741859</v>
      </c>
      <c r="E13" s="34">
        <f>SUM(一般接種!E12+一般接種!H12+一般接種!K12+一般接種!N12+医療従事者等!D10)</f>
        <v>925235</v>
      </c>
      <c r="F13" s="31">
        <f t="shared" si="1"/>
        <v>0.86505971603329213</v>
      </c>
      <c r="G13" s="29">
        <f t="shared" si="8"/>
        <v>761077</v>
      </c>
      <c r="H13" s="31">
        <f t="shared" si="6"/>
        <v>0.71157819743035</v>
      </c>
      <c r="I13" s="35">
        <v>9650</v>
      </c>
      <c r="J13" s="35">
        <v>34704</v>
      </c>
      <c r="K13" s="35">
        <v>192810</v>
      </c>
      <c r="L13" s="35">
        <v>270813</v>
      </c>
      <c r="M13" s="35">
        <v>142473</v>
      </c>
      <c r="N13" s="35">
        <v>77097</v>
      </c>
      <c r="O13" s="35">
        <v>25789</v>
      </c>
      <c r="P13" s="35">
        <v>7741</v>
      </c>
      <c r="Q13" s="35">
        <f t="shared" si="9"/>
        <v>44038</v>
      </c>
      <c r="R13" s="63">
        <f t="shared" si="7"/>
        <v>4.1173863693736316E-2</v>
      </c>
      <c r="S13" s="35">
        <v>2</v>
      </c>
      <c r="T13" s="35">
        <v>3535</v>
      </c>
      <c r="U13" s="35">
        <v>40501</v>
      </c>
      <c r="W13" s="1">
        <v>1069562</v>
      </c>
    </row>
    <row r="14" spans="1:23" x14ac:dyDescent="0.45">
      <c r="A14" s="33" t="s">
        <v>19</v>
      </c>
      <c r="B14" s="32">
        <f t="shared" si="10"/>
        <v>4567262</v>
      </c>
      <c r="C14" s="34">
        <f>SUM(一般接種!D13+一般接種!G13+一般接種!J13+一般接種!M13+医療従事者等!C11)</f>
        <v>1598119</v>
      </c>
      <c r="D14" s="30">
        <f t="shared" si="0"/>
        <v>0.8582536858391705</v>
      </c>
      <c r="E14" s="34">
        <f>SUM(一般接種!E13+一般接種!H13+一般接種!K13+一般接種!N13+医療従事者等!D11)</f>
        <v>1578261</v>
      </c>
      <c r="F14" s="31">
        <f t="shared" si="1"/>
        <v>0.84758914728265855</v>
      </c>
      <c r="G14" s="29">
        <f t="shared" si="8"/>
        <v>1287738</v>
      </c>
      <c r="H14" s="31">
        <f t="shared" si="6"/>
        <v>0.69156670116253027</v>
      </c>
      <c r="I14" s="35">
        <v>19087</v>
      </c>
      <c r="J14" s="35">
        <v>75475</v>
      </c>
      <c r="K14" s="35">
        <v>345956</v>
      </c>
      <c r="L14" s="35">
        <v>419333</v>
      </c>
      <c r="M14" s="35">
        <v>236780</v>
      </c>
      <c r="N14" s="35">
        <v>128727</v>
      </c>
      <c r="O14" s="35">
        <v>49406</v>
      </c>
      <c r="P14" s="35">
        <v>12974</v>
      </c>
      <c r="Q14" s="35">
        <f t="shared" si="9"/>
        <v>103144</v>
      </c>
      <c r="R14" s="63">
        <f t="shared" si="7"/>
        <v>5.539244460030536E-2</v>
      </c>
      <c r="S14" s="35">
        <v>120</v>
      </c>
      <c r="T14" s="35">
        <v>12910</v>
      </c>
      <c r="U14" s="35">
        <v>90114</v>
      </c>
      <c r="W14" s="1">
        <v>1862059</v>
      </c>
    </row>
    <row r="15" spans="1:23" x14ac:dyDescent="0.45">
      <c r="A15" s="33" t="s">
        <v>20</v>
      </c>
      <c r="B15" s="32">
        <f t="shared" si="10"/>
        <v>7060503</v>
      </c>
      <c r="C15" s="34">
        <f>SUM(一般接種!D14+一般接種!G14+一般接種!J14+一般接種!M14+医療従事者等!C12)</f>
        <v>2477064</v>
      </c>
      <c r="D15" s="30">
        <f t="shared" si="0"/>
        <v>0.85190538832572416</v>
      </c>
      <c r="E15" s="34">
        <f>SUM(一般接種!E14+一般接種!H14+一般接種!K14+一般接種!N14+医療従事者等!D12)</f>
        <v>2444152</v>
      </c>
      <c r="F15" s="31">
        <f t="shared" si="1"/>
        <v>0.84058637915172774</v>
      </c>
      <c r="G15" s="29">
        <f t="shared" si="8"/>
        <v>1934289</v>
      </c>
      <c r="H15" s="31">
        <f t="shared" si="6"/>
        <v>0.66523562640253808</v>
      </c>
      <c r="I15" s="35">
        <v>21249</v>
      </c>
      <c r="J15" s="35">
        <v>141904</v>
      </c>
      <c r="K15" s="35">
        <v>555256</v>
      </c>
      <c r="L15" s="35">
        <v>593007</v>
      </c>
      <c r="M15" s="35">
        <v>346922</v>
      </c>
      <c r="N15" s="35">
        <v>181258</v>
      </c>
      <c r="O15" s="35">
        <v>71247</v>
      </c>
      <c r="P15" s="35">
        <v>23446</v>
      </c>
      <c r="Q15" s="35">
        <f t="shared" si="9"/>
        <v>204998</v>
      </c>
      <c r="R15" s="63">
        <f t="shared" si="7"/>
        <v>7.0502377328965582E-2</v>
      </c>
      <c r="S15" s="35">
        <v>88</v>
      </c>
      <c r="T15" s="35">
        <v>26448</v>
      </c>
      <c r="U15" s="35">
        <v>178462</v>
      </c>
      <c r="W15" s="1">
        <v>2907675</v>
      </c>
    </row>
    <row r="16" spans="1:23" x14ac:dyDescent="0.45">
      <c r="A16" s="36" t="s">
        <v>21</v>
      </c>
      <c r="B16" s="32">
        <f t="shared" si="10"/>
        <v>4648970</v>
      </c>
      <c r="C16" s="34">
        <f>SUM(一般接種!D15+一般接種!G15+一般接種!J15+一般接種!M15+医療従事者等!C13)</f>
        <v>1634591</v>
      </c>
      <c r="D16" s="30">
        <f t="shared" si="0"/>
        <v>0.83593646520585807</v>
      </c>
      <c r="E16" s="34">
        <f>SUM(一般接種!E15+一般接種!H15+一般接種!K15+一般接種!N15+医療従事者等!D13)</f>
        <v>1614839</v>
      </c>
      <c r="F16" s="31">
        <f t="shared" si="1"/>
        <v>0.82583521231706436</v>
      </c>
      <c r="G16" s="29">
        <f t="shared" si="8"/>
        <v>1285754</v>
      </c>
      <c r="H16" s="31">
        <f t="shared" si="6"/>
        <v>0.65753980897012942</v>
      </c>
      <c r="I16" s="35">
        <v>14825</v>
      </c>
      <c r="J16" s="35">
        <v>72302</v>
      </c>
      <c r="K16" s="35">
        <v>367170</v>
      </c>
      <c r="L16" s="35">
        <v>347904</v>
      </c>
      <c r="M16" s="35">
        <v>253854</v>
      </c>
      <c r="N16" s="35">
        <v>147810</v>
      </c>
      <c r="O16" s="35">
        <v>62994</v>
      </c>
      <c r="P16" s="35">
        <v>18895</v>
      </c>
      <c r="Q16" s="35">
        <f t="shared" si="9"/>
        <v>113786</v>
      </c>
      <c r="R16" s="63">
        <f t="shared" si="7"/>
        <v>5.8190621770163764E-2</v>
      </c>
      <c r="S16" s="35">
        <v>246</v>
      </c>
      <c r="T16" s="35">
        <v>8906</v>
      </c>
      <c r="U16" s="35">
        <v>104634</v>
      </c>
      <c r="W16" s="1">
        <v>1955401</v>
      </c>
    </row>
    <row r="17" spans="1:23" x14ac:dyDescent="0.45">
      <c r="A17" s="33" t="s">
        <v>22</v>
      </c>
      <c r="B17" s="32">
        <f t="shared" si="10"/>
        <v>4582404</v>
      </c>
      <c r="C17" s="34">
        <f>SUM(一般接種!D16+一般接種!G16+一般接種!J16+一般接種!M16+医療従事者等!C14)</f>
        <v>1614288</v>
      </c>
      <c r="D17" s="30">
        <f t="shared" si="0"/>
        <v>0.82441508379802675</v>
      </c>
      <c r="E17" s="34">
        <f>SUM(一般接種!E16+一般接種!H16+一般接種!K16+一般接種!N16+医療従事者等!D14)</f>
        <v>1589782</v>
      </c>
      <c r="F17" s="31">
        <f t="shared" si="1"/>
        <v>0.81189989688989483</v>
      </c>
      <c r="G17" s="29">
        <f t="shared" si="8"/>
        <v>1270479</v>
      </c>
      <c r="H17" s="31">
        <f t="shared" si="6"/>
        <v>0.64883221039159877</v>
      </c>
      <c r="I17" s="35">
        <v>16334</v>
      </c>
      <c r="J17" s="35">
        <v>72114</v>
      </c>
      <c r="K17" s="35">
        <v>402516</v>
      </c>
      <c r="L17" s="35">
        <v>435588</v>
      </c>
      <c r="M17" s="35">
        <v>217703</v>
      </c>
      <c r="N17" s="35">
        <v>78377</v>
      </c>
      <c r="O17" s="35">
        <v>38057</v>
      </c>
      <c r="P17" s="35">
        <v>9790</v>
      </c>
      <c r="Q17" s="35">
        <f t="shared" si="9"/>
        <v>107855</v>
      </c>
      <c r="R17" s="63">
        <f t="shared" si="7"/>
        <v>5.5081428383929126E-2</v>
      </c>
      <c r="S17" s="35">
        <v>52</v>
      </c>
      <c r="T17" s="35">
        <v>7008</v>
      </c>
      <c r="U17" s="35">
        <v>100795</v>
      </c>
      <c r="W17" s="1">
        <v>1958101</v>
      </c>
    </row>
    <row r="18" spans="1:23" x14ac:dyDescent="0.45">
      <c r="A18" s="33" t="s">
        <v>23</v>
      </c>
      <c r="B18" s="32">
        <f t="shared" si="10"/>
        <v>17192890</v>
      </c>
      <c r="C18" s="34">
        <f>SUM(一般接種!D17+一般接種!G17+一般接種!J17+一般接種!M17+医療従事者等!C15)</f>
        <v>6136130</v>
      </c>
      <c r="D18" s="30">
        <f t="shared" si="0"/>
        <v>0.82990219236416896</v>
      </c>
      <c r="E18" s="34">
        <f>SUM(一般接種!E17+一般接種!H17+一般接種!K17+一般接種!N17+医療従事者等!D15)</f>
        <v>6049950</v>
      </c>
      <c r="F18" s="31">
        <f t="shared" si="1"/>
        <v>0.81824647924564897</v>
      </c>
      <c r="G18" s="29">
        <f t="shared" si="8"/>
        <v>4642379</v>
      </c>
      <c r="H18" s="31">
        <f t="shared" si="6"/>
        <v>0.62787465550524157</v>
      </c>
      <c r="I18" s="35">
        <v>49628</v>
      </c>
      <c r="J18" s="35">
        <v>270717</v>
      </c>
      <c r="K18" s="35">
        <v>1316648</v>
      </c>
      <c r="L18" s="35">
        <v>1416940</v>
      </c>
      <c r="M18" s="35">
        <v>837752</v>
      </c>
      <c r="N18" s="35">
        <v>477714</v>
      </c>
      <c r="O18" s="35">
        <v>202330</v>
      </c>
      <c r="P18" s="35">
        <v>70650</v>
      </c>
      <c r="Q18" s="35">
        <f t="shared" si="9"/>
        <v>364431</v>
      </c>
      <c r="R18" s="63">
        <f t="shared" si="7"/>
        <v>4.9288735060284979E-2</v>
      </c>
      <c r="S18" s="35">
        <v>221</v>
      </c>
      <c r="T18" s="35">
        <v>44551</v>
      </c>
      <c r="U18" s="35">
        <v>319659</v>
      </c>
      <c r="W18" s="1">
        <v>7393799</v>
      </c>
    </row>
    <row r="19" spans="1:23" x14ac:dyDescent="0.45">
      <c r="A19" s="33" t="s">
        <v>24</v>
      </c>
      <c r="B19" s="32">
        <f t="shared" si="10"/>
        <v>14812675</v>
      </c>
      <c r="C19" s="34">
        <f>SUM(一般接種!D18+一般接種!G18+一般接種!J18+一般接種!M18+医療従事者等!C16)</f>
        <v>5240480</v>
      </c>
      <c r="D19" s="30">
        <f t="shared" si="0"/>
        <v>0.82881061387732069</v>
      </c>
      <c r="E19" s="34">
        <f>SUM(一般接種!E18+一般接種!H18+一般接種!K18+一般接種!N18+医療従事者等!D16)</f>
        <v>5176123</v>
      </c>
      <c r="F19" s="31">
        <f t="shared" si="1"/>
        <v>0.81863220184687635</v>
      </c>
      <c r="G19" s="29">
        <f t="shared" si="8"/>
        <v>4056589</v>
      </c>
      <c r="H19" s="31">
        <f t="shared" si="6"/>
        <v>0.64157176810864391</v>
      </c>
      <c r="I19" s="35">
        <v>43182</v>
      </c>
      <c r="J19" s="35">
        <v>214137</v>
      </c>
      <c r="K19" s="35">
        <v>1089472</v>
      </c>
      <c r="L19" s="35">
        <v>1324734</v>
      </c>
      <c r="M19" s="35">
        <v>755515</v>
      </c>
      <c r="N19" s="35">
        <v>394189</v>
      </c>
      <c r="O19" s="35">
        <v>169339</v>
      </c>
      <c r="P19" s="35">
        <v>66021</v>
      </c>
      <c r="Q19" s="35">
        <f t="shared" si="9"/>
        <v>339483</v>
      </c>
      <c r="R19" s="63">
        <f t="shared" si="7"/>
        <v>5.3691095783385198E-2</v>
      </c>
      <c r="S19" s="35">
        <v>248</v>
      </c>
      <c r="T19" s="35">
        <v>35054</v>
      </c>
      <c r="U19" s="35">
        <v>304181</v>
      </c>
      <c r="W19" s="1">
        <v>6322892</v>
      </c>
    </row>
    <row r="20" spans="1:23" x14ac:dyDescent="0.45">
      <c r="A20" s="33" t="s">
        <v>25</v>
      </c>
      <c r="B20" s="32">
        <f t="shared" si="10"/>
        <v>31839401</v>
      </c>
      <c r="C20" s="34">
        <f>SUM(一般接種!D19+一般接種!G19+一般接種!J19+一般接種!M19+医療従事者等!C17)</f>
        <v>11309424</v>
      </c>
      <c r="D20" s="30">
        <f t="shared" si="0"/>
        <v>0.81695840646422546</v>
      </c>
      <c r="E20" s="34">
        <f>SUM(一般接種!E19+一般接種!H19+一般接種!K19+一般接種!N19+医療従事者等!D17)</f>
        <v>11164878</v>
      </c>
      <c r="F20" s="31">
        <f t="shared" si="1"/>
        <v>0.80651684287789449</v>
      </c>
      <c r="G20" s="29">
        <f t="shared" si="8"/>
        <v>8438926</v>
      </c>
      <c r="H20" s="31">
        <f t="shared" si="6"/>
        <v>0.60960235792994588</v>
      </c>
      <c r="I20" s="35">
        <v>103775</v>
      </c>
      <c r="J20" s="35">
        <v>612187</v>
      </c>
      <c r="K20" s="35">
        <v>2639647</v>
      </c>
      <c r="L20" s="35">
        <v>2939896</v>
      </c>
      <c r="M20" s="35">
        <v>1267576</v>
      </c>
      <c r="N20" s="35">
        <v>517645</v>
      </c>
      <c r="O20" s="35">
        <v>235774</v>
      </c>
      <c r="P20" s="35">
        <v>122426</v>
      </c>
      <c r="Q20" s="35">
        <f t="shared" si="9"/>
        <v>926173</v>
      </c>
      <c r="R20" s="63">
        <f t="shared" si="7"/>
        <v>6.6903921737322E-2</v>
      </c>
      <c r="S20" s="35">
        <v>1332</v>
      </c>
      <c r="T20" s="35">
        <v>142733</v>
      </c>
      <c r="U20" s="35">
        <v>782108</v>
      </c>
      <c r="W20" s="1">
        <v>13843329</v>
      </c>
    </row>
    <row r="21" spans="1:23" x14ac:dyDescent="0.45">
      <c r="A21" s="33" t="s">
        <v>26</v>
      </c>
      <c r="B21" s="32">
        <f t="shared" si="10"/>
        <v>21335362</v>
      </c>
      <c r="C21" s="34">
        <f>SUM(一般接種!D20+一般接種!G20+一般接種!J20+一般接種!M20+医療従事者等!C18)</f>
        <v>7617305</v>
      </c>
      <c r="D21" s="30">
        <f t="shared" si="0"/>
        <v>0.8261534503675948</v>
      </c>
      <c r="E21" s="34">
        <f>SUM(一般接種!E20+一般接種!H20+一般接種!K20+一般接種!N20+医療従事者等!D18)</f>
        <v>7526319</v>
      </c>
      <c r="F21" s="31">
        <f t="shared" si="1"/>
        <v>0.8162853411301223</v>
      </c>
      <c r="G21" s="29">
        <f t="shared" si="8"/>
        <v>5730443</v>
      </c>
      <c r="H21" s="31">
        <f t="shared" si="6"/>
        <v>0.62150921573769613</v>
      </c>
      <c r="I21" s="35">
        <v>51555</v>
      </c>
      <c r="J21" s="35">
        <v>305978</v>
      </c>
      <c r="K21" s="35">
        <v>1457524</v>
      </c>
      <c r="L21" s="35">
        <v>2057202</v>
      </c>
      <c r="M21" s="35">
        <v>1100890</v>
      </c>
      <c r="N21" s="35">
        <v>476674</v>
      </c>
      <c r="O21" s="35">
        <v>189728</v>
      </c>
      <c r="P21" s="35">
        <v>90892</v>
      </c>
      <c r="Q21" s="35">
        <f t="shared" si="9"/>
        <v>461295</v>
      </c>
      <c r="R21" s="63">
        <f t="shared" si="7"/>
        <v>5.0030877835050537E-2</v>
      </c>
      <c r="S21" s="35">
        <v>643</v>
      </c>
      <c r="T21" s="35">
        <v>46584</v>
      </c>
      <c r="U21" s="35">
        <v>414068</v>
      </c>
      <c r="W21" s="1">
        <v>9220206</v>
      </c>
    </row>
    <row r="22" spans="1:23" x14ac:dyDescent="0.45">
      <c r="A22" s="33" t="s">
        <v>27</v>
      </c>
      <c r="B22" s="32">
        <f t="shared" si="10"/>
        <v>5422058</v>
      </c>
      <c r="C22" s="34">
        <f>SUM(一般接種!D21+一般接種!G21+一般接種!J21+一般接種!M21+医療従事者等!C19)</f>
        <v>1905052</v>
      </c>
      <c r="D22" s="30">
        <f t="shared" si="0"/>
        <v>0.86077823072203086</v>
      </c>
      <c r="E22" s="34">
        <f>SUM(一般接種!E21+一般接種!H21+一般接種!K21+一般接種!N21+医療従事者等!D19)</f>
        <v>1873517</v>
      </c>
      <c r="F22" s="31">
        <f t="shared" si="1"/>
        <v>0.84652946401864471</v>
      </c>
      <c r="G22" s="29">
        <f t="shared" si="8"/>
        <v>1565313</v>
      </c>
      <c r="H22" s="31">
        <f t="shared" si="6"/>
        <v>0.70727064388068905</v>
      </c>
      <c r="I22" s="35">
        <v>16816</v>
      </c>
      <c r="J22" s="35">
        <v>65035</v>
      </c>
      <c r="K22" s="35">
        <v>344127</v>
      </c>
      <c r="L22" s="35">
        <v>568066</v>
      </c>
      <c r="M22" s="35">
        <v>356581</v>
      </c>
      <c r="N22" s="35">
        <v>150021</v>
      </c>
      <c r="O22" s="35">
        <v>50128</v>
      </c>
      <c r="P22" s="35">
        <v>14539</v>
      </c>
      <c r="Q22" s="35">
        <f t="shared" si="9"/>
        <v>78176</v>
      </c>
      <c r="R22" s="63">
        <f t="shared" si="7"/>
        <v>3.5323024759914945E-2</v>
      </c>
      <c r="S22" s="35">
        <v>9</v>
      </c>
      <c r="T22" s="35">
        <v>6077</v>
      </c>
      <c r="U22" s="35">
        <v>72090</v>
      </c>
      <c r="W22" s="1">
        <v>2213174</v>
      </c>
    </row>
    <row r="23" spans="1:23" x14ac:dyDescent="0.45">
      <c r="A23" s="33" t="s">
        <v>28</v>
      </c>
      <c r="B23" s="32">
        <f t="shared" si="10"/>
        <v>2556426</v>
      </c>
      <c r="C23" s="34">
        <f>SUM(一般接種!D22+一般接種!G22+一般接種!J22+一般接種!M22+医療従事者等!C20)</f>
        <v>897763</v>
      </c>
      <c r="D23" s="30">
        <f t="shared" si="0"/>
        <v>0.85691064205086698</v>
      </c>
      <c r="E23" s="34">
        <f>SUM(一般接種!E22+一般接種!H22+一般接種!K22+一般接種!N22+医療従事者等!D20)</f>
        <v>890083</v>
      </c>
      <c r="F23" s="31">
        <f t="shared" si="1"/>
        <v>0.84958011747929219</v>
      </c>
      <c r="G23" s="29">
        <f t="shared" si="8"/>
        <v>700621</v>
      </c>
      <c r="H23" s="31">
        <f t="shared" si="6"/>
        <v>0.66873951248193619</v>
      </c>
      <c r="I23" s="35">
        <v>10204</v>
      </c>
      <c r="J23" s="35">
        <v>39252</v>
      </c>
      <c r="K23" s="35">
        <v>212991</v>
      </c>
      <c r="L23" s="35">
        <v>219641</v>
      </c>
      <c r="M23" s="35">
        <v>127759</v>
      </c>
      <c r="N23" s="35">
        <v>63064</v>
      </c>
      <c r="O23" s="35">
        <v>20015</v>
      </c>
      <c r="P23" s="35">
        <v>7695</v>
      </c>
      <c r="Q23" s="35">
        <f t="shared" si="9"/>
        <v>67959</v>
      </c>
      <c r="R23" s="63">
        <f t="shared" si="7"/>
        <v>6.4866551999954183E-2</v>
      </c>
      <c r="S23" s="35">
        <v>96</v>
      </c>
      <c r="T23" s="35">
        <v>3626</v>
      </c>
      <c r="U23" s="35">
        <v>64237</v>
      </c>
      <c r="W23" s="1">
        <v>1047674</v>
      </c>
    </row>
    <row r="24" spans="1:23" x14ac:dyDescent="0.45">
      <c r="A24" s="33" t="s">
        <v>29</v>
      </c>
      <c r="B24" s="32">
        <f t="shared" si="10"/>
        <v>2642338</v>
      </c>
      <c r="C24" s="34">
        <f>SUM(一般接種!D23+一般接種!G23+一般接種!J23+一般接種!M23+医療従事者等!C21)</f>
        <v>938750</v>
      </c>
      <c r="D24" s="30">
        <f t="shared" si="0"/>
        <v>0.82880415589552348</v>
      </c>
      <c r="E24" s="34">
        <f>SUM(一般接種!E23+一般接種!H23+一般接種!K23+一般接種!N23+医療従事者等!D21)</f>
        <v>927842</v>
      </c>
      <c r="F24" s="31">
        <f t="shared" si="1"/>
        <v>0.81917369439618026</v>
      </c>
      <c r="G24" s="29">
        <f t="shared" si="8"/>
        <v>719602</v>
      </c>
      <c r="H24" s="31">
        <f t="shared" si="6"/>
        <v>0.63532263988360105</v>
      </c>
      <c r="I24" s="35">
        <v>9305</v>
      </c>
      <c r="J24" s="35">
        <v>55433</v>
      </c>
      <c r="K24" s="35">
        <v>204725</v>
      </c>
      <c r="L24" s="35">
        <v>216675</v>
      </c>
      <c r="M24" s="35">
        <v>130814</v>
      </c>
      <c r="N24" s="35">
        <v>67673</v>
      </c>
      <c r="O24" s="35">
        <v>26843</v>
      </c>
      <c r="P24" s="35">
        <v>8134</v>
      </c>
      <c r="Q24" s="35">
        <f t="shared" si="9"/>
        <v>56144</v>
      </c>
      <c r="R24" s="63">
        <f t="shared" si="7"/>
        <v>4.9568447966549418E-2</v>
      </c>
      <c r="S24" s="35">
        <v>38</v>
      </c>
      <c r="T24" s="35">
        <v>6778</v>
      </c>
      <c r="U24" s="35">
        <v>49328</v>
      </c>
      <c r="W24" s="1">
        <v>1132656</v>
      </c>
    </row>
    <row r="25" spans="1:23" x14ac:dyDescent="0.45">
      <c r="A25" s="33" t="s">
        <v>30</v>
      </c>
      <c r="B25" s="32">
        <f t="shared" si="10"/>
        <v>1824260</v>
      </c>
      <c r="C25" s="34">
        <f>SUM(一般接種!D24+一般接種!G24+一般接種!J24+一般接種!M24+医療従事者等!C22)</f>
        <v>648537</v>
      </c>
      <c r="D25" s="30">
        <f t="shared" si="0"/>
        <v>0.8372724420752844</v>
      </c>
      <c r="E25" s="34">
        <f>SUM(一般接種!E24+一般接種!H24+一般接種!K24+一般接種!N24+医療従事者等!D22)</f>
        <v>642098</v>
      </c>
      <c r="F25" s="31">
        <f t="shared" si="1"/>
        <v>0.82895958212354259</v>
      </c>
      <c r="G25" s="29">
        <f t="shared" si="8"/>
        <v>503672</v>
      </c>
      <c r="H25" s="31">
        <f t="shared" si="6"/>
        <v>0.65024923087648456</v>
      </c>
      <c r="I25" s="35">
        <v>7671</v>
      </c>
      <c r="J25" s="35">
        <v>32383</v>
      </c>
      <c r="K25" s="35">
        <v>143766</v>
      </c>
      <c r="L25" s="35">
        <v>172140</v>
      </c>
      <c r="M25" s="35">
        <v>92049</v>
      </c>
      <c r="N25" s="35">
        <v>34560</v>
      </c>
      <c r="O25" s="35">
        <v>15910</v>
      </c>
      <c r="P25" s="35">
        <v>5193</v>
      </c>
      <c r="Q25" s="35">
        <f t="shared" si="9"/>
        <v>29953</v>
      </c>
      <c r="R25" s="63">
        <f t="shared" si="7"/>
        <v>3.8669839126342823E-2</v>
      </c>
      <c r="S25" s="35">
        <v>145</v>
      </c>
      <c r="T25" s="35">
        <v>3718</v>
      </c>
      <c r="U25" s="35">
        <v>26090</v>
      </c>
      <c r="W25" s="1">
        <v>774583</v>
      </c>
    </row>
    <row r="26" spans="1:23" x14ac:dyDescent="0.45">
      <c r="A26" s="33" t="s">
        <v>31</v>
      </c>
      <c r="B26" s="32">
        <f t="shared" si="10"/>
        <v>1927583</v>
      </c>
      <c r="C26" s="34">
        <f>SUM(一般接種!D25+一般接種!G25+一般接種!J25+一般接種!M25+医療従事者等!C23)</f>
        <v>682401</v>
      </c>
      <c r="D26" s="30">
        <f t="shared" si="0"/>
        <v>0.83118574123900579</v>
      </c>
      <c r="E26" s="34">
        <f>SUM(一般接種!E25+一般接種!H25+一般接種!K25+一般接種!N25+医療従事者等!D23)</f>
        <v>674407</v>
      </c>
      <c r="F26" s="31">
        <f t="shared" si="1"/>
        <v>0.82144879944750104</v>
      </c>
      <c r="G26" s="29">
        <f t="shared" si="8"/>
        <v>527742</v>
      </c>
      <c r="H26" s="31">
        <f t="shared" si="6"/>
        <v>0.64280624655144902</v>
      </c>
      <c r="I26" s="35">
        <v>6324</v>
      </c>
      <c r="J26" s="35">
        <v>37937</v>
      </c>
      <c r="K26" s="35">
        <v>169043</v>
      </c>
      <c r="L26" s="35">
        <v>165095</v>
      </c>
      <c r="M26" s="35">
        <v>96376</v>
      </c>
      <c r="N26" s="35">
        <v>34620</v>
      </c>
      <c r="O26" s="35">
        <v>12411</v>
      </c>
      <c r="P26" s="35">
        <v>5936</v>
      </c>
      <c r="Q26" s="35">
        <f t="shared" si="9"/>
        <v>43033</v>
      </c>
      <c r="R26" s="63">
        <f t="shared" si="7"/>
        <v>5.2415538668228998E-2</v>
      </c>
      <c r="S26" s="35">
        <v>117</v>
      </c>
      <c r="T26" s="35">
        <v>6387</v>
      </c>
      <c r="U26" s="35">
        <v>36529</v>
      </c>
      <c r="W26" s="1">
        <v>820997</v>
      </c>
    </row>
    <row r="27" spans="1:23" x14ac:dyDescent="0.45">
      <c r="A27" s="33" t="s">
        <v>32</v>
      </c>
      <c r="B27" s="32">
        <f t="shared" si="10"/>
        <v>4948834</v>
      </c>
      <c r="C27" s="34">
        <f>SUM(一般接種!D26+一般接種!G26+一般接種!J26+一般接種!M26+医療従事者等!C24)</f>
        <v>1733139</v>
      </c>
      <c r="D27" s="30">
        <f t="shared" si="0"/>
        <v>0.83656323172294556</v>
      </c>
      <c r="E27" s="34">
        <f>SUM(一般接種!E26+一般接種!H26+一般接種!K26+一般接種!N26+医療従事者等!D24)</f>
        <v>1710799</v>
      </c>
      <c r="F27" s="31">
        <f t="shared" si="1"/>
        <v>0.82578000972131116</v>
      </c>
      <c r="G27" s="29">
        <f t="shared" si="8"/>
        <v>1395598</v>
      </c>
      <c r="H27" s="31">
        <f t="shared" si="6"/>
        <v>0.67363666334095496</v>
      </c>
      <c r="I27" s="35">
        <v>14345</v>
      </c>
      <c r="J27" s="35">
        <v>69339</v>
      </c>
      <c r="K27" s="35">
        <v>457625</v>
      </c>
      <c r="L27" s="35">
        <v>432941</v>
      </c>
      <c r="M27" s="35">
        <v>235578</v>
      </c>
      <c r="N27" s="35">
        <v>123174</v>
      </c>
      <c r="O27" s="35">
        <v>48121</v>
      </c>
      <c r="P27" s="35">
        <v>14475</v>
      </c>
      <c r="Q27" s="35">
        <f t="shared" si="9"/>
        <v>109298</v>
      </c>
      <c r="R27" s="63">
        <f t="shared" si="7"/>
        <v>5.2756696433958555E-2</v>
      </c>
      <c r="S27" s="35">
        <v>12</v>
      </c>
      <c r="T27" s="35">
        <v>6390</v>
      </c>
      <c r="U27" s="35">
        <v>102896</v>
      </c>
      <c r="W27" s="1">
        <v>2071737</v>
      </c>
    </row>
    <row r="28" spans="1:23" x14ac:dyDescent="0.45">
      <c r="A28" s="33" t="s">
        <v>33</v>
      </c>
      <c r="B28" s="32">
        <f t="shared" si="10"/>
        <v>4764845</v>
      </c>
      <c r="C28" s="34">
        <f>SUM(一般接種!D27+一般接種!G27+一般接種!J27+一般接種!M27+医療従事者等!C25)</f>
        <v>1670423</v>
      </c>
      <c r="D28" s="30">
        <f t="shared" si="0"/>
        <v>0.82825786112690902</v>
      </c>
      <c r="E28" s="34">
        <f>SUM(一般接種!E27+一般接種!H27+一般接種!K27+一般接種!N27+医療従事者等!D25)</f>
        <v>1656936</v>
      </c>
      <c r="F28" s="31">
        <f t="shared" si="1"/>
        <v>0.82157050482672722</v>
      </c>
      <c r="G28" s="29">
        <f t="shared" si="8"/>
        <v>1311943</v>
      </c>
      <c r="H28" s="31">
        <f t="shared" si="6"/>
        <v>0.65051014210198277</v>
      </c>
      <c r="I28" s="35">
        <v>15491</v>
      </c>
      <c r="J28" s="35">
        <v>85291</v>
      </c>
      <c r="K28" s="35">
        <v>466782</v>
      </c>
      <c r="L28" s="35">
        <v>403481</v>
      </c>
      <c r="M28" s="35">
        <v>192196</v>
      </c>
      <c r="N28" s="35">
        <v>97757</v>
      </c>
      <c r="O28" s="35">
        <v>37959</v>
      </c>
      <c r="P28" s="35">
        <v>12986</v>
      </c>
      <c r="Q28" s="35">
        <f t="shared" si="9"/>
        <v>125543</v>
      </c>
      <c r="R28" s="63">
        <f t="shared" si="7"/>
        <v>6.2248889448633993E-2</v>
      </c>
      <c r="S28" s="35">
        <v>42</v>
      </c>
      <c r="T28" s="35">
        <v>9386</v>
      </c>
      <c r="U28" s="35">
        <v>116115</v>
      </c>
      <c r="W28" s="1">
        <v>2016791</v>
      </c>
    </row>
    <row r="29" spans="1:23" x14ac:dyDescent="0.45">
      <c r="A29" s="33" t="s">
        <v>34</v>
      </c>
      <c r="B29" s="32">
        <f t="shared" si="10"/>
        <v>8799130</v>
      </c>
      <c r="C29" s="34">
        <f>SUM(一般接種!D28+一般接種!G28+一般接種!J28+一般接種!M28+医療従事者等!C26)</f>
        <v>3141003</v>
      </c>
      <c r="D29" s="30">
        <f t="shared" si="0"/>
        <v>0.85208395501131229</v>
      </c>
      <c r="E29" s="34">
        <f>SUM(一般接種!E28+一般接種!H28+一般接種!K28+一般接種!N28+医療従事者等!D26)</f>
        <v>3106997</v>
      </c>
      <c r="F29" s="31">
        <f t="shared" si="1"/>
        <v>0.84285888678497989</v>
      </c>
      <c r="G29" s="29">
        <f t="shared" si="8"/>
        <v>2375191</v>
      </c>
      <c r="H29" s="31">
        <f t="shared" si="6"/>
        <v>0.64433626494061735</v>
      </c>
      <c r="I29" s="35">
        <v>23569</v>
      </c>
      <c r="J29" s="35">
        <v>115865</v>
      </c>
      <c r="K29" s="35">
        <v>656900</v>
      </c>
      <c r="L29" s="35">
        <v>756378</v>
      </c>
      <c r="M29" s="35">
        <v>453492</v>
      </c>
      <c r="N29" s="35">
        <v>251570</v>
      </c>
      <c r="O29" s="35">
        <v>87877</v>
      </c>
      <c r="P29" s="35">
        <v>29540</v>
      </c>
      <c r="Q29" s="35">
        <f t="shared" si="9"/>
        <v>175939</v>
      </c>
      <c r="R29" s="63">
        <f t="shared" si="7"/>
        <v>4.7728320845518223E-2</v>
      </c>
      <c r="S29" s="35">
        <v>24</v>
      </c>
      <c r="T29" s="35">
        <v>12046</v>
      </c>
      <c r="U29" s="35">
        <v>163869</v>
      </c>
      <c r="W29" s="1">
        <v>3686260</v>
      </c>
    </row>
    <row r="30" spans="1:23" x14ac:dyDescent="0.45">
      <c r="A30" s="33" t="s">
        <v>35</v>
      </c>
      <c r="B30" s="32">
        <f t="shared" si="10"/>
        <v>16797579</v>
      </c>
      <c r="C30" s="34">
        <f>SUM(一般接種!D29+一般接種!G29+一般接種!J29+一般接種!M29+医療従事者等!C27)</f>
        <v>6016823</v>
      </c>
      <c r="D30" s="30">
        <f t="shared" si="0"/>
        <v>0.79600219717357323</v>
      </c>
      <c r="E30" s="34">
        <f>SUM(一般接種!E29+一般接種!H29+一般接種!K29+一般接種!N29+医療従事者等!D27)</f>
        <v>5912484</v>
      </c>
      <c r="F30" s="31">
        <f t="shared" si="1"/>
        <v>0.78219855474452171</v>
      </c>
      <c r="G30" s="29">
        <f t="shared" si="8"/>
        <v>4476810</v>
      </c>
      <c r="H30" s="31">
        <f t="shared" si="6"/>
        <v>0.59226448847317337</v>
      </c>
      <c r="I30" s="35">
        <v>43172</v>
      </c>
      <c r="J30" s="35">
        <v>375138</v>
      </c>
      <c r="K30" s="35">
        <v>1355524</v>
      </c>
      <c r="L30" s="35">
        <v>1361513</v>
      </c>
      <c r="M30" s="35">
        <v>760524</v>
      </c>
      <c r="N30" s="35">
        <v>370059</v>
      </c>
      <c r="O30" s="35">
        <v>149992</v>
      </c>
      <c r="P30" s="35">
        <v>60888</v>
      </c>
      <c r="Q30" s="35">
        <f t="shared" si="9"/>
        <v>391462</v>
      </c>
      <c r="R30" s="63">
        <f t="shared" si="7"/>
        <v>5.1788894589380699E-2</v>
      </c>
      <c r="S30" s="35">
        <v>66</v>
      </c>
      <c r="T30" s="35">
        <v>44839</v>
      </c>
      <c r="U30" s="35">
        <v>346557</v>
      </c>
      <c r="W30" s="1">
        <v>7558802</v>
      </c>
    </row>
    <row r="31" spans="1:23" x14ac:dyDescent="0.45">
      <c r="A31" s="33" t="s">
        <v>36</v>
      </c>
      <c r="B31" s="32">
        <f t="shared" si="10"/>
        <v>4146286</v>
      </c>
      <c r="C31" s="34">
        <f>SUM(一般接種!D30+一般接種!G30+一般接種!J30+一般接種!M30+医療従事者等!C28)</f>
        <v>1482219</v>
      </c>
      <c r="D31" s="30">
        <f t="shared" si="0"/>
        <v>0.82320026525125278</v>
      </c>
      <c r="E31" s="34">
        <f>SUM(一般接種!E30+一般接種!H30+一般接種!K30+一般接種!N30+医療従事者等!D28)</f>
        <v>1466720</v>
      </c>
      <c r="F31" s="31">
        <f t="shared" si="1"/>
        <v>0.81459237336002133</v>
      </c>
      <c r="G31" s="29">
        <f t="shared" si="8"/>
        <v>1134374</v>
      </c>
      <c r="H31" s="31">
        <f t="shared" si="6"/>
        <v>0.63001282380952117</v>
      </c>
      <c r="I31" s="35">
        <v>16824</v>
      </c>
      <c r="J31" s="35">
        <v>67514</v>
      </c>
      <c r="K31" s="35">
        <v>347202</v>
      </c>
      <c r="L31" s="35">
        <v>353859</v>
      </c>
      <c r="M31" s="35">
        <v>196942</v>
      </c>
      <c r="N31" s="35">
        <v>98644</v>
      </c>
      <c r="O31" s="35">
        <v>40684</v>
      </c>
      <c r="P31" s="35">
        <v>12705</v>
      </c>
      <c r="Q31" s="35">
        <f t="shared" si="9"/>
        <v>62973</v>
      </c>
      <c r="R31" s="63">
        <f t="shared" si="7"/>
        <v>3.4974177435093699E-2</v>
      </c>
      <c r="S31" s="35">
        <v>82</v>
      </c>
      <c r="T31" s="35">
        <v>5387</v>
      </c>
      <c r="U31" s="35">
        <v>57504</v>
      </c>
      <c r="W31" s="1">
        <v>1800557</v>
      </c>
    </row>
    <row r="32" spans="1:23" x14ac:dyDescent="0.45">
      <c r="A32" s="33" t="s">
        <v>37</v>
      </c>
      <c r="B32" s="32">
        <f t="shared" si="10"/>
        <v>3244530</v>
      </c>
      <c r="C32" s="34">
        <f>SUM(一般接種!D31+一般接種!G31+一般接種!J31+一般接種!M31+医療従事者等!C29)</f>
        <v>1158603</v>
      </c>
      <c r="D32" s="30">
        <f t="shared" si="0"/>
        <v>0.81658294821907706</v>
      </c>
      <c r="E32" s="34">
        <f>SUM(一般接種!E31+一般接種!H31+一般接種!K31+一般接種!N31+医療従事者等!D29)</f>
        <v>1146627</v>
      </c>
      <c r="F32" s="31">
        <f t="shared" si="1"/>
        <v>0.8081422680310647</v>
      </c>
      <c r="G32" s="29">
        <f t="shared" si="8"/>
        <v>867701</v>
      </c>
      <c r="H32" s="31">
        <f t="shared" si="6"/>
        <v>0.61155533064616729</v>
      </c>
      <c r="I32" s="35">
        <v>8746</v>
      </c>
      <c r="J32" s="35">
        <v>52981</v>
      </c>
      <c r="K32" s="35">
        <v>238770</v>
      </c>
      <c r="L32" s="35">
        <v>286072</v>
      </c>
      <c r="M32" s="35">
        <v>161221</v>
      </c>
      <c r="N32" s="35">
        <v>83208</v>
      </c>
      <c r="O32" s="35">
        <v>25098</v>
      </c>
      <c r="P32" s="35">
        <v>11605</v>
      </c>
      <c r="Q32" s="35">
        <f t="shared" si="9"/>
        <v>71599</v>
      </c>
      <c r="R32" s="63">
        <f t="shared" si="7"/>
        <v>5.0462947627045417E-2</v>
      </c>
      <c r="S32" s="35">
        <v>9</v>
      </c>
      <c r="T32" s="35">
        <v>6959</v>
      </c>
      <c r="U32" s="35">
        <v>64631</v>
      </c>
      <c r="W32" s="1">
        <v>1418843</v>
      </c>
    </row>
    <row r="33" spans="1:23" x14ac:dyDescent="0.45">
      <c r="A33" s="33" t="s">
        <v>38</v>
      </c>
      <c r="B33" s="32">
        <f t="shared" si="10"/>
        <v>5632612</v>
      </c>
      <c r="C33" s="34">
        <f>SUM(一般接種!D32+一般接種!G32+一般接種!J32+一般接種!M32+医療従事者等!C30)</f>
        <v>2031159</v>
      </c>
      <c r="D33" s="30">
        <f t="shared" si="0"/>
        <v>0.80265769151430799</v>
      </c>
      <c r="E33" s="34">
        <f>SUM(一般接種!E32+一般接種!H32+一般接種!K32+一般接種!N32+医療従事者等!D30)</f>
        <v>1999853</v>
      </c>
      <c r="F33" s="31">
        <f t="shared" si="1"/>
        <v>0.79028642875715949</v>
      </c>
      <c r="G33" s="29">
        <f t="shared" si="8"/>
        <v>1494609</v>
      </c>
      <c r="H33" s="31">
        <f t="shared" si="6"/>
        <v>0.59062801565830558</v>
      </c>
      <c r="I33" s="35">
        <v>26020</v>
      </c>
      <c r="J33" s="35">
        <v>96804</v>
      </c>
      <c r="K33" s="35">
        <v>451067</v>
      </c>
      <c r="L33" s="35">
        <v>475361</v>
      </c>
      <c r="M33" s="35">
        <v>252352</v>
      </c>
      <c r="N33" s="35">
        <v>125277</v>
      </c>
      <c r="O33" s="35">
        <v>50812</v>
      </c>
      <c r="P33" s="35">
        <v>16916</v>
      </c>
      <c r="Q33" s="35">
        <f t="shared" si="9"/>
        <v>106991</v>
      </c>
      <c r="R33" s="63">
        <f t="shared" si="7"/>
        <v>4.2279875220407326E-2</v>
      </c>
      <c r="S33" s="35">
        <v>11</v>
      </c>
      <c r="T33" s="35">
        <v>7680</v>
      </c>
      <c r="U33" s="35">
        <v>99300</v>
      </c>
      <c r="W33" s="1">
        <v>2530542</v>
      </c>
    </row>
    <row r="34" spans="1:23" x14ac:dyDescent="0.45">
      <c r="A34" s="33" t="s">
        <v>39</v>
      </c>
      <c r="B34" s="32">
        <f t="shared" si="10"/>
        <v>19053276</v>
      </c>
      <c r="C34" s="34">
        <f>SUM(一般接種!D33+一般接種!G33+一般接種!J33+一般接種!M33+医療従事者等!C31)</f>
        <v>6907395</v>
      </c>
      <c r="D34" s="30">
        <f t="shared" si="0"/>
        <v>0.781422750647632</v>
      </c>
      <c r="E34" s="34">
        <f>SUM(一般接種!E33+一般接種!H33+一般接種!K33+一般接種!N33+医療従事者等!D31)</f>
        <v>6819057</v>
      </c>
      <c r="F34" s="31">
        <f t="shared" si="1"/>
        <v>0.77142921141226029</v>
      </c>
      <c r="G34" s="29">
        <f t="shared" si="8"/>
        <v>4940096</v>
      </c>
      <c r="H34" s="31">
        <f t="shared" si="6"/>
        <v>0.55886530374813725</v>
      </c>
      <c r="I34" s="35">
        <v>65461</v>
      </c>
      <c r="J34" s="35">
        <v>374837</v>
      </c>
      <c r="K34" s="35">
        <v>1528013</v>
      </c>
      <c r="L34" s="35">
        <v>1560175</v>
      </c>
      <c r="M34" s="35">
        <v>772739</v>
      </c>
      <c r="N34" s="35">
        <v>368353</v>
      </c>
      <c r="O34" s="35">
        <v>197380</v>
      </c>
      <c r="P34" s="35">
        <v>73138</v>
      </c>
      <c r="Q34" s="35">
        <f t="shared" si="9"/>
        <v>386728</v>
      </c>
      <c r="R34" s="63">
        <f t="shared" si="7"/>
        <v>4.3749931415889405E-2</v>
      </c>
      <c r="S34" s="35">
        <v>350</v>
      </c>
      <c r="T34" s="35">
        <v>48062</v>
      </c>
      <c r="U34" s="35">
        <v>338316</v>
      </c>
      <c r="W34" s="1">
        <v>8839511</v>
      </c>
    </row>
    <row r="35" spans="1:23" x14ac:dyDescent="0.45">
      <c r="A35" s="33" t="s">
        <v>40</v>
      </c>
      <c r="B35" s="32">
        <f t="shared" si="10"/>
        <v>12372418</v>
      </c>
      <c r="C35" s="34">
        <f>SUM(一般接種!D34+一般接種!G34+一般接種!J34+一般接種!M34+医療従事者等!C32)</f>
        <v>4436386</v>
      </c>
      <c r="D35" s="30">
        <f t="shared" si="0"/>
        <v>0.80316567471542688</v>
      </c>
      <c r="E35" s="34">
        <f>SUM(一般接種!E34+一般接種!H34+一般接種!K34+一般接種!N34+医療従事者等!D32)</f>
        <v>4385435</v>
      </c>
      <c r="F35" s="31">
        <f t="shared" si="1"/>
        <v>0.79394147864853248</v>
      </c>
      <c r="G35" s="29">
        <f t="shared" si="8"/>
        <v>3292038</v>
      </c>
      <c r="H35" s="31">
        <f t="shared" si="6"/>
        <v>0.59599230577745588</v>
      </c>
      <c r="I35" s="35">
        <v>45494</v>
      </c>
      <c r="J35" s="35">
        <v>243549</v>
      </c>
      <c r="K35" s="35">
        <v>1009941</v>
      </c>
      <c r="L35" s="35">
        <v>1037342</v>
      </c>
      <c r="M35" s="35">
        <v>544599</v>
      </c>
      <c r="N35" s="35">
        <v>253010</v>
      </c>
      <c r="O35" s="35">
        <v>115497</v>
      </c>
      <c r="P35" s="35">
        <v>42606</v>
      </c>
      <c r="Q35" s="35">
        <f t="shared" si="9"/>
        <v>258559</v>
      </c>
      <c r="R35" s="63">
        <f t="shared" si="7"/>
        <v>4.6809658512299443E-2</v>
      </c>
      <c r="S35" s="35">
        <v>100</v>
      </c>
      <c r="T35" s="35">
        <v>26109</v>
      </c>
      <c r="U35" s="35">
        <v>232350</v>
      </c>
      <c r="W35" s="1">
        <v>5523625</v>
      </c>
    </row>
    <row r="36" spans="1:23" x14ac:dyDescent="0.45">
      <c r="A36" s="33" t="s">
        <v>41</v>
      </c>
      <c r="B36" s="32">
        <f t="shared" si="10"/>
        <v>3086877</v>
      </c>
      <c r="C36" s="34">
        <f>SUM(一般接種!D35+一般接種!G35+一般接種!J35+一般接種!M35+医療従事者等!C33)</f>
        <v>1094850</v>
      </c>
      <c r="D36" s="30">
        <f t="shared" si="0"/>
        <v>0.81417286179697324</v>
      </c>
      <c r="E36" s="34">
        <f>SUM(一般接種!E35+一般接種!H35+一般接種!K35+一般接種!N35+医療従事者等!D33)</f>
        <v>1083802</v>
      </c>
      <c r="F36" s="31">
        <f t="shared" si="1"/>
        <v>0.80595714112552697</v>
      </c>
      <c r="G36" s="29">
        <f t="shared" si="8"/>
        <v>837197</v>
      </c>
      <c r="H36" s="31">
        <f t="shared" si="6"/>
        <v>0.6225721125065905</v>
      </c>
      <c r="I36" s="35">
        <v>7587</v>
      </c>
      <c r="J36" s="35">
        <v>54440</v>
      </c>
      <c r="K36" s="35">
        <v>307721</v>
      </c>
      <c r="L36" s="35">
        <v>254194</v>
      </c>
      <c r="M36" s="35">
        <v>131666</v>
      </c>
      <c r="N36" s="35">
        <v>53655</v>
      </c>
      <c r="O36" s="35">
        <v>20261</v>
      </c>
      <c r="P36" s="35">
        <v>7673</v>
      </c>
      <c r="Q36" s="35">
        <f t="shared" si="9"/>
        <v>71028</v>
      </c>
      <c r="R36" s="63">
        <f t="shared" si="7"/>
        <v>5.2819171601329332E-2</v>
      </c>
      <c r="S36" s="35">
        <v>64</v>
      </c>
      <c r="T36" s="35">
        <v>5544</v>
      </c>
      <c r="U36" s="35">
        <v>65420</v>
      </c>
      <c r="W36" s="1">
        <v>1344739</v>
      </c>
    </row>
    <row r="37" spans="1:23" x14ac:dyDescent="0.45">
      <c r="A37" s="33" t="s">
        <v>42</v>
      </c>
      <c r="B37" s="32">
        <f t="shared" si="10"/>
        <v>2119231</v>
      </c>
      <c r="C37" s="34">
        <f>SUM(一般接種!D36+一般接種!G36+一般接種!J36+一般接種!M36+医療従事者等!C34)</f>
        <v>750333</v>
      </c>
      <c r="D37" s="30">
        <f t="shared" si="0"/>
        <v>0.79448070374574342</v>
      </c>
      <c r="E37" s="34">
        <f>SUM(一般接種!E36+一般接種!H36+一般接種!K36+一般接種!N36+医療従事者等!D34)</f>
        <v>741345</v>
      </c>
      <c r="F37" s="31">
        <f t="shared" si="1"/>
        <v>0.7849638724651431</v>
      </c>
      <c r="G37" s="29">
        <f t="shared" si="8"/>
        <v>590711</v>
      </c>
      <c r="H37" s="31">
        <f t="shared" si="6"/>
        <v>0.62546694732918828</v>
      </c>
      <c r="I37" s="35">
        <v>7683</v>
      </c>
      <c r="J37" s="35">
        <v>44803</v>
      </c>
      <c r="K37" s="35">
        <v>212471</v>
      </c>
      <c r="L37" s="35">
        <v>197389</v>
      </c>
      <c r="M37" s="35">
        <v>83429</v>
      </c>
      <c r="N37" s="35">
        <v>29826</v>
      </c>
      <c r="O37" s="35">
        <v>10734</v>
      </c>
      <c r="P37" s="35">
        <v>4376</v>
      </c>
      <c r="Q37" s="35">
        <f t="shared" si="9"/>
        <v>36842</v>
      </c>
      <c r="R37" s="63">
        <f t="shared" si="7"/>
        <v>3.900969048062751E-2</v>
      </c>
      <c r="S37" s="35">
        <v>2</v>
      </c>
      <c r="T37" s="35">
        <v>3004</v>
      </c>
      <c r="U37" s="35">
        <v>33836</v>
      </c>
      <c r="W37" s="1">
        <v>944432</v>
      </c>
    </row>
    <row r="38" spans="1:23" x14ac:dyDescent="0.45">
      <c r="A38" s="33" t="s">
        <v>43</v>
      </c>
      <c r="B38" s="32">
        <f t="shared" si="10"/>
        <v>1259096</v>
      </c>
      <c r="C38" s="34">
        <f>SUM(一般接種!D37+一般接種!G37+一般接種!J37+一般接種!M37+医療従事者等!C35)</f>
        <v>444346</v>
      </c>
      <c r="D38" s="30">
        <f t="shared" si="0"/>
        <v>0.79805240055460969</v>
      </c>
      <c r="E38" s="34">
        <f>SUM(一般接種!E37+一般接種!H37+一般接種!K37+一般接種!N37+医療従事者等!D35)</f>
        <v>439090</v>
      </c>
      <c r="F38" s="31">
        <f t="shared" si="1"/>
        <v>0.78861254193696706</v>
      </c>
      <c r="G38" s="29">
        <f t="shared" si="8"/>
        <v>345746</v>
      </c>
      <c r="H38" s="31">
        <f t="shared" si="6"/>
        <v>0.620965250687874</v>
      </c>
      <c r="I38" s="35">
        <v>4916</v>
      </c>
      <c r="J38" s="35">
        <v>23217</v>
      </c>
      <c r="K38" s="35">
        <v>108392</v>
      </c>
      <c r="L38" s="35">
        <v>110729</v>
      </c>
      <c r="M38" s="35">
        <v>59683</v>
      </c>
      <c r="N38" s="35">
        <v>25028</v>
      </c>
      <c r="O38" s="35">
        <v>9441</v>
      </c>
      <c r="P38" s="35">
        <v>4340</v>
      </c>
      <c r="Q38" s="35">
        <f t="shared" si="9"/>
        <v>29914</v>
      </c>
      <c r="R38" s="63">
        <f t="shared" si="7"/>
        <v>5.3726014210076369E-2</v>
      </c>
      <c r="S38" s="35">
        <v>17</v>
      </c>
      <c r="T38" s="35">
        <v>2691</v>
      </c>
      <c r="U38" s="35">
        <v>27206</v>
      </c>
      <c r="W38" s="1">
        <v>556788</v>
      </c>
    </row>
    <row r="39" spans="1:23" x14ac:dyDescent="0.45">
      <c r="A39" s="33" t="s">
        <v>44</v>
      </c>
      <c r="B39" s="32">
        <f t="shared" si="10"/>
        <v>1589904</v>
      </c>
      <c r="C39" s="34">
        <f>SUM(一般接種!D38+一般接種!G38+一般接種!J38+一般接種!M38+医療従事者等!C36)</f>
        <v>565206</v>
      </c>
      <c r="D39" s="30">
        <f t="shared" si="0"/>
        <v>0.84006153251636784</v>
      </c>
      <c r="E39" s="34">
        <f>SUM(一般接種!E38+一般接種!H38+一般接種!K38+一般接種!N38+医療従事者等!D36)</f>
        <v>556469</v>
      </c>
      <c r="F39" s="31">
        <f t="shared" si="1"/>
        <v>0.827075793494497</v>
      </c>
      <c r="G39" s="29">
        <f t="shared" si="8"/>
        <v>445215</v>
      </c>
      <c r="H39" s="31">
        <f t="shared" si="6"/>
        <v>0.66171978924370001</v>
      </c>
      <c r="I39" s="35">
        <v>4900</v>
      </c>
      <c r="J39" s="35">
        <v>30264</v>
      </c>
      <c r="K39" s="35">
        <v>111395</v>
      </c>
      <c r="L39" s="35">
        <v>142649</v>
      </c>
      <c r="M39" s="35">
        <v>82633</v>
      </c>
      <c r="N39" s="35">
        <v>45530</v>
      </c>
      <c r="O39" s="35">
        <v>20779</v>
      </c>
      <c r="P39" s="35">
        <v>7065</v>
      </c>
      <c r="Q39" s="35">
        <f t="shared" si="9"/>
        <v>23014</v>
      </c>
      <c r="R39" s="63">
        <f t="shared" si="7"/>
        <v>3.4205539412765766E-2</v>
      </c>
      <c r="S39" s="35">
        <v>25</v>
      </c>
      <c r="T39" s="35">
        <v>2117</v>
      </c>
      <c r="U39" s="35">
        <v>20872</v>
      </c>
      <c r="W39" s="1">
        <v>672815</v>
      </c>
    </row>
    <row r="40" spans="1:23" x14ac:dyDescent="0.45">
      <c r="A40" s="33" t="s">
        <v>45</v>
      </c>
      <c r="B40" s="32">
        <f t="shared" si="10"/>
        <v>4238571</v>
      </c>
      <c r="C40" s="34">
        <f>SUM(一般接種!D39+一般接種!G39+一般接種!J39+一般接種!M39+医療従事者等!C37)</f>
        <v>1516535</v>
      </c>
      <c r="D40" s="30">
        <f t="shared" si="0"/>
        <v>0.8007932237506673</v>
      </c>
      <c r="E40" s="34">
        <f>SUM(一般接種!E39+一般接種!H39+一般接種!K39+一般接種!N39+医療従事者等!D37)</f>
        <v>1487376</v>
      </c>
      <c r="F40" s="31">
        <f t="shared" si="1"/>
        <v>0.7853960653525125</v>
      </c>
      <c r="G40" s="29">
        <f t="shared" si="8"/>
        <v>1162577</v>
      </c>
      <c r="H40" s="31">
        <f t="shared" si="6"/>
        <v>0.61388875541176402</v>
      </c>
      <c r="I40" s="35">
        <v>21851</v>
      </c>
      <c r="J40" s="35">
        <v>138114</v>
      </c>
      <c r="K40" s="35">
        <v>362950</v>
      </c>
      <c r="L40" s="35">
        <v>318288</v>
      </c>
      <c r="M40" s="35">
        <v>163525</v>
      </c>
      <c r="N40" s="35">
        <v>92076</v>
      </c>
      <c r="O40" s="35">
        <v>50929</v>
      </c>
      <c r="P40" s="35">
        <v>14844</v>
      </c>
      <c r="Q40" s="35">
        <f t="shared" si="9"/>
        <v>72083</v>
      </c>
      <c r="R40" s="63">
        <f t="shared" si="7"/>
        <v>3.8062806296998986E-2</v>
      </c>
      <c r="S40" s="35">
        <v>249</v>
      </c>
      <c r="T40" s="35">
        <v>7342</v>
      </c>
      <c r="U40" s="35">
        <v>64492</v>
      </c>
      <c r="W40" s="1">
        <v>1893791</v>
      </c>
    </row>
    <row r="41" spans="1:23" x14ac:dyDescent="0.45">
      <c r="A41" s="33" t="s">
        <v>46</v>
      </c>
      <c r="B41" s="32">
        <f t="shared" si="10"/>
        <v>6299866</v>
      </c>
      <c r="C41" s="34">
        <f>SUM(一般接種!D40+一般接種!G40+一般接種!J40+一般接種!M40+医療従事者等!C38)</f>
        <v>2245815</v>
      </c>
      <c r="D41" s="30">
        <f t="shared" si="0"/>
        <v>0.7985310227834761</v>
      </c>
      <c r="E41" s="34">
        <f>SUM(一般接種!E40+一般接種!H40+一般接種!K40+一般接種!N40+医療従事者等!D38)</f>
        <v>2219055</v>
      </c>
      <c r="F41" s="31">
        <f t="shared" si="1"/>
        <v>0.78901612945090605</v>
      </c>
      <c r="G41" s="29">
        <f t="shared" si="8"/>
        <v>1695824</v>
      </c>
      <c r="H41" s="31">
        <f t="shared" si="6"/>
        <v>0.60297400862527217</v>
      </c>
      <c r="I41" s="35">
        <v>22419</v>
      </c>
      <c r="J41" s="35">
        <v>121835</v>
      </c>
      <c r="K41" s="35">
        <v>546121</v>
      </c>
      <c r="L41" s="35">
        <v>532591</v>
      </c>
      <c r="M41" s="35">
        <v>292671</v>
      </c>
      <c r="N41" s="35">
        <v>116574</v>
      </c>
      <c r="O41" s="35">
        <v>45999</v>
      </c>
      <c r="P41" s="35">
        <v>17614</v>
      </c>
      <c r="Q41" s="35">
        <f t="shared" si="9"/>
        <v>139172</v>
      </c>
      <c r="R41" s="63">
        <f t="shared" si="7"/>
        <v>4.9484556609881908E-2</v>
      </c>
      <c r="S41" s="35">
        <v>55</v>
      </c>
      <c r="T41" s="35">
        <v>15611</v>
      </c>
      <c r="U41" s="35">
        <v>123506</v>
      </c>
      <c r="W41" s="1">
        <v>2812433</v>
      </c>
    </row>
    <row r="42" spans="1:23" x14ac:dyDescent="0.45">
      <c r="A42" s="33" t="s">
        <v>47</v>
      </c>
      <c r="B42" s="32">
        <f t="shared" si="10"/>
        <v>3188530</v>
      </c>
      <c r="C42" s="34">
        <f>SUM(一般接種!D41+一般接種!G41+一般接種!J41+一般接種!M41+医療従事者等!C39)</f>
        <v>1122873</v>
      </c>
      <c r="D42" s="30">
        <f t="shared" si="0"/>
        <v>0.82801026465404726</v>
      </c>
      <c r="E42" s="34">
        <f>SUM(一般接種!E41+一般接種!H41+一般接種!K41+一般接種!N41+医療従事者等!D39)</f>
        <v>1099840</v>
      </c>
      <c r="F42" s="31">
        <f t="shared" si="1"/>
        <v>0.81102565426108497</v>
      </c>
      <c r="G42" s="29">
        <f t="shared" si="8"/>
        <v>892624</v>
      </c>
      <c r="H42" s="31">
        <f t="shared" si="6"/>
        <v>0.65822389039237228</v>
      </c>
      <c r="I42" s="35">
        <v>44780</v>
      </c>
      <c r="J42" s="35">
        <v>46829</v>
      </c>
      <c r="K42" s="35">
        <v>287331</v>
      </c>
      <c r="L42" s="35">
        <v>309872</v>
      </c>
      <c r="M42" s="35">
        <v>133806</v>
      </c>
      <c r="N42" s="35">
        <v>41904</v>
      </c>
      <c r="O42" s="35">
        <v>18894</v>
      </c>
      <c r="P42" s="35">
        <v>9208</v>
      </c>
      <c r="Q42" s="35">
        <f t="shared" si="9"/>
        <v>73193</v>
      </c>
      <c r="R42" s="63">
        <f t="shared" si="7"/>
        <v>5.3972760321802801E-2</v>
      </c>
      <c r="S42" s="35">
        <v>398</v>
      </c>
      <c r="T42" s="35">
        <v>9095</v>
      </c>
      <c r="U42" s="35">
        <v>63700</v>
      </c>
      <c r="W42" s="1">
        <v>1356110</v>
      </c>
    </row>
    <row r="43" spans="1:23" x14ac:dyDescent="0.45">
      <c r="A43" s="33" t="s">
        <v>48</v>
      </c>
      <c r="B43" s="32">
        <f t="shared" si="10"/>
        <v>1695810</v>
      </c>
      <c r="C43" s="34">
        <f>SUM(一般接種!D42+一般接種!G42+一般接種!J42+一般接種!M42+医療従事者等!C40)</f>
        <v>599814</v>
      </c>
      <c r="D43" s="30">
        <f t="shared" si="0"/>
        <v>0.81613009882318366</v>
      </c>
      <c r="E43" s="34">
        <f>SUM(一般接種!E42+一般接種!H42+一般接種!K42+一般接種!N42+医療従事者等!D40)</f>
        <v>592460</v>
      </c>
      <c r="F43" s="31">
        <f t="shared" si="1"/>
        <v>0.80612396234296524</v>
      </c>
      <c r="G43" s="29">
        <f t="shared" si="8"/>
        <v>473563</v>
      </c>
      <c r="H43" s="31">
        <f t="shared" si="6"/>
        <v>0.64434811122948665</v>
      </c>
      <c r="I43" s="35">
        <v>7935</v>
      </c>
      <c r="J43" s="35">
        <v>39841</v>
      </c>
      <c r="K43" s="35">
        <v>153157</v>
      </c>
      <c r="L43" s="35">
        <v>160650</v>
      </c>
      <c r="M43" s="35">
        <v>67367</v>
      </c>
      <c r="N43" s="35">
        <v>29044</v>
      </c>
      <c r="O43" s="35">
        <v>11820</v>
      </c>
      <c r="P43" s="35">
        <v>3749</v>
      </c>
      <c r="Q43" s="35">
        <f t="shared" si="9"/>
        <v>29973</v>
      </c>
      <c r="R43" s="63">
        <f t="shared" si="7"/>
        <v>4.0782421637419741E-2</v>
      </c>
      <c r="S43" s="35">
        <v>10</v>
      </c>
      <c r="T43" s="35">
        <v>3434</v>
      </c>
      <c r="U43" s="35">
        <v>26529</v>
      </c>
      <c r="W43" s="1">
        <v>734949</v>
      </c>
    </row>
    <row r="44" spans="1:23" x14ac:dyDescent="0.45">
      <c r="A44" s="33" t="s">
        <v>49</v>
      </c>
      <c r="B44" s="32">
        <f t="shared" si="10"/>
        <v>2209098</v>
      </c>
      <c r="C44" s="34">
        <f>SUM(一般接種!D43+一般接種!G43+一般接種!J43+一般接種!M43+医療従事者等!C41)</f>
        <v>780546</v>
      </c>
      <c r="D44" s="30">
        <f t="shared" si="0"/>
        <v>0.80146750782424403</v>
      </c>
      <c r="E44" s="34">
        <f>SUM(一般接種!E43+一般接種!H43+一般接種!K43+一般接種!N43+医療従事者等!D41)</f>
        <v>772309</v>
      </c>
      <c r="F44" s="31">
        <f t="shared" si="1"/>
        <v>0.7930097258844887</v>
      </c>
      <c r="G44" s="29">
        <f t="shared" si="8"/>
        <v>604744</v>
      </c>
      <c r="H44" s="31">
        <f t="shared" si="6"/>
        <v>0.62095336668391699</v>
      </c>
      <c r="I44" s="35">
        <v>9395</v>
      </c>
      <c r="J44" s="35">
        <v>48491</v>
      </c>
      <c r="K44" s="35">
        <v>170724</v>
      </c>
      <c r="L44" s="35">
        <v>187082</v>
      </c>
      <c r="M44" s="35">
        <v>114017</v>
      </c>
      <c r="N44" s="35">
        <v>52778</v>
      </c>
      <c r="O44" s="35">
        <v>16670</v>
      </c>
      <c r="P44" s="35">
        <v>5587</v>
      </c>
      <c r="Q44" s="35">
        <f t="shared" si="9"/>
        <v>51499</v>
      </c>
      <c r="R44" s="63">
        <f t="shared" si="7"/>
        <v>5.2879362888850555E-2</v>
      </c>
      <c r="S44" s="35">
        <v>148</v>
      </c>
      <c r="T44" s="35">
        <v>7806</v>
      </c>
      <c r="U44" s="35">
        <v>43545</v>
      </c>
      <c r="W44" s="1">
        <v>973896</v>
      </c>
    </row>
    <row r="45" spans="1:23" x14ac:dyDescent="0.45">
      <c r="A45" s="33" t="s">
        <v>50</v>
      </c>
      <c r="B45" s="32">
        <f t="shared" si="10"/>
        <v>3167150</v>
      </c>
      <c r="C45" s="34">
        <f>SUM(一般接種!D44+一般接種!G44+一般接種!J44+一般接種!M44+医療従事者等!C42)</f>
        <v>1115030</v>
      </c>
      <c r="D45" s="30">
        <f t="shared" si="0"/>
        <v>0.82216072772907622</v>
      </c>
      <c r="E45" s="34">
        <f>SUM(一般接種!E44+一般接種!H44+一般接種!K44+一般接種!N44+医療従事者等!D42)</f>
        <v>1103893</v>
      </c>
      <c r="F45" s="31">
        <f t="shared" si="1"/>
        <v>0.81394892712755096</v>
      </c>
      <c r="G45" s="29">
        <f t="shared" si="8"/>
        <v>875278</v>
      </c>
      <c r="H45" s="31">
        <f t="shared" si="6"/>
        <v>0.64538101884725108</v>
      </c>
      <c r="I45" s="35">
        <v>12487</v>
      </c>
      <c r="J45" s="35">
        <v>59278</v>
      </c>
      <c r="K45" s="35">
        <v>280043</v>
      </c>
      <c r="L45" s="35">
        <v>272555</v>
      </c>
      <c r="M45" s="35">
        <v>142440</v>
      </c>
      <c r="N45" s="35">
        <v>71689</v>
      </c>
      <c r="O45" s="35">
        <v>27987</v>
      </c>
      <c r="P45" s="35">
        <v>8799</v>
      </c>
      <c r="Q45" s="35">
        <f t="shared" si="9"/>
        <v>72949</v>
      </c>
      <c r="R45" s="63">
        <f t="shared" si="7"/>
        <v>5.3788510557660672E-2</v>
      </c>
      <c r="S45" s="35">
        <v>212</v>
      </c>
      <c r="T45" s="35">
        <v>5647</v>
      </c>
      <c r="U45" s="35">
        <v>67090</v>
      </c>
      <c r="W45" s="1">
        <v>1356219</v>
      </c>
    </row>
    <row r="46" spans="1:23" x14ac:dyDescent="0.45">
      <c r="A46" s="33" t="s">
        <v>51</v>
      </c>
      <c r="B46" s="32">
        <f t="shared" si="10"/>
        <v>1598367</v>
      </c>
      <c r="C46" s="34">
        <f>SUM(一般接種!D45+一般接種!G45+一般接種!J45+一般接種!M45+医療従事者等!C43)</f>
        <v>566275</v>
      </c>
      <c r="D46" s="30">
        <f t="shared" si="0"/>
        <v>0.80761787134876573</v>
      </c>
      <c r="E46" s="34">
        <f>SUM(一般接種!E45+一般接種!H45+一般接種!K45+一般接種!N45+医療従事者等!D43)</f>
        <v>559053</v>
      </c>
      <c r="F46" s="31">
        <f t="shared" si="1"/>
        <v>0.79731790001526026</v>
      </c>
      <c r="G46" s="29">
        <f t="shared" si="8"/>
        <v>436551</v>
      </c>
      <c r="H46" s="31">
        <f t="shared" si="6"/>
        <v>0.62260631204834227</v>
      </c>
      <c r="I46" s="35">
        <v>10599</v>
      </c>
      <c r="J46" s="35">
        <v>33556</v>
      </c>
      <c r="K46" s="35">
        <v>141006</v>
      </c>
      <c r="L46" s="35">
        <v>125434</v>
      </c>
      <c r="M46" s="35">
        <v>73360</v>
      </c>
      <c r="N46" s="35">
        <v>36046</v>
      </c>
      <c r="O46" s="35">
        <v>13274</v>
      </c>
      <c r="P46" s="35">
        <v>3276</v>
      </c>
      <c r="Q46" s="35">
        <f t="shared" si="9"/>
        <v>36488</v>
      </c>
      <c r="R46" s="63">
        <f t="shared" si="7"/>
        <v>5.2038957908743563E-2</v>
      </c>
      <c r="S46" s="35">
        <v>167</v>
      </c>
      <c r="T46" s="35">
        <v>5504</v>
      </c>
      <c r="U46" s="35">
        <v>30817</v>
      </c>
      <c r="W46" s="1">
        <v>701167</v>
      </c>
    </row>
    <row r="47" spans="1:23" x14ac:dyDescent="0.45">
      <c r="A47" s="33" t="s">
        <v>52</v>
      </c>
      <c r="B47" s="32">
        <f t="shared" si="10"/>
        <v>11489457</v>
      </c>
      <c r="C47" s="34">
        <f>SUM(一般接種!D46+一般接種!G46+一般接種!J46+一般接種!M46+医療従事者等!C44)</f>
        <v>4137299</v>
      </c>
      <c r="D47" s="30">
        <f t="shared" si="0"/>
        <v>0.80740861446829437</v>
      </c>
      <c r="E47" s="34">
        <f>SUM(一般接種!E46+一般接種!H46+一般接種!K46+一般接種!N46+医療従事者等!D44)</f>
        <v>4057053</v>
      </c>
      <c r="F47" s="31">
        <f t="shared" si="1"/>
        <v>0.79174832216729729</v>
      </c>
      <c r="G47" s="29">
        <f t="shared" si="8"/>
        <v>3034572</v>
      </c>
      <c r="H47" s="31">
        <f t="shared" si="6"/>
        <v>0.59220751848592068</v>
      </c>
      <c r="I47" s="35">
        <v>43867</v>
      </c>
      <c r="J47" s="35">
        <v>229974</v>
      </c>
      <c r="K47" s="35">
        <v>929655</v>
      </c>
      <c r="L47" s="35">
        <v>1024352</v>
      </c>
      <c r="M47" s="35">
        <v>491086</v>
      </c>
      <c r="N47" s="35">
        <v>193155</v>
      </c>
      <c r="O47" s="35">
        <v>85147</v>
      </c>
      <c r="P47" s="35">
        <v>37336</v>
      </c>
      <c r="Q47" s="35">
        <f t="shared" si="9"/>
        <v>260533</v>
      </c>
      <c r="R47" s="63">
        <f t="shared" si="7"/>
        <v>5.0843941555412879E-2</v>
      </c>
      <c r="S47" s="35">
        <v>84</v>
      </c>
      <c r="T47" s="35">
        <v>37765</v>
      </c>
      <c r="U47" s="35">
        <v>222684</v>
      </c>
      <c r="W47" s="1">
        <v>5124170</v>
      </c>
    </row>
    <row r="48" spans="1:23" x14ac:dyDescent="0.45">
      <c r="A48" s="33" t="s">
        <v>53</v>
      </c>
      <c r="B48" s="32">
        <f t="shared" si="10"/>
        <v>1851955</v>
      </c>
      <c r="C48" s="34">
        <f>SUM(一般接種!D47+一般接種!G47+一般接種!J47+一般接種!M47+医療従事者等!C45)</f>
        <v>658693</v>
      </c>
      <c r="D48" s="30">
        <f t="shared" si="0"/>
        <v>0.80502968631984961</v>
      </c>
      <c r="E48" s="34">
        <f>SUM(一般接種!E47+一般接種!H47+一般接種!K47+一般接種!N47+医療従事者等!D45)</f>
        <v>650776</v>
      </c>
      <c r="F48" s="31">
        <f t="shared" si="1"/>
        <v>0.79535382817866052</v>
      </c>
      <c r="G48" s="29">
        <f t="shared" si="8"/>
        <v>494871</v>
      </c>
      <c r="H48" s="31">
        <f t="shared" si="6"/>
        <v>0.60481263031304466</v>
      </c>
      <c r="I48" s="35">
        <v>8408</v>
      </c>
      <c r="J48" s="35">
        <v>56583</v>
      </c>
      <c r="K48" s="35">
        <v>165971</v>
      </c>
      <c r="L48" s="35">
        <v>147235</v>
      </c>
      <c r="M48" s="35">
        <v>63280</v>
      </c>
      <c r="N48" s="35">
        <v>32315</v>
      </c>
      <c r="O48" s="35">
        <v>15323</v>
      </c>
      <c r="P48" s="35">
        <v>5756</v>
      </c>
      <c r="Q48" s="35">
        <f t="shared" si="9"/>
        <v>47615</v>
      </c>
      <c r="R48" s="63">
        <f t="shared" si="7"/>
        <v>5.8193253175788481E-2</v>
      </c>
      <c r="S48" s="35">
        <v>42</v>
      </c>
      <c r="T48" s="35">
        <v>6111</v>
      </c>
      <c r="U48" s="35">
        <v>41462</v>
      </c>
      <c r="W48" s="1">
        <v>818222</v>
      </c>
    </row>
    <row r="49" spans="1:23" x14ac:dyDescent="0.45">
      <c r="A49" s="33" t="s">
        <v>54</v>
      </c>
      <c r="B49" s="32">
        <f t="shared" si="10"/>
        <v>3126823</v>
      </c>
      <c r="C49" s="34">
        <f>SUM(一般接種!D48+一般接種!G48+一般接種!J48+一般接種!M48+医療従事者等!C46)</f>
        <v>1102185</v>
      </c>
      <c r="D49" s="30">
        <f t="shared" si="0"/>
        <v>0.82502705963899525</v>
      </c>
      <c r="E49" s="34">
        <f>SUM(一般接種!E48+一般接種!H48+一般接種!K48+一般接種!N48+医療従事者等!D46)</f>
        <v>1086255</v>
      </c>
      <c r="F49" s="31">
        <f t="shared" si="1"/>
        <v>0.81310285357554013</v>
      </c>
      <c r="G49" s="29">
        <f t="shared" si="8"/>
        <v>879364</v>
      </c>
      <c r="H49" s="31">
        <f t="shared" si="6"/>
        <v>0.65823713375920145</v>
      </c>
      <c r="I49" s="35">
        <v>14892</v>
      </c>
      <c r="J49" s="35">
        <v>65947</v>
      </c>
      <c r="K49" s="35">
        <v>278001</v>
      </c>
      <c r="L49" s="35">
        <v>302374</v>
      </c>
      <c r="M49" s="35">
        <v>132735</v>
      </c>
      <c r="N49" s="35">
        <v>51946</v>
      </c>
      <c r="O49" s="35">
        <v>24972</v>
      </c>
      <c r="P49" s="35">
        <v>8497</v>
      </c>
      <c r="Q49" s="35">
        <f t="shared" si="9"/>
        <v>59019</v>
      </c>
      <c r="R49" s="63">
        <f t="shared" si="7"/>
        <v>4.4177948377843883E-2</v>
      </c>
      <c r="S49" s="35">
        <v>84</v>
      </c>
      <c r="T49" s="35">
        <v>6533</v>
      </c>
      <c r="U49" s="35">
        <v>52402</v>
      </c>
      <c r="W49" s="1">
        <v>1335938</v>
      </c>
    </row>
    <row r="50" spans="1:23" x14ac:dyDescent="0.45">
      <c r="A50" s="33" t="s">
        <v>55</v>
      </c>
      <c r="B50" s="32">
        <f t="shared" si="10"/>
        <v>4137625</v>
      </c>
      <c r="C50" s="34">
        <f>SUM(一般接種!D49+一般接種!G49+一般接種!J49+一般接種!M49+医療従事者等!C47)</f>
        <v>1461973</v>
      </c>
      <c r="D50" s="30">
        <f t="shared" si="0"/>
        <v>0.83130648880245872</v>
      </c>
      <c r="E50" s="34">
        <f>SUM(一般接種!E49+一般接種!H49+一般接種!K49+一般接種!N49+医療従事者等!D47)</f>
        <v>1445689</v>
      </c>
      <c r="F50" s="31">
        <f t="shared" si="1"/>
        <v>0.82204708738830179</v>
      </c>
      <c r="G50" s="29">
        <f t="shared" si="8"/>
        <v>1145353</v>
      </c>
      <c r="H50" s="31">
        <f t="shared" si="6"/>
        <v>0.65127015401061616</v>
      </c>
      <c r="I50" s="35">
        <v>21268</v>
      </c>
      <c r="J50" s="35">
        <v>78088</v>
      </c>
      <c r="K50" s="35">
        <v>344316</v>
      </c>
      <c r="L50" s="35">
        <v>429566</v>
      </c>
      <c r="M50" s="35">
        <v>176628</v>
      </c>
      <c r="N50" s="35">
        <v>65902</v>
      </c>
      <c r="O50" s="35">
        <v>22005</v>
      </c>
      <c r="P50" s="35">
        <v>7580</v>
      </c>
      <c r="Q50" s="35">
        <f t="shared" si="9"/>
        <v>84610</v>
      </c>
      <c r="R50" s="63">
        <f t="shared" si="7"/>
        <v>4.8110903564960526E-2</v>
      </c>
      <c r="S50" s="35">
        <v>150</v>
      </c>
      <c r="T50" s="35">
        <v>10378</v>
      </c>
      <c r="U50" s="35">
        <v>74082</v>
      </c>
      <c r="W50" s="1">
        <v>1758645</v>
      </c>
    </row>
    <row r="51" spans="1:23" x14ac:dyDescent="0.45">
      <c r="A51" s="33" t="s">
        <v>56</v>
      </c>
      <c r="B51" s="32">
        <f t="shared" si="10"/>
        <v>2613239</v>
      </c>
      <c r="C51" s="34">
        <f>SUM(一般接種!D50+一般接種!G50+一般接種!J50+一般接種!M50+医療従事者等!C48)</f>
        <v>926669</v>
      </c>
      <c r="D51" s="30">
        <f t="shared" si="0"/>
        <v>0.81162803122599614</v>
      </c>
      <c r="E51" s="34">
        <f>SUM(一般接種!E50+一般接種!H50+一般接種!K50+一般接種!N50+医療従事者等!D48)</f>
        <v>911595</v>
      </c>
      <c r="F51" s="31">
        <f t="shared" si="1"/>
        <v>0.7984253871937681</v>
      </c>
      <c r="G51" s="29">
        <f t="shared" si="8"/>
        <v>720671</v>
      </c>
      <c r="H51" s="31">
        <f t="shared" si="6"/>
        <v>0.63120357419064399</v>
      </c>
      <c r="I51" s="35">
        <v>19485</v>
      </c>
      <c r="J51" s="35">
        <v>50889</v>
      </c>
      <c r="K51" s="35">
        <v>216584</v>
      </c>
      <c r="L51" s="35">
        <v>218859</v>
      </c>
      <c r="M51" s="35">
        <v>116357</v>
      </c>
      <c r="N51" s="35">
        <v>63374</v>
      </c>
      <c r="O51" s="35">
        <v>24902</v>
      </c>
      <c r="P51" s="35">
        <v>10221</v>
      </c>
      <c r="Q51" s="35">
        <f t="shared" si="9"/>
        <v>54304</v>
      </c>
      <c r="R51" s="63">
        <f t="shared" si="7"/>
        <v>4.7562450678393785E-2</v>
      </c>
      <c r="S51" s="35">
        <v>244</v>
      </c>
      <c r="T51" s="35">
        <v>8179</v>
      </c>
      <c r="U51" s="35">
        <v>45881</v>
      </c>
      <c r="W51" s="1">
        <v>1141741</v>
      </c>
    </row>
    <row r="52" spans="1:23" x14ac:dyDescent="0.45">
      <c r="A52" s="33" t="s">
        <v>57</v>
      </c>
      <c r="B52" s="32">
        <f t="shared" si="10"/>
        <v>2455716</v>
      </c>
      <c r="C52" s="34">
        <f>SUM(一般接種!D51+一般接種!G51+一般接種!J51+一般接種!M51+医療従事者等!C49)</f>
        <v>871654</v>
      </c>
      <c r="D52" s="30">
        <f t="shared" si="0"/>
        <v>0.80171185597305472</v>
      </c>
      <c r="E52" s="34">
        <f>SUM(一般接種!E51+一般接種!H51+一般接種!K51+一般接種!N51+医療従事者等!D49)</f>
        <v>860101</v>
      </c>
      <c r="F52" s="31">
        <f t="shared" si="1"/>
        <v>0.79108587700427047</v>
      </c>
      <c r="G52" s="29">
        <f t="shared" si="8"/>
        <v>670345</v>
      </c>
      <c r="H52" s="31">
        <f t="shared" si="6"/>
        <v>0.61655603495453171</v>
      </c>
      <c r="I52" s="35">
        <v>10942</v>
      </c>
      <c r="J52" s="35">
        <v>46231</v>
      </c>
      <c r="K52" s="35">
        <v>186594</v>
      </c>
      <c r="L52" s="35">
        <v>215440</v>
      </c>
      <c r="M52" s="35">
        <v>121986</v>
      </c>
      <c r="N52" s="35">
        <v>56885</v>
      </c>
      <c r="O52" s="35">
        <v>23988</v>
      </c>
      <c r="P52" s="35">
        <v>8279</v>
      </c>
      <c r="Q52" s="35">
        <f t="shared" si="9"/>
        <v>53616</v>
      </c>
      <c r="R52" s="63">
        <f t="shared" si="7"/>
        <v>4.9313813588707567E-2</v>
      </c>
      <c r="S52" s="35">
        <v>156</v>
      </c>
      <c r="T52" s="35">
        <v>5590</v>
      </c>
      <c r="U52" s="35">
        <v>47870</v>
      </c>
      <c r="W52" s="1">
        <v>1087241</v>
      </c>
    </row>
    <row r="53" spans="1:23" x14ac:dyDescent="0.45">
      <c r="A53" s="33" t="s">
        <v>58</v>
      </c>
      <c r="B53" s="32">
        <f t="shared" si="10"/>
        <v>3732555</v>
      </c>
      <c r="C53" s="34">
        <f>SUM(一般接種!D52+一般接種!G52+一般接種!J52+一般接種!M52+医療従事者等!C50)</f>
        <v>1322365</v>
      </c>
      <c r="D53" s="30">
        <f t="shared" si="0"/>
        <v>0.81752772922943007</v>
      </c>
      <c r="E53" s="34">
        <f>SUM(一般接種!E52+一般接種!H52+一般接種!K52+一般接種!N52+医療従事者等!D50)</f>
        <v>1299639</v>
      </c>
      <c r="F53" s="31">
        <f t="shared" si="1"/>
        <v>0.80347779961508903</v>
      </c>
      <c r="G53" s="29">
        <f t="shared" si="8"/>
        <v>1031460</v>
      </c>
      <c r="H53" s="31">
        <f t="shared" si="6"/>
        <v>0.63768108774127263</v>
      </c>
      <c r="I53" s="35">
        <v>17316</v>
      </c>
      <c r="J53" s="35">
        <v>70690</v>
      </c>
      <c r="K53" s="35">
        <v>342314</v>
      </c>
      <c r="L53" s="35">
        <v>302051</v>
      </c>
      <c r="M53" s="35">
        <v>172095</v>
      </c>
      <c r="N53" s="35">
        <v>82351</v>
      </c>
      <c r="O53" s="35">
        <v>33935</v>
      </c>
      <c r="P53" s="35">
        <v>10708</v>
      </c>
      <c r="Q53" s="35">
        <f t="shared" si="9"/>
        <v>79091</v>
      </c>
      <c r="R53" s="63">
        <f t="shared" si="7"/>
        <v>4.8896549464395117E-2</v>
      </c>
      <c r="S53" s="35">
        <v>101</v>
      </c>
      <c r="T53" s="35">
        <v>6418</v>
      </c>
      <c r="U53" s="35">
        <v>72572</v>
      </c>
      <c r="W53" s="1">
        <v>1617517</v>
      </c>
    </row>
    <row r="54" spans="1:23" x14ac:dyDescent="0.45">
      <c r="A54" s="33" t="s">
        <v>59</v>
      </c>
      <c r="B54" s="32">
        <f t="shared" si="10"/>
        <v>2842332</v>
      </c>
      <c r="C54" s="34">
        <f>SUM(一般接種!D53+一般接種!G53+一般接種!J53+一般接種!M53+医療従事者等!C51)</f>
        <v>1060115</v>
      </c>
      <c r="D54" s="37">
        <f t="shared" si="0"/>
        <v>0.7138254333999049</v>
      </c>
      <c r="E54" s="34">
        <f>SUM(一般接種!E53+一般接種!H53+一般接種!K53+一般接種!N53+医療従事者等!D51)</f>
        <v>1039176</v>
      </c>
      <c r="F54" s="31">
        <f t="shared" si="1"/>
        <v>0.69972621704133953</v>
      </c>
      <c r="G54" s="29">
        <f t="shared" si="8"/>
        <v>688478</v>
      </c>
      <c r="H54" s="31">
        <f t="shared" si="6"/>
        <v>0.4635847117872115</v>
      </c>
      <c r="I54" s="35">
        <v>17303</v>
      </c>
      <c r="J54" s="35">
        <v>58675</v>
      </c>
      <c r="K54" s="35">
        <v>211227</v>
      </c>
      <c r="L54" s="35">
        <v>191225</v>
      </c>
      <c r="M54" s="35">
        <v>118038</v>
      </c>
      <c r="N54" s="35">
        <v>58640</v>
      </c>
      <c r="O54" s="35">
        <v>25146</v>
      </c>
      <c r="P54" s="35">
        <v>8224</v>
      </c>
      <c r="Q54" s="35">
        <f t="shared" si="9"/>
        <v>54563</v>
      </c>
      <c r="R54" s="63">
        <f t="shared" si="7"/>
        <v>3.6739841547944338E-2</v>
      </c>
      <c r="S54" s="35">
        <v>14</v>
      </c>
      <c r="T54" s="35">
        <v>6783</v>
      </c>
      <c r="U54" s="35">
        <v>47766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E21" sqref="E21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V2" s="133">
        <f>'進捗状況 (都道府県別)'!G3</f>
        <v>44764</v>
      </c>
      <c r="W2" s="133"/>
    </row>
    <row r="3" spans="1:23" ht="37.5" customHeight="1" x14ac:dyDescent="0.45">
      <c r="A3" s="119" t="s">
        <v>2</v>
      </c>
      <c r="B3" s="132" t="str">
        <f>_xlfn.CONCAT("接種回数
（",TEXT('進捗状況 (都道府県別)'!G3-1,"m月d日"),"まで）")</f>
        <v>接種回数
（7月21日まで）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tr">
        <f>_xlfn.CONCAT("接種回数
（",TEXT('進捗状況 (都道府県別)'!G3-1,"m月d日"),"まで）","※4")</f>
        <v>接種回数
（7月21日まで）※4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12</v>
      </c>
      <c r="C4" s="123" t="s">
        <v>119</v>
      </c>
      <c r="D4" s="123"/>
      <c r="E4" s="123"/>
      <c r="F4" s="124" t="s">
        <v>120</v>
      </c>
      <c r="G4" s="125"/>
      <c r="H4" s="126"/>
      <c r="I4" s="124" t="s">
        <v>121</v>
      </c>
      <c r="J4" s="125"/>
      <c r="K4" s="126"/>
      <c r="L4" s="129" t="s">
        <v>122</v>
      </c>
      <c r="M4" s="130"/>
      <c r="N4" s="131"/>
      <c r="P4" s="98" t="s">
        <v>123</v>
      </c>
      <c r="Q4" s="98"/>
      <c r="R4" s="127" t="s">
        <v>124</v>
      </c>
      <c r="S4" s="127"/>
      <c r="T4" s="128" t="s">
        <v>121</v>
      </c>
      <c r="U4" s="128"/>
      <c r="V4" s="114" t="s">
        <v>125</v>
      </c>
      <c r="W4" s="114"/>
    </row>
    <row r="5" spans="1:23" ht="36" x14ac:dyDescent="0.45">
      <c r="A5" s="121"/>
      <c r="B5" s="122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193955815</v>
      </c>
      <c r="C6" s="40">
        <f>SUM(C7:C53)</f>
        <v>161477191</v>
      </c>
      <c r="D6" s="40">
        <f>SUM(D7:D53)</f>
        <v>81002140</v>
      </c>
      <c r="E6" s="41">
        <f>SUM(E7:E53)</f>
        <v>80475051</v>
      </c>
      <c r="F6" s="41">
        <f t="shared" ref="F6:T6" si="0">SUM(F7:F53)</f>
        <v>32342864</v>
      </c>
      <c r="G6" s="41">
        <f>SUM(G7:G53)</f>
        <v>16221327</v>
      </c>
      <c r="H6" s="41">
        <f t="shared" ref="H6:N6" si="1">SUM(H7:H53)</f>
        <v>16121537</v>
      </c>
      <c r="I6" s="41">
        <f>SUM(I7:I53)</f>
        <v>117547</v>
      </c>
      <c r="J6" s="41">
        <f t="shared" si="1"/>
        <v>58690</v>
      </c>
      <c r="K6" s="41">
        <f t="shared" si="1"/>
        <v>58857</v>
      </c>
      <c r="L6" s="67">
        <f>SUM(L7:L53)</f>
        <v>18213</v>
      </c>
      <c r="M6" s="67">
        <f t="shared" si="1"/>
        <v>11972</v>
      </c>
      <c r="N6" s="67">
        <f t="shared" si="1"/>
        <v>6241</v>
      </c>
      <c r="O6" s="42"/>
      <c r="P6" s="41">
        <f>SUM(P7:P53)</f>
        <v>177126180</v>
      </c>
      <c r="Q6" s="43">
        <f>C6/P6</f>
        <v>0.91165061539745285</v>
      </c>
      <c r="R6" s="41">
        <f t="shared" si="0"/>
        <v>34262000</v>
      </c>
      <c r="S6" s="44">
        <f>F6/R6</f>
        <v>0.94398645729963226</v>
      </c>
      <c r="T6" s="41">
        <f t="shared" si="0"/>
        <v>202240</v>
      </c>
      <c r="U6" s="44">
        <f>I6/T6</f>
        <v>0.58122527689873416</v>
      </c>
      <c r="V6" s="41">
        <f t="shared" ref="V6" si="2">SUM(V7:V53)</f>
        <v>313100</v>
      </c>
      <c r="W6" s="44">
        <f>L6/V6</f>
        <v>5.8169913765570104E-2</v>
      </c>
    </row>
    <row r="7" spans="1:23" x14ac:dyDescent="0.45">
      <c r="A7" s="45" t="s">
        <v>13</v>
      </c>
      <c r="B7" s="40">
        <v>7961980</v>
      </c>
      <c r="C7" s="40">
        <v>6462809</v>
      </c>
      <c r="D7" s="40">
        <v>3242730</v>
      </c>
      <c r="E7" s="41">
        <v>3220079</v>
      </c>
      <c r="F7" s="46">
        <v>1497821</v>
      </c>
      <c r="G7" s="41">
        <v>750939</v>
      </c>
      <c r="H7" s="41">
        <v>746882</v>
      </c>
      <c r="I7" s="41">
        <v>873</v>
      </c>
      <c r="J7" s="41">
        <v>429</v>
      </c>
      <c r="K7" s="41">
        <v>444</v>
      </c>
      <c r="L7" s="67">
        <v>477</v>
      </c>
      <c r="M7" s="67">
        <v>294</v>
      </c>
      <c r="N7" s="67">
        <v>183</v>
      </c>
      <c r="O7" s="42"/>
      <c r="P7" s="41">
        <v>7433760</v>
      </c>
      <c r="Q7" s="43">
        <v>0.86938628634768944</v>
      </c>
      <c r="R7" s="47">
        <v>1518500</v>
      </c>
      <c r="S7" s="43">
        <v>0.98638195587751065</v>
      </c>
      <c r="T7" s="41">
        <v>900</v>
      </c>
      <c r="U7" s="44">
        <v>0.97</v>
      </c>
      <c r="V7" s="41">
        <v>8130</v>
      </c>
      <c r="W7" s="44">
        <v>5.8671586715867162E-2</v>
      </c>
    </row>
    <row r="8" spans="1:23" x14ac:dyDescent="0.45">
      <c r="A8" s="45" t="s">
        <v>14</v>
      </c>
      <c r="B8" s="40">
        <v>2049304</v>
      </c>
      <c r="C8" s="40">
        <v>1858293</v>
      </c>
      <c r="D8" s="40">
        <v>931708</v>
      </c>
      <c r="E8" s="41">
        <v>926585</v>
      </c>
      <c r="F8" s="46">
        <v>188485</v>
      </c>
      <c r="G8" s="41">
        <v>94681</v>
      </c>
      <c r="H8" s="41">
        <v>93804</v>
      </c>
      <c r="I8" s="41">
        <v>2418</v>
      </c>
      <c r="J8" s="41">
        <v>1214</v>
      </c>
      <c r="K8" s="41">
        <v>1204</v>
      </c>
      <c r="L8" s="67">
        <v>108</v>
      </c>
      <c r="M8" s="67">
        <v>87</v>
      </c>
      <c r="N8" s="67">
        <v>21</v>
      </c>
      <c r="O8" s="42"/>
      <c r="P8" s="41">
        <v>1921955</v>
      </c>
      <c r="Q8" s="43">
        <v>0.96687643571259474</v>
      </c>
      <c r="R8" s="47">
        <v>186500</v>
      </c>
      <c r="S8" s="43">
        <v>1.0106434316353887</v>
      </c>
      <c r="T8" s="41">
        <v>3800</v>
      </c>
      <c r="U8" s="44">
        <v>0.63631578947368417</v>
      </c>
      <c r="V8" s="41">
        <v>800</v>
      </c>
      <c r="W8" s="44">
        <v>0.13500000000000001</v>
      </c>
    </row>
    <row r="9" spans="1:23" x14ac:dyDescent="0.45">
      <c r="A9" s="45" t="s">
        <v>15</v>
      </c>
      <c r="B9" s="40">
        <v>1969622</v>
      </c>
      <c r="C9" s="40">
        <v>1724867</v>
      </c>
      <c r="D9" s="40">
        <v>865356</v>
      </c>
      <c r="E9" s="41">
        <v>859511</v>
      </c>
      <c r="F9" s="46">
        <v>244647</v>
      </c>
      <c r="G9" s="41">
        <v>122775</v>
      </c>
      <c r="H9" s="41">
        <v>121872</v>
      </c>
      <c r="I9" s="41">
        <v>98</v>
      </c>
      <c r="J9" s="41">
        <v>50</v>
      </c>
      <c r="K9" s="41">
        <v>48</v>
      </c>
      <c r="L9" s="67">
        <v>10</v>
      </c>
      <c r="M9" s="67">
        <v>8</v>
      </c>
      <c r="N9" s="67">
        <v>2</v>
      </c>
      <c r="O9" s="42"/>
      <c r="P9" s="41">
        <v>1879585</v>
      </c>
      <c r="Q9" s="43">
        <v>0.91768502089557002</v>
      </c>
      <c r="R9" s="47">
        <v>227500</v>
      </c>
      <c r="S9" s="43">
        <v>1.0753714285714286</v>
      </c>
      <c r="T9" s="41">
        <v>260</v>
      </c>
      <c r="U9" s="44">
        <v>0.37692307692307692</v>
      </c>
      <c r="V9" s="41">
        <v>500</v>
      </c>
      <c r="W9" s="44">
        <v>0.02</v>
      </c>
    </row>
    <row r="10" spans="1:23" x14ac:dyDescent="0.45">
      <c r="A10" s="45" t="s">
        <v>16</v>
      </c>
      <c r="B10" s="40">
        <v>3559336</v>
      </c>
      <c r="C10" s="40">
        <v>2817429</v>
      </c>
      <c r="D10" s="40">
        <v>1413228</v>
      </c>
      <c r="E10" s="41">
        <v>1404201</v>
      </c>
      <c r="F10" s="46">
        <v>741517</v>
      </c>
      <c r="G10" s="41">
        <v>371647</v>
      </c>
      <c r="H10" s="41">
        <v>369870</v>
      </c>
      <c r="I10" s="41">
        <v>54</v>
      </c>
      <c r="J10" s="41">
        <v>21</v>
      </c>
      <c r="K10" s="41">
        <v>33</v>
      </c>
      <c r="L10" s="67">
        <v>336</v>
      </c>
      <c r="M10" s="67">
        <v>231</v>
      </c>
      <c r="N10" s="67">
        <v>105</v>
      </c>
      <c r="O10" s="42"/>
      <c r="P10" s="41">
        <v>3171035</v>
      </c>
      <c r="Q10" s="43">
        <v>0.88848877416994765</v>
      </c>
      <c r="R10" s="47">
        <v>854400</v>
      </c>
      <c r="S10" s="43">
        <v>0.86788038389513111</v>
      </c>
      <c r="T10" s="41">
        <v>240</v>
      </c>
      <c r="U10" s="44">
        <v>0.22500000000000001</v>
      </c>
      <c r="V10" s="41">
        <v>12140</v>
      </c>
      <c r="W10" s="44">
        <v>2.7677100494233938E-2</v>
      </c>
    </row>
    <row r="11" spans="1:23" x14ac:dyDescent="0.45">
      <c r="A11" s="45" t="s">
        <v>17</v>
      </c>
      <c r="B11" s="40">
        <v>1593110</v>
      </c>
      <c r="C11" s="40">
        <v>1496879</v>
      </c>
      <c r="D11" s="40">
        <v>750454</v>
      </c>
      <c r="E11" s="41">
        <v>746425</v>
      </c>
      <c r="F11" s="46">
        <v>96153</v>
      </c>
      <c r="G11" s="41">
        <v>48374</v>
      </c>
      <c r="H11" s="41">
        <v>47779</v>
      </c>
      <c r="I11" s="41">
        <v>67</v>
      </c>
      <c r="J11" s="41">
        <v>34</v>
      </c>
      <c r="K11" s="41">
        <v>33</v>
      </c>
      <c r="L11" s="67">
        <v>11</v>
      </c>
      <c r="M11" s="67">
        <v>10</v>
      </c>
      <c r="N11" s="67">
        <v>1</v>
      </c>
      <c r="O11" s="42"/>
      <c r="P11" s="41">
        <v>1523455</v>
      </c>
      <c r="Q11" s="43">
        <v>0.98255544141441653</v>
      </c>
      <c r="R11" s="47">
        <v>87900</v>
      </c>
      <c r="S11" s="43">
        <v>1.0938907849829351</v>
      </c>
      <c r="T11" s="41">
        <v>140</v>
      </c>
      <c r="U11" s="44">
        <v>0.47857142857142859</v>
      </c>
      <c r="V11" s="41">
        <v>200</v>
      </c>
      <c r="W11" s="44">
        <v>5.5E-2</v>
      </c>
    </row>
    <row r="12" spans="1:23" x14ac:dyDescent="0.45">
      <c r="A12" s="45" t="s">
        <v>18</v>
      </c>
      <c r="B12" s="40">
        <v>1745044</v>
      </c>
      <c r="C12" s="40">
        <v>1666735</v>
      </c>
      <c r="D12" s="40">
        <v>835652</v>
      </c>
      <c r="E12" s="41">
        <v>831083</v>
      </c>
      <c r="F12" s="46">
        <v>77969</v>
      </c>
      <c r="G12" s="41">
        <v>39037</v>
      </c>
      <c r="H12" s="41">
        <v>38932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0.95977185238930207</v>
      </c>
      <c r="R12" s="47">
        <v>61700</v>
      </c>
      <c r="S12" s="43">
        <v>1.2636790923824959</v>
      </c>
      <c r="T12" s="41">
        <v>340</v>
      </c>
      <c r="U12" s="44">
        <v>0.47352941176470587</v>
      </c>
      <c r="V12" s="41">
        <v>400</v>
      </c>
      <c r="W12" s="44">
        <v>0.44750000000000001</v>
      </c>
    </row>
    <row r="13" spans="1:23" x14ac:dyDescent="0.45">
      <c r="A13" s="45" t="s">
        <v>19</v>
      </c>
      <c r="B13" s="40">
        <v>2974257</v>
      </c>
      <c r="C13" s="40">
        <v>2765770</v>
      </c>
      <c r="D13" s="40">
        <v>1388139</v>
      </c>
      <c r="E13" s="41">
        <v>1377631</v>
      </c>
      <c r="F13" s="46">
        <v>208071</v>
      </c>
      <c r="G13" s="41">
        <v>104519</v>
      </c>
      <c r="H13" s="41">
        <v>103552</v>
      </c>
      <c r="I13" s="41">
        <v>253</v>
      </c>
      <c r="J13" s="41">
        <v>126</v>
      </c>
      <c r="K13" s="41">
        <v>127</v>
      </c>
      <c r="L13" s="67">
        <v>163</v>
      </c>
      <c r="M13" s="67">
        <v>121</v>
      </c>
      <c r="N13" s="67">
        <v>42</v>
      </c>
      <c r="O13" s="42"/>
      <c r="P13" s="41">
        <v>2910040</v>
      </c>
      <c r="Q13" s="43">
        <v>0.95042336187818721</v>
      </c>
      <c r="R13" s="47">
        <v>178600</v>
      </c>
      <c r="S13" s="43">
        <v>1.1650111982082867</v>
      </c>
      <c r="T13" s="41">
        <v>560</v>
      </c>
      <c r="U13" s="44">
        <v>0.45178571428571429</v>
      </c>
      <c r="V13" s="41">
        <v>11240</v>
      </c>
      <c r="W13" s="44">
        <v>1.4501779359430604E-2</v>
      </c>
    </row>
    <row r="14" spans="1:23" x14ac:dyDescent="0.45">
      <c r="A14" s="45" t="s">
        <v>20</v>
      </c>
      <c r="B14" s="40">
        <v>4648843</v>
      </c>
      <c r="C14" s="40">
        <v>3776748</v>
      </c>
      <c r="D14" s="40">
        <v>1894382</v>
      </c>
      <c r="E14" s="41">
        <v>1882366</v>
      </c>
      <c r="F14" s="46">
        <v>871087</v>
      </c>
      <c r="G14" s="41">
        <v>436925</v>
      </c>
      <c r="H14" s="41">
        <v>434162</v>
      </c>
      <c r="I14" s="41">
        <v>370</v>
      </c>
      <c r="J14" s="41">
        <v>176</v>
      </c>
      <c r="K14" s="41">
        <v>194</v>
      </c>
      <c r="L14" s="67">
        <v>638</v>
      </c>
      <c r="M14" s="67">
        <v>391</v>
      </c>
      <c r="N14" s="67">
        <v>247</v>
      </c>
      <c r="O14" s="42"/>
      <c r="P14" s="41">
        <v>4064675</v>
      </c>
      <c r="Q14" s="43">
        <v>0.92916358626458451</v>
      </c>
      <c r="R14" s="47">
        <v>892500</v>
      </c>
      <c r="S14" s="43">
        <v>0.97600784313725486</v>
      </c>
      <c r="T14" s="41">
        <v>860</v>
      </c>
      <c r="U14" s="44">
        <v>0.43023255813953487</v>
      </c>
      <c r="V14" s="41">
        <v>5800</v>
      </c>
      <c r="W14" s="44">
        <v>0.11</v>
      </c>
    </row>
    <row r="15" spans="1:23" x14ac:dyDescent="0.45">
      <c r="A15" s="48" t="s">
        <v>21</v>
      </c>
      <c r="B15" s="40">
        <v>3088694</v>
      </c>
      <c r="C15" s="40">
        <v>2705144</v>
      </c>
      <c r="D15" s="40">
        <v>1356547</v>
      </c>
      <c r="E15" s="41">
        <v>1348597</v>
      </c>
      <c r="F15" s="46">
        <v>382412</v>
      </c>
      <c r="G15" s="41">
        <v>192272</v>
      </c>
      <c r="H15" s="41">
        <v>190140</v>
      </c>
      <c r="I15" s="41">
        <v>829</v>
      </c>
      <c r="J15" s="41">
        <v>413</v>
      </c>
      <c r="K15" s="41">
        <v>416</v>
      </c>
      <c r="L15" s="67">
        <v>309</v>
      </c>
      <c r="M15" s="67">
        <v>189</v>
      </c>
      <c r="N15" s="67">
        <v>120</v>
      </c>
      <c r="O15" s="42"/>
      <c r="P15" s="41">
        <v>2869350</v>
      </c>
      <c r="Q15" s="43">
        <v>0.94277240490006442</v>
      </c>
      <c r="R15" s="47">
        <v>375900</v>
      </c>
      <c r="S15" s="43">
        <v>1.0173237563181696</v>
      </c>
      <c r="T15" s="41">
        <v>1220</v>
      </c>
      <c r="U15" s="44">
        <v>0.67950819672131146</v>
      </c>
      <c r="V15" s="41">
        <v>4210</v>
      </c>
      <c r="W15" s="44">
        <v>7.3396674584323043E-2</v>
      </c>
    </row>
    <row r="16" spans="1:23" x14ac:dyDescent="0.45">
      <c r="A16" s="45" t="s">
        <v>22</v>
      </c>
      <c r="B16" s="40">
        <v>3010467</v>
      </c>
      <c r="C16" s="40">
        <v>2159152</v>
      </c>
      <c r="D16" s="40">
        <v>1083309</v>
      </c>
      <c r="E16" s="41">
        <v>1075843</v>
      </c>
      <c r="F16" s="46">
        <v>850930</v>
      </c>
      <c r="G16" s="41">
        <v>426668</v>
      </c>
      <c r="H16" s="41">
        <v>424262</v>
      </c>
      <c r="I16" s="41">
        <v>224</v>
      </c>
      <c r="J16" s="41">
        <v>95</v>
      </c>
      <c r="K16" s="41">
        <v>129</v>
      </c>
      <c r="L16" s="67">
        <v>161</v>
      </c>
      <c r="M16" s="67">
        <v>111</v>
      </c>
      <c r="N16" s="67">
        <v>50</v>
      </c>
      <c r="O16" s="42"/>
      <c r="P16" s="41">
        <v>2506095</v>
      </c>
      <c r="Q16" s="43">
        <v>0.86156031594971461</v>
      </c>
      <c r="R16" s="47">
        <v>887500</v>
      </c>
      <c r="S16" s="43">
        <v>0.95879436619718306</v>
      </c>
      <c r="T16" s="41">
        <v>440</v>
      </c>
      <c r="U16" s="44">
        <v>0.50909090909090904</v>
      </c>
      <c r="V16" s="41">
        <v>1040</v>
      </c>
      <c r="W16" s="44">
        <v>0.15480769230769231</v>
      </c>
    </row>
    <row r="17" spans="1:23" x14ac:dyDescent="0.45">
      <c r="A17" s="45" t="s">
        <v>23</v>
      </c>
      <c r="B17" s="40">
        <v>11591895</v>
      </c>
      <c r="C17" s="40">
        <v>9892307</v>
      </c>
      <c r="D17" s="40">
        <v>4968294</v>
      </c>
      <c r="E17" s="41">
        <v>4924013</v>
      </c>
      <c r="F17" s="46">
        <v>1680058</v>
      </c>
      <c r="G17" s="41">
        <v>841321</v>
      </c>
      <c r="H17" s="41">
        <v>838737</v>
      </c>
      <c r="I17" s="41">
        <v>18095</v>
      </c>
      <c r="J17" s="41">
        <v>9064</v>
      </c>
      <c r="K17" s="41">
        <v>9031</v>
      </c>
      <c r="L17" s="67">
        <v>1435</v>
      </c>
      <c r="M17" s="67">
        <v>822</v>
      </c>
      <c r="N17" s="67">
        <v>613</v>
      </c>
      <c r="O17" s="42"/>
      <c r="P17" s="41">
        <v>10836010</v>
      </c>
      <c r="Q17" s="43">
        <v>0.91291047165884864</v>
      </c>
      <c r="R17" s="47">
        <v>659400</v>
      </c>
      <c r="S17" s="43">
        <v>2.5478586593873218</v>
      </c>
      <c r="T17" s="41">
        <v>37820</v>
      </c>
      <c r="U17" s="44">
        <v>0.47845055526176627</v>
      </c>
      <c r="V17" s="41">
        <v>15760</v>
      </c>
      <c r="W17" s="44">
        <v>9.1053299492385789E-2</v>
      </c>
    </row>
    <row r="18" spans="1:23" x14ac:dyDescent="0.45">
      <c r="A18" s="45" t="s">
        <v>24</v>
      </c>
      <c r="B18" s="40">
        <v>9906223</v>
      </c>
      <c r="C18" s="40">
        <v>8198240</v>
      </c>
      <c r="D18" s="40">
        <v>4113807</v>
      </c>
      <c r="E18" s="41">
        <v>4084433</v>
      </c>
      <c r="F18" s="46">
        <v>1706372</v>
      </c>
      <c r="G18" s="41">
        <v>854961</v>
      </c>
      <c r="H18" s="41">
        <v>851411</v>
      </c>
      <c r="I18" s="41">
        <v>823</v>
      </c>
      <c r="J18" s="41">
        <v>371</v>
      </c>
      <c r="K18" s="41">
        <v>452</v>
      </c>
      <c r="L18" s="67">
        <v>788</v>
      </c>
      <c r="M18" s="67">
        <v>580</v>
      </c>
      <c r="N18" s="67">
        <v>208</v>
      </c>
      <c r="O18" s="42"/>
      <c r="P18" s="41">
        <v>8816645</v>
      </c>
      <c r="Q18" s="43">
        <v>0.92985937394553142</v>
      </c>
      <c r="R18" s="47">
        <v>643300</v>
      </c>
      <c r="S18" s="43">
        <v>2.6525291465879062</v>
      </c>
      <c r="T18" s="41">
        <v>4560</v>
      </c>
      <c r="U18" s="44">
        <v>0.18048245614035088</v>
      </c>
      <c r="V18" s="41">
        <v>9740</v>
      </c>
      <c r="W18" s="44">
        <v>8.0903490759753588E-2</v>
      </c>
    </row>
    <row r="19" spans="1:23" x14ac:dyDescent="0.45">
      <c r="A19" s="45" t="s">
        <v>25</v>
      </c>
      <c r="B19" s="40">
        <v>21317873</v>
      </c>
      <c r="C19" s="40">
        <v>15934042</v>
      </c>
      <c r="D19" s="40">
        <v>7998041</v>
      </c>
      <c r="E19" s="41">
        <v>7936001</v>
      </c>
      <c r="F19" s="46">
        <v>5366323</v>
      </c>
      <c r="G19" s="41">
        <v>2691756</v>
      </c>
      <c r="H19" s="41">
        <v>2674567</v>
      </c>
      <c r="I19" s="41">
        <v>13665</v>
      </c>
      <c r="J19" s="41">
        <v>6784</v>
      </c>
      <c r="K19" s="41">
        <v>6881</v>
      </c>
      <c r="L19" s="67">
        <v>3843</v>
      </c>
      <c r="M19" s="67">
        <v>2359</v>
      </c>
      <c r="N19" s="67">
        <v>1484</v>
      </c>
      <c r="O19" s="42"/>
      <c r="P19" s="41">
        <v>17678890</v>
      </c>
      <c r="Q19" s="43">
        <v>0.90130330580709539</v>
      </c>
      <c r="R19" s="47">
        <v>10135750</v>
      </c>
      <c r="S19" s="43">
        <v>0.52944508299829807</v>
      </c>
      <c r="T19" s="41">
        <v>43740</v>
      </c>
      <c r="U19" s="44">
        <v>0.3124142661179698</v>
      </c>
      <c r="V19" s="41">
        <v>34010</v>
      </c>
      <c r="W19" s="44">
        <v>0.11299617759482505</v>
      </c>
    </row>
    <row r="20" spans="1:23" x14ac:dyDescent="0.45">
      <c r="A20" s="45" t="s">
        <v>26</v>
      </c>
      <c r="B20" s="40">
        <v>14399163</v>
      </c>
      <c r="C20" s="40">
        <v>11053070</v>
      </c>
      <c r="D20" s="40">
        <v>5544321</v>
      </c>
      <c r="E20" s="41">
        <v>5508749</v>
      </c>
      <c r="F20" s="46">
        <v>3338002</v>
      </c>
      <c r="G20" s="41">
        <v>1672246</v>
      </c>
      <c r="H20" s="41">
        <v>1665756</v>
      </c>
      <c r="I20" s="41">
        <v>6096</v>
      </c>
      <c r="J20" s="41">
        <v>3054</v>
      </c>
      <c r="K20" s="41">
        <v>3042</v>
      </c>
      <c r="L20" s="67">
        <v>1995</v>
      </c>
      <c r="M20" s="67">
        <v>1278</v>
      </c>
      <c r="N20" s="67">
        <v>717</v>
      </c>
      <c r="O20" s="42"/>
      <c r="P20" s="41">
        <v>11882835</v>
      </c>
      <c r="Q20" s="43">
        <v>0.93017112498827093</v>
      </c>
      <c r="R20" s="47">
        <v>1939900</v>
      </c>
      <c r="S20" s="43">
        <v>1.7207082839321615</v>
      </c>
      <c r="T20" s="41">
        <v>11640</v>
      </c>
      <c r="U20" s="44">
        <v>0.52371134020618559</v>
      </c>
      <c r="V20" s="41">
        <v>20320</v>
      </c>
      <c r="W20" s="44">
        <v>9.8179133858267723E-2</v>
      </c>
    </row>
    <row r="21" spans="1:23" x14ac:dyDescent="0.45">
      <c r="A21" s="45" t="s">
        <v>27</v>
      </c>
      <c r="B21" s="40">
        <v>3559192</v>
      </c>
      <c r="C21" s="40">
        <v>2987079</v>
      </c>
      <c r="D21" s="40">
        <v>1497366</v>
      </c>
      <c r="E21" s="41">
        <v>1489713</v>
      </c>
      <c r="F21" s="46">
        <v>571606</v>
      </c>
      <c r="G21" s="41">
        <v>286700</v>
      </c>
      <c r="H21" s="41">
        <v>284906</v>
      </c>
      <c r="I21" s="41">
        <v>77</v>
      </c>
      <c r="J21" s="41">
        <v>35</v>
      </c>
      <c r="K21" s="41">
        <v>42</v>
      </c>
      <c r="L21" s="67">
        <v>430</v>
      </c>
      <c r="M21" s="67">
        <v>286</v>
      </c>
      <c r="N21" s="67">
        <v>144</v>
      </c>
      <c r="O21" s="42"/>
      <c r="P21" s="41">
        <v>3293905</v>
      </c>
      <c r="Q21" s="43">
        <v>0.90685037971647631</v>
      </c>
      <c r="R21" s="47">
        <v>584800</v>
      </c>
      <c r="S21" s="43">
        <v>0.97743844049247608</v>
      </c>
      <c r="T21" s="41">
        <v>340</v>
      </c>
      <c r="U21" s="44">
        <v>0.22647058823529412</v>
      </c>
      <c r="V21" s="41">
        <v>4180</v>
      </c>
      <c r="W21" s="44">
        <v>0.10287081339712918</v>
      </c>
    </row>
    <row r="22" spans="1:23" x14ac:dyDescent="0.45">
      <c r="A22" s="45" t="s">
        <v>28</v>
      </c>
      <c r="B22" s="40">
        <v>1679479</v>
      </c>
      <c r="C22" s="40">
        <v>1493087</v>
      </c>
      <c r="D22" s="40">
        <v>748283</v>
      </c>
      <c r="E22" s="41">
        <v>744804</v>
      </c>
      <c r="F22" s="46">
        <v>186125</v>
      </c>
      <c r="G22" s="41">
        <v>93281</v>
      </c>
      <c r="H22" s="41">
        <v>92844</v>
      </c>
      <c r="I22" s="41">
        <v>216</v>
      </c>
      <c r="J22" s="41">
        <v>107</v>
      </c>
      <c r="K22" s="41">
        <v>109</v>
      </c>
      <c r="L22" s="67">
        <v>51</v>
      </c>
      <c r="M22" s="67">
        <v>39</v>
      </c>
      <c r="N22" s="67">
        <v>12</v>
      </c>
      <c r="O22" s="42"/>
      <c r="P22" s="41">
        <v>1611720</v>
      </c>
      <c r="Q22" s="43">
        <v>0.92639354230263327</v>
      </c>
      <c r="R22" s="47">
        <v>176600</v>
      </c>
      <c r="S22" s="43">
        <v>1.0539354473386184</v>
      </c>
      <c r="T22" s="41">
        <v>540</v>
      </c>
      <c r="U22" s="44">
        <v>0.4</v>
      </c>
      <c r="V22" s="41">
        <v>460</v>
      </c>
      <c r="W22" s="44">
        <v>0.1108695652173913</v>
      </c>
    </row>
    <row r="23" spans="1:23" x14ac:dyDescent="0.45">
      <c r="A23" s="45" t="s">
        <v>29</v>
      </c>
      <c r="B23" s="40">
        <v>1738749</v>
      </c>
      <c r="C23" s="40">
        <v>1531994</v>
      </c>
      <c r="D23" s="40">
        <v>768004</v>
      </c>
      <c r="E23" s="41">
        <v>763990</v>
      </c>
      <c r="F23" s="46">
        <v>205635</v>
      </c>
      <c r="G23" s="41">
        <v>103160</v>
      </c>
      <c r="H23" s="41">
        <v>102475</v>
      </c>
      <c r="I23" s="41">
        <v>1009</v>
      </c>
      <c r="J23" s="41">
        <v>503</v>
      </c>
      <c r="K23" s="41">
        <v>506</v>
      </c>
      <c r="L23" s="67">
        <v>111</v>
      </c>
      <c r="M23" s="67">
        <v>87</v>
      </c>
      <c r="N23" s="67">
        <v>24</v>
      </c>
      <c r="O23" s="42"/>
      <c r="P23" s="41">
        <v>1620330</v>
      </c>
      <c r="Q23" s="43">
        <v>0.94548271031209696</v>
      </c>
      <c r="R23" s="47">
        <v>220900</v>
      </c>
      <c r="S23" s="43">
        <v>0.93089633318243548</v>
      </c>
      <c r="T23" s="41">
        <v>1180</v>
      </c>
      <c r="U23" s="44">
        <v>0.85508474576271187</v>
      </c>
      <c r="V23" s="41">
        <v>3400</v>
      </c>
      <c r="W23" s="44">
        <v>3.2647058823529411E-2</v>
      </c>
    </row>
    <row r="24" spans="1:23" x14ac:dyDescent="0.45">
      <c r="A24" s="45" t="s">
        <v>30</v>
      </c>
      <c r="B24" s="40">
        <v>1196239</v>
      </c>
      <c r="C24" s="40">
        <v>1053090</v>
      </c>
      <c r="D24" s="40">
        <v>528142</v>
      </c>
      <c r="E24" s="41">
        <v>524948</v>
      </c>
      <c r="F24" s="46">
        <v>142843</v>
      </c>
      <c r="G24" s="41">
        <v>71646</v>
      </c>
      <c r="H24" s="41">
        <v>71197</v>
      </c>
      <c r="I24" s="41">
        <v>63</v>
      </c>
      <c r="J24" s="41">
        <v>21</v>
      </c>
      <c r="K24" s="41">
        <v>42</v>
      </c>
      <c r="L24" s="67">
        <v>243</v>
      </c>
      <c r="M24" s="67">
        <v>163</v>
      </c>
      <c r="N24" s="67">
        <v>80</v>
      </c>
      <c r="O24" s="42"/>
      <c r="P24" s="41">
        <v>1125370</v>
      </c>
      <c r="Q24" s="43">
        <v>0.93577223490940753</v>
      </c>
      <c r="R24" s="47">
        <v>145200</v>
      </c>
      <c r="S24" s="43">
        <v>0.98376721763085395</v>
      </c>
      <c r="T24" s="41">
        <v>140</v>
      </c>
      <c r="U24" s="44">
        <v>0.45</v>
      </c>
      <c r="V24" s="41">
        <v>6410</v>
      </c>
      <c r="W24" s="44">
        <v>3.7909516380655227E-2</v>
      </c>
    </row>
    <row r="25" spans="1:23" x14ac:dyDescent="0.45">
      <c r="A25" s="45" t="s">
        <v>31</v>
      </c>
      <c r="B25" s="40">
        <v>1276138</v>
      </c>
      <c r="C25" s="40">
        <v>1125908</v>
      </c>
      <c r="D25" s="40">
        <v>564429</v>
      </c>
      <c r="E25" s="41">
        <v>561479</v>
      </c>
      <c r="F25" s="46">
        <v>150131</v>
      </c>
      <c r="G25" s="41">
        <v>75315</v>
      </c>
      <c r="H25" s="41">
        <v>74816</v>
      </c>
      <c r="I25" s="41">
        <v>32</v>
      </c>
      <c r="J25" s="41">
        <v>12</v>
      </c>
      <c r="K25" s="41">
        <v>20</v>
      </c>
      <c r="L25" s="67">
        <v>67</v>
      </c>
      <c r="M25" s="67">
        <v>56</v>
      </c>
      <c r="N25" s="67">
        <v>11</v>
      </c>
      <c r="O25" s="42"/>
      <c r="P25" s="41">
        <v>1271190</v>
      </c>
      <c r="Q25" s="43">
        <v>0.88571181334025595</v>
      </c>
      <c r="R25" s="47">
        <v>139400</v>
      </c>
      <c r="S25" s="43">
        <v>1.0769799139167862</v>
      </c>
      <c r="T25" s="41">
        <v>380</v>
      </c>
      <c r="U25" s="44">
        <v>8.4210526315789472E-2</v>
      </c>
      <c r="V25" s="41">
        <v>4280</v>
      </c>
      <c r="W25" s="44">
        <v>1.5654205607476636E-2</v>
      </c>
    </row>
    <row r="26" spans="1:23" x14ac:dyDescent="0.45">
      <c r="A26" s="45" t="s">
        <v>32</v>
      </c>
      <c r="B26" s="40">
        <v>3247529</v>
      </c>
      <c r="C26" s="40">
        <v>2956458</v>
      </c>
      <c r="D26" s="40">
        <v>1482223</v>
      </c>
      <c r="E26" s="41">
        <v>1474235</v>
      </c>
      <c r="F26" s="46">
        <v>290463</v>
      </c>
      <c r="G26" s="41">
        <v>145731</v>
      </c>
      <c r="H26" s="41">
        <v>144732</v>
      </c>
      <c r="I26" s="41">
        <v>122</v>
      </c>
      <c r="J26" s="41">
        <v>55</v>
      </c>
      <c r="K26" s="41">
        <v>67</v>
      </c>
      <c r="L26" s="67">
        <v>486</v>
      </c>
      <c r="M26" s="67">
        <v>327</v>
      </c>
      <c r="N26" s="67">
        <v>159</v>
      </c>
      <c r="O26" s="42"/>
      <c r="P26" s="41">
        <v>3174370</v>
      </c>
      <c r="Q26" s="43">
        <v>0.9313526778541884</v>
      </c>
      <c r="R26" s="47">
        <v>268100</v>
      </c>
      <c r="S26" s="43">
        <v>1.0834129056322268</v>
      </c>
      <c r="T26" s="41">
        <v>140</v>
      </c>
      <c r="U26" s="44">
        <v>0.87142857142857144</v>
      </c>
      <c r="V26" s="41">
        <v>13310</v>
      </c>
      <c r="W26" s="44">
        <v>3.6513899323816677E-2</v>
      </c>
    </row>
    <row r="27" spans="1:23" x14ac:dyDescent="0.45">
      <c r="A27" s="45" t="s">
        <v>33</v>
      </c>
      <c r="B27" s="40">
        <v>3125232</v>
      </c>
      <c r="C27" s="40">
        <v>2783985</v>
      </c>
      <c r="D27" s="40">
        <v>1394559</v>
      </c>
      <c r="E27" s="41">
        <v>1389426</v>
      </c>
      <c r="F27" s="46">
        <v>338979</v>
      </c>
      <c r="G27" s="41">
        <v>170629</v>
      </c>
      <c r="H27" s="41">
        <v>168350</v>
      </c>
      <c r="I27" s="41">
        <v>2139</v>
      </c>
      <c r="J27" s="41">
        <v>1065</v>
      </c>
      <c r="K27" s="41">
        <v>1074</v>
      </c>
      <c r="L27" s="67">
        <v>129</v>
      </c>
      <c r="M27" s="67">
        <v>94</v>
      </c>
      <c r="N27" s="67">
        <v>35</v>
      </c>
      <c r="O27" s="42"/>
      <c r="P27" s="41">
        <v>3040725</v>
      </c>
      <c r="Q27" s="43">
        <v>0.9155661889845349</v>
      </c>
      <c r="R27" s="47">
        <v>279600</v>
      </c>
      <c r="S27" s="43">
        <v>1.2123712446351931</v>
      </c>
      <c r="T27" s="41">
        <v>2680</v>
      </c>
      <c r="U27" s="44">
        <v>0.79813432835820897</v>
      </c>
      <c r="V27" s="41">
        <v>710</v>
      </c>
      <c r="W27" s="44">
        <v>0.18169014084507043</v>
      </c>
    </row>
    <row r="28" spans="1:23" x14ac:dyDescent="0.45">
      <c r="A28" s="45" t="s">
        <v>34</v>
      </c>
      <c r="B28" s="40">
        <v>5936972</v>
      </c>
      <c r="C28" s="40">
        <v>5153483</v>
      </c>
      <c r="D28" s="40">
        <v>2584461</v>
      </c>
      <c r="E28" s="41">
        <v>2569022</v>
      </c>
      <c r="F28" s="46">
        <v>782546</v>
      </c>
      <c r="G28" s="41">
        <v>392230</v>
      </c>
      <c r="H28" s="41">
        <v>390316</v>
      </c>
      <c r="I28" s="41">
        <v>202</v>
      </c>
      <c r="J28" s="41">
        <v>94</v>
      </c>
      <c r="K28" s="41">
        <v>108</v>
      </c>
      <c r="L28" s="67">
        <v>741</v>
      </c>
      <c r="M28" s="67">
        <v>534</v>
      </c>
      <c r="N28" s="67">
        <v>207</v>
      </c>
      <c r="O28" s="42"/>
      <c r="P28" s="41">
        <v>5396620</v>
      </c>
      <c r="Q28" s="43">
        <v>0.95494642943175545</v>
      </c>
      <c r="R28" s="47">
        <v>752600</v>
      </c>
      <c r="S28" s="43">
        <v>1.0397900611214457</v>
      </c>
      <c r="T28" s="41">
        <v>1160</v>
      </c>
      <c r="U28" s="44">
        <v>0.17413793103448275</v>
      </c>
      <c r="V28" s="41">
        <v>57760</v>
      </c>
      <c r="W28" s="44">
        <v>1.2828947368421053E-2</v>
      </c>
    </row>
    <row r="29" spans="1:23" x14ac:dyDescent="0.45">
      <c r="A29" s="45" t="s">
        <v>35</v>
      </c>
      <c r="B29" s="40">
        <v>11245705</v>
      </c>
      <c r="C29" s="40">
        <v>8810486</v>
      </c>
      <c r="D29" s="40">
        <v>4417593</v>
      </c>
      <c r="E29" s="41">
        <v>4392893</v>
      </c>
      <c r="F29" s="46">
        <v>2434041</v>
      </c>
      <c r="G29" s="41">
        <v>1220862</v>
      </c>
      <c r="H29" s="41">
        <v>1213179</v>
      </c>
      <c r="I29" s="41">
        <v>749</v>
      </c>
      <c r="J29" s="41">
        <v>331</v>
      </c>
      <c r="K29" s="41">
        <v>418</v>
      </c>
      <c r="L29" s="67">
        <v>429</v>
      </c>
      <c r="M29" s="67">
        <v>302</v>
      </c>
      <c r="N29" s="67">
        <v>127</v>
      </c>
      <c r="O29" s="42"/>
      <c r="P29" s="41">
        <v>10122810</v>
      </c>
      <c r="Q29" s="43">
        <v>0.8703597123723551</v>
      </c>
      <c r="R29" s="47">
        <v>2709900</v>
      </c>
      <c r="S29" s="43">
        <v>0.89820325473264695</v>
      </c>
      <c r="T29" s="41">
        <v>1540</v>
      </c>
      <c r="U29" s="44">
        <v>0.48636363636363639</v>
      </c>
      <c r="V29" s="41">
        <v>5840</v>
      </c>
      <c r="W29" s="44">
        <v>7.3458904109589038E-2</v>
      </c>
    </row>
    <row r="30" spans="1:23" x14ac:dyDescent="0.45">
      <c r="A30" s="45" t="s">
        <v>36</v>
      </c>
      <c r="B30" s="40">
        <v>2778211</v>
      </c>
      <c r="C30" s="40">
        <v>2505742</v>
      </c>
      <c r="D30" s="40">
        <v>1255926</v>
      </c>
      <c r="E30" s="41">
        <v>1249816</v>
      </c>
      <c r="F30" s="46">
        <v>271820</v>
      </c>
      <c r="G30" s="41">
        <v>136529</v>
      </c>
      <c r="H30" s="41">
        <v>135291</v>
      </c>
      <c r="I30" s="41">
        <v>472</v>
      </c>
      <c r="J30" s="41">
        <v>235</v>
      </c>
      <c r="K30" s="41">
        <v>237</v>
      </c>
      <c r="L30" s="67">
        <v>177</v>
      </c>
      <c r="M30" s="67">
        <v>146</v>
      </c>
      <c r="N30" s="67">
        <v>31</v>
      </c>
      <c r="O30" s="42"/>
      <c r="P30" s="41">
        <v>2668985</v>
      </c>
      <c r="Q30" s="43">
        <v>0.93883704854092476</v>
      </c>
      <c r="R30" s="47">
        <v>239550</v>
      </c>
      <c r="S30" s="43">
        <v>1.1347109163013984</v>
      </c>
      <c r="T30" s="41">
        <v>880</v>
      </c>
      <c r="U30" s="44">
        <v>0.53636363636363638</v>
      </c>
      <c r="V30" s="41">
        <v>2940</v>
      </c>
      <c r="W30" s="44">
        <v>6.0204081632653061E-2</v>
      </c>
    </row>
    <row r="31" spans="1:23" x14ac:dyDescent="0.45">
      <c r="A31" s="45" t="s">
        <v>37</v>
      </c>
      <c r="B31" s="40">
        <v>2184076</v>
      </c>
      <c r="C31" s="40">
        <v>1815074</v>
      </c>
      <c r="D31" s="40">
        <v>910576</v>
      </c>
      <c r="E31" s="41">
        <v>904498</v>
      </c>
      <c r="F31" s="46">
        <v>368816</v>
      </c>
      <c r="G31" s="41">
        <v>184787</v>
      </c>
      <c r="H31" s="41">
        <v>184029</v>
      </c>
      <c r="I31" s="41">
        <v>94</v>
      </c>
      <c r="J31" s="41">
        <v>44</v>
      </c>
      <c r="K31" s="41">
        <v>50</v>
      </c>
      <c r="L31" s="67">
        <v>92</v>
      </c>
      <c r="M31" s="67">
        <v>70</v>
      </c>
      <c r="N31" s="67">
        <v>22</v>
      </c>
      <c r="O31" s="42"/>
      <c r="P31" s="41">
        <v>1916090</v>
      </c>
      <c r="Q31" s="43">
        <v>0.94728013819810131</v>
      </c>
      <c r="R31" s="47">
        <v>348300</v>
      </c>
      <c r="S31" s="43">
        <v>1.0589032443296009</v>
      </c>
      <c r="T31" s="41">
        <v>240</v>
      </c>
      <c r="U31" s="44">
        <v>0.39166666666666666</v>
      </c>
      <c r="V31" s="41">
        <v>1420</v>
      </c>
      <c r="W31" s="44">
        <v>6.4788732394366194E-2</v>
      </c>
    </row>
    <row r="32" spans="1:23" x14ac:dyDescent="0.45">
      <c r="A32" s="45" t="s">
        <v>38</v>
      </c>
      <c r="B32" s="40">
        <v>3768198</v>
      </c>
      <c r="C32" s="40">
        <v>3114755</v>
      </c>
      <c r="D32" s="40">
        <v>1561543</v>
      </c>
      <c r="E32" s="41">
        <v>1553212</v>
      </c>
      <c r="F32" s="46">
        <v>652671</v>
      </c>
      <c r="G32" s="41">
        <v>327544</v>
      </c>
      <c r="H32" s="41">
        <v>325127</v>
      </c>
      <c r="I32" s="41">
        <v>499</v>
      </c>
      <c r="J32" s="41">
        <v>251</v>
      </c>
      <c r="K32" s="41">
        <v>248</v>
      </c>
      <c r="L32" s="67">
        <v>273</v>
      </c>
      <c r="M32" s="67">
        <v>158</v>
      </c>
      <c r="N32" s="67">
        <v>115</v>
      </c>
      <c r="O32" s="42"/>
      <c r="P32" s="41">
        <v>3409695</v>
      </c>
      <c r="Q32" s="43">
        <v>0.91349959453851448</v>
      </c>
      <c r="R32" s="47">
        <v>704200</v>
      </c>
      <c r="S32" s="43">
        <v>0.92682618574268671</v>
      </c>
      <c r="T32" s="41">
        <v>1060</v>
      </c>
      <c r="U32" s="44">
        <v>0.47075471698113208</v>
      </c>
      <c r="V32" s="41">
        <v>2370</v>
      </c>
      <c r="W32" s="44">
        <v>0.11518987341772152</v>
      </c>
    </row>
    <row r="33" spans="1:23" x14ac:dyDescent="0.45">
      <c r="A33" s="45" t="s">
        <v>39</v>
      </c>
      <c r="B33" s="40">
        <v>12937603</v>
      </c>
      <c r="C33" s="40">
        <v>9996074</v>
      </c>
      <c r="D33" s="40">
        <v>5012834</v>
      </c>
      <c r="E33" s="41">
        <v>4983240</v>
      </c>
      <c r="F33" s="46">
        <v>2876340</v>
      </c>
      <c r="G33" s="41">
        <v>1441621</v>
      </c>
      <c r="H33" s="41">
        <v>1434719</v>
      </c>
      <c r="I33" s="41">
        <v>63941</v>
      </c>
      <c r="J33" s="41">
        <v>32163</v>
      </c>
      <c r="K33" s="41">
        <v>31778</v>
      </c>
      <c r="L33" s="67">
        <v>1248</v>
      </c>
      <c r="M33" s="67">
        <v>799</v>
      </c>
      <c r="N33" s="67">
        <v>449</v>
      </c>
      <c r="O33" s="42"/>
      <c r="P33" s="41">
        <v>11521165</v>
      </c>
      <c r="Q33" s="43">
        <v>0.86762701514994356</v>
      </c>
      <c r="R33" s="47">
        <v>3481600</v>
      </c>
      <c r="S33" s="43">
        <v>0.82615464154411766</v>
      </c>
      <c r="T33" s="41">
        <v>72720</v>
      </c>
      <c r="U33" s="44">
        <v>0.87927667766776674</v>
      </c>
      <c r="V33" s="41">
        <v>26240</v>
      </c>
      <c r="W33" s="44">
        <v>4.7560975609756098E-2</v>
      </c>
    </row>
    <row r="34" spans="1:23" x14ac:dyDescent="0.45">
      <c r="A34" s="45" t="s">
        <v>40</v>
      </c>
      <c r="B34" s="40">
        <v>8317996</v>
      </c>
      <c r="C34" s="40">
        <v>6927090</v>
      </c>
      <c r="D34" s="40">
        <v>3472253</v>
      </c>
      <c r="E34" s="41">
        <v>3454837</v>
      </c>
      <c r="F34" s="46">
        <v>1389056</v>
      </c>
      <c r="G34" s="41">
        <v>697422</v>
      </c>
      <c r="H34" s="41">
        <v>691634</v>
      </c>
      <c r="I34" s="41">
        <v>1126</v>
      </c>
      <c r="J34" s="41">
        <v>547</v>
      </c>
      <c r="K34" s="41">
        <v>579</v>
      </c>
      <c r="L34" s="67">
        <v>724</v>
      </c>
      <c r="M34" s="67">
        <v>451</v>
      </c>
      <c r="N34" s="67">
        <v>273</v>
      </c>
      <c r="O34" s="42"/>
      <c r="P34" s="41">
        <v>7609375</v>
      </c>
      <c r="Q34" s="43">
        <v>0.91033626283367552</v>
      </c>
      <c r="R34" s="47">
        <v>1135400</v>
      </c>
      <c r="S34" s="43">
        <v>1.2234067289061124</v>
      </c>
      <c r="T34" s="41">
        <v>2540</v>
      </c>
      <c r="U34" s="44">
        <v>0.44330708661417323</v>
      </c>
      <c r="V34" s="41">
        <v>4430</v>
      </c>
      <c r="W34" s="44">
        <v>0.16343115124153498</v>
      </c>
    </row>
    <row r="35" spans="1:23" x14ac:dyDescent="0.45">
      <c r="A35" s="45" t="s">
        <v>41</v>
      </c>
      <c r="B35" s="40">
        <v>2040525</v>
      </c>
      <c r="C35" s="40">
        <v>1817815</v>
      </c>
      <c r="D35" s="40">
        <v>911282</v>
      </c>
      <c r="E35" s="41">
        <v>906533</v>
      </c>
      <c r="F35" s="46">
        <v>222309</v>
      </c>
      <c r="G35" s="41">
        <v>111397</v>
      </c>
      <c r="H35" s="41">
        <v>110912</v>
      </c>
      <c r="I35" s="41">
        <v>212</v>
      </c>
      <c r="J35" s="41">
        <v>93</v>
      </c>
      <c r="K35" s="41">
        <v>119</v>
      </c>
      <c r="L35" s="67">
        <v>189</v>
      </c>
      <c r="M35" s="67">
        <v>139</v>
      </c>
      <c r="N35" s="67">
        <v>50</v>
      </c>
      <c r="O35" s="42"/>
      <c r="P35" s="41">
        <v>1964100</v>
      </c>
      <c r="Q35" s="43">
        <v>0.92552059467440562</v>
      </c>
      <c r="R35" s="47">
        <v>127300</v>
      </c>
      <c r="S35" s="43">
        <v>1.7463393558523173</v>
      </c>
      <c r="T35" s="41">
        <v>800</v>
      </c>
      <c r="U35" s="44">
        <v>0.26500000000000001</v>
      </c>
      <c r="V35" s="41">
        <v>3000</v>
      </c>
      <c r="W35" s="44">
        <v>6.3E-2</v>
      </c>
    </row>
    <row r="36" spans="1:23" x14ac:dyDescent="0.45">
      <c r="A36" s="45" t="s">
        <v>42</v>
      </c>
      <c r="B36" s="40">
        <v>1389689</v>
      </c>
      <c r="C36" s="40">
        <v>1327151</v>
      </c>
      <c r="D36" s="40">
        <v>665205</v>
      </c>
      <c r="E36" s="41">
        <v>661946</v>
      </c>
      <c r="F36" s="46">
        <v>62362</v>
      </c>
      <c r="G36" s="41">
        <v>31243</v>
      </c>
      <c r="H36" s="41">
        <v>31119</v>
      </c>
      <c r="I36" s="41">
        <v>75</v>
      </c>
      <c r="J36" s="41">
        <v>39</v>
      </c>
      <c r="K36" s="41">
        <v>36</v>
      </c>
      <c r="L36" s="67">
        <v>101</v>
      </c>
      <c r="M36" s="67">
        <v>82</v>
      </c>
      <c r="N36" s="67">
        <v>19</v>
      </c>
      <c r="O36" s="42"/>
      <c r="P36" s="41">
        <v>1398645</v>
      </c>
      <c r="Q36" s="43">
        <v>0.94888338356051749</v>
      </c>
      <c r="R36" s="47">
        <v>48100</v>
      </c>
      <c r="S36" s="43">
        <v>1.2965072765072765</v>
      </c>
      <c r="T36" s="41">
        <v>160</v>
      </c>
      <c r="U36" s="44">
        <v>0.46875</v>
      </c>
      <c r="V36" s="41">
        <v>2200</v>
      </c>
      <c r="W36" s="44">
        <v>4.5909090909090906E-2</v>
      </c>
    </row>
    <row r="37" spans="1:23" x14ac:dyDescent="0.45">
      <c r="A37" s="45" t="s">
        <v>43</v>
      </c>
      <c r="B37" s="40">
        <v>818629</v>
      </c>
      <c r="C37" s="40">
        <v>718431</v>
      </c>
      <c r="D37" s="40">
        <v>360311</v>
      </c>
      <c r="E37" s="41">
        <v>358120</v>
      </c>
      <c r="F37" s="46">
        <v>100064</v>
      </c>
      <c r="G37" s="41">
        <v>50229</v>
      </c>
      <c r="H37" s="41">
        <v>49835</v>
      </c>
      <c r="I37" s="41">
        <v>63</v>
      </c>
      <c r="J37" s="41">
        <v>30</v>
      </c>
      <c r="K37" s="41">
        <v>33</v>
      </c>
      <c r="L37" s="67">
        <v>71</v>
      </c>
      <c r="M37" s="67">
        <v>42</v>
      </c>
      <c r="N37" s="67">
        <v>29</v>
      </c>
      <c r="O37" s="42"/>
      <c r="P37" s="41">
        <v>826860</v>
      </c>
      <c r="Q37" s="43">
        <v>0.86886655540236557</v>
      </c>
      <c r="R37" s="47">
        <v>110800</v>
      </c>
      <c r="S37" s="43">
        <v>0.90310469314079422</v>
      </c>
      <c r="T37" s="41">
        <v>440</v>
      </c>
      <c r="U37" s="44">
        <v>0.14318181818181819</v>
      </c>
      <c r="V37" s="41">
        <v>390</v>
      </c>
      <c r="W37" s="44">
        <v>0.18205128205128204</v>
      </c>
    </row>
    <row r="38" spans="1:23" x14ac:dyDescent="0.45">
      <c r="A38" s="45" t="s">
        <v>44</v>
      </c>
      <c r="B38" s="40">
        <v>1045708</v>
      </c>
      <c r="C38" s="40">
        <v>990104</v>
      </c>
      <c r="D38" s="40">
        <v>496400</v>
      </c>
      <c r="E38" s="41">
        <v>493704</v>
      </c>
      <c r="F38" s="46">
        <v>55425</v>
      </c>
      <c r="G38" s="41">
        <v>27795</v>
      </c>
      <c r="H38" s="41">
        <v>27630</v>
      </c>
      <c r="I38" s="41">
        <v>117</v>
      </c>
      <c r="J38" s="41">
        <v>54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0.9188900232018562</v>
      </c>
      <c r="R38" s="47">
        <v>47400</v>
      </c>
      <c r="S38" s="43">
        <v>1.1693037974683544</v>
      </c>
      <c r="T38" s="41">
        <v>780</v>
      </c>
      <c r="U38" s="44">
        <v>0.15</v>
      </c>
      <c r="V38" s="41">
        <v>400</v>
      </c>
      <c r="W38" s="44">
        <v>0.155</v>
      </c>
    </row>
    <row r="39" spans="1:23" x14ac:dyDescent="0.45">
      <c r="A39" s="45" t="s">
        <v>45</v>
      </c>
      <c r="B39" s="40">
        <v>2758452</v>
      </c>
      <c r="C39" s="40">
        <v>2424454</v>
      </c>
      <c r="D39" s="40">
        <v>1215949</v>
      </c>
      <c r="E39" s="41">
        <v>1208505</v>
      </c>
      <c r="F39" s="46">
        <v>333471</v>
      </c>
      <c r="G39" s="41">
        <v>167375</v>
      </c>
      <c r="H39" s="41">
        <v>166096</v>
      </c>
      <c r="I39" s="41">
        <v>314</v>
      </c>
      <c r="J39" s="41">
        <v>149</v>
      </c>
      <c r="K39" s="41">
        <v>165</v>
      </c>
      <c r="L39" s="67">
        <v>213</v>
      </c>
      <c r="M39" s="67">
        <v>148</v>
      </c>
      <c r="N39" s="67">
        <v>65</v>
      </c>
      <c r="O39" s="42"/>
      <c r="P39" s="41">
        <v>2837130</v>
      </c>
      <c r="Q39" s="43">
        <v>0.85454455735197188</v>
      </c>
      <c r="R39" s="47">
        <v>385900</v>
      </c>
      <c r="S39" s="43">
        <v>0.86413837781808756</v>
      </c>
      <c r="T39" s="41">
        <v>720</v>
      </c>
      <c r="U39" s="44">
        <v>0.43611111111111112</v>
      </c>
      <c r="V39" s="41">
        <v>3340</v>
      </c>
      <c r="W39" s="44">
        <v>6.3772455089820365E-2</v>
      </c>
    </row>
    <row r="40" spans="1:23" x14ac:dyDescent="0.45">
      <c r="A40" s="45" t="s">
        <v>46</v>
      </c>
      <c r="B40" s="40">
        <v>4147755</v>
      </c>
      <c r="C40" s="40">
        <v>3552281</v>
      </c>
      <c r="D40" s="40">
        <v>1780781</v>
      </c>
      <c r="E40" s="41">
        <v>1771500</v>
      </c>
      <c r="F40" s="46">
        <v>595196</v>
      </c>
      <c r="G40" s="41">
        <v>298625</v>
      </c>
      <c r="H40" s="41">
        <v>296571</v>
      </c>
      <c r="I40" s="41">
        <v>125</v>
      </c>
      <c r="J40" s="41">
        <v>57</v>
      </c>
      <c r="K40" s="41">
        <v>68</v>
      </c>
      <c r="L40" s="67">
        <v>153</v>
      </c>
      <c r="M40" s="67">
        <v>133</v>
      </c>
      <c r="N40" s="67">
        <v>20</v>
      </c>
      <c r="O40" s="42"/>
      <c r="P40" s="41">
        <v>3981430</v>
      </c>
      <c r="Q40" s="43">
        <v>0.89221234581544817</v>
      </c>
      <c r="R40" s="47">
        <v>616200</v>
      </c>
      <c r="S40" s="43">
        <v>0.96591366439467707</v>
      </c>
      <c r="T40" s="41">
        <v>1240</v>
      </c>
      <c r="U40" s="44">
        <v>0.10080645161290322</v>
      </c>
      <c r="V40" s="41">
        <v>5060</v>
      </c>
      <c r="W40" s="44">
        <v>3.0237154150197627E-2</v>
      </c>
    </row>
    <row r="41" spans="1:23" x14ac:dyDescent="0.45">
      <c r="A41" s="45" t="s">
        <v>47</v>
      </c>
      <c r="B41" s="40">
        <v>2037082</v>
      </c>
      <c r="C41" s="40">
        <v>1823855</v>
      </c>
      <c r="D41" s="40">
        <v>914077</v>
      </c>
      <c r="E41" s="41">
        <v>909778</v>
      </c>
      <c r="F41" s="46">
        <v>213020</v>
      </c>
      <c r="G41" s="41">
        <v>106968</v>
      </c>
      <c r="H41" s="41">
        <v>106052</v>
      </c>
      <c r="I41" s="41">
        <v>55</v>
      </c>
      <c r="J41" s="41">
        <v>29</v>
      </c>
      <c r="K41" s="41">
        <v>26</v>
      </c>
      <c r="L41" s="67">
        <v>152</v>
      </c>
      <c r="M41" s="67">
        <v>114</v>
      </c>
      <c r="N41" s="67">
        <v>38</v>
      </c>
      <c r="O41" s="42"/>
      <c r="P41" s="41">
        <v>2024075</v>
      </c>
      <c r="Q41" s="43">
        <v>0.9010807405852056</v>
      </c>
      <c r="R41" s="47">
        <v>210200</v>
      </c>
      <c r="S41" s="43">
        <v>1.0134157944814461</v>
      </c>
      <c r="T41" s="41">
        <v>420</v>
      </c>
      <c r="U41" s="44">
        <v>0.13095238095238096</v>
      </c>
      <c r="V41" s="41">
        <v>4380</v>
      </c>
      <c r="W41" s="44">
        <v>3.4703196347031964E-2</v>
      </c>
    </row>
    <row r="42" spans="1:23" x14ac:dyDescent="0.45">
      <c r="A42" s="45" t="s">
        <v>48</v>
      </c>
      <c r="B42" s="40">
        <v>1094031</v>
      </c>
      <c r="C42" s="40">
        <v>941677</v>
      </c>
      <c r="D42" s="40">
        <v>472082</v>
      </c>
      <c r="E42" s="41">
        <v>469595</v>
      </c>
      <c r="F42" s="46">
        <v>152114</v>
      </c>
      <c r="G42" s="41">
        <v>76266</v>
      </c>
      <c r="H42" s="41">
        <v>75848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0.91729975890704529</v>
      </c>
      <c r="R42" s="47">
        <v>152900</v>
      </c>
      <c r="S42" s="43">
        <v>0.99485938521909745</v>
      </c>
      <c r="T42" s="41">
        <v>860</v>
      </c>
      <c r="U42" s="44">
        <v>0.19418604651162791</v>
      </c>
      <c r="V42" s="41">
        <v>5000</v>
      </c>
      <c r="W42" s="44">
        <v>1.46E-2</v>
      </c>
    </row>
    <row r="43" spans="1:23" x14ac:dyDescent="0.45">
      <c r="A43" s="45" t="s">
        <v>49</v>
      </c>
      <c r="B43" s="40">
        <v>1448018</v>
      </c>
      <c r="C43" s="40">
        <v>1335596</v>
      </c>
      <c r="D43" s="40">
        <v>669528</v>
      </c>
      <c r="E43" s="41">
        <v>666068</v>
      </c>
      <c r="F43" s="46">
        <v>112189</v>
      </c>
      <c r="G43" s="41">
        <v>56183</v>
      </c>
      <c r="H43" s="41">
        <v>56006</v>
      </c>
      <c r="I43" s="41">
        <v>173</v>
      </c>
      <c r="J43" s="41">
        <v>85</v>
      </c>
      <c r="K43" s="41">
        <v>88</v>
      </c>
      <c r="L43" s="67">
        <v>60</v>
      </c>
      <c r="M43" s="67">
        <v>55</v>
      </c>
      <c r="N43" s="67">
        <v>5</v>
      </c>
      <c r="O43" s="42"/>
      <c r="P43" s="41">
        <v>1441310</v>
      </c>
      <c r="Q43" s="43">
        <v>0.92665422428207678</v>
      </c>
      <c r="R43" s="47">
        <v>102300</v>
      </c>
      <c r="S43" s="43">
        <v>1.0966666666666667</v>
      </c>
      <c r="T43" s="41">
        <v>200</v>
      </c>
      <c r="U43" s="44">
        <v>0.86499999999999999</v>
      </c>
      <c r="V43" s="41">
        <v>1190</v>
      </c>
      <c r="W43" s="44">
        <v>5.0420168067226892E-2</v>
      </c>
    </row>
    <row r="44" spans="1:23" x14ac:dyDescent="0.45">
      <c r="A44" s="45" t="s">
        <v>50</v>
      </c>
      <c r="B44" s="40">
        <v>2060118</v>
      </c>
      <c r="C44" s="40">
        <v>1926911</v>
      </c>
      <c r="D44" s="40">
        <v>966236</v>
      </c>
      <c r="E44" s="41">
        <v>960675</v>
      </c>
      <c r="F44" s="46">
        <v>132951</v>
      </c>
      <c r="G44" s="41">
        <v>66748</v>
      </c>
      <c r="H44" s="41">
        <v>66203</v>
      </c>
      <c r="I44" s="41">
        <v>56</v>
      </c>
      <c r="J44" s="41">
        <v>26</v>
      </c>
      <c r="K44" s="41">
        <v>30</v>
      </c>
      <c r="L44" s="67">
        <v>200</v>
      </c>
      <c r="M44" s="67">
        <v>140</v>
      </c>
      <c r="N44" s="67">
        <v>60</v>
      </c>
      <c r="O44" s="42"/>
      <c r="P44" s="41">
        <v>2095550</v>
      </c>
      <c r="Q44" s="43">
        <v>0.91952518431915253</v>
      </c>
      <c r="R44" s="47">
        <v>128400</v>
      </c>
      <c r="S44" s="43">
        <v>1.0354439252336449</v>
      </c>
      <c r="T44" s="41">
        <v>100</v>
      </c>
      <c r="U44" s="44">
        <v>0.56000000000000005</v>
      </c>
      <c r="V44" s="41">
        <v>9090</v>
      </c>
      <c r="W44" s="44">
        <v>2.2002200220022004E-2</v>
      </c>
    </row>
    <row r="45" spans="1:23" x14ac:dyDescent="0.45">
      <c r="A45" s="45" t="s">
        <v>51</v>
      </c>
      <c r="B45" s="40">
        <v>1039248</v>
      </c>
      <c r="C45" s="40">
        <v>980020</v>
      </c>
      <c r="D45" s="40">
        <v>492160</v>
      </c>
      <c r="E45" s="41">
        <v>487860</v>
      </c>
      <c r="F45" s="46">
        <v>58891</v>
      </c>
      <c r="G45" s="41">
        <v>29620</v>
      </c>
      <c r="H45" s="41">
        <v>29271</v>
      </c>
      <c r="I45" s="41">
        <v>74</v>
      </c>
      <c r="J45" s="41">
        <v>33</v>
      </c>
      <c r="K45" s="41">
        <v>41</v>
      </c>
      <c r="L45" s="67">
        <v>263</v>
      </c>
      <c r="M45" s="67">
        <v>169</v>
      </c>
      <c r="N45" s="67">
        <v>94</v>
      </c>
      <c r="O45" s="42"/>
      <c r="P45" s="41">
        <v>1048795</v>
      </c>
      <c r="Q45" s="43">
        <v>0.93442474458783653</v>
      </c>
      <c r="R45" s="47">
        <v>55600</v>
      </c>
      <c r="S45" s="43">
        <v>1.0591906474820143</v>
      </c>
      <c r="T45" s="41">
        <v>140</v>
      </c>
      <c r="U45" s="44">
        <v>0.52857142857142858</v>
      </c>
      <c r="V45" s="41">
        <v>6690</v>
      </c>
      <c r="W45" s="44">
        <v>3.9312406576980569E-2</v>
      </c>
    </row>
    <row r="46" spans="1:23" x14ac:dyDescent="0.45">
      <c r="A46" s="45" t="s">
        <v>52</v>
      </c>
      <c r="B46" s="40">
        <v>7669418</v>
      </c>
      <c r="C46" s="40">
        <v>6689139</v>
      </c>
      <c r="D46" s="40">
        <v>3359115</v>
      </c>
      <c r="E46" s="41">
        <v>3330024</v>
      </c>
      <c r="F46" s="46">
        <v>979849</v>
      </c>
      <c r="G46" s="41">
        <v>493544</v>
      </c>
      <c r="H46" s="41">
        <v>486305</v>
      </c>
      <c r="I46" s="41">
        <v>204</v>
      </c>
      <c r="J46" s="41">
        <v>92</v>
      </c>
      <c r="K46" s="41">
        <v>112</v>
      </c>
      <c r="L46" s="67">
        <v>226</v>
      </c>
      <c r="M46" s="67">
        <v>192</v>
      </c>
      <c r="N46" s="67">
        <v>34</v>
      </c>
      <c r="O46" s="42"/>
      <c r="P46" s="41">
        <v>7070230</v>
      </c>
      <c r="Q46" s="43">
        <v>0.94609920752224463</v>
      </c>
      <c r="R46" s="47">
        <v>1044500</v>
      </c>
      <c r="S46" s="43">
        <v>0.9381033987553854</v>
      </c>
      <c r="T46" s="41">
        <v>820</v>
      </c>
      <c r="U46" s="44">
        <v>0.24878048780487805</v>
      </c>
      <c r="V46" s="41">
        <v>2700</v>
      </c>
      <c r="W46" s="44">
        <v>8.3703703703703697E-2</v>
      </c>
    </row>
    <row r="47" spans="1:23" x14ac:dyDescent="0.45">
      <c r="A47" s="45" t="s">
        <v>53</v>
      </c>
      <c r="B47" s="40">
        <v>1193423</v>
      </c>
      <c r="C47" s="40">
        <v>1109670</v>
      </c>
      <c r="D47" s="40">
        <v>556414</v>
      </c>
      <c r="E47" s="41">
        <v>553256</v>
      </c>
      <c r="F47" s="46">
        <v>83605</v>
      </c>
      <c r="G47" s="41">
        <v>42117</v>
      </c>
      <c r="H47" s="41">
        <v>41488</v>
      </c>
      <c r="I47" s="41">
        <v>16</v>
      </c>
      <c r="J47" s="41">
        <v>5</v>
      </c>
      <c r="K47" s="41">
        <v>11</v>
      </c>
      <c r="L47" s="67">
        <v>132</v>
      </c>
      <c r="M47" s="67">
        <v>72</v>
      </c>
      <c r="N47" s="67">
        <v>60</v>
      </c>
      <c r="O47" s="42"/>
      <c r="P47" s="41">
        <v>1212205</v>
      </c>
      <c r="Q47" s="43">
        <v>0.91541447197462478</v>
      </c>
      <c r="R47" s="47">
        <v>74400</v>
      </c>
      <c r="S47" s="43">
        <v>1.1237231182795699</v>
      </c>
      <c r="T47" s="41">
        <v>140</v>
      </c>
      <c r="U47" s="44">
        <v>0.11428571428571428</v>
      </c>
      <c r="V47" s="41">
        <v>710</v>
      </c>
      <c r="W47" s="44">
        <v>0.18591549295774648</v>
      </c>
    </row>
    <row r="48" spans="1:23" x14ac:dyDescent="0.45">
      <c r="A48" s="45" t="s">
        <v>54</v>
      </c>
      <c r="B48" s="40">
        <v>2037261</v>
      </c>
      <c r="C48" s="40">
        <v>1752374</v>
      </c>
      <c r="D48" s="40">
        <v>879434</v>
      </c>
      <c r="E48" s="41">
        <v>872940</v>
      </c>
      <c r="F48" s="46">
        <v>284825</v>
      </c>
      <c r="G48" s="41">
        <v>142707</v>
      </c>
      <c r="H48" s="41">
        <v>142118</v>
      </c>
      <c r="I48" s="41">
        <v>29</v>
      </c>
      <c r="J48" s="41">
        <v>12</v>
      </c>
      <c r="K48" s="41">
        <v>17</v>
      </c>
      <c r="L48" s="67">
        <v>33</v>
      </c>
      <c r="M48" s="67">
        <v>28</v>
      </c>
      <c r="N48" s="67">
        <v>5</v>
      </c>
      <c r="O48" s="42"/>
      <c r="P48" s="41">
        <v>1909420</v>
      </c>
      <c r="Q48" s="43">
        <v>0.91775198751453324</v>
      </c>
      <c r="R48" s="47">
        <v>288800</v>
      </c>
      <c r="S48" s="43">
        <v>0.98623614958448758</v>
      </c>
      <c r="T48" s="41">
        <v>300</v>
      </c>
      <c r="U48" s="44">
        <v>9.6666666666666665E-2</v>
      </c>
      <c r="V48" s="41">
        <v>1170</v>
      </c>
      <c r="W48" s="44">
        <v>2.8205128205128206E-2</v>
      </c>
    </row>
    <row r="49" spans="1:23" x14ac:dyDescent="0.45">
      <c r="A49" s="45" t="s">
        <v>55</v>
      </c>
      <c r="B49" s="40">
        <v>2673465</v>
      </c>
      <c r="C49" s="40">
        <v>2304822</v>
      </c>
      <c r="D49" s="40">
        <v>1155935</v>
      </c>
      <c r="E49" s="41">
        <v>1148887</v>
      </c>
      <c r="F49" s="46">
        <v>368240</v>
      </c>
      <c r="G49" s="41">
        <v>184752</v>
      </c>
      <c r="H49" s="41">
        <v>183488</v>
      </c>
      <c r="I49" s="41">
        <v>252</v>
      </c>
      <c r="J49" s="41">
        <v>124</v>
      </c>
      <c r="K49" s="41">
        <v>128</v>
      </c>
      <c r="L49" s="67">
        <v>151</v>
      </c>
      <c r="M49" s="67">
        <v>130</v>
      </c>
      <c r="N49" s="67">
        <v>21</v>
      </c>
      <c r="O49" s="42"/>
      <c r="P49" s="41">
        <v>2537755</v>
      </c>
      <c r="Q49" s="43">
        <v>0.90821296776087523</v>
      </c>
      <c r="R49" s="47">
        <v>350000</v>
      </c>
      <c r="S49" s="43">
        <v>1.0521142857142858</v>
      </c>
      <c r="T49" s="41">
        <v>720</v>
      </c>
      <c r="U49" s="44">
        <v>0.35</v>
      </c>
      <c r="V49" s="41">
        <v>1220</v>
      </c>
      <c r="W49" s="44">
        <v>0.12377049180327869</v>
      </c>
    </row>
    <row r="50" spans="1:23" x14ac:dyDescent="0.45">
      <c r="A50" s="45" t="s">
        <v>56</v>
      </c>
      <c r="B50" s="40">
        <v>1699139</v>
      </c>
      <c r="C50" s="40">
        <v>1563056</v>
      </c>
      <c r="D50" s="40">
        <v>784489</v>
      </c>
      <c r="E50" s="41">
        <v>778567</v>
      </c>
      <c r="F50" s="46">
        <v>135749</v>
      </c>
      <c r="G50" s="41">
        <v>68085</v>
      </c>
      <c r="H50" s="41">
        <v>67664</v>
      </c>
      <c r="I50" s="41">
        <v>98</v>
      </c>
      <c r="J50" s="41">
        <v>42</v>
      </c>
      <c r="K50" s="41">
        <v>56</v>
      </c>
      <c r="L50" s="67">
        <v>236</v>
      </c>
      <c r="M50" s="67">
        <v>139</v>
      </c>
      <c r="N50" s="67">
        <v>97</v>
      </c>
      <c r="O50" s="42"/>
      <c r="P50" s="41">
        <v>1676195</v>
      </c>
      <c r="Q50" s="43">
        <v>0.93250248330295704</v>
      </c>
      <c r="R50" s="47">
        <v>125500</v>
      </c>
      <c r="S50" s="43">
        <v>1.0816653386454183</v>
      </c>
      <c r="T50" s="41">
        <v>440</v>
      </c>
      <c r="U50" s="44">
        <v>0.22272727272727272</v>
      </c>
      <c r="V50" s="41">
        <v>1000</v>
      </c>
      <c r="W50" s="44">
        <v>0.23599999999999999</v>
      </c>
    </row>
    <row r="51" spans="1:23" x14ac:dyDescent="0.45">
      <c r="A51" s="45" t="s">
        <v>57</v>
      </c>
      <c r="B51" s="40">
        <v>1613953</v>
      </c>
      <c r="C51" s="40">
        <v>1550723</v>
      </c>
      <c r="D51" s="40">
        <v>778022</v>
      </c>
      <c r="E51" s="41">
        <v>772701</v>
      </c>
      <c r="F51" s="46">
        <v>63089</v>
      </c>
      <c r="G51" s="41">
        <v>31639</v>
      </c>
      <c r="H51" s="41">
        <v>31450</v>
      </c>
      <c r="I51" s="41">
        <v>27</v>
      </c>
      <c r="J51" s="41">
        <v>10</v>
      </c>
      <c r="K51" s="41">
        <v>17</v>
      </c>
      <c r="L51" s="67">
        <v>114</v>
      </c>
      <c r="M51" s="67">
        <v>97</v>
      </c>
      <c r="N51" s="67">
        <v>17</v>
      </c>
      <c r="O51" s="42"/>
      <c r="P51" s="41">
        <v>1622295</v>
      </c>
      <c r="Q51" s="43">
        <v>0.9558822532276805</v>
      </c>
      <c r="R51" s="47">
        <v>55600</v>
      </c>
      <c r="S51" s="43">
        <v>1.1346942446043164</v>
      </c>
      <c r="T51" s="41">
        <v>300</v>
      </c>
      <c r="U51" s="44">
        <v>0.09</v>
      </c>
      <c r="V51" s="41">
        <v>2410</v>
      </c>
      <c r="W51" s="44">
        <v>4.7302904564315351E-2</v>
      </c>
    </row>
    <row r="52" spans="1:23" x14ac:dyDescent="0.45">
      <c r="A52" s="45" t="s">
        <v>58</v>
      </c>
      <c r="B52" s="40">
        <v>2417133</v>
      </c>
      <c r="C52" s="40">
        <v>2217443</v>
      </c>
      <c r="D52" s="40">
        <v>1112989</v>
      </c>
      <c r="E52" s="41">
        <v>1104454</v>
      </c>
      <c r="F52" s="46">
        <v>199439</v>
      </c>
      <c r="G52" s="41">
        <v>100113</v>
      </c>
      <c r="H52" s="41">
        <v>99326</v>
      </c>
      <c r="I52" s="41">
        <v>234</v>
      </c>
      <c r="J52" s="41">
        <v>115</v>
      </c>
      <c r="K52" s="41">
        <v>119</v>
      </c>
      <c r="L52" s="67">
        <v>17</v>
      </c>
      <c r="M52" s="67">
        <v>15</v>
      </c>
      <c r="N52" s="67">
        <v>2</v>
      </c>
      <c r="O52" s="42"/>
      <c r="P52" s="41">
        <v>2407410</v>
      </c>
      <c r="Q52" s="43">
        <v>0.92109071574845991</v>
      </c>
      <c r="R52" s="47">
        <v>197100</v>
      </c>
      <c r="S52" s="43">
        <v>1.011867072552004</v>
      </c>
      <c r="T52" s="41">
        <v>340</v>
      </c>
      <c r="U52" s="44">
        <v>0.68823529411764706</v>
      </c>
      <c r="V52" s="41">
        <v>1250</v>
      </c>
      <c r="W52" s="44">
        <v>1.3599999999999999E-2</v>
      </c>
    </row>
    <row r="53" spans="1:23" x14ac:dyDescent="0.45">
      <c r="A53" s="45" t="s">
        <v>59</v>
      </c>
      <c r="B53" s="40">
        <v>1965638</v>
      </c>
      <c r="C53" s="40">
        <v>1685879</v>
      </c>
      <c r="D53" s="40">
        <v>847571</v>
      </c>
      <c r="E53" s="41">
        <v>838308</v>
      </c>
      <c r="F53" s="46">
        <v>279157</v>
      </c>
      <c r="G53" s="41">
        <v>140343</v>
      </c>
      <c r="H53" s="41">
        <v>138814</v>
      </c>
      <c r="I53" s="41">
        <v>489</v>
      </c>
      <c r="J53" s="41">
        <v>242</v>
      </c>
      <c r="K53" s="41">
        <v>247</v>
      </c>
      <c r="L53" s="67">
        <v>113</v>
      </c>
      <c r="M53" s="67">
        <v>86</v>
      </c>
      <c r="N53" s="67">
        <v>27</v>
      </c>
      <c r="O53" s="42"/>
      <c r="P53" s="41">
        <v>1955425</v>
      </c>
      <c r="Q53" s="43">
        <v>0.86215477453750466</v>
      </c>
      <c r="R53" s="47">
        <v>305500</v>
      </c>
      <c r="S53" s="43">
        <v>0.91377086743044189</v>
      </c>
      <c r="T53" s="41">
        <v>1260</v>
      </c>
      <c r="U53" s="44">
        <v>0.3880952380952381</v>
      </c>
      <c r="V53" s="41">
        <v>3860</v>
      </c>
      <c r="W53" s="44">
        <v>2.9274611398963729E-2</v>
      </c>
    </row>
    <row r="55" spans="1:23" x14ac:dyDescent="0.45">
      <c r="A55" s="134" t="s">
        <v>133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spans="1:23" x14ac:dyDescent="0.45">
      <c r="A56" s="135" t="s">
        <v>134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3" x14ac:dyDescent="0.45">
      <c r="A57" s="135" t="s">
        <v>135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3" x14ac:dyDescent="0.45">
      <c r="A58" s="135" t="s">
        <v>136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3" ht="18" customHeight="1" x14ac:dyDescent="0.45">
      <c r="A59" s="134" t="s">
        <v>137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DIGI-808455956-3921593</_dlc_DocId>
    <_dlc_DocIdUrl xmlns="89559dea-130d-4237-8e78-1ce7f44b9a24">
      <Url>https://digitalgojp.sharepoint.com/sites/digi_portal/_layouts/15/DocIdRedir.aspx?ID=DIGI-808455956-3921593</Url>
      <Description>DIGI-808455956-3921593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2022-07-22T12:41:49Z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ecc85a77-e4f4-45f5-9b02-88386e1bbbcb</vt:lpwstr>
  </property>
  <property fmtid="{D5CDD505-2E9C-101B-9397-08002B2CF9AE}" pid="4" name="MediaServiceImageTags">
    <vt:lpwstr/>
  </property>
</Properties>
</file>