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1592" yWindow="2352" windowWidth="28800" windowHeight="15432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総接種回数!$A$1:$M$61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1" l="1"/>
  <c r="G5" i="10"/>
  <c r="G9" i="11" l="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8" i="11"/>
  <c r="M7" i="11"/>
  <c r="J7" i="11" l="1"/>
  <c r="K7" i="11"/>
  <c r="I7" i="11"/>
  <c r="Q2" i="12"/>
  <c r="M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E16" i="11"/>
  <c r="F16" i="11" s="1"/>
  <c r="E28" i="11"/>
  <c r="F28" i="11" s="1"/>
  <c r="C31" i="11"/>
  <c r="D31" i="11" s="1"/>
  <c r="C34" i="11"/>
  <c r="D34" i="11" s="1"/>
  <c r="E40" i="11"/>
  <c r="F40" i="11" s="1"/>
  <c r="C43" i="11"/>
  <c r="C15" i="11"/>
  <c r="D15" i="11" s="1"/>
  <c r="C19" i="11"/>
  <c r="D19" i="11" s="1"/>
  <c r="C22" i="11"/>
  <c r="C46" i="11"/>
  <c r="Q6" i="12"/>
  <c r="E15" i="11"/>
  <c r="F15" i="11" s="1"/>
  <c r="E36" i="11"/>
  <c r="F36" i="11" s="1"/>
  <c r="C39" i="11"/>
  <c r="D39" i="11" s="1"/>
  <c r="C42" i="11"/>
  <c r="D42" i="11" s="1"/>
  <c r="C18" i="11"/>
  <c r="D18" i="11" s="1"/>
  <c r="C14" i="11"/>
  <c r="E24" i="11"/>
  <c r="F24" i="11" s="1"/>
  <c r="C27" i="11"/>
  <c r="C30" i="11"/>
  <c r="E44" i="11"/>
  <c r="F44" i="11" s="1"/>
  <c r="C47" i="11"/>
  <c r="D47" i="11" s="1"/>
  <c r="G6" i="12"/>
  <c r="E32" i="11"/>
  <c r="F32" i="11" s="1"/>
  <c r="C35" i="11"/>
  <c r="D35" i="11" s="1"/>
  <c r="C38" i="11"/>
  <c r="D38" i="11" s="1"/>
  <c r="H6" i="12"/>
  <c r="E20" i="11"/>
  <c r="F20" i="11" s="1"/>
  <c r="C23" i="11"/>
  <c r="D23" i="11" s="1"/>
  <c r="C26" i="11"/>
  <c r="D26" i="11" s="1"/>
  <c r="J6" i="12"/>
  <c r="E14" i="11"/>
  <c r="F14" i="11" s="1"/>
  <c r="E18" i="11"/>
  <c r="F18" i="11" s="1"/>
  <c r="E22" i="11"/>
  <c r="F22" i="11" s="1"/>
  <c r="E26" i="11"/>
  <c r="F26" i="11" s="1"/>
  <c r="E30" i="11"/>
  <c r="F30" i="11" s="1"/>
  <c r="E34" i="11"/>
  <c r="F34" i="11" s="1"/>
  <c r="E38" i="11"/>
  <c r="F38" i="11" s="1"/>
  <c r="E42" i="11"/>
  <c r="F42" i="11" s="1"/>
  <c r="E46" i="11"/>
  <c r="F46" i="11" s="1"/>
  <c r="K6" i="12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C45" i="11"/>
  <c r="D45" i="11" s="1"/>
  <c r="D6" i="12"/>
  <c r="C8" i="11"/>
  <c r="D8" i="11" s="1"/>
  <c r="M6" i="12"/>
  <c r="C9" i="11"/>
  <c r="D9" i="11" s="1"/>
  <c r="C10" i="11"/>
  <c r="D10" i="11" s="1"/>
  <c r="C11" i="11"/>
  <c r="D11" i="11" s="1"/>
  <c r="C12" i="11"/>
  <c r="E13" i="11"/>
  <c r="F13" i="11" s="1"/>
  <c r="E17" i="11"/>
  <c r="F17" i="11" s="1"/>
  <c r="E21" i="11"/>
  <c r="F21" i="11" s="1"/>
  <c r="E25" i="11"/>
  <c r="F25" i="11" s="1"/>
  <c r="E29" i="11"/>
  <c r="F29" i="11" s="1"/>
  <c r="E33" i="11"/>
  <c r="F33" i="11" s="1"/>
  <c r="E37" i="11"/>
  <c r="F37" i="11" s="1"/>
  <c r="E41" i="11"/>
  <c r="F41" i="11" s="1"/>
  <c r="E45" i="11"/>
  <c r="F45" i="11" s="1"/>
  <c r="E8" i="11"/>
  <c r="F8" i="11" s="1"/>
  <c r="E6" i="12"/>
  <c r="E9" i="11"/>
  <c r="F9" i="11" s="1"/>
  <c r="E10" i="11"/>
  <c r="F10" i="11" s="1"/>
  <c r="E11" i="11"/>
  <c r="F11" i="11" s="1"/>
  <c r="E12" i="11"/>
  <c r="F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E19" i="11"/>
  <c r="F19" i="11" s="1"/>
  <c r="E23" i="11"/>
  <c r="F23" i="11" s="1"/>
  <c r="E27" i="11"/>
  <c r="F27" i="11" s="1"/>
  <c r="E31" i="11"/>
  <c r="F31" i="11" s="1"/>
  <c r="E35" i="11"/>
  <c r="F35" i="11" s="1"/>
  <c r="E39" i="11"/>
  <c r="F39" i="11" s="1"/>
  <c r="E43" i="11"/>
  <c r="F43" i="11" s="1"/>
  <c r="E47" i="11"/>
  <c r="F47" i="11" s="1"/>
  <c r="C48" i="11"/>
  <c r="D48" i="11" s="1"/>
  <c r="C49" i="11"/>
  <c r="C50" i="11"/>
  <c r="D50" i="11" s="1"/>
  <c r="C51" i="11"/>
  <c r="D51" i="11" s="1"/>
  <c r="C52" i="11"/>
  <c r="D52" i="11" s="1"/>
  <c r="C53" i="11"/>
  <c r="D53" i="11" s="1"/>
  <c r="C54" i="11"/>
  <c r="D54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H35" i="11"/>
  <c r="H23" i="11"/>
  <c r="H17" i="11"/>
  <c r="H47" i="11"/>
  <c r="H19" i="11"/>
  <c r="H39" i="11"/>
  <c r="H31" i="11"/>
  <c r="H9" i="11"/>
  <c r="H25" i="11"/>
  <c r="H15" i="11"/>
  <c r="G7" i="11"/>
  <c r="H7" i="11" s="1"/>
  <c r="B45" i="11"/>
  <c r="D30" i="11"/>
  <c r="D46" i="11"/>
  <c r="H32" i="11"/>
  <c r="H40" i="11"/>
  <c r="H48" i="11"/>
  <c r="B30" i="11" l="1"/>
  <c r="B37" i="11"/>
  <c r="B47" i="11"/>
  <c r="B28" i="11"/>
  <c r="B39" i="11"/>
  <c r="B31" i="11"/>
  <c r="B23" i="11"/>
  <c r="B33" i="11"/>
  <c r="B8" i="11"/>
  <c r="B46" i="11"/>
  <c r="B14" i="11"/>
  <c r="B22" i="11"/>
  <c r="B11" i="11"/>
  <c r="B42" i="11"/>
  <c r="D22" i="11"/>
  <c r="B38" i="11"/>
  <c r="C7" i="11"/>
  <c r="D7" i="11" s="1"/>
  <c r="B20" i="11"/>
  <c r="B10" i="11"/>
  <c r="B16" i="11"/>
  <c r="B15" i="11"/>
  <c r="E7" i="11"/>
  <c r="F7" i="11" s="1"/>
  <c r="B19" i="11"/>
  <c r="B25" i="11"/>
  <c r="B24" i="11"/>
  <c r="B35" i="11"/>
  <c r="I6" i="12"/>
  <c r="R6" i="12" s="1"/>
  <c r="B26" i="11"/>
  <c r="D14" i="11"/>
  <c r="B51" i="11"/>
  <c r="B21" i="11"/>
  <c r="B32" i="11"/>
  <c r="B48" i="11"/>
  <c r="B52" i="11"/>
  <c r="B13" i="11"/>
  <c r="D41" i="11"/>
  <c r="B41" i="11"/>
  <c r="B34" i="11"/>
  <c r="B44" i="11"/>
  <c r="B18" i="11"/>
  <c r="B36" i="11"/>
  <c r="B12" i="11"/>
  <c r="B53" i="11"/>
  <c r="B40" i="11"/>
  <c r="B29" i="11"/>
  <c r="B50" i="11"/>
  <c r="D12" i="11"/>
  <c r="B9" i="11"/>
  <c r="B54" i="11"/>
  <c r="B6" i="12"/>
  <c r="C6" i="12"/>
  <c r="N6" i="12" s="1"/>
  <c r="D27" i="11"/>
  <c r="B27" i="11"/>
  <c r="D43" i="11"/>
  <c r="B43" i="11"/>
  <c r="B17" i="11"/>
  <c r="D49" i="11"/>
  <c r="B49" i="1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<sst xmlns="http://schemas.openxmlformats.org/spreadsheetml/2006/main" count="335" uniqueCount="143">
  <si>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</si>
  <si>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（4月7日公表時点）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</si>
  <si>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</si>
  <si>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</si>
  <si>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</si>
  <si>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</si>
  <si>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</si>
  <si>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</si>
  <si>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</si>
  <si>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</si>
  <si>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</si>
  <si>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</si>
  <si>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</si>
  <si>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</si>
  <si>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</si>
  <si>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</si>
  <si>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</si>
  <si>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</si>
  <si>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</si>
  <si>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</si>
  <si>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</si>
  <si>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</si>
  <si>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</si>
  <si>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</si>
  <si>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</si>
  <si>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</si>
  <si>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</si>
  <si>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</si>
  <si>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</si>
  <si>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</si>
  <si>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</si>
  <si>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</si>
  <si>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</si>
  <si>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</si>
  <si>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</si>
  <si>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</si>
  <si>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</si>
  <si>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</si>
  <si>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</si>
  <si>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</si>
  <si>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</si>
  <si>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</si>
  <si>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</si>
  <si>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</si>
  <si>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</si>
  <si>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</si>
  <si>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</si>
  <si>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</si>
  <si>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</si>
  <si>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</si>
  <si>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</si>
  <si>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</si>
  <si>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</si>
  <si>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</si>
  <si>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</si>
  <si>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</si>
  <si>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</si>
  <si>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</si>
  <si>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</si>
  <si>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</si>
  <si>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</si>
  <si>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</si>
  <si>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</si>
  <si>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</si>
  <si>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</si>
  <si>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</si>
  <si>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</si>
  <si>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</si>
  <si>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</si>
  <si>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</si>
  <si>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</si>
  <si>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</si>
  <si>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</si>
  <si>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</si>
  <si>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</si>
  <si>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</si>
  <si>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</si>
  <si>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</si>
  <si>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</si>
  <si>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</si>
  <si>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</si>
  <si>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</si>
  <si>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</si>
  <si>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</si>
  <si>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</si>
  <si>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</si>
  <si>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</si>
  <si>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</si>
  <si>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</si>
  <si>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</si>
  <si>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</si>
  <si>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</si>
  <si>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</si>
  <si>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</si>
  <si>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</si>
  <si>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接種回数（4月6日まで）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</si>
  <si>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</si>
  <si>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</si>
  <si>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</si>
  <si>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</si>
  <si>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</si>
  <si>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</si>
  <si>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</si>
  <si>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</si>
  <si>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</si>
  <si>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</si>
  <si>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</si>
  <si>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</si>
  <si>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</si>
  <si>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</si>
  <si>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</si>
  <si>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</si>
  <si>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</si>
  <si>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（4月6日まで）</t>
  </si>
  <si>
    <t>ワクチン供給量
（4月6日まで）※4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</si>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</sst>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A4" sqref="A4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44657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55571215</v>
      </c>
      <c r="D10" s="11">
        <f>C10/$B10</f>
        <v>0.43879508887143404</v>
      </c>
      <c r="E10" s="21">
        <f>SUM(E11:E57)</f>
        <v>3706241</v>
      </c>
      <c r="F10" s="11">
        <f>E10/$B10</f>
        <v>2.9264797413084322E-2</v>
      </c>
      <c r="G10" s="21">
        <f>SUM(G11:G57)</f>
        <v>522660</v>
      </c>
      <c r="H10" s="11">
        <f>G10/$B10</f>
        <v>4.1269682721449177E-3</v>
      </c>
    </row>
    <row r="11" spans="1:8" x14ac:dyDescent="0.45">
      <c r="A11" s="12" t="s">
        <v>14</v>
      </c>
      <c r="B11" s="20">
        <v>5226603</v>
      </c>
      <c r="C11" s="21">
        <v>2288553</v>
      </c>
      <c r="D11" s="11">
        <f t="shared" ref="D11:D57" si="0">C11/$B11</f>
        <v>0.43786623931452229</v>
      </c>
      <c r="E11" s="21">
        <v>176874</v>
      </c>
      <c r="F11" s="11">
        <f t="shared" ref="F11:F57" si="1">E11/$B11</f>
        <v>3.3841100998105271E-2</v>
      </c>
      <c r="G11" s="21">
        <v>30487</v>
      </c>
      <c r="H11" s="11">
        <f t="shared" ref="H11:H57" si="2">G11/$B11</f>
        <v>5.833042991786443E-3</v>
      </c>
    </row>
    <row r="12" spans="1:8" x14ac:dyDescent="0.45">
      <c r="A12" s="12" t="s">
        <v>15</v>
      </c>
      <c r="B12" s="20">
        <v>1259615</v>
      </c>
      <c r="C12" s="21">
        <v>553250</v>
      </c>
      <c r="D12" s="11">
        <f t="shared" si="0"/>
        <v>0.43922150815923916</v>
      </c>
      <c r="E12" s="21">
        <v>45308</v>
      </c>
      <c r="F12" s="11">
        <f t="shared" si="1"/>
        <v>3.5969720906785012E-2</v>
      </c>
      <c r="G12" s="21">
        <v>7449</v>
      </c>
      <c r="H12" s="11">
        <f t="shared" si="2"/>
        <v>5.9137117293776272E-3</v>
      </c>
    </row>
    <row r="13" spans="1:8" x14ac:dyDescent="0.45">
      <c r="A13" s="12" t="s">
        <v>16</v>
      </c>
      <c r="B13" s="20">
        <v>1220823</v>
      </c>
      <c r="C13" s="21">
        <v>540598</v>
      </c>
      <c r="D13" s="11">
        <f t="shared" si="0"/>
        <v>0.44281439651775895</v>
      </c>
      <c r="E13" s="21">
        <v>41805</v>
      </c>
      <c r="F13" s="11">
        <f t="shared" si="1"/>
        <v>3.4243293253813208E-2</v>
      </c>
      <c r="G13" s="21">
        <v>5381</v>
      </c>
      <c r="H13" s="11">
        <f t="shared" si="2"/>
        <v>4.4076823585401E-3</v>
      </c>
    </row>
    <row r="14" spans="1:8" x14ac:dyDescent="0.45">
      <c r="A14" s="12" t="s">
        <v>17</v>
      </c>
      <c r="B14" s="20">
        <v>2281989</v>
      </c>
      <c r="C14" s="21">
        <v>992352</v>
      </c>
      <c r="D14" s="11">
        <f t="shared" si="0"/>
        <v>0.43486274473715691</v>
      </c>
      <c r="E14" s="21">
        <v>59536</v>
      </c>
      <c r="F14" s="11">
        <f t="shared" si="1"/>
        <v>2.6089521027489616E-2</v>
      </c>
      <c r="G14" s="21">
        <v>12818</v>
      </c>
      <c r="H14" s="11">
        <f t="shared" si="2"/>
        <v>5.6170297052264492E-3</v>
      </c>
    </row>
    <row r="15" spans="1:8" x14ac:dyDescent="0.45">
      <c r="A15" s="12" t="s">
        <v>18</v>
      </c>
      <c r="B15" s="20">
        <v>971288</v>
      </c>
      <c r="C15" s="21">
        <v>416825</v>
      </c>
      <c r="D15" s="11">
        <f t="shared" si="0"/>
        <v>0.42914665886945991</v>
      </c>
      <c r="E15" s="21">
        <v>42124</v>
      </c>
      <c r="F15" s="11">
        <f t="shared" si="1"/>
        <v>4.336921695727735E-2</v>
      </c>
      <c r="G15" s="21">
        <v>6689</v>
      </c>
      <c r="H15" s="11">
        <f t="shared" si="2"/>
        <v>6.886731844725766E-3</v>
      </c>
    </row>
    <row r="16" spans="1:8" x14ac:dyDescent="0.45">
      <c r="A16" s="12" t="s">
        <v>19</v>
      </c>
      <c r="B16" s="20">
        <v>1069562</v>
      </c>
      <c r="C16" s="21">
        <v>520540</v>
      </c>
      <c r="D16" s="11">
        <f t="shared" si="0"/>
        <v>0.48668520384980019</v>
      </c>
      <c r="E16" s="21">
        <v>39001</v>
      </c>
      <c r="F16" s="11">
        <f t="shared" si="1"/>
        <v>3.6464459283332806E-2</v>
      </c>
      <c r="G16" s="21">
        <v>7093</v>
      </c>
      <c r="H16" s="11">
        <f t="shared" si="2"/>
        <v>6.6316866156426648E-3</v>
      </c>
    </row>
    <row r="17" spans="1:8" x14ac:dyDescent="0.45">
      <c r="A17" s="12" t="s">
        <v>20</v>
      </c>
      <c r="B17" s="20">
        <v>1862059.0000000002</v>
      </c>
      <c r="C17" s="21">
        <v>883319</v>
      </c>
      <c r="D17" s="11">
        <f t="shared" si="0"/>
        <v>0.47437755731692705</v>
      </c>
      <c r="E17" s="21">
        <v>68060</v>
      </c>
      <c r="F17" s="11">
        <f t="shared" si="1"/>
        <v>3.6550936355937161E-2</v>
      </c>
      <c r="G17" s="21">
        <v>9032</v>
      </c>
      <c r="H17" s="11">
        <f t="shared" si="2"/>
        <v>4.8505444779139645E-3</v>
      </c>
    </row>
    <row r="18" spans="1:8" x14ac:dyDescent="0.45">
      <c r="A18" s="12" t="s">
        <v>21</v>
      </c>
      <c r="B18" s="20">
        <v>2907675</v>
      </c>
      <c r="C18" s="21">
        <v>1355313</v>
      </c>
      <c r="D18" s="11">
        <f t="shared" si="0"/>
        <v>0.46611571100621629</v>
      </c>
      <c r="E18" s="21">
        <v>89424</v>
      </c>
      <c r="F18" s="11">
        <f t="shared" si="1"/>
        <v>3.0754468776599861E-2</v>
      </c>
      <c r="G18" s="21">
        <v>10609</v>
      </c>
      <c r="H18" s="11">
        <f t="shared" si="2"/>
        <v>3.6486196015717027E-3</v>
      </c>
    </row>
    <row r="19" spans="1:8" x14ac:dyDescent="0.45">
      <c r="A19" s="12" t="s">
        <v>22</v>
      </c>
      <c r="B19" s="20">
        <v>1955401</v>
      </c>
      <c r="C19" s="21">
        <v>825625</v>
      </c>
      <c r="D19" s="11">
        <f t="shared" si="0"/>
        <v>0.42222797267670414</v>
      </c>
      <c r="E19" s="21">
        <v>53274</v>
      </c>
      <c r="F19" s="11">
        <f t="shared" si="1"/>
        <v>2.7244539611056759E-2</v>
      </c>
      <c r="G19" s="21">
        <v>8557</v>
      </c>
      <c r="H19" s="11">
        <f t="shared" si="2"/>
        <v>4.3760844962235368E-3</v>
      </c>
    </row>
    <row r="20" spans="1:8" x14ac:dyDescent="0.45">
      <c r="A20" s="12" t="s">
        <v>23</v>
      </c>
      <c r="B20" s="20">
        <v>1958101</v>
      </c>
      <c r="C20" s="21">
        <v>963420</v>
      </c>
      <c r="D20" s="11">
        <f t="shared" si="0"/>
        <v>0.49201752105739183</v>
      </c>
      <c r="E20" s="21">
        <v>63418</v>
      </c>
      <c r="F20" s="11">
        <f t="shared" si="1"/>
        <v>3.2387501972574451E-2</v>
      </c>
      <c r="G20" s="21">
        <v>9567</v>
      </c>
      <c r="H20" s="11">
        <f t="shared" si="2"/>
        <v>4.8858562454132852E-3</v>
      </c>
    </row>
    <row r="21" spans="1:8" x14ac:dyDescent="0.45">
      <c r="A21" s="12" t="s">
        <v>24</v>
      </c>
      <c r="B21" s="20">
        <v>7393799</v>
      </c>
      <c r="C21" s="21">
        <v>3078149</v>
      </c>
      <c r="D21" s="11">
        <f t="shared" si="0"/>
        <v>0.41631494175051281</v>
      </c>
      <c r="E21" s="21">
        <v>221200</v>
      </c>
      <c r="F21" s="11">
        <f t="shared" si="1"/>
        <v>2.9916961497059903E-2</v>
      </c>
      <c r="G21" s="21">
        <v>27630</v>
      </c>
      <c r="H21" s="11">
        <f t="shared" si="2"/>
        <v>3.7369152177385402E-3</v>
      </c>
    </row>
    <row r="22" spans="1:8" x14ac:dyDescent="0.45">
      <c r="A22" s="12" t="s">
        <v>25</v>
      </c>
      <c r="B22" s="20">
        <v>6322892.0000000009</v>
      </c>
      <c r="C22" s="21">
        <v>2725601</v>
      </c>
      <c r="D22" s="11">
        <f t="shared" si="0"/>
        <v>0.43106872614620012</v>
      </c>
      <c r="E22" s="21">
        <v>197842</v>
      </c>
      <c r="F22" s="11">
        <f t="shared" si="1"/>
        <v>3.1289795871889001E-2</v>
      </c>
      <c r="G22" s="21">
        <v>27803</v>
      </c>
      <c r="H22" s="11">
        <f t="shared" si="2"/>
        <v>4.3971967258020529E-3</v>
      </c>
    </row>
    <row r="23" spans="1:8" x14ac:dyDescent="0.45">
      <c r="A23" s="12" t="s">
        <v>26</v>
      </c>
      <c r="B23" s="20">
        <v>13843329.000000002</v>
      </c>
      <c r="C23" s="21">
        <v>6200023</v>
      </c>
      <c r="D23" s="11">
        <f t="shared" si="0"/>
        <v>0.44787081199905016</v>
      </c>
      <c r="E23" s="21">
        <v>355625</v>
      </c>
      <c r="F23" s="11">
        <f t="shared" si="1"/>
        <v>2.5689268816770874E-2</v>
      </c>
      <c r="G23" s="21">
        <v>51253</v>
      </c>
      <c r="H23" s="11">
        <f t="shared" si="2"/>
        <v>3.7023608988849426E-3</v>
      </c>
    </row>
    <row r="24" spans="1:8" x14ac:dyDescent="0.45">
      <c r="A24" s="12" t="s">
        <v>27</v>
      </c>
      <c r="B24" s="20">
        <v>9220206</v>
      </c>
      <c r="C24" s="21">
        <v>3914271</v>
      </c>
      <c r="D24" s="11">
        <f t="shared" si="0"/>
        <v>0.42453183800882538</v>
      </c>
      <c r="E24" s="21">
        <v>307192</v>
      </c>
      <c r="F24" s="11">
        <f t="shared" si="1"/>
        <v>3.3317259939745381E-2</v>
      </c>
      <c r="G24" s="21">
        <v>37852</v>
      </c>
      <c r="H24" s="11">
        <f t="shared" si="2"/>
        <v>4.105331269171209E-3</v>
      </c>
    </row>
    <row r="25" spans="1:8" x14ac:dyDescent="0.45">
      <c r="A25" s="12" t="s">
        <v>28</v>
      </c>
      <c r="B25" s="20">
        <v>2213174</v>
      </c>
      <c r="C25" s="21">
        <v>1036150</v>
      </c>
      <c r="D25" s="11">
        <f t="shared" si="0"/>
        <v>0.46817376311126013</v>
      </c>
      <c r="E25" s="21">
        <v>92062</v>
      </c>
      <c r="F25" s="11">
        <f t="shared" si="1"/>
        <v>4.159727161081777E-2</v>
      </c>
      <c r="G25" s="21">
        <v>11173</v>
      </c>
      <c r="H25" s="11">
        <f t="shared" si="2"/>
        <v>5.0484055930532347E-3</v>
      </c>
    </row>
    <row r="26" spans="1:8" x14ac:dyDescent="0.45">
      <c r="A26" s="12" t="s">
        <v>29</v>
      </c>
      <c r="B26" s="20">
        <v>1047674</v>
      </c>
      <c r="C26" s="21">
        <v>495985</v>
      </c>
      <c r="D26" s="11">
        <f t="shared" si="0"/>
        <v>0.47341539448339848</v>
      </c>
      <c r="E26" s="21">
        <v>33134</v>
      </c>
      <c r="F26" s="11">
        <f t="shared" si="1"/>
        <v>3.1626250150333025E-2</v>
      </c>
      <c r="G26" s="21">
        <v>4869</v>
      </c>
      <c r="H26" s="11">
        <f t="shared" si="2"/>
        <v>4.6474380389319577E-3</v>
      </c>
    </row>
    <row r="27" spans="1:8" x14ac:dyDescent="0.45">
      <c r="A27" s="12" t="s">
        <v>30</v>
      </c>
      <c r="B27" s="20">
        <v>1132656</v>
      </c>
      <c r="C27" s="21">
        <v>497411</v>
      </c>
      <c r="D27" s="11">
        <f t="shared" si="0"/>
        <v>0.43915451822971846</v>
      </c>
      <c r="E27" s="21">
        <v>35245</v>
      </c>
      <c r="F27" s="11">
        <f t="shared" si="1"/>
        <v>3.1117126470879067E-2</v>
      </c>
      <c r="G27" s="21">
        <v>4795</v>
      </c>
      <c r="H27" s="11">
        <f t="shared" si="2"/>
        <v>4.2334124394343914E-3</v>
      </c>
    </row>
    <row r="28" spans="1:8" x14ac:dyDescent="0.45">
      <c r="A28" s="12" t="s">
        <v>31</v>
      </c>
      <c r="B28" s="20">
        <v>774582.99999999988</v>
      </c>
      <c r="C28" s="21">
        <v>363334</v>
      </c>
      <c r="D28" s="11">
        <f t="shared" si="0"/>
        <v>0.46907045468335873</v>
      </c>
      <c r="E28" s="21">
        <v>30095</v>
      </c>
      <c r="F28" s="11">
        <f t="shared" si="1"/>
        <v>3.8853163573174219E-2</v>
      </c>
      <c r="G28" s="21">
        <v>5264</v>
      </c>
      <c r="H28" s="11">
        <f t="shared" si="2"/>
        <v>6.79591470507357E-3</v>
      </c>
    </row>
    <row r="29" spans="1:8" x14ac:dyDescent="0.45">
      <c r="A29" s="12" t="s">
        <v>32</v>
      </c>
      <c r="B29" s="20">
        <v>820997</v>
      </c>
      <c r="C29" s="21">
        <v>385768</v>
      </c>
      <c r="D29" s="11">
        <f t="shared" si="0"/>
        <v>0.46987747823682668</v>
      </c>
      <c r="E29" s="21">
        <v>22196</v>
      </c>
      <c r="F29" s="11">
        <f t="shared" si="1"/>
        <v>2.7035421566704871E-2</v>
      </c>
      <c r="G29" s="21">
        <v>3123</v>
      </c>
      <c r="H29" s="11">
        <f t="shared" si="2"/>
        <v>3.8039115855478156E-3</v>
      </c>
    </row>
    <row r="30" spans="1:8" x14ac:dyDescent="0.45">
      <c r="A30" s="12" t="s">
        <v>33</v>
      </c>
      <c r="B30" s="20">
        <v>2071737</v>
      </c>
      <c r="C30" s="21">
        <v>982394</v>
      </c>
      <c r="D30" s="11">
        <f t="shared" si="0"/>
        <v>0.47418856737124454</v>
      </c>
      <c r="E30" s="21">
        <v>53579</v>
      </c>
      <c r="F30" s="11">
        <f t="shared" si="1"/>
        <v>2.5861873394161516E-2</v>
      </c>
      <c r="G30" s="21">
        <v>9464</v>
      </c>
      <c r="H30" s="11">
        <f t="shared" si="2"/>
        <v>4.568147404810553E-3</v>
      </c>
    </row>
    <row r="31" spans="1:8" x14ac:dyDescent="0.45">
      <c r="A31" s="12" t="s">
        <v>34</v>
      </c>
      <c r="B31" s="20">
        <v>2016791</v>
      </c>
      <c r="C31" s="21">
        <v>997203</v>
      </c>
      <c r="D31" s="11">
        <f t="shared" si="0"/>
        <v>0.49445034215245903</v>
      </c>
      <c r="E31" s="21">
        <v>49199</v>
      </c>
      <c r="F31" s="11">
        <f t="shared" si="1"/>
        <v>2.4394694343637988E-2</v>
      </c>
      <c r="G31" s="21">
        <v>4502</v>
      </c>
      <c r="H31" s="11">
        <f t="shared" si="2"/>
        <v>2.2322590689863252E-3</v>
      </c>
    </row>
    <row r="32" spans="1:8" x14ac:dyDescent="0.45">
      <c r="A32" s="12" t="s">
        <v>35</v>
      </c>
      <c r="B32" s="20">
        <v>3686259.9999999995</v>
      </c>
      <c r="C32" s="21">
        <v>1580770</v>
      </c>
      <c r="D32" s="11">
        <f t="shared" si="0"/>
        <v>0.42882759219371402</v>
      </c>
      <c r="E32" s="21">
        <v>126866</v>
      </c>
      <c r="F32" s="11">
        <f t="shared" si="1"/>
        <v>3.4415912062632593E-2</v>
      </c>
      <c r="G32" s="21">
        <v>16002</v>
      </c>
      <c r="H32" s="11">
        <f t="shared" si="2"/>
        <v>4.3409851719629113E-3</v>
      </c>
    </row>
    <row r="33" spans="1:8" x14ac:dyDescent="0.45">
      <c r="A33" s="12" t="s">
        <v>36</v>
      </c>
      <c r="B33" s="20">
        <v>7558801.9999999991</v>
      </c>
      <c r="C33" s="21">
        <v>3200528</v>
      </c>
      <c r="D33" s="11">
        <f t="shared" si="0"/>
        <v>0.42341736164011179</v>
      </c>
      <c r="E33" s="21">
        <v>195131</v>
      </c>
      <c r="F33" s="11">
        <f t="shared" si="1"/>
        <v>2.58150696366964E-2</v>
      </c>
      <c r="G33" s="21">
        <v>21413</v>
      </c>
      <c r="H33" s="11">
        <f t="shared" si="2"/>
        <v>2.8328563177074887E-3</v>
      </c>
    </row>
    <row r="34" spans="1:8" x14ac:dyDescent="0.45">
      <c r="A34" s="12" t="s">
        <v>37</v>
      </c>
      <c r="B34" s="20">
        <v>1800557</v>
      </c>
      <c r="C34" s="21">
        <v>784499</v>
      </c>
      <c r="D34" s="11">
        <f t="shared" si="0"/>
        <v>0.43569795346662171</v>
      </c>
      <c r="E34" s="21">
        <v>51311</v>
      </c>
      <c r="F34" s="11">
        <f t="shared" si="1"/>
        <v>2.8497292782177958E-2</v>
      </c>
      <c r="G34" s="21">
        <v>7214</v>
      </c>
      <c r="H34" s="11">
        <f t="shared" si="2"/>
        <v>4.0065379768593826E-3</v>
      </c>
    </row>
    <row r="35" spans="1:8" x14ac:dyDescent="0.45">
      <c r="A35" s="12" t="s">
        <v>38</v>
      </c>
      <c r="B35" s="20">
        <v>1418843</v>
      </c>
      <c r="C35" s="21">
        <v>602265</v>
      </c>
      <c r="D35" s="11">
        <f t="shared" si="0"/>
        <v>0.42447614006623707</v>
      </c>
      <c r="E35" s="21">
        <v>37301</v>
      </c>
      <c r="F35" s="11">
        <f t="shared" si="1"/>
        <v>2.628973043529129E-2</v>
      </c>
      <c r="G35" s="21">
        <v>4666</v>
      </c>
      <c r="H35" s="11">
        <f t="shared" si="2"/>
        <v>3.2885950031116902E-3</v>
      </c>
    </row>
    <row r="36" spans="1:8" x14ac:dyDescent="0.45">
      <c r="A36" s="12" t="s">
        <v>39</v>
      </c>
      <c r="B36" s="20">
        <v>2530542</v>
      </c>
      <c r="C36" s="21">
        <v>1043761</v>
      </c>
      <c r="D36" s="11">
        <f t="shared" si="0"/>
        <v>0.41246539278937083</v>
      </c>
      <c r="E36" s="21">
        <v>77377</v>
      </c>
      <c r="F36" s="11">
        <f t="shared" si="1"/>
        <v>3.0577243926399957E-2</v>
      </c>
      <c r="G36" s="21">
        <v>8892</v>
      </c>
      <c r="H36" s="11">
        <f t="shared" si="2"/>
        <v>3.5138717318266206E-3</v>
      </c>
    </row>
    <row r="37" spans="1:8" x14ac:dyDescent="0.45">
      <c r="A37" s="12" t="s">
        <v>40</v>
      </c>
      <c r="B37" s="20">
        <v>8839511</v>
      </c>
      <c r="C37" s="21">
        <v>3471545</v>
      </c>
      <c r="D37" s="11">
        <f t="shared" si="0"/>
        <v>0.39273043497541887</v>
      </c>
      <c r="E37" s="21">
        <v>248955</v>
      </c>
      <c r="F37" s="11">
        <f t="shared" si="1"/>
        <v>2.8163888251284488E-2</v>
      </c>
      <c r="G37" s="21">
        <v>38172</v>
      </c>
      <c r="H37" s="11">
        <f t="shared" si="2"/>
        <v>4.318338423924129E-3</v>
      </c>
    </row>
    <row r="38" spans="1:8" x14ac:dyDescent="0.45">
      <c r="A38" s="12" t="s">
        <v>41</v>
      </c>
      <c r="B38" s="20">
        <v>5523625</v>
      </c>
      <c r="C38" s="21">
        <v>2350878</v>
      </c>
      <c r="D38" s="11">
        <f t="shared" si="0"/>
        <v>0.42560420014030642</v>
      </c>
      <c r="E38" s="21">
        <v>148874</v>
      </c>
      <c r="F38" s="11">
        <f t="shared" si="1"/>
        <v>2.6952227930027835E-2</v>
      </c>
      <c r="G38" s="21">
        <v>27162</v>
      </c>
      <c r="H38" s="11">
        <f t="shared" si="2"/>
        <v>4.9174228880490617E-3</v>
      </c>
    </row>
    <row r="39" spans="1:8" x14ac:dyDescent="0.45">
      <c r="A39" s="12" t="s">
        <v>42</v>
      </c>
      <c r="B39" s="20">
        <v>1344738.9999999998</v>
      </c>
      <c r="C39" s="21">
        <v>620478</v>
      </c>
      <c r="D39" s="11">
        <f t="shared" si="0"/>
        <v>0.46141147092484125</v>
      </c>
      <c r="E39" s="21">
        <v>35765</v>
      </c>
      <c r="F39" s="11">
        <f t="shared" si="1"/>
        <v>2.6596239121494957E-2</v>
      </c>
      <c r="G39" s="21">
        <v>4360</v>
      </c>
      <c r="H39" s="11">
        <f t="shared" si="2"/>
        <v>3.2422648558567877E-3</v>
      </c>
    </row>
    <row r="40" spans="1:8" x14ac:dyDescent="0.45">
      <c r="A40" s="12" t="s">
        <v>43</v>
      </c>
      <c r="B40" s="20">
        <v>944432</v>
      </c>
      <c r="C40" s="21">
        <v>465185</v>
      </c>
      <c r="D40" s="11">
        <f t="shared" si="0"/>
        <v>0.49255531367001543</v>
      </c>
      <c r="E40" s="21">
        <v>26291</v>
      </c>
      <c r="F40" s="11">
        <f t="shared" si="1"/>
        <v>2.7837896216985448E-2</v>
      </c>
      <c r="G40" s="21">
        <v>2605</v>
      </c>
      <c r="H40" s="11">
        <f t="shared" si="2"/>
        <v>2.7582716384027648E-3</v>
      </c>
    </row>
    <row r="41" spans="1:8" x14ac:dyDescent="0.45">
      <c r="A41" s="12" t="s">
        <v>44</v>
      </c>
      <c r="B41" s="20">
        <v>556788</v>
      </c>
      <c r="C41" s="21">
        <v>256765</v>
      </c>
      <c r="D41" s="11">
        <f t="shared" si="0"/>
        <v>0.46115397601959812</v>
      </c>
      <c r="E41" s="21">
        <v>16630</v>
      </c>
      <c r="F41" s="11">
        <f t="shared" si="1"/>
        <v>2.9867741402472753E-2</v>
      </c>
      <c r="G41" s="21">
        <v>1833</v>
      </c>
      <c r="H41" s="11">
        <f t="shared" si="2"/>
        <v>3.2920968124313024E-3</v>
      </c>
    </row>
    <row r="42" spans="1:8" x14ac:dyDescent="0.45">
      <c r="A42" s="12" t="s">
        <v>45</v>
      </c>
      <c r="B42" s="20">
        <v>672814.99999999988</v>
      </c>
      <c r="C42" s="21">
        <v>300124</v>
      </c>
      <c r="D42" s="11">
        <f t="shared" si="0"/>
        <v>0.44607210005722236</v>
      </c>
      <c r="E42" s="21">
        <v>20518</v>
      </c>
      <c r="F42" s="11">
        <f t="shared" si="1"/>
        <v>3.0495752918707229E-2</v>
      </c>
      <c r="G42" s="21">
        <v>3090</v>
      </c>
      <c r="H42" s="11">
        <f t="shared" si="2"/>
        <v>4.5926443375965166E-3</v>
      </c>
    </row>
    <row r="43" spans="1:8" x14ac:dyDescent="0.45">
      <c r="A43" s="12" t="s">
        <v>46</v>
      </c>
      <c r="B43" s="20">
        <v>1893791</v>
      </c>
      <c r="C43" s="21">
        <v>848195</v>
      </c>
      <c r="D43" s="11">
        <f t="shared" si="0"/>
        <v>0.44788205245457391</v>
      </c>
      <c r="E43" s="21">
        <v>42526</v>
      </c>
      <c r="F43" s="11">
        <f t="shared" si="1"/>
        <v>2.24554874323513E-2</v>
      </c>
      <c r="G43" s="21">
        <v>5254</v>
      </c>
      <c r="H43" s="11">
        <f t="shared" si="2"/>
        <v>2.7743293742551315E-3</v>
      </c>
    </row>
    <row r="44" spans="1:8" x14ac:dyDescent="0.45">
      <c r="A44" s="12" t="s">
        <v>47</v>
      </c>
      <c r="B44" s="20">
        <v>2812432.9999999995</v>
      </c>
      <c r="C44" s="21">
        <v>1254467</v>
      </c>
      <c r="D44" s="11">
        <f t="shared" si="0"/>
        <v>0.44604333685460246</v>
      </c>
      <c r="E44" s="21">
        <v>68980</v>
      </c>
      <c r="F44" s="11">
        <f t="shared" si="1"/>
        <v>2.4526806505257195E-2</v>
      </c>
      <c r="G44" s="21">
        <v>9957</v>
      </c>
      <c r="H44" s="11">
        <f t="shared" si="2"/>
        <v>3.5403510056950696E-3</v>
      </c>
    </row>
    <row r="45" spans="1:8" x14ac:dyDescent="0.45">
      <c r="A45" s="12" t="s">
        <v>48</v>
      </c>
      <c r="B45" s="20">
        <v>1356110</v>
      </c>
      <c r="C45" s="21">
        <v>708958</v>
      </c>
      <c r="D45" s="11">
        <f t="shared" si="0"/>
        <v>0.52278797442685332</v>
      </c>
      <c r="E45" s="21">
        <v>38436</v>
      </c>
      <c r="F45" s="11">
        <f t="shared" si="1"/>
        <v>2.8342833545951285E-2</v>
      </c>
      <c r="G45" s="21">
        <v>5883</v>
      </c>
      <c r="H45" s="11">
        <f t="shared" si="2"/>
        <v>4.3381436609124628E-3</v>
      </c>
    </row>
    <row r="46" spans="1:8" x14ac:dyDescent="0.45">
      <c r="A46" s="12" t="s">
        <v>49</v>
      </c>
      <c r="B46" s="20">
        <v>734949</v>
      </c>
      <c r="C46" s="21">
        <v>357215</v>
      </c>
      <c r="D46" s="11">
        <f t="shared" si="0"/>
        <v>0.48604052798221375</v>
      </c>
      <c r="E46" s="21">
        <v>20801</v>
      </c>
      <c r="F46" s="11">
        <f t="shared" si="1"/>
        <v>2.8302644129048409E-2</v>
      </c>
      <c r="G46" s="21">
        <v>4616</v>
      </c>
      <c r="H46" s="11">
        <f t="shared" si="2"/>
        <v>6.2807079130660767E-3</v>
      </c>
    </row>
    <row r="47" spans="1:8" x14ac:dyDescent="0.45">
      <c r="A47" s="12" t="s">
        <v>50</v>
      </c>
      <c r="B47" s="20">
        <v>973896</v>
      </c>
      <c r="C47" s="21">
        <v>406728</v>
      </c>
      <c r="D47" s="11">
        <f t="shared" si="0"/>
        <v>0.4176298085216491</v>
      </c>
      <c r="E47" s="21">
        <v>30781</v>
      </c>
      <c r="F47" s="11">
        <f t="shared" si="1"/>
        <v>3.160604417720167E-2</v>
      </c>
      <c r="G47" s="21">
        <v>3142</v>
      </c>
      <c r="H47" s="11">
        <f t="shared" si="2"/>
        <v>3.2262171730862432E-3</v>
      </c>
    </row>
    <row r="48" spans="1:8" x14ac:dyDescent="0.45">
      <c r="A48" s="12" t="s">
        <v>51</v>
      </c>
      <c r="B48" s="20">
        <v>1356219</v>
      </c>
      <c r="C48" s="21">
        <v>618159</v>
      </c>
      <c r="D48" s="11">
        <f t="shared" si="0"/>
        <v>0.45579585597901223</v>
      </c>
      <c r="E48" s="21">
        <v>39580</v>
      </c>
      <c r="F48" s="11">
        <f t="shared" si="1"/>
        <v>2.9184077202870629E-2</v>
      </c>
      <c r="G48" s="21">
        <v>1490</v>
      </c>
      <c r="H48" s="11">
        <f t="shared" si="2"/>
        <v>1.0986426233521283E-3</v>
      </c>
    </row>
    <row r="49" spans="1:8" x14ac:dyDescent="0.45">
      <c r="A49" s="12" t="s">
        <v>52</v>
      </c>
      <c r="B49" s="20">
        <v>701167</v>
      </c>
      <c r="C49" s="21">
        <v>313726</v>
      </c>
      <c r="D49" s="11">
        <f t="shared" si="0"/>
        <v>0.4474340634969986</v>
      </c>
      <c r="E49" s="21">
        <v>14094</v>
      </c>
      <c r="F49" s="11">
        <f t="shared" si="1"/>
        <v>2.0100774851069717E-2</v>
      </c>
      <c r="G49" s="21">
        <v>1721</v>
      </c>
      <c r="H49" s="11">
        <f t="shared" si="2"/>
        <v>2.454479460670568E-3</v>
      </c>
    </row>
    <row r="50" spans="1:8" x14ac:dyDescent="0.45">
      <c r="A50" s="12" t="s">
        <v>53</v>
      </c>
      <c r="B50" s="20">
        <v>5124170</v>
      </c>
      <c r="C50" s="21">
        <v>2252203</v>
      </c>
      <c r="D50" s="11">
        <f t="shared" si="0"/>
        <v>0.43952542558111851</v>
      </c>
      <c r="E50" s="21">
        <v>138273</v>
      </c>
      <c r="F50" s="11">
        <f t="shared" si="1"/>
        <v>2.6984467728432118E-2</v>
      </c>
      <c r="G50" s="21">
        <v>15596</v>
      </c>
      <c r="H50" s="11">
        <f t="shared" si="2"/>
        <v>3.0436148683591685E-3</v>
      </c>
    </row>
    <row r="51" spans="1:8" x14ac:dyDescent="0.45">
      <c r="A51" s="12" t="s">
        <v>54</v>
      </c>
      <c r="B51" s="20">
        <v>818222</v>
      </c>
      <c r="C51" s="21">
        <v>384567</v>
      </c>
      <c r="D51" s="11">
        <f t="shared" si="0"/>
        <v>0.47000325095145329</v>
      </c>
      <c r="E51" s="21">
        <v>16398</v>
      </c>
      <c r="F51" s="11">
        <f t="shared" si="1"/>
        <v>2.0041015763448061E-2</v>
      </c>
      <c r="G51" s="21">
        <v>2371</v>
      </c>
      <c r="H51" s="11">
        <f t="shared" si="2"/>
        <v>2.8977465773347573E-3</v>
      </c>
    </row>
    <row r="52" spans="1:8" x14ac:dyDescent="0.45">
      <c r="A52" s="12" t="s">
        <v>55</v>
      </c>
      <c r="B52" s="20">
        <v>1335937.9999999998</v>
      </c>
      <c r="C52" s="21">
        <v>654828</v>
      </c>
      <c r="D52" s="11">
        <f t="shared" si="0"/>
        <v>0.49016346566981411</v>
      </c>
      <c r="E52" s="21">
        <v>40719</v>
      </c>
      <c r="F52" s="11">
        <f t="shared" si="1"/>
        <v>3.047970789063565E-2</v>
      </c>
      <c r="G52" s="21">
        <v>6704</v>
      </c>
      <c r="H52" s="11">
        <f t="shared" si="2"/>
        <v>5.0181969522537732E-3</v>
      </c>
    </row>
    <row r="53" spans="1:8" x14ac:dyDescent="0.45">
      <c r="A53" s="12" t="s">
        <v>56</v>
      </c>
      <c r="B53" s="20">
        <v>1758645</v>
      </c>
      <c r="C53" s="21">
        <v>877308</v>
      </c>
      <c r="D53" s="11">
        <f t="shared" si="0"/>
        <v>0.49885451583463403</v>
      </c>
      <c r="E53" s="21">
        <v>57087</v>
      </c>
      <c r="F53" s="11">
        <f t="shared" si="1"/>
        <v>3.2460786571479744E-2</v>
      </c>
      <c r="G53" s="21">
        <v>11651</v>
      </c>
      <c r="H53" s="11">
        <f t="shared" si="2"/>
        <v>6.6249868506719663E-3</v>
      </c>
    </row>
    <row r="54" spans="1:8" x14ac:dyDescent="0.45">
      <c r="A54" s="12" t="s">
        <v>57</v>
      </c>
      <c r="B54" s="20">
        <v>1141741</v>
      </c>
      <c r="C54" s="21">
        <v>509899</v>
      </c>
      <c r="D54" s="11">
        <f t="shared" si="0"/>
        <v>0.44659778356036967</v>
      </c>
      <c r="E54" s="21">
        <v>37649</v>
      </c>
      <c r="F54" s="11">
        <f t="shared" si="1"/>
        <v>3.2975079286808477E-2</v>
      </c>
      <c r="G54" s="21">
        <v>7917</v>
      </c>
      <c r="H54" s="11">
        <f t="shared" si="2"/>
        <v>6.9341470613738139E-3</v>
      </c>
    </row>
    <row r="55" spans="1:8" x14ac:dyDescent="0.45">
      <c r="A55" s="12" t="s">
        <v>58</v>
      </c>
      <c r="B55" s="20">
        <v>1087241</v>
      </c>
      <c r="C55" s="21">
        <v>475762</v>
      </c>
      <c r="D55" s="11">
        <f t="shared" si="0"/>
        <v>0.43758651485733152</v>
      </c>
      <c r="E55" s="21">
        <v>31487</v>
      </c>
      <c r="F55" s="11">
        <f t="shared" si="1"/>
        <v>2.896046046828624E-2</v>
      </c>
      <c r="G55" s="21">
        <v>4443</v>
      </c>
      <c r="H55" s="11">
        <f t="shared" si="2"/>
        <v>4.0864904837106036E-3</v>
      </c>
    </row>
    <row r="56" spans="1:8" x14ac:dyDescent="0.45">
      <c r="A56" s="12" t="s">
        <v>59</v>
      </c>
      <c r="B56" s="20">
        <v>1617517</v>
      </c>
      <c r="C56" s="21">
        <v>729580</v>
      </c>
      <c r="D56" s="11">
        <f t="shared" si="0"/>
        <v>0.4510493552772552</v>
      </c>
      <c r="E56" s="21">
        <v>37624</v>
      </c>
      <c r="F56" s="11">
        <f t="shared" si="1"/>
        <v>2.3260342858838576E-2</v>
      </c>
      <c r="G56" s="21">
        <v>6805</v>
      </c>
      <c r="H56" s="11">
        <f t="shared" si="2"/>
        <v>4.2070655207951443E-3</v>
      </c>
    </row>
    <row r="57" spans="1:8" x14ac:dyDescent="0.45">
      <c r="A57" s="12" t="s">
        <v>60</v>
      </c>
      <c r="B57" s="20">
        <v>1485118</v>
      </c>
      <c r="C57" s="21">
        <v>486738</v>
      </c>
      <c r="D57" s="11">
        <f t="shared" si="0"/>
        <v>0.32774365403961164</v>
      </c>
      <c r="E57" s="21">
        <v>30594</v>
      </c>
      <c r="F57" s="11">
        <f t="shared" si="1"/>
        <v>2.0600383269208239E-2</v>
      </c>
      <c r="G57" s="21">
        <v>4291</v>
      </c>
      <c r="H57" s="11">
        <f t="shared" si="2"/>
        <v>2.8893326994891989E-3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3" sqref="A3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（4月7日公表時点）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44657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11274627</v>
      </c>
      <c r="D10" s="11">
        <f>C10/$B10</f>
        <v>0.40925673903896159</v>
      </c>
      <c r="E10" s="21">
        <f>SUM(E11:E30)</f>
        <v>809782</v>
      </c>
      <c r="F10" s="11">
        <f>E10/$B10</f>
        <v>2.9394208841893251E-2</v>
      </c>
      <c r="G10" s="21">
        <f>SUM(G11:G30)</f>
        <v>112402</v>
      </c>
      <c r="H10" s="11">
        <f>G10/$B10</f>
        <v>4.0800707625589169E-3</v>
      </c>
    </row>
    <row r="11" spans="1:8" x14ac:dyDescent="0.45">
      <c r="A11" s="12" t="s">
        <v>70</v>
      </c>
      <c r="B11" s="20">
        <v>1961575</v>
      </c>
      <c r="C11" s="21">
        <v>772688</v>
      </c>
      <c r="D11" s="11">
        <f t="shared" ref="D11:D30" si="0">C11/$B11</f>
        <v>0.39391203497189758</v>
      </c>
      <c r="E11" s="21">
        <v>61469</v>
      </c>
      <c r="F11" s="11">
        <f t="shared" ref="F11:F30" si="1">E11/$B11</f>
        <v>3.13365535347871E-2</v>
      </c>
      <c r="G11" s="21">
        <v>13723</v>
      </c>
      <c r="H11" s="11">
        <f t="shared" ref="H11:H30" si="2">G11/$B11</f>
        <v>6.9959088997361817E-3</v>
      </c>
    </row>
    <row r="12" spans="1:8" x14ac:dyDescent="0.45">
      <c r="A12" s="12" t="s">
        <v>71</v>
      </c>
      <c r="B12" s="20">
        <v>1065932</v>
      </c>
      <c r="C12" s="21">
        <v>438667</v>
      </c>
      <c r="D12" s="11">
        <f t="shared" si="0"/>
        <v>0.41153375637470307</v>
      </c>
      <c r="E12" s="21">
        <v>16707</v>
      </c>
      <c r="F12" s="11">
        <f t="shared" si="1"/>
        <v>1.5673607697301518E-2</v>
      </c>
      <c r="G12" s="21">
        <v>3512</v>
      </c>
      <c r="H12" s="11">
        <f t="shared" si="2"/>
        <v>3.2947692723363218E-3</v>
      </c>
    </row>
    <row r="13" spans="1:8" x14ac:dyDescent="0.45">
      <c r="A13" s="12" t="s">
        <v>72</v>
      </c>
      <c r="B13" s="20">
        <v>1324589</v>
      </c>
      <c r="C13" s="21">
        <v>515969</v>
      </c>
      <c r="D13" s="11">
        <f t="shared" si="0"/>
        <v>0.38953139426644795</v>
      </c>
      <c r="E13" s="21">
        <v>31229</v>
      </c>
      <c r="F13" s="11">
        <f t="shared" si="1"/>
        <v>2.3576369726760527E-2</v>
      </c>
      <c r="G13" s="21">
        <v>4201</v>
      </c>
      <c r="H13" s="11">
        <f t="shared" si="2"/>
        <v>3.171549816584616E-3</v>
      </c>
    </row>
    <row r="14" spans="1:8" x14ac:dyDescent="0.45">
      <c r="A14" s="12" t="s">
        <v>73</v>
      </c>
      <c r="B14" s="20">
        <v>974726</v>
      </c>
      <c r="C14" s="21">
        <v>432088</v>
      </c>
      <c r="D14" s="11">
        <f t="shared" si="0"/>
        <v>0.44329175583702496</v>
      </c>
      <c r="E14" s="21">
        <v>23125</v>
      </c>
      <c r="F14" s="11">
        <f t="shared" si="1"/>
        <v>2.3724615943352286E-2</v>
      </c>
      <c r="G14" s="21">
        <v>2344</v>
      </c>
      <c r="H14" s="11">
        <f t="shared" si="2"/>
        <v>2.404778368485092E-3</v>
      </c>
    </row>
    <row r="15" spans="1:8" x14ac:dyDescent="0.45">
      <c r="A15" s="12" t="s">
        <v>74</v>
      </c>
      <c r="B15" s="20">
        <v>3759920</v>
      </c>
      <c r="C15" s="21">
        <v>1547157</v>
      </c>
      <c r="D15" s="11">
        <f t="shared" si="0"/>
        <v>0.41148668056767163</v>
      </c>
      <c r="E15" s="21">
        <v>152261</v>
      </c>
      <c r="F15" s="11">
        <f t="shared" si="1"/>
        <v>4.0495808421455774E-2</v>
      </c>
      <c r="G15" s="21">
        <v>18872</v>
      </c>
      <c r="H15" s="11">
        <f t="shared" si="2"/>
        <v>5.0192557288452943E-3</v>
      </c>
    </row>
    <row r="16" spans="1:8" x14ac:dyDescent="0.45">
      <c r="A16" s="12" t="s">
        <v>75</v>
      </c>
      <c r="B16" s="20">
        <v>1521562.0000000002</v>
      </c>
      <c r="C16" s="21">
        <v>620893</v>
      </c>
      <c r="D16" s="11">
        <f t="shared" si="0"/>
        <v>0.40806289852138783</v>
      </c>
      <c r="E16" s="21">
        <v>46333</v>
      </c>
      <c r="F16" s="11">
        <f t="shared" si="1"/>
        <v>3.0450944489938625E-2</v>
      </c>
      <c r="G16" s="21">
        <v>6334</v>
      </c>
      <c r="H16" s="11">
        <f t="shared" si="2"/>
        <v>4.1628274102534103E-3</v>
      </c>
    </row>
    <row r="17" spans="1:8" x14ac:dyDescent="0.45">
      <c r="A17" s="12" t="s">
        <v>76</v>
      </c>
      <c r="B17" s="20">
        <v>718601</v>
      </c>
      <c r="C17" s="21">
        <v>334451</v>
      </c>
      <c r="D17" s="11">
        <f t="shared" si="0"/>
        <v>0.4654196139443168</v>
      </c>
      <c r="E17" s="21">
        <v>18478</v>
      </c>
      <c r="F17" s="11">
        <f t="shared" si="1"/>
        <v>2.5713852332518324E-2</v>
      </c>
      <c r="G17" s="21">
        <v>1606</v>
      </c>
      <c r="H17" s="11">
        <f t="shared" si="2"/>
        <v>2.2348980866990164E-3</v>
      </c>
    </row>
    <row r="18" spans="1:8" x14ac:dyDescent="0.45">
      <c r="A18" s="12" t="s">
        <v>77</v>
      </c>
      <c r="B18" s="20">
        <v>784774</v>
      </c>
      <c r="C18" s="21">
        <v>357350</v>
      </c>
      <c r="D18" s="11">
        <f t="shared" si="0"/>
        <v>0.45535402549014109</v>
      </c>
      <c r="E18" s="21">
        <v>27191</v>
      </c>
      <c r="F18" s="11">
        <f t="shared" si="1"/>
        <v>3.464819170869575E-2</v>
      </c>
      <c r="G18" s="21">
        <v>2814</v>
      </c>
      <c r="H18" s="11">
        <f t="shared" si="2"/>
        <v>3.5857457051329429E-3</v>
      </c>
    </row>
    <row r="19" spans="1:8" x14ac:dyDescent="0.45">
      <c r="A19" s="12" t="s">
        <v>78</v>
      </c>
      <c r="B19" s="20">
        <v>694295.99999999988</v>
      </c>
      <c r="C19" s="21">
        <v>268214</v>
      </c>
      <c r="D19" s="11">
        <f t="shared" si="0"/>
        <v>0.3863107377833086</v>
      </c>
      <c r="E19" s="21">
        <v>26526</v>
      </c>
      <c r="F19" s="11">
        <f t="shared" si="1"/>
        <v>3.8205606830516096E-2</v>
      </c>
      <c r="G19" s="21">
        <v>3939</v>
      </c>
      <c r="H19" s="11">
        <f t="shared" si="2"/>
        <v>5.6733727401569369E-3</v>
      </c>
    </row>
    <row r="20" spans="1:8" x14ac:dyDescent="0.45">
      <c r="A20" s="12" t="s">
        <v>79</v>
      </c>
      <c r="B20" s="20">
        <v>799966</v>
      </c>
      <c r="C20" s="21">
        <v>372466</v>
      </c>
      <c r="D20" s="11">
        <f t="shared" si="0"/>
        <v>0.46560228809724413</v>
      </c>
      <c r="E20" s="21">
        <v>26593</v>
      </c>
      <c r="F20" s="11">
        <f t="shared" si="1"/>
        <v>3.3242662813169559E-2</v>
      </c>
      <c r="G20" s="21">
        <v>3166</v>
      </c>
      <c r="H20" s="11">
        <f t="shared" si="2"/>
        <v>3.9576682008985384E-3</v>
      </c>
    </row>
    <row r="21" spans="1:8" x14ac:dyDescent="0.45">
      <c r="A21" s="12" t="s">
        <v>80</v>
      </c>
      <c r="B21" s="20">
        <v>2300944</v>
      </c>
      <c r="C21" s="21">
        <v>920688</v>
      </c>
      <c r="D21" s="11">
        <f t="shared" si="0"/>
        <v>0.4001349011536135</v>
      </c>
      <c r="E21" s="21">
        <v>62042</v>
      </c>
      <c r="F21" s="11">
        <f t="shared" si="1"/>
        <v>2.6963715761878605E-2</v>
      </c>
      <c r="G21" s="21">
        <v>7350</v>
      </c>
      <c r="H21" s="11">
        <f t="shared" si="2"/>
        <v>3.194341105215946E-3</v>
      </c>
    </row>
    <row r="22" spans="1:8" x14ac:dyDescent="0.45">
      <c r="A22" s="12" t="s">
        <v>81</v>
      </c>
      <c r="B22" s="20">
        <v>1400720</v>
      </c>
      <c r="C22" s="21">
        <v>572438</v>
      </c>
      <c r="D22" s="11">
        <f t="shared" si="0"/>
        <v>0.40867411045747903</v>
      </c>
      <c r="E22" s="21">
        <v>41821</v>
      </c>
      <c r="F22" s="11">
        <f t="shared" si="1"/>
        <v>2.9856787937632075E-2</v>
      </c>
      <c r="G22" s="21">
        <v>5111</v>
      </c>
      <c r="H22" s="11">
        <f t="shared" si="2"/>
        <v>3.6488377405905536E-3</v>
      </c>
    </row>
    <row r="23" spans="1:8" x14ac:dyDescent="0.45">
      <c r="A23" s="12" t="s">
        <v>82</v>
      </c>
      <c r="B23" s="20">
        <v>2739963</v>
      </c>
      <c r="C23" s="21">
        <v>930359</v>
      </c>
      <c r="D23" s="11">
        <f t="shared" si="0"/>
        <v>0.33955166547869442</v>
      </c>
      <c r="E23" s="21">
        <v>77538</v>
      </c>
      <c r="F23" s="11">
        <f t="shared" si="1"/>
        <v>2.8298922284716983E-2</v>
      </c>
      <c r="G23" s="21">
        <v>11489</v>
      </c>
      <c r="H23" s="11">
        <f t="shared" si="2"/>
        <v>4.1931223158852872E-3</v>
      </c>
    </row>
    <row r="24" spans="1:8" x14ac:dyDescent="0.45">
      <c r="A24" s="12" t="s">
        <v>83</v>
      </c>
      <c r="B24" s="20">
        <v>831479.00000000012</v>
      </c>
      <c r="C24" s="21">
        <v>362886</v>
      </c>
      <c r="D24" s="11">
        <f t="shared" si="0"/>
        <v>0.43643435372390638</v>
      </c>
      <c r="E24" s="21">
        <v>24840</v>
      </c>
      <c r="F24" s="11">
        <f t="shared" si="1"/>
        <v>2.9874476685520616E-2</v>
      </c>
      <c r="G24" s="21">
        <v>3239</v>
      </c>
      <c r="H24" s="11">
        <f t="shared" si="2"/>
        <v>3.8954681958293588E-3</v>
      </c>
    </row>
    <row r="25" spans="1:8" x14ac:dyDescent="0.45">
      <c r="A25" s="12" t="s">
        <v>84</v>
      </c>
      <c r="B25" s="20">
        <v>1526835</v>
      </c>
      <c r="C25" s="21">
        <v>620075</v>
      </c>
      <c r="D25" s="11">
        <f t="shared" si="0"/>
        <v>0.40611788438174395</v>
      </c>
      <c r="E25" s="21">
        <v>38108</v>
      </c>
      <c r="F25" s="11">
        <f t="shared" si="1"/>
        <v>2.4958820042768209E-2</v>
      </c>
      <c r="G25" s="21">
        <v>5737</v>
      </c>
      <c r="H25" s="11">
        <f t="shared" si="2"/>
        <v>3.7574459584696447E-3</v>
      </c>
    </row>
    <row r="26" spans="1:8" x14ac:dyDescent="0.45">
      <c r="A26" s="12" t="s">
        <v>85</v>
      </c>
      <c r="B26" s="20">
        <v>708155</v>
      </c>
      <c r="C26" s="21">
        <v>299987</v>
      </c>
      <c r="D26" s="11">
        <f t="shared" si="0"/>
        <v>0.42361771081189853</v>
      </c>
      <c r="E26" s="21">
        <v>11510</v>
      </c>
      <c r="F26" s="11">
        <f t="shared" si="1"/>
        <v>1.6253503823315515E-2</v>
      </c>
      <c r="G26" s="21">
        <v>1642</v>
      </c>
      <c r="H26" s="11">
        <f t="shared" si="2"/>
        <v>2.3187014142384082E-3</v>
      </c>
    </row>
    <row r="27" spans="1:8" x14ac:dyDescent="0.45">
      <c r="A27" s="12" t="s">
        <v>86</v>
      </c>
      <c r="B27" s="20">
        <v>1194817</v>
      </c>
      <c r="C27" s="21">
        <v>485223</v>
      </c>
      <c r="D27" s="11">
        <f t="shared" si="0"/>
        <v>0.40610654183862466</v>
      </c>
      <c r="E27" s="21">
        <v>31419</v>
      </c>
      <c r="F27" s="11">
        <f t="shared" si="1"/>
        <v>2.6296077139846521E-2</v>
      </c>
      <c r="G27" s="21">
        <v>4088</v>
      </c>
      <c r="H27" s="11">
        <f t="shared" si="2"/>
        <v>3.4214444555107602E-3</v>
      </c>
    </row>
    <row r="28" spans="1:8" x14ac:dyDescent="0.45">
      <c r="A28" s="12" t="s">
        <v>87</v>
      </c>
      <c r="B28" s="20">
        <v>944709</v>
      </c>
      <c r="C28" s="21">
        <v>408943</v>
      </c>
      <c r="D28" s="11">
        <f t="shared" si="0"/>
        <v>0.43287721404157259</v>
      </c>
      <c r="E28" s="21">
        <v>28482</v>
      </c>
      <c r="F28" s="11">
        <f t="shared" si="1"/>
        <v>3.0148966507146647E-2</v>
      </c>
      <c r="G28" s="21">
        <v>2910</v>
      </c>
      <c r="H28" s="11">
        <f t="shared" si="2"/>
        <v>3.0803136203846897E-3</v>
      </c>
    </row>
    <row r="29" spans="1:8" x14ac:dyDescent="0.45">
      <c r="A29" s="12" t="s">
        <v>88</v>
      </c>
      <c r="B29" s="20">
        <v>1562767</v>
      </c>
      <c r="C29" s="21">
        <v>667379</v>
      </c>
      <c r="D29" s="11">
        <f t="shared" si="0"/>
        <v>0.42704958576678415</v>
      </c>
      <c r="E29" s="21">
        <v>39336</v>
      </c>
      <c r="F29" s="11">
        <f t="shared" si="1"/>
        <v>2.5170738824149729E-2</v>
      </c>
      <c r="G29" s="21">
        <v>4631</v>
      </c>
      <c r="H29" s="11">
        <f t="shared" si="2"/>
        <v>2.963333625550066E-3</v>
      </c>
    </row>
    <row r="30" spans="1:8" x14ac:dyDescent="0.45">
      <c r="A30" s="12" t="s">
        <v>89</v>
      </c>
      <c r="B30" s="20">
        <v>732702</v>
      </c>
      <c r="C30" s="21">
        <v>346706</v>
      </c>
      <c r="D30" s="11">
        <f t="shared" si="0"/>
        <v>0.47318828118389195</v>
      </c>
      <c r="E30" s="21">
        <v>24774</v>
      </c>
      <c r="F30" s="11">
        <f t="shared" si="1"/>
        <v>3.3811836189883475E-2</v>
      </c>
      <c r="G30" s="21">
        <v>5694</v>
      </c>
      <c r="H30" s="11">
        <f t="shared" si="2"/>
        <v>7.7712357820778431E-3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44657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4223475</v>
      </c>
      <c r="D39" s="11">
        <f>C39/$B39</f>
        <v>0.44119707131577374</v>
      </c>
      <c r="E39" s="21">
        <v>241784</v>
      </c>
      <c r="F39" s="11">
        <f>E39/$B39</f>
        <v>2.5257493578395285E-2</v>
      </c>
      <c r="G39" s="21">
        <v>31914</v>
      </c>
      <c r="H39" s="11">
        <f>G39/$B39</f>
        <v>3.3338337113328724E-3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view="pageBreakPreview" zoomScale="99" zoomScaleNormal="100" zoomScaleSheetLayoutView="99" workbookViewId="0">
      <selection activeCell="B4" sqref="B4:B6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3" width="13.09765625" customWidth="1"/>
    <col min="15" max="15" width="11.59765625" bestFit="1" customWidth="1"/>
  </cols>
  <sheetData>
    <row r="1" spans="1:15" x14ac:dyDescent="0.45">
      <c r="A1" s="22" t="s">
        <v>94</v>
      </c>
      <c r="B1" s="23"/>
      <c r="C1" s="24"/>
      <c r="D1" s="24"/>
      <c r="E1" s="24"/>
      <c r="F1" s="24"/>
      <c r="J1" s="25"/>
    </row>
    <row r="2" spans="1:15" x14ac:dyDescent="0.45">
      <c r="A2" s="22"/>
      <c r="B2" s="22"/>
      <c r="C2" s="22"/>
      <c r="D2" s="22"/>
      <c r="E2" s="22"/>
      <c r="F2" s="22"/>
      <c r="G2" s="22"/>
      <c r="H2" s="22"/>
      <c r="I2" s="22"/>
      <c r="M2" s="26" t="str">
        <f>'進捗状況 (都道府県別)'!H3</f>
        <v>（4月7日公表時点）</v>
      </c>
    </row>
    <row r="3" spans="1:15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5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2"/>
    </row>
    <row r="5" spans="1:15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</row>
    <row r="6" spans="1:15" x14ac:dyDescent="0.45">
      <c r="A6" s="90"/>
      <c r="B6" s="90"/>
      <c r="C6" s="29" t="s">
        <v>9</v>
      </c>
      <c r="D6" s="29" t="s">
        <v>104</v>
      </c>
      <c r="E6" s="29" t="s">
        <v>9</v>
      </c>
      <c r="F6" s="29" t="s">
        <v>104</v>
      </c>
      <c r="G6" s="29" t="s">
        <v>9</v>
      </c>
      <c r="H6" s="29" t="s">
        <v>104</v>
      </c>
      <c r="I6" s="99" t="s">
        <v>9</v>
      </c>
      <c r="J6" s="100"/>
      <c r="K6" s="100"/>
      <c r="L6" s="100"/>
      <c r="M6" s="101"/>
      <c r="O6" s="30" t="s">
        <v>105</v>
      </c>
    </row>
    <row r="7" spans="1:15" x14ac:dyDescent="0.45">
      <c r="A7" s="31" t="s">
        <v>13</v>
      </c>
      <c r="B7" s="32">
        <f>C7+E7+G7</f>
        <v>258971362</v>
      </c>
      <c r="C7" s="32">
        <f t="shared" ref="C7:J7" si="0">SUM(C8:C54)</f>
        <v>102671088</v>
      </c>
      <c r="D7" s="33">
        <f t="shared" ref="D7:D54" si="1">C7/O7</f>
        <v>0.81069973336891832</v>
      </c>
      <c r="E7" s="32">
        <f t="shared" si="0"/>
        <v>100729059</v>
      </c>
      <c r="F7" s="34">
        <f t="shared" ref="F7:F54" si="2">E7/O7</f>
        <v>0.79536530550647366</v>
      </c>
      <c r="G7" s="35">
        <f t="shared" si="0"/>
        <v>55571215</v>
      </c>
      <c r="H7" s="34">
        <f t="shared" ref="H7:H54" si="3">G7/O7</f>
        <v>0.43879508887143415</v>
      </c>
      <c r="I7" s="35">
        <f t="shared" si="0"/>
        <v>996867</v>
      </c>
      <c r="J7" s="35">
        <f t="shared" si="0"/>
        <v>5071154</v>
      </c>
      <c r="K7" s="35">
        <f>SUM(K8:K54)</f>
        <v>22834350</v>
      </c>
      <c r="L7" s="35">
        <f>SUM(L8:L54)</f>
        <v>24512329</v>
      </c>
      <c r="M7" s="35">
        <f>SUM(M8:M54)</f>
        <v>2156515</v>
      </c>
      <c r="O7" s="1">
        <v>126645025</v>
      </c>
    </row>
    <row r="8" spans="1:15" x14ac:dyDescent="0.45">
      <c r="A8" s="36" t="s">
        <v>14</v>
      </c>
      <c r="B8" s="32">
        <f t="shared" ref="B8:B54" si="4">C8+E8+G8</f>
        <v>10749387</v>
      </c>
      <c r="C8" s="37">
        <f>SUM(一般接種!D7+一般接種!G7+一般接種!J7+医療従事者等!C5)</f>
        <v>4271916</v>
      </c>
      <c r="D8" s="33">
        <f t="shared" si="1"/>
        <v>0.81734082347559212</v>
      </c>
      <c r="E8" s="37">
        <f>SUM(一般接種!E7+一般接種!H7+一般接種!K7+医療従事者等!D5)</f>
        <v>4188918</v>
      </c>
      <c r="F8" s="34">
        <f t="shared" si="2"/>
        <v>0.80146091065267444</v>
      </c>
      <c r="G8" s="32">
        <f>SUM(I8:M8)</f>
        <v>2288553</v>
      </c>
      <c r="H8" s="34">
        <f t="shared" si="3"/>
        <v>0.43786623931452229</v>
      </c>
      <c r="I8" s="38">
        <v>41431</v>
      </c>
      <c r="J8" s="38">
        <v>222301</v>
      </c>
      <c r="K8" s="38">
        <v>906430</v>
      </c>
      <c r="L8" s="38">
        <v>1040054</v>
      </c>
      <c r="M8" s="38">
        <v>78337</v>
      </c>
      <c r="O8" s="1">
        <v>5226603</v>
      </c>
    </row>
    <row r="9" spans="1:15" x14ac:dyDescent="0.45">
      <c r="A9" s="36" t="s">
        <v>15</v>
      </c>
      <c r="B9" s="32">
        <f t="shared" si="4"/>
        <v>2682131</v>
      </c>
      <c r="C9" s="37">
        <f>SUM(一般接種!D8+一般接種!G8+一般接種!J8+医療従事者等!C6)</f>
        <v>1074650</v>
      </c>
      <c r="D9" s="33">
        <f t="shared" si="1"/>
        <v>0.85315751241450766</v>
      </c>
      <c r="E9" s="37">
        <f>SUM(一般接種!E8+一般接種!H8+一般接種!K8+医療従事者等!D6)</f>
        <v>1054231</v>
      </c>
      <c r="F9" s="34">
        <f t="shared" si="2"/>
        <v>0.83694700364794006</v>
      </c>
      <c r="G9" s="32">
        <f t="shared" ref="G9:G54" si="5">SUM(I9:M9)</f>
        <v>553250</v>
      </c>
      <c r="H9" s="34">
        <f t="shared" si="3"/>
        <v>0.43922150815923916</v>
      </c>
      <c r="I9" s="38">
        <v>10577</v>
      </c>
      <c r="J9" s="38">
        <v>42781</v>
      </c>
      <c r="K9" s="38">
        <v>225005</v>
      </c>
      <c r="L9" s="38">
        <v>257051</v>
      </c>
      <c r="M9" s="38">
        <v>17836</v>
      </c>
      <c r="O9" s="1">
        <v>1259615</v>
      </c>
    </row>
    <row r="10" spans="1:15" x14ac:dyDescent="0.45">
      <c r="A10" s="36" t="s">
        <v>16</v>
      </c>
      <c r="B10" s="32">
        <f t="shared" si="4"/>
        <v>2597495</v>
      </c>
      <c r="C10" s="37">
        <f>SUM(一般接種!D9+一般接種!G9+一般接種!J9+医療従事者等!C7)</f>
        <v>1039517</v>
      </c>
      <c r="D10" s="33">
        <f t="shared" si="1"/>
        <v>0.85148870884640937</v>
      </c>
      <c r="E10" s="37">
        <f>SUM(一般接種!E9+一般接種!H9+一般接種!K9+医療従事者等!D7)</f>
        <v>1017380</v>
      </c>
      <c r="F10" s="34">
        <f t="shared" si="2"/>
        <v>0.83335585912126486</v>
      </c>
      <c r="G10" s="32">
        <f t="shared" si="5"/>
        <v>540598</v>
      </c>
      <c r="H10" s="34">
        <f t="shared" si="3"/>
        <v>0.44281439651775895</v>
      </c>
      <c r="I10" s="38">
        <v>10209</v>
      </c>
      <c r="J10" s="38">
        <v>47088</v>
      </c>
      <c r="K10" s="38">
        <v>218142</v>
      </c>
      <c r="L10" s="38">
        <v>241242</v>
      </c>
      <c r="M10" s="38">
        <v>23917</v>
      </c>
      <c r="O10" s="1">
        <v>1220823</v>
      </c>
    </row>
    <row r="11" spans="1:15" x14ac:dyDescent="0.45">
      <c r="A11" s="36" t="s">
        <v>17</v>
      </c>
      <c r="B11" s="32">
        <f t="shared" si="4"/>
        <v>4759613</v>
      </c>
      <c r="C11" s="37">
        <f>SUM(一般接種!D10+一般接種!G10+一般接種!J10+医療従事者等!C8)</f>
        <v>1905802</v>
      </c>
      <c r="D11" s="33">
        <f t="shared" si="1"/>
        <v>0.83514951211421262</v>
      </c>
      <c r="E11" s="37">
        <f>SUM(一般接種!E10+一般接種!H10+一般接種!K10+医療従事者等!D8)</f>
        <v>1861459</v>
      </c>
      <c r="F11" s="34">
        <f t="shared" si="2"/>
        <v>0.81571777953355606</v>
      </c>
      <c r="G11" s="32">
        <f t="shared" si="5"/>
        <v>992352</v>
      </c>
      <c r="H11" s="34">
        <f t="shared" si="3"/>
        <v>0.43486274473715691</v>
      </c>
      <c r="I11" s="38">
        <v>17785</v>
      </c>
      <c r="J11" s="38">
        <v>115892</v>
      </c>
      <c r="K11" s="38">
        <v>453387</v>
      </c>
      <c r="L11" s="38">
        <v>374708</v>
      </c>
      <c r="M11" s="38">
        <v>30580</v>
      </c>
      <c r="O11" s="1">
        <v>2281989</v>
      </c>
    </row>
    <row r="12" spans="1:15" x14ac:dyDescent="0.45">
      <c r="A12" s="36" t="s">
        <v>18</v>
      </c>
      <c r="B12" s="32">
        <f t="shared" si="4"/>
        <v>2077393</v>
      </c>
      <c r="C12" s="37">
        <f>SUM(一般接種!D11+一般接種!G11+一般接種!J11+医療従事者等!C9)</f>
        <v>837950</v>
      </c>
      <c r="D12" s="33">
        <f t="shared" si="1"/>
        <v>0.86272042895619017</v>
      </c>
      <c r="E12" s="37">
        <f>SUM(一般接種!E11+一般接種!H11+一般接種!K11+医療従事者等!D9)</f>
        <v>822618</v>
      </c>
      <c r="F12" s="34">
        <f t="shared" si="2"/>
        <v>0.84693520356475116</v>
      </c>
      <c r="G12" s="32">
        <f t="shared" si="5"/>
        <v>416825</v>
      </c>
      <c r="H12" s="34">
        <f t="shared" si="3"/>
        <v>0.42914665886945991</v>
      </c>
      <c r="I12" s="38">
        <v>4865</v>
      </c>
      <c r="J12" s="38">
        <v>29316</v>
      </c>
      <c r="K12" s="38">
        <v>126182</v>
      </c>
      <c r="L12" s="38">
        <v>225305</v>
      </c>
      <c r="M12" s="38">
        <v>31157</v>
      </c>
      <c r="O12" s="1">
        <v>971288</v>
      </c>
    </row>
    <row r="13" spans="1:15" x14ac:dyDescent="0.45">
      <c r="A13" s="36" t="s">
        <v>19</v>
      </c>
      <c r="B13" s="32">
        <f t="shared" si="4"/>
        <v>2330561</v>
      </c>
      <c r="C13" s="37">
        <f>SUM(一般接種!D12+一般接種!G12+一般接種!J12+医療従事者等!C10)</f>
        <v>914420</v>
      </c>
      <c r="D13" s="33">
        <f t="shared" si="1"/>
        <v>0.85494810025038281</v>
      </c>
      <c r="E13" s="37">
        <f>SUM(一般接種!E12+一般接種!H12+一般接種!K12+医療従事者等!D10)</f>
        <v>895601</v>
      </c>
      <c r="F13" s="34">
        <f t="shared" si="2"/>
        <v>0.83735304732217486</v>
      </c>
      <c r="G13" s="32">
        <f t="shared" si="5"/>
        <v>520540</v>
      </c>
      <c r="H13" s="34">
        <f t="shared" si="3"/>
        <v>0.48668520384980019</v>
      </c>
      <c r="I13" s="38">
        <v>9626</v>
      </c>
      <c r="J13" s="38">
        <v>34381</v>
      </c>
      <c r="K13" s="38">
        <v>191050</v>
      </c>
      <c r="L13" s="38">
        <v>263123</v>
      </c>
      <c r="M13" s="38">
        <v>22360</v>
      </c>
      <c r="O13" s="1">
        <v>1069562</v>
      </c>
    </row>
    <row r="14" spans="1:15" x14ac:dyDescent="0.45">
      <c r="A14" s="36" t="s">
        <v>20</v>
      </c>
      <c r="B14" s="32">
        <f t="shared" si="4"/>
        <v>3987187</v>
      </c>
      <c r="C14" s="37">
        <f>SUM(一般接種!D13+一般接種!G13+一般接種!J13+医療従事者等!C11)</f>
        <v>1567300</v>
      </c>
      <c r="D14" s="33">
        <f t="shared" si="1"/>
        <v>0.84170265281604928</v>
      </c>
      <c r="E14" s="37">
        <f>SUM(一般接種!E13+一般接種!H13+一般接種!K13+医療従事者等!D11)</f>
        <v>1536568</v>
      </c>
      <c r="F14" s="34">
        <f t="shared" si="2"/>
        <v>0.82519834226520217</v>
      </c>
      <c r="G14" s="32">
        <f t="shared" si="5"/>
        <v>883319</v>
      </c>
      <c r="H14" s="34">
        <f t="shared" si="3"/>
        <v>0.4743775573169271</v>
      </c>
      <c r="I14" s="38">
        <v>18739</v>
      </c>
      <c r="J14" s="38">
        <v>73012</v>
      </c>
      <c r="K14" s="38">
        <v>340964</v>
      </c>
      <c r="L14" s="38">
        <v>407406</v>
      </c>
      <c r="M14" s="38">
        <v>43198</v>
      </c>
      <c r="O14" s="1">
        <v>1862059</v>
      </c>
    </row>
    <row r="15" spans="1:15" x14ac:dyDescent="0.45">
      <c r="A15" s="36" t="s">
        <v>21</v>
      </c>
      <c r="B15" s="32">
        <f t="shared" si="4"/>
        <v>6186254</v>
      </c>
      <c r="C15" s="37">
        <f>SUM(一般接種!D14+一般接種!G14+一般接種!J14+医療従事者等!C12)</f>
        <v>2438877</v>
      </c>
      <c r="D15" s="33">
        <f t="shared" si="1"/>
        <v>0.83877221491397769</v>
      </c>
      <c r="E15" s="37">
        <f>SUM(一般接種!E14+一般接種!H14+一般接種!K14+医療従事者等!D12)</f>
        <v>2392064</v>
      </c>
      <c r="F15" s="34">
        <f t="shared" si="2"/>
        <v>0.82267241008709713</v>
      </c>
      <c r="G15" s="32">
        <f t="shared" si="5"/>
        <v>1355313</v>
      </c>
      <c r="H15" s="34">
        <f t="shared" si="3"/>
        <v>0.46611571100621629</v>
      </c>
      <c r="I15" s="38">
        <v>20999</v>
      </c>
      <c r="J15" s="38">
        <v>137410</v>
      </c>
      <c r="K15" s="38">
        <v>548348</v>
      </c>
      <c r="L15" s="38">
        <v>584922</v>
      </c>
      <c r="M15" s="38">
        <v>63634</v>
      </c>
      <c r="O15" s="1">
        <v>2907675</v>
      </c>
    </row>
    <row r="16" spans="1:15" x14ac:dyDescent="0.45">
      <c r="A16" s="39" t="s">
        <v>22</v>
      </c>
      <c r="B16" s="32">
        <f t="shared" si="4"/>
        <v>4010898</v>
      </c>
      <c r="C16" s="37">
        <f>SUM(一般接種!D15+一般接種!G15+一般接種!J15+医療従事者等!C13)</f>
        <v>1607744</v>
      </c>
      <c r="D16" s="33">
        <f t="shared" si="1"/>
        <v>0.82220680054883888</v>
      </c>
      <c r="E16" s="37">
        <f>SUM(一般接種!E15+一般接種!H15+一般接種!K15+医療従事者等!D13)</f>
        <v>1577529</v>
      </c>
      <c r="F16" s="34">
        <f t="shared" si="2"/>
        <v>0.80675472703552875</v>
      </c>
      <c r="G16" s="32">
        <f t="shared" si="5"/>
        <v>825625</v>
      </c>
      <c r="H16" s="34">
        <f t="shared" si="3"/>
        <v>0.42222797267670414</v>
      </c>
      <c r="I16" s="38">
        <v>14648</v>
      </c>
      <c r="J16" s="38">
        <v>70749</v>
      </c>
      <c r="K16" s="38">
        <v>362774</v>
      </c>
      <c r="L16" s="38">
        <v>341628</v>
      </c>
      <c r="M16" s="38">
        <v>35826</v>
      </c>
      <c r="O16" s="1">
        <v>1955401</v>
      </c>
    </row>
    <row r="17" spans="1:15" x14ac:dyDescent="0.45">
      <c r="A17" s="36" t="s">
        <v>23</v>
      </c>
      <c r="B17" s="32">
        <f t="shared" si="4"/>
        <v>4127235</v>
      </c>
      <c r="C17" s="37">
        <f>SUM(一般接種!D16+一般接種!G16+一般接種!J16+医療従事者等!C14)</f>
        <v>1598704</v>
      </c>
      <c r="D17" s="33">
        <f t="shared" si="1"/>
        <v>0.81645635235363245</v>
      </c>
      <c r="E17" s="37">
        <f>SUM(一般接種!E16+一般接種!H16+一般接種!K16+医療従事者等!D14)</f>
        <v>1565111</v>
      </c>
      <c r="F17" s="34">
        <f t="shared" si="2"/>
        <v>0.7993004446655203</v>
      </c>
      <c r="G17" s="32">
        <f t="shared" si="5"/>
        <v>963420</v>
      </c>
      <c r="H17" s="34">
        <f t="shared" si="3"/>
        <v>0.49201752105739183</v>
      </c>
      <c r="I17" s="38">
        <v>16036</v>
      </c>
      <c r="J17" s="38">
        <v>70951</v>
      </c>
      <c r="K17" s="38">
        <v>400726</v>
      </c>
      <c r="L17" s="38">
        <v>432109</v>
      </c>
      <c r="M17" s="38">
        <v>43598</v>
      </c>
      <c r="O17" s="1">
        <v>1958101</v>
      </c>
    </row>
    <row r="18" spans="1:15" x14ac:dyDescent="0.45">
      <c r="A18" s="36" t="s">
        <v>24</v>
      </c>
      <c r="B18" s="32">
        <f t="shared" si="4"/>
        <v>15077668</v>
      </c>
      <c r="C18" s="37">
        <f>SUM(一般接種!D17+一般接種!G17+一般接種!J17+医療従事者等!C15)</f>
        <v>6059602</v>
      </c>
      <c r="D18" s="33">
        <f t="shared" si="1"/>
        <v>0.81955189747516799</v>
      </c>
      <c r="E18" s="37">
        <f>SUM(一般接種!E17+一般接種!H17+一般接種!K17+医療従事者等!D15)</f>
        <v>5939917</v>
      </c>
      <c r="F18" s="34">
        <f t="shared" si="2"/>
        <v>0.80336468437943742</v>
      </c>
      <c r="G18" s="32">
        <f t="shared" si="5"/>
        <v>3078149</v>
      </c>
      <c r="H18" s="34">
        <f t="shared" si="3"/>
        <v>0.41631494175051281</v>
      </c>
      <c r="I18" s="38">
        <v>47768</v>
      </c>
      <c r="J18" s="38">
        <v>258022</v>
      </c>
      <c r="K18" s="38">
        <v>1289273</v>
      </c>
      <c r="L18" s="38">
        <v>1352955</v>
      </c>
      <c r="M18" s="38">
        <v>130131</v>
      </c>
      <c r="O18" s="1">
        <v>7393799</v>
      </c>
    </row>
    <row r="19" spans="1:15" x14ac:dyDescent="0.45">
      <c r="A19" s="36" t="s">
        <v>25</v>
      </c>
      <c r="B19" s="32">
        <f t="shared" si="4"/>
        <v>12967702</v>
      </c>
      <c r="C19" s="37">
        <f>SUM(一般接種!D18+一般接種!G18+一般接種!J18+医療従事者等!C16)</f>
        <v>5169505</v>
      </c>
      <c r="D19" s="33">
        <f t="shared" si="1"/>
        <v>0.81758552890038294</v>
      </c>
      <c r="E19" s="37">
        <f>SUM(一般接種!E18+一般接種!H18+一般接種!K18+医療従事者等!D16)</f>
        <v>5072596</v>
      </c>
      <c r="F19" s="34">
        <f t="shared" si="2"/>
        <v>0.80225883978407353</v>
      </c>
      <c r="G19" s="32">
        <f t="shared" si="5"/>
        <v>2725601</v>
      </c>
      <c r="H19" s="34">
        <f t="shared" si="3"/>
        <v>0.43106872614620018</v>
      </c>
      <c r="I19" s="38">
        <v>41717</v>
      </c>
      <c r="J19" s="38">
        <v>204598</v>
      </c>
      <c r="K19" s="38">
        <v>1069706</v>
      </c>
      <c r="L19" s="38">
        <v>1280886</v>
      </c>
      <c r="M19" s="38">
        <v>128694</v>
      </c>
      <c r="O19" s="1">
        <v>6322892</v>
      </c>
    </row>
    <row r="20" spans="1:15" x14ac:dyDescent="0.45">
      <c r="A20" s="36" t="s">
        <v>26</v>
      </c>
      <c r="B20" s="32">
        <f t="shared" si="4"/>
        <v>28391671</v>
      </c>
      <c r="C20" s="37">
        <f>SUM(一般接種!D19+一般接種!G19+一般接種!J19+医療従事者等!C17)</f>
        <v>11195104</v>
      </c>
      <c r="D20" s="33">
        <f t="shared" si="1"/>
        <v>0.80870027722378046</v>
      </c>
      <c r="E20" s="37">
        <f>SUM(一般接種!E19+一般接種!H19+一般接種!K19+医療従事者等!D17)</f>
        <v>10996544</v>
      </c>
      <c r="F20" s="34">
        <f t="shared" si="2"/>
        <v>0.79435690649265067</v>
      </c>
      <c r="G20" s="32">
        <f t="shared" si="5"/>
        <v>6200023</v>
      </c>
      <c r="H20" s="34">
        <f t="shared" si="3"/>
        <v>0.44787081199905021</v>
      </c>
      <c r="I20" s="38">
        <v>94264</v>
      </c>
      <c r="J20" s="38">
        <v>572709</v>
      </c>
      <c r="K20" s="38">
        <v>2570064</v>
      </c>
      <c r="L20" s="38">
        <v>2766549</v>
      </c>
      <c r="M20" s="38">
        <v>196437</v>
      </c>
      <c r="O20" s="1">
        <v>13843329</v>
      </c>
    </row>
    <row r="21" spans="1:15" x14ac:dyDescent="0.45">
      <c r="A21" s="36" t="s">
        <v>27</v>
      </c>
      <c r="B21" s="32">
        <f t="shared" si="4"/>
        <v>18858195</v>
      </c>
      <c r="C21" s="37">
        <f>SUM(一般接種!D20+一般接種!G20+一般接種!J20+医療従事者等!C18)</f>
        <v>7533648</v>
      </c>
      <c r="D21" s="33">
        <f t="shared" si="1"/>
        <v>0.81708022575634431</v>
      </c>
      <c r="E21" s="37">
        <f>SUM(一般接種!E20+一般接種!H20+一般接種!K20+医療従事者等!D18)</f>
        <v>7410276</v>
      </c>
      <c r="F21" s="34">
        <f t="shared" si="2"/>
        <v>0.80369961365288367</v>
      </c>
      <c r="G21" s="32">
        <f t="shared" si="5"/>
        <v>3914271</v>
      </c>
      <c r="H21" s="34">
        <f t="shared" si="3"/>
        <v>0.42453183800882538</v>
      </c>
      <c r="I21" s="38">
        <v>48363</v>
      </c>
      <c r="J21" s="38">
        <v>284044</v>
      </c>
      <c r="K21" s="38">
        <v>1405036</v>
      </c>
      <c r="L21" s="38">
        <v>1969810</v>
      </c>
      <c r="M21" s="38">
        <v>207018</v>
      </c>
      <c r="O21" s="1">
        <v>9220206</v>
      </c>
    </row>
    <row r="22" spans="1:15" x14ac:dyDescent="0.45">
      <c r="A22" s="36" t="s">
        <v>28</v>
      </c>
      <c r="B22" s="32">
        <f t="shared" si="4"/>
        <v>4739323</v>
      </c>
      <c r="C22" s="37">
        <f>SUM(一般接種!D21+一般接種!G21+一般接種!J21+医療従事者等!C19)</f>
        <v>1870834</v>
      </c>
      <c r="D22" s="33">
        <f t="shared" si="1"/>
        <v>0.84531717795347316</v>
      </c>
      <c r="E22" s="37">
        <f>SUM(一般接種!E21+一般接種!H21+一般接種!K21+医療従事者等!D19)</f>
        <v>1832339</v>
      </c>
      <c r="F22" s="34">
        <f t="shared" si="2"/>
        <v>0.82792360654878472</v>
      </c>
      <c r="G22" s="32">
        <f t="shared" si="5"/>
        <v>1036150</v>
      </c>
      <c r="H22" s="34">
        <f t="shared" si="3"/>
        <v>0.46817376311126013</v>
      </c>
      <c r="I22" s="38">
        <v>16437</v>
      </c>
      <c r="J22" s="38">
        <v>62924</v>
      </c>
      <c r="K22" s="38">
        <v>341612</v>
      </c>
      <c r="L22" s="38">
        <v>556878</v>
      </c>
      <c r="M22" s="38">
        <v>58299</v>
      </c>
      <c r="O22" s="1">
        <v>2213174</v>
      </c>
    </row>
    <row r="23" spans="1:15" x14ac:dyDescent="0.45">
      <c r="A23" s="36" t="s">
        <v>29</v>
      </c>
      <c r="B23" s="32">
        <f t="shared" si="4"/>
        <v>2260425</v>
      </c>
      <c r="C23" s="37">
        <f>SUM(一般接種!D22+一般接種!G22+一般接種!J22+医療従事者等!C20)</f>
        <v>888525</v>
      </c>
      <c r="D23" s="33">
        <f t="shared" si="1"/>
        <v>0.84809301366646495</v>
      </c>
      <c r="E23" s="37">
        <f>SUM(一般接種!E22+一般接種!H22+一般接種!K22+医療従事者等!D20)</f>
        <v>875915</v>
      </c>
      <c r="F23" s="34">
        <f t="shared" si="2"/>
        <v>0.83605682683735594</v>
      </c>
      <c r="G23" s="32">
        <f t="shared" si="5"/>
        <v>495985</v>
      </c>
      <c r="H23" s="34">
        <f t="shared" si="3"/>
        <v>0.47341539448339848</v>
      </c>
      <c r="I23" s="38">
        <v>10126</v>
      </c>
      <c r="J23" s="38">
        <v>38132</v>
      </c>
      <c r="K23" s="38">
        <v>211057</v>
      </c>
      <c r="L23" s="38">
        <v>214249</v>
      </c>
      <c r="M23" s="38">
        <v>22421</v>
      </c>
      <c r="O23" s="1">
        <v>1047674</v>
      </c>
    </row>
    <row r="24" spans="1:15" x14ac:dyDescent="0.45">
      <c r="A24" s="36" t="s">
        <v>30</v>
      </c>
      <c r="B24" s="32">
        <f t="shared" si="4"/>
        <v>2335330</v>
      </c>
      <c r="C24" s="37">
        <f>SUM(一般接種!D23+一般接種!G23+一般接種!J23+医療従事者等!C21)</f>
        <v>927374</v>
      </c>
      <c r="D24" s="33">
        <f t="shared" si="1"/>
        <v>0.81876050627904673</v>
      </c>
      <c r="E24" s="37">
        <f>SUM(一般接種!E23+一般接種!H23+一般接種!K23+医療従事者等!D21)</f>
        <v>910545</v>
      </c>
      <c r="F24" s="34">
        <f t="shared" si="2"/>
        <v>0.80390250879349068</v>
      </c>
      <c r="G24" s="32">
        <f t="shared" si="5"/>
        <v>497411</v>
      </c>
      <c r="H24" s="34">
        <f t="shared" si="3"/>
        <v>0.43915451822971846</v>
      </c>
      <c r="I24" s="38">
        <v>8055</v>
      </c>
      <c r="J24" s="38">
        <v>53698</v>
      </c>
      <c r="K24" s="38">
        <v>202352</v>
      </c>
      <c r="L24" s="38">
        <v>209659</v>
      </c>
      <c r="M24" s="38">
        <v>23647</v>
      </c>
      <c r="O24" s="1">
        <v>1132656</v>
      </c>
    </row>
    <row r="25" spans="1:15" x14ac:dyDescent="0.45">
      <c r="A25" s="36" t="s">
        <v>31</v>
      </c>
      <c r="B25" s="32">
        <f t="shared" si="4"/>
        <v>1635962</v>
      </c>
      <c r="C25" s="37">
        <f>SUM(一般接種!D24+一般接種!G24+一般接種!J24+医療従事者等!C22)</f>
        <v>642236</v>
      </c>
      <c r="D25" s="33">
        <f t="shared" si="1"/>
        <v>0.82913774250144912</v>
      </c>
      <c r="E25" s="37">
        <f>SUM(一般接種!E24+一般接種!H24+一般接種!K24+医療従事者等!D22)</f>
        <v>630392</v>
      </c>
      <c r="F25" s="34">
        <f t="shared" si="2"/>
        <v>0.81384693441503364</v>
      </c>
      <c r="G25" s="32">
        <f t="shared" si="5"/>
        <v>363334</v>
      </c>
      <c r="H25" s="34">
        <f t="shared" si="3"/>
        <v>0.46907045468335867</v>
      </c>
      <c r="I25" s="38">
        <v>7551</v>
      </c>
      <c r="J25" s="38">
        <v>31804</v>
      </c>
      <c r="K25" s="38">
        <v>143176</v>
      </c>
      <c r="L25" s="38">
        <v>168118</v>
      </c>
      <c r="M25" s="38">
        <v>12685</v>
      </c>
      <c r="O25" s="1">
        <v>774583</v>
      </c>
    </row>
    <row r="26" spans="1:15" x14ac:dyDescent="0.45">
      <c r="A26" s="36" t="s">
        <v>32</v>
      </c>
      <c r="B26" s="32">
        <f t="shared" si="4"/>
        <v>1725021</v>
      </c>
      <c r="C26" s="37">
        <f>SUM(一般接種!D25+一般接種!G25+一般接種!J25+医療従事者等!C23)</f>
        <v>675518</v>
      </c>
      <c r="D26" s="33">
        <f t="shared" si="1"/>
        <v>0.82280203216333314</v>
      </c>
      <c r="E26" s="37">
        <f>SUM(一般接種!E25+一般接種!H25+一般接種!K25+医療従事者等!D23)</f>
        <v>663735</v>
      </c>
      <c r="F26" s="34">
        <f t="shared" si="2"/>
        <v>0.80844996997552976</v>
      </c>
      <c r="G26" s="32">
        <f t="shared" si="5"/>
        <v>385768</v>
      </c>
      <c r="H26" s="34">
        <f t="shared" si="3"/>
        <v>0.46987747823682668</v>
      </c>
      <c r="I26" s="38">
        <v>6224</v>
      </c>
      <c r="J26" s="38">
        <v>37077</v>
      </c>
      <c r="K26" s="38">
        <v>167470</v>
      </c>
      <c r="L26" s="38">
        <v>160568</v>
      </c>
      <c r="M26" s="38">
        <v>14429</v>
      </c>
      <c r="O26" s="1">
        <v>820997</v>
      </c>
    </row>
    <row r="27" spans="1:15" x14ac:dyDescent="0.45">
      <c r="A27" s="36" t="s">
        <v>33</v>
      </c>
      <c r="B27" s="32">
        <f t="shared" si="4"/>
        <v>4364610</v>
      </c>
      <c r="C27" s="37">
        <f>SUM(一般接種!D26+一般接種!G26+一般接種!J26+医療従事者等!C24)</f>
        <v>1706852</v>
      </c>
      <c r="D27" s="33">
        <f t="shared" si="1"/>
        <v>0.823874845117889</v>
      </c>
      <c r="E27" s="37">
        <f>SUM(一般接種!E26+一般接種!H26+一般接種!K26+医療従事者等!D24)</f>
        <v>1675364</v>
      </c>
      <c r="F27" s="34">
        <f t="shared" si="2"/>
        <v>0.80867600472453793</v>
      </c>
      <c r="G27" s="32">
        <f t="shared" si="5"/>
        <v>982394</v>
      </c>
      <c r="H27" s="34">
        <f t="shared" si="3"/>
        <v>0.47418856737124454</v>
      </c>
      <c r="I27" s="38">
        <v>14040</v>
      </c>
      <c r="J27" s="38">
        <v>68051</v>
      </c>
      <c r="K27" s="38">
        <v>452037</v>
      </c>
      <c r="L27" s="38">
        <v>421716</v>
      </c>
      <c r="M27" s="38">
        <v>26550</v>
      </c>
      <c r="O27" s="1">
        <v>2071737</v>
      </c>
    </row>
    <row r="28" spans="1:15" x14ac:dyDescent="0.45">
      <c r="A28" s="36" t="s">
        <v>34</v>
      </c>
      <c r="B28" s="32">
        <f t="shared" si="4"/>
        <v>4283775</v>
      </c>
      <c r="C28" s="37">
        <f>SUM(一般接種!D27+一般接種!G27+一般接種!J27+医療従事者等!C25)</f>
        <v>1655562</v>
      </c>
      <c r="D28" s="33">
        <f t="shared" si="1"/>
        <v>0.82088922451557944</v>
      </c>
      <c r="E28" s="37">
        <f>SUM(一般接種!E27+一般接種!H27+一般接種!K27+医療従事者等!D25)</f>
        <v>1631010</v>
      </c>
      <c r="F28" s="34">
        <f t="shared" si="2"/>
        <v>0.80871542961070331</v>
      </c>
      <c r="G28" s="32">
        <f t="shared" si="5"/>
        <v>997203</v>
      </c>
      <c r="H28" s="34">
        <f t="shared" si="3"/>
        <v>0.49445034215245903</v>
      </c>
      <c r="I28" s="38">
        <v>15386</v>
      </c>
      <c r="J28" s="38">
        <v>84317</v>
      </c>
      <c r="K28" s="38">
        <v>463595</v>
      </c>
      <c r="L28" s="38">
        <v>398235</v>
      </c>
      <c r="M28" s="38">
        <v>35670</v>
      </c>
      <c r="O28" s="1">
        <v>2016791</v>
      </c>
    </row>
    <row r="29" spans="1:15" x14ac:dyDescent="0.45">
      <c r="A29" s="36" t="s">
        <v>35</v>
      </c>
      <c r="B29" s="32">
        <f t="shared" si="4"/>
        <v>7738826</v>
      </c>
      <c r="C29" s="37">
        <f>SUM(一般接種!D28+一般接種!G28+一般接種!J28+医療従事者等!C26)</f>
        <v>3106263</v>
      </c>
      <c r="D29" s="33">
        <f t="shared" si="1"/>
        <v>0.84265976897994177</v>
      </c>
      <c r="E29" s="37">
        <f>SUM(一般接種!E28+一般接種!H28+一般接種!K28+医療従事者等!D26)</f>
        <v>3051793</v>
      </c>
      <c r="F29" s="34">
        <f t="shared" si="2"/>
        <v>0.82788327464693212</v>
      </c>
      <c r="G29" s="32">
        <f t="shared" si="5"/>
        <v>1580770</v>
      </c>
      <c r="H29" s="34">
        <f t="shared" si="3"/>
        <v>0.42882759219371397</v>
      </c>
      <c r="I29" s="38">
        <v>23161</v>
      </c>
      <c r="J29" s="38">
        <v>110603</v>
      </c>
      <c r="K29" s="38">
        <v>642769</v>
      </c>
      <c r="L29" s="38">
        <v>722855</v>
      </c>
      <c r="M29" s="38">
        <v>81382</v>
      </c>
      <c r="O29" s="1">
        <v>3686260</v>
      </c>
    </row>
    <row r="30" spans="1:15" x14ac:dyDescent="0.45">
      <c r="A30" s="36" t="s">
        <v>36</v>
      </c>
      <c r="B30" s="32">
        <f t="shared" si="4"/>
        <v>14994590</v>
      </c>
      <c r="C30" s="37">
        <f>SUM(一般接種!D29+一般接種!G29+一般接種!J29+医療従事者等!C27)</f>
        <v>5964686</v>
      </c>
      <c r="D30" s="33">
        <f t="shared" si="1"/>
        <v>0.78910467558218877</v>
      </c>
      <c r="E30" s="37">
        <f>SUM(一般接種!E29+一般接種!H29+一般接種!K29+医療従事者等!D27)</f>
        <v>5829376</v>
      </c>
      <c r="F30" s="34">
        <f t="shared" si="2"/>
        <v>0.77120369074358608</v>
      </c>
      <c r="G30" s="32">
        <f t="shared" si="5"/>
        <v>3200528</v>
      </c>
      <c r="H30" s="34">
        <f t="shared" si="3"/>
        <v>0.42341736164011173</v>
      </c>
      <c r="I30" s="38">
        <v>42494</v>
      </c>
      <c r="J30" s="38">
        <v>366915</v>
      </c>
      <c r="K30" s="38">
        <v>1335111</v>
      </c>
      <c r="L30" s="38">
        <v>1329539</v>
      </c>
      <c r="M30" s="38">
        <v>126469</v>
      </c>
      <c r="O30" s="1">
        <v>7558802</v>
      </c>
    </row>
    <row r="31" spans="1:15" x14ac:dyDescent="0.45">
      <c r="A31" s="36" t="s">
        <v>37</v>
      </c>
      <c r="B31" s="32">
        <f t="shared" si="4"/>
        <v>3694182</v>
      </c>
      <c r="C31" s="37">
        <f>SUM(一般接種!D30+一般接種!G30+一般接種!J30+医療従事者等!C28)</f>
        <v>1466753</v>
      </c>
      <c r="D31" s="33">
        <f t="shared" si="1"/>
        <v>0.81461070102196154</v>
      </c>
      <c r="E31" s="37">
        <f>SUM(一般接種!E30+一般接種!H30+一般接種!K30+医療従事者等!D28)</f>
        <v>1442930</v>
      </c>
      <c r="F31" s="34">
        <f t="shared" si="2"/>
        <v>0.8013797952522469</v>
      </c>
      <c r="G31" s="32">
        <f t="shared" si="5"/>
        <v>784499</v>
      </c>
      <c r="H31" s="34">
        <f t="shared" si="3"/>
        <v>0.43569795346662171</v>
      </c>
      <c r="I31" s="38">
        <v>16545</v>
      </c>
      <c r="J31" s="38">
        <v>65447</v>
      </c>
      <c r="K31" s="38">
        <v>343982</v>
      </c>
      <c r="L31" s="38">
        <v>339238</v>
      </c>
      <c r="M31" s="38">
        <v>19287</v>
      </c>
      <c r="O31" s="1">
        <v>1800557</v>
      </c>
    </row>
    <row r="32" spans="1:15" x14ac:dyDescent="0.45">
      <c r="A32" s="36" t="s">
        <v>38</v>
      </c>
      <c r="B32" s="32">
        <f t="shared" si="4"/>
        <v>2881188</v>
      </c>
      <c r="C32" s="37">
        <f>SUM(一般接種!D31+一般接種!G31+一般接種!J31+医療従事者等!C29)</f>
        <v>1148694</v>
      </c>
      <c r="D32" s="33">
        <f t="shared" si="1"/>
        <v>0.80959908883505782</v>
      </c>
      <c r="E32" s="37">
        <f>SUM(一般接種!E31+一般接種!H31+一般接種!K31+医療従事者等!D29)</f>
        <v>1130229</v>
      </c>
      <c r="F32" s="34">
        <f t="shared" si="2"/>
        <v>0.79658496394597567</v>
      </c>
      <c r="G32" s="32">
        <f t="shared" si="5"/>
        <v>602265</v>
      </c>
      <c r="H32" s="34">
        <f t="shared" si="3"/>
        <v>0.42447614006623707</v>
      </c>
      <c r="I32" s="38">
        <v>8597</v>
      </c>
      <c r="J32" s="38">
        <v>51616</v>
      </c>
      <c r="K32" s="38">
        <v>236735</v>
      </c>
      <c r="L32" s="38">
        <v>280072</v>
      </c>
      <c r="M32" s="38">
        <v>25245</v>
      </c>
      <c r="O32" s="1">
        <v>1418843</v>
      </c>
    </row>
    <row r="33" spans="1:15" x14ac:dyDescent="0.45">
      <c r="A33" s="36" t="s">
        <v>39</v>
      </c>
      <c r="B33" s="32">
        <f t="shared" si="4"/>
        <v>5034417</v>
      </c>
      <c r="C33" s="37">
        <f>SUM(一般接種!D32+一般接種!G32+一般接種!J32+医療従事者等!C30)</f>
        <v>2015274</v>
      </c>
      <c r="D33" s="33">
        <f t="shared" si="1"/>
        <v>0.79638038017152057</v>
      </c>
      <c r="E33" s="37">
        <f>SUM(一般接種!E32+一般接種!H32+一般接種!K32+医療従事者等!D30)</f>
        <v>1975382</v>
      </c>
      <c r="F33" s="34">
        <f t="shared" si="2"/>
        <v>0.78061616839396464</v>
      </c>
      <c r="G33" s="32">
        <f t="shared" si="5"/>
        <v>1043761</v>
      </c>
      <c r="H33" s="34">
        <f t="shared" si="3"/>
        <v>0.41246539278937083</v>
      </c>
      <c r="I33" s="38">
        <v>25266</v>
      </c>
      <c r="J33" s="38">
        <v>90333</v>
      </c>
      <c r="K33" s="38">
        <v>437934</v>
      </c>
      <c r="L33" s="38">
        <v>449130</v>
      </c>
      <c r="M33" s="38">
        <v>41098</v>
      </c>
      <c r="O33" s="1">
        <v>2530542</v>
      </c>
    </row>
    <row r="34" spans="1:15" x14ac:dyDescent="0.45">
      <c r="A34" s="36" t="s">
        <v>40</v>
      </c>
      <c r="B34" s="32">
        <f t="shared" si="4"/>
        <v>17088119</v>
      </c>
      <c r="C34" s="37">
        <f>SUM(一般接種!D33+一般接種!G33+一般接種!J33+医療従事者等!C31)</f>
        <v>6863359</v>
      </c>
      <c r="D34" s="33">
        <f t="shared" si="1"/>
        <v>0.77644102711111507</v>
      </c>
      <c r="E34" s="37">
        <f>SUM(一般接種!E33+一般接種!H33+一般接種!K33+医療従事者等!D31)</f>
        <v>6753215</v>
      </c>
      <c r="F34" s="34">
        <f t="shared" si="2"/>
        <v>0.76398060933461143</v>
      </c>
      <c r="G34" s="32">
        <f t="shared" si="5"/>
        <v>3471545</v>
      </c>
      <c r="H34" s="34">
        <f t="shared" si="3"/>
        <v>0.39273043497541887</v>
      </c>
      <c r="I34" s="38">
        <v>61333</v>
      </c>
      <c r="J34" s="38">
        <v>351307</v>
      </c>
      <c r="K34" s="38">
        <v>1479496</v>
      </c>
      <c r="L34" s="38">
        <v>1460767</v>
      </c>
      <c r="M34" s="38">
        <v>118642</v>
      </c>
      <c r="O34" s="1">
        <v>8839511</v>
      </c>
    </row>
    <row r="35" spans="1:15" x14ac:dyDescent="0.45">
      <c r="A35" s="36" t="s">
        <v>41</v>
      </c>
      <c r="B35" s="32">
        <f t="shared" si="4"/>
        <v>11096406</v>
      </c>
      <c r="C35" s="37">
        <f>SUM(一般接種!D34+一般接種!G34+一般接種!J34+医療従事者等!C32)</f>
        <v>4407190</v>
      </c>
      <c r="D35" s="33">
        <f t="shared" si="1"/>
        <v>0.79788001538844511</v>
      </c>
      <c r="E35" s="37">
        <f>SUM(一般接種!E34+一般接種!H34+一般接種!K34+医療従事者等!D32)</f>
        <v>4338338</v>
      </c>
      <c r="F35" s="34">
        <f t="shared" si="2"/>
        <v>0.78541501278598747</v>
      </c>
      <c r="G35" s="32">
        <f t="shared" si="5"/>
        <v>2350878</v>
      </c>
      <c r="H35" s="34">
        <f t="shared" si="3"/>
        <v>0.42560420014030642</v>
      </c>
      <c r="I35" s="38">
        <v>42724</v>
      </c>
      <c r="J35" s="38">
        <v>232822</v>
      </c>
      <c r="K35" s="38">
        <v>989255</v>
      </c>
      <c r="L35" s="38">
        <v>1002183</v>
      </c>
      <c r="M35" s="38">
        <v>83894</v>
      </c>
      <c r="O35" s="1">
        <v>5523625</v>
      </c>
    </row>
    <row r="36" spans="1:15" x14ac:dyDescent="0.45">
      <c r="A36" s="36" t="s">
        <v>42</v>
      </c>
      <c r="B36" s="32">
        <f t="shared" si="4"/>
        <v>2783061</v>
      </c>
      <c r="C36" s="37">
        <f>SUM(一般接種!D35+一般接種!G35+一般接種!J35+医療従事者等!C33)</f>
        <v>1089510</v>
      </c>
      <c r="D36" s="33">
        <f t="shared" si="1"/>
        <v>0.81020183098727705</v>
      </c>
      <c r="E36" s="37">
        <f>SUM(一般接種!E35+一般接種!H35+一般接種!K35+医療従事者等!D33)</f>
        <v>1073073</v>
      </c>
      <c r="F36" s="34">
        <f t="shared" si="2"/>
        <v>0.79797864120844264</v>
      </c>
      <c r="G36" s="32">
        <f t="shared" si="5"/>
        <v>620478</v>
      </c>
      <c r="H36" s="34">
        <f t="shared" si="3"/>
        <v>0.46141147092484119</v>
      </c>
      <c r="I36" s="38">
        <v>7295</v>
      </c>
      <c r="J36" s="38">
        <v>51952</v>
      </c>
      <c r="K36" s="38">
        <v>302502</v>
      </c>
      <c r="L36" s="38">
        <v>241454</v>
      </c>
      <c r="M36" s="38">
        <v>17275</v>
      </c>
      <c r="O36" s="1">
        <v>1344739</v>
      </c>
    </row>
    <row r="37" spans="1:15" x14ac:dyDescent="0.45">
      <c r="A37" s="36" t="s">
        <v>43</v>
      </c>
      <c r="B37" s="32">
        <f t="shared" si="4"/>
        <v>1945085</v>
      </c>
      <c r="C37" s="37">
        <f>SUM(一般接種!D36+一般接種!G36+一般接種!J36+医療従事者等!C34)</f>
        <v>746253</v>
      </c>
      <c r="D37" s="33">
        <f t="shared" si="1"/>
        <v>0.79016064682264053</v>
      </c>
      <c r="E37" s="37">
        <f>SUM(一般接種!E36+一般接種!H36+一般接種!K36+医療従事者等!D34)</f>
        <v>733647</v>
      </c>
      <c r="F37" s="34">
        <f t="shared" si="2"/>
        <v>0.77681294153522962</v>
      </c>
      <c r="G37" s="32">
        <f t="shared" si="5"/>
        <v>465185</v>
      </c>
      <c r="H37" s="34">
        <f t="shared" si="3"/>
        <v>0.49255531367001543</v>
      </c>
      <c r="I37" s="38">
        <v>7535</v>
      </c>
      <c r="J37" s="38">
        <v>43579</v>
      </c>
      <c r="K37" s="38">
        <v>209545</v>
      </c>
      <c r="L37" s="38">
        <v>191387</v>
      </c>
      <c r="M37" s="38">
        <v>13139</v>
      </c>
      <c r="O37" s="1">
        <v>944432</v>
      </c>
    </row>
    <row r="38" spans="1:15" x14ac:dyDescent="0.45">
      <c r="A38" s="36" t="s">
        <v>44</v>
      </c>
      <c r="B38" s="32">
        <f t="shared" si="4"/>
        <v>1126082</v>
      </c>
      <c r="C38" s="37">
        <f>SUM(一般接種!D37+一般接種!G37+一般接種!J37+医療従事者等!C35)</f>
        <v>438925</v>
      </c>
      <c r="D38" s="33">
        <f t="shared" si="1"/>
        <v>0.7883161993433766</v>
      </c>
      <c r="E38" s="37">
        <f>SUM(一般接種!E37+一般接種!H37+一般接種!K37+医療従事者等!D35)</f>
        <v>430392</v>
      </c>
      <c r="F38" s="34">
        <f t="shared" si="2"/>
        <v>0.77299079721545727</v>
      </c>
      <c r="G38" s="32">
        <f t="shared" si="5"/>
        <v>256765</v>
      </c>
      <c r="H38" s="34">
        <f t="shared" si="3"/>
        <v>0.46115397601959812</v>
      </c>
      <c r="I38" s="38">
        <v>4871</v>
      </c>
      <c r="J38" s="38">
        <v>22682</v>
      </c>
      <c r="K38" s="38">
        <v>107643</v>
      </c>
      <c r="L38" s="38">
        <v>109415</v>
      </c>
      <c r="M38" s="38">
        <v>12154</v>
      </c>
      <c r="O38" s="1">
        <v>556788</v>
      </c>
    </row>
    <row r="39" spans="1:15" x14ac:dyDescent="0.45">
      <c r="A39" s="36" t="s">
        <v>45</v>
      </c>
      <c r="B39" s="32">
        <f t="shared" si="4"/>
        <v>1400369</v>
      </c>
      <c r="C39" s="37">
        <f>SUM(一般接種!D38+一般接種!G38+一般接種!J38+医療従事者等!C36)</f>
        <v>556164</v>
      </c>
      <c r="D39" s="33">
        <f t="shared" si="1"/>
        <v>0.82662247423140089</v>
      </c>
      <c r="E39" s="37">
        <f>SUM(一般接種!E38+一般接種!H38+一般接種!K38+医療従事者等!D36)</f>
        <v>544081</v>
      </c>
      <c r="F39" s="34">
        <f t="shared" si="2"/>
        <v>0.80866359994946602</v>
      </c>
      <c r="G39" s="32">
        <f t="shared" si="5"/>
        <v>300124</v>
      </c>
      <c r="H39" s="34">
        <f t="shared" si="3"/>
        <v>0.44607210005722225</v>
      </c>
      <c r="I39" s="38">
        <v>4838</v>
      </c>
      <c r="J39" s="38">
        <v>30073</v>
      </c>
      <c r="K39" s="38">
        <v>110686</v>
      </c>
      <c r="L39" s="38">
        <v>140575</v>
      </c>
      <c r="M39" s="38">
        <v>13952</v>
      </c>
      <c r="O39" s="1">
        <v>672815</v>
      </c>
    </row>
    <row r="40" spans="1:15" x14ac:dyDescent="0.45">
      <c r="A40" s="36" t="s">
        <v>46</v>
      </c>
      <c r="B40" s="32">
        <f t="shared" si="4"/>
        <v>3811704</v>
      </c>
      <c r="C40" s="37">
        <f>SUM(一般接種!D39+一般接種!G39+一般接種!J39+医療従事者等!C37)</f>
        <v>1500937</v>
      </c>
      <c r="D40" s="33">
        <f t="shared" si="1"/>
        <v>0.79255683441308988</v>
      </c>
      <c r="E40" s="37">
        <f>SUM(一般接種!E39+一般接種!H39+一般接種!K39+医療従事者等!D37)</f>
        <v>1462572</v>
      </c>
      <c r="F40" s="34">
        <f t="shared" si="2"/>
        <v>0.772298527134198</v>
      </c>
      <c r="G40" s="32">
        <f t="shared" si="5"/>
        <v>848195</v>
      </c>
      <c r="H40" s="34">
        <f t="shared" si="3"/>
        <v>0.44788205245457391</v>
      </c>
      <c r="I40" s="38">
        <v>21839</v>
      </c>
      <c r="J40" s="38">
        <v>136608</v>
      </c>
      <c r="K40" s="38">
        <v>360354</v>
      </c>
      <c r="L40" s="38">
        <v>309426</v>
      </c>
      <c r="M40" s="38">
        <v>19968</v>
      </c>
      <c r="O40" s="1">
        <v>1893791</v>
      </c>
    </row>
    <row r="41" spans="1:15" x14ac:dyDescent="0.45">
      <c r="A41" s="36" t="s">
        <v>47</v>
      </c>
      <c r="B41" s="32">
        <f t="shared" si="4"/>
        <v>5664895</v>
      </c>
      <c r="C41" s="37">
        <f>SUM(一般接種!D40+一般接種!G40+一般接種!J40+医療従事者等!C38)</f>
        <v>2224360</v>
      </c>
      <c r="D41" s="33">
        <f t="shared" si="1"/>
        <v>0.79090239660820361</v>
      </c>
      <c r="E41" s="37">
        <f>SUM(一般接種!E40+一般接種!H40+一般接種!K40+医療従事者等!D38)</f>
        <v>2186068</v>
      </c>
      <c r="F41" s="34">
        <f t="shared" si="2"/>
        <v>0.77728713892917622</v>
      </c>
      <c r="G41" s="32">
        <f t="shared" si="5"/>
        <v>1254467</v>
      </c>
      <c r="H41" s="34">
        <f t="shared" si="3"/>
        <v>0.4460433368546024</v>
      </c>
      <c r="I41" s="38">
        <v>22315</v>
      </c>
      <c r="J41" s="38">
        <v>119563</v>
      </c>
      <c r="K41" s="38">
        <v>540992</v>
      </c>
      <c r="L41" s="38">
        <v>521814</v>
      </c>
      <c r="M41" s="38">
        <v>49783</v>
      </c>
      <c r="O41" s="1">
        <v>2812433</v>
      </c>
    </row>
    <row r="42" spans="1:15" x14ac:dyDescent="0.45">
      <c r="A42" s="36" t="s">
        <v>48</v>
      </c>
      <c r="B42" s="32">
        <f t="shared" si="4"/>
        <v>2903255</v>
      </c>
      <c r="C42" s="37">
        <f>SUM(一般接種!D41+一般接種!G41+一般接種!J41+医療従事者等!C39)</f>
        <v>1112584</v>
      </c>
      <c r="D42" s="33">
        <f t="shared" si="1"/>
        <v>0.82042312201812539</v>
      </c>
      <c r="E42" s="37">
        <f>SUM(一般接種!E41+一般接種!H41+一般接種!K41+医療従事者等!D39)</f>
        <v>1081713</v>
      </c>
      <c r="F42" s="34">
        <f t="shared" si="2"/>
        <v>0.79765874449712781</v>
      </c>
      <c r="G42" s="32">
        <f t="shared" si="5"/>
        <v>708958</v>
      </c>
      <c r="H42" s="34">
        <f t="shared" si="3"/>
        <v>0.52278797442685332</v>
      </c>
      <c r="I42" s="38">
        <v>44394</v>
      </c>
      <c r="J42" s="38">
        <v>45904</v>
      </c>
      <c r="K42" s="38">
        <v>285464</v>
      </c>
      <c r="L42" s="38">
        <v>305824</v>
      </c>
      <c r="M42" s="38">
        <v>27372</v>
      </c>
      <c r="O42" s="1">
        <v>1356110</v>
      </c>
    </row>
    <row r="43" spans="1:15" x14ac:dyDescent="0.45">
      <c r="A43" s="36" t="s">
        <v>49</v>
      </c>
      <c r="B43" s="32">
        <f t="shared" si="4"/>
        <v>1537480</v>
      </c>
      <c r="C43" s="37">
        <f>SUM(一般接種!D42+一般接種!G42+一般接種!J42+医療従事者等!C40)</f>
        <v>595771</v>
      </c>
      <c r="D43" s="33">
        <f t="shared" si="1"/>
        <v>0.81062903684473342</v>
      </c>
      <c r="E43" s="37">
        <f>SUM(一般接種!E42+一般接種!H42+一般接種!K42+医療従事者等!D40)</f>
        <v>584494</v>
      </c>
      <c r="F43" s="34">
        <f t="shared" si="2"/>
        <v>0.7952851150215865</v>
      </c>
      <c r="G43" s="32">
        <f t="shared" si="5"/>
        <v>357215</v>
      </c>
      <c r="H43" s="34">
        <f t="shared" si="3"/>
        <v>0.48604052798221375</v>
      </c>
      <c r="I43" s="38">
        <v>7728</v>
      </c>
      <c r="J43" s="38">
        <v>38707</v>
      </c>
      <c r="K43" s="38">
        <v>148878</v>
      </c>
      <c r="L43" s="38">
        <v>152019</v>
      </c>
      <c r="M43" s="38">
        <v>9883</v>
      </c>
      <c r="O43" s="1">
        <v>734949</v>
      </c>
    </row>
    <row r="44" spans="1:15" x14ac:dyDescent="0.45">
      <c r="A44" s="36" t="s">
        <v>50</v>
      </c>
      <c r="B44" s="32">
        <f t="shared" si="4"/>
        <v>1938238</v>
      </c>
      <c r="C44" s="37">
        <f>SUM(一般接種!D43+一般接種!G43+一般接種!J43+医療従事者等!C41)</f>
        <v>772505</v>
      </c>
      <c r="D44" s="33">
        <f t="shared" si="1"/>
        <v>0.79321097940642538</v>
      </c>
      <c r="E44" s="37">
        <f>SUM(一般接種!E43+一般接種!H43+一般接種!K43+医療従事者等!D41)</f>
        <v>759005</v>
      </c>
      <c r="F44" s="34">
        <f t="shared" si="2"/>
        <v>0.77934912968119796</v>
      </c>
      <c r="G44" s="32">
        <f t="shared" si="5"/>
        <v>406728</v>
      </c>
      <c r="H44" s="34">
        <f t="shared" si="3"/>
        <v>0.4176298085216491</v>
      </c>
      <c r="I44" s="38">
        <v>9303</v>
      </c>
      <c r="J44" s="38">
        <v>46328</v>
      </c>
      <c r="K44" s="38">
        <v>169034</v>
      </c>
      <c r="L44" s="38">
        <v>172144</v>
      </c>
      <c r="M44" s="38">
        <v>9919</v>
      </c>
      <c r="O44" s="1">
        <v>973896</v>
      </c>
    </row>
    <row r="45" spans="1:15" x14ac:dyDescent="0.45">
      <c r="A45" s="36" t="s">
        <v>51</v>
      </c>
      <c r="B45" s="32">
        <f t="shared" si="4"/>
        <v>2804673</v>
      </c>
      <c r="C45" s="37">
        <f>SUM(一般接種!D44+一般接種!G44+一般接種!J44+医療従事者等!C42)</f>
        <v>1102477</v>
      </c>
      <c r="D45" s="33">
        <f t="shared" si="1"/>
        <v>0.81290484796334517</v>
      </c>
      <c r="E45" s="37">
        <f>SUM(一般接種!E44+一般接種!H44+一般接種!K44+医療従事者等!D42)</f>
        <v>1084037</v>
      </c>
      <c r="F45" s="34">
        <f t="shared" si="2"/>
        <v>0.79930822381930944</v>
      </c>
      <c r="G45" s="32">
        <f t="shared" si="5"/>
        <v>618159</v>
      </c>
      <c r="H45" s="34">
        <f t="shared" si="3"/>
        <v>0.45579585597901223</v>
      </c>
      <c r="I45" s="38">
        <v>11922</v>
      </c>
      <c r="J45" s="38">
        <v>54223</v>
      </c>
      <c r="K45" s="38">
        <v>269965</v>
      </c>
      <c r="L45" s="38">
        <v>260847</v>
      </c>
      <c r="M45" s="38">
        <v>21202</v>
      </c>
      <c r="O45" s="1">
        <v>1356219</v>
      </c>
    </row>
    <row r="46" spans="1:15" x14ac:dyDescent="0.45">
      <c r="A46" s="36" t="s">
        <v>52</v>
      </c>
      <c r="B46" s="32">
        <f t="shared" si="4"/>
        <v>1424654</v>
      </c>
      <c r="C46" s="37">
        <f>SUM(一般接種!D45+一般接種!G45+一般接種!J45+医療従事者等!C43)</f>
        <v>560596</v>
      </c>
      <c r="D46" s="33">
        <f t="shared" si="1"/>
        <v>0.79951851698668075</v>
      </c>
      <c r="E46" s="37">
        <f>SUM(一般接種!E45+一般接種!H45+一般接種!K45+医療従事者等!D43)</f>
        <v>550332</v>
      </c>
      <c r="F46" s="34">
        <f t="shared" si="2"/>
        <v>0.78488006423576695</v>
      </c>
      <c r="G46" s="32">
        <f t="shared" si="5"/>
        <v>313726</v>
      </c>
      <c r="H46" s="34">
        <f t="shared" si="3"/>
        <v>0.4474340634969986</v>
      </c>
      <c r="I46" s="38">
        <v>10537</v>
      </c>
      <c r="J46" s="38">
        <v>33141</v>
      </c>
      <c r="K46" s="38">
        <v>140139</v>
      </c>
      <c r="L46" s="38">
        <v>123814</v>
      </c>
      <c r="M46" s="38">
        <v>6095</v>
      </c>
      <c r="O46" s="1">
        <v>701167</v>
      </c>
    </row>
    <row r="47" spans="1:15" x14ac:dyDescent="0.45">
      <c r="A47" s="36" t="s">
        <v>53</v>
      </c>
      <c r="B47" s="32">
        <f t="shared" si="4"/>
        <v>10352847</v>
      </c>
      <c r="C47" s="37">
        <f>SUM(一般接種!D46+一般接種!G46+一般接種!J46+医療従事者等!C44)</f>
        <v>4100903</v>
      </c>
      <c r="D47" s="33">
        <f t="shared" si="1"/>
        <v>0.80030580562315456</v>
      </c>
      <c r="E47" s="37">
        <f>SUM(一般接種!E46+一般接種!H46+一般接種!K46+医療従事者等!D44)</f>
        <v>3999741</v>
      </c>
      <c r="F47" s="34">
        <f t="shared" si="2"/>
        <v>0.78056368153281408</v>
      </c>
      <c r="G47" s="32">
        <f t="shared" si="5"/>
        <v>2252203</v>
      </c>
      <c r="H47" s="34">
        <f t="shared" si="3"/>
        <v>0.43952542558111851</v>
      </c>
      <c r="I47" s="38">
        <v>41482</v>
      </c>
      <c r="J47" s="38">
        <v>220060</v>
      </c>
      <c r="K47" s="38">
        <v>913631</v>
      </c>
      <c r="L47" s="38">
        <v>990129</v>
      </c>
      <c r="M47" s="38">
        <v>86901</v>
      </c>
      <c r="O47" s="1">
        <v>5124170</v>
      </c>
    </row>
    <row r="48" spans="1:15" x14ac:dyDescent="0.45">
      <c r="A48" s="36" t="s">
        <v>54</v>
      </c>
      <c r="B48" s="32">
        <f t="shared" si="4"/>
        <v>1677775</v>
      </c>
      <c r="C48" s="37">
        <f>SUM(一般接種!D47+一般接種!G47+一般接種!J47+医療従事者等!C45)</f>
        <v>652416</v>
      </c>
      <c r="D48" s="33">
        <f t="shared" si="1"/>
        <v>0.79735817418744548</v>
      </c>
      <c r="E48" s="37">
        <f>SUM(一般接種!E47+一般接種!H47+一般接種!K47+医療従事者等!D45)</f>
        <v>640792</v>
      </c>
      <c r="F48" s="34">
        <f t="shared" si="2"/>
        <v>0.78315176076908222</v>
      </c>
      <c r="G48" s="32">
        <f t="shared" si="5"/>
        <v>384567</v>
      </c>
      <c r="H48" s="34">
        <f t="shared" si="3"/>
        <v>0.47000325095145329</v>
      </c>
      <c r="I48" s="38">
        <v>8354</v>
      </c>
      <c r="J48" s="38">
        <v>55916</v>
      </c>
      <c r="K48" s="38">
        <v>164569</v>
      </c>
      <c r="L48" s="38">
        <v>144533</v>
      </c>
      <c r="M48" s="38">
        <v>11195</v>
      </c>
      <c r="O48" s="1">
        <v>818222</v>
      </c>
    </row>
    <row r="49" spans="1:15" x14ac:dyDescent="0.45">
      <c r="A49" s="36" t="s">
        <v>55</v>
      </c>
      <c r="B49" s="32">
        <f t="shared" si="4"/>
        <v>2807320</v>
      </c>
      <c r="C49" s="37">
        <f>SUM(一般接種!D48+一般接種!G48+一般接種!J48+医療従事者等!C46)</f>
        <v>1086175</v>
      </c>
      <c r="D49" s="33">
        <f t="shared" si="1"/>
        <v>0.81304297055701691</v>
      </c>
      <c r="E49" s="37">
        <f>SUM(一般接種!E48+一般接種!H48+一般接種!K48+医療従事者等!D46)</f>
        <v>1066317</v>
      </c>
      <c r="F49" s="34">
        <f t="shared" si="2"/>
        <v>0.79817850828406711</v>
      </c>
      <c r="G49" s="32">
        <f t="shared" si="5"/>
        <v>654828</v>
      </c>
      <c r="H49" s="34">
        <f t="shared" si="3"/>
        <v>0.490163465669814</v>
      </c>
      <c r="I49" s="38">
        <v>14594</v>
      </c>
      <c r="J49" s="38">
        <v>63858</v>
      </c>
      <c r="K49" s="38">
        <v>271324</v>
      </c>
      <c r="L49" s="38">
        <v>288582</v>
      </c>
      <c r="M49" s="38">
        <v>16470</v>
      </c>
      <c r="O49" s="1">
        <v>1335938</v>
      </c>
    </row>
    <row r="50" spans="1:15" x14ac:dyDescent="0.45">
      <c r="A50" s="36" t="s">
        <v>56</v>
      </c>
      <c r="B50" s="32">
        <f t="shared" si="4"/>
        <v>3740032</v>
      </c>
      <c r="C50" s="37">
        <f>SUM(一般接種!D49+一般接種!G49+一般接種!J49+医療従事者等!C47)</f>
        <v>1443289</v>
      </c>
      <c r="D50" s="33">
        <f t="shared" si="1"/>
        <v>0.82068240037074003</v>
      </c>
      <c r="E50" s="37">
        <f>SUM(一般接種!E49+一般接種!H49+一般接種!K49+医療従事者等!D47)</f>
        <v>1419435</v>
      </c>
      <c r="F50" s="34">
        <f t="shared" si="2"/>
        <v>0.80711854865535682</v>
      </c>
      <c r="G50" s="32">
        <f t="shared" si="5"/>
        <v>877308</v>
      </c>
      <c r="H50" s="34">
        <f t="shared" si="3"/>
        <v>0.49885451583463403</v>
      </c>
      <c r="I50" s="38">
        <v>20912</v>
      </c>
      <c r="J50" s="38">
        <v>77073</v>
      </c>
      <c r="K50" s="38">
        <v>340912</v>
      </c>
      <c r="L50" s="38">
        <v>414113</v>
      </c>
      <c r="M50" s="38">
        <v>24298</v>
      </c>
      <c r="O50" s="1">
        <v>1758645</v>
      </c>
    </row>
    <row r="51" spans="1:15" x14ac:dyDescent="0.45">
      <c r="A51" s="36" t="s">
        <v>57</v>
      </c>
      <c r="B51" s="32">
        <f t="shared" si="4"/>
        <v>2323548</v>
      </c>
      <c r="C51" s="37">
        <f>SUM(一般接種!D50+一般接種!G50+一般接種!J50+医療従事者等!C48)</f>
        <v>917224</v>
      </c>
      <c r="D51" s="33">
        <f t="shared" si="1"/>
        <v>0.80335557714052486</v>
      </c>
      <c r="E51" s="37">
        <f>SUM(一般接種!E50+一般接種!H50+一般接種!K50+医療従事者等!D48)</f>
        <v>896425</v>
      </c>
      <c r="F51" s="34">
        <f t="shared" si="2"/>
        <v>0.78513866104484287</v>
      </c>
      <c r="G51" s="32">
        <f t="shared" si="5"/>
        <v>509899</v>
      </c>
      <c r="H51" s="34">
        <f t="shared" si="3"/>
        <v>0.44659778356036967</v>
      </c>
      <c r="I51" s="38">
        <v>19250</v>
      </c>
      <c r="J51" s="38">
        <v>50409</v>
      </c>
      <c r="K51" s="38">
        <v>214266</v>
      </c>
      <c r="L51" s="38">
        <v>209987</v>
      </c>
      <c r="M51" s="38">
        <v>15987</v>
      </c>
      <c r="O51" s="1">
        <v>1141741</v>
      </c>
    </row>
    <row r="52" spans="1:15" x14ac:dyDescent="0.45">
      <c r="A52" s="36" t="s">
        <v>58</v>
      </c>
      <c r="B52" s="32">
        <f t="shared" si="4"/>
        <v>2181956</v>
      </c>
      <c r="C52" s="37">
        <f>SUM(一般接種!D51+一般接種!G51+一般接種!J51+医療従事者等!C49)</f>
        <v>861266</v>
      </c>
      <c r="D52" s="33">
        <f t="shared" si="1"/>
        <v>0.79215739656617068</v>
      </c>
      <c r="E52" s="37">
        <f>SUM(一般接種!E51+一般接種!H51+一般接種!K51+医療従事者等!D49)</f>
        <v>844928</v>
      </c>
      <c r="F52" s="34">
        <f t="shared" si="2"/>
        <v>0.77713036943971026</v>
      </c>
      <c r="G52" s="32">
        <f t="shared" si="5"/>
        <v>475762</v>
      </c>
      <c r="H52" s="34">
        <f t="shared" si="3"/>
        <v>0.43758651485733152</v>
      </c>
      <c r="I52" s="38">
        <v>10782</v>
      </c>
      <c r="J52" s="38">
        <v>45718</v>
      </c>
      <c r="K52" s="38">
        <v>185502</v>
      </c>
      <c r="L52" s="38">
        <v>212169</v>
      </c>
      <c r="M52" s="38">
        <v>21591</v>
      </c>
      <c r="O52" s="1">
        <v>1087241</v>
      </c>
    </row>
    <row r="53" spans="1:15" x14ac:dyDescent="0.45">
      <c r="A53" s="36" t="s">
        <v>59</v>
      </c>
      <c r="B53" s="32">
        <f t="shared" si="4"/>
        <v>3309614</v>
      </c>
      <c r="C53" s="37">
        <f>SUM(一般接種!D52+一般接種!G52+一般接種!J52+医療従事者等!C50)</f>
        <v>1305432</v>
      </c>
      <c r="D53" s="33">
        <f t="shared" si="1"/>
        <v>0.80705921483359988</v>
      </c>
      <c r="E53" s="37">
        <f>SUM(一般接種!E52+一般接種!H52+一般接種!K52+医療従事者等!D50)</f>
        <v>1274602</v>
      </c>
      <c r="F53" s="34">
        <f t="shared" si="2"/>
        <v>0.78799913694879253</v>
      </c>
      <c r="G53" s="32">
        <f t="shared" si="5"/>
        <v>729580</v>
      </c>
      <c r="H53" s="34">
        <f t="shared" si="3"/>
        <v>0.4510493552772552</v>
      </c>
      <c r="I53" s="38">
        <v>17015</v>
      </c>
      <c r="J53" s="38">
        <v>69949</v>
      </c>
      <c r="K53" s="38">
        <v>339221</v>
      </c>
      <c r="L53" s="38">
        <v>286646</v>
      </c>
      <c r="M53" s="38">
        <v>16749</v>
      </c>
      <c r="O53" s="1">
        <v>1617517</v>
      </c>
    </row>
    <row r="54" spans="1:15" x14ac:dyDescent="0.45">
      <c r="A54" s="36" t="s">
        <v>60</v>
      </c>
      <c r="B54" s="32">
        <f t="shared" si="4"/>
        <v>2563210</v>
      </c>
      <c r="C54" s="37">
        <f>SUM(一般接種!D53+一般接種!G53+一般接種!J53+医療従事者等!C51)</f>
        <v>1050442</v>
      </c>
      <c r="D54" s="40">
        <f t="shared" si="1"/>
        <v>0.70731214624023142</v>
      </c>
      <c r="E54" s="37">
        <f>SUM(一般接種!E53+一般接種!H53+一般接種!K53+医療従事者等!D51)</f>
        <v>1026030</v>
      </c>
      <c r="F54" s="34">
        <f t="shared" si="2"/>
        <v>0.69087439516590599</v>
      </c>
      <c r="G54" s="32">
        <f t="shared" si="5"/>
        <v>486738</v>
      </c>
      <c r="H54" s="34">
        <f t="shared" si="3"/>
        <v>0.32774365403961164</v>
      </c>
      <c r="I54" s="38">
        <v>16935</v>
      </c>
      <c r="J54" s="38">
        <v>57111</v>
      </c>
      <c r="K54" s="38">
        <v>206055</v>
      </c>
      <c r="L54" s="38">
        <v>186496</v>
      </c>
      <c r="M54" s="38">
        <v>20141</v>
      </c>
      <c r="O54" s="1">
        <v>1485118</v>
      </c>
    </row>
    <row r="55" spans="1:15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5" x14ac:dyDescent="0.45">
      <c r="A56" s="87" t="s">
        <v>106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</row>
    <row r="57" spans="1:15" x14ac:dyDescent="0.45">
      <c r="A57" s="22" t="s">
        <v>107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5" x14ac:dyDescent="0.45">
      <c r="A58" s="22" t="s">
        <v>108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5" x14ac:dyDescent="0.45">
      <c r="A59" s="24" t="s">
        <v>109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5" x14ac:dyDescent="0.45">
      <c r="A60" s="87" t="s">
        <v>110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</row>
    <row r="61" spans="1:15" x14ac:dyDescent="0.45">
      <c r="A61" s="24" t="s">
        <v>111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M3"/>
    <mergeCell ref="G4:M4"/>
    <mergeCell ref="I6:M6"/>
  </mergeCells>
  <phoneticPr fontId="2"/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C6" sqref="C6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112</v>
      </c>
      <c r="B1" s="23"/>
      <c r="C1" s="24"/>
      <c r="D1" s="24"/>
    </row>
    <row r="2" spans="1:18" x14ac:dyDescent="0.45">
      <c r="B2"/>
      <c r="Q2" s="103" t="str">
        <f>'進捗状況 (都道府県別)'!H3</f>
        <v>（4月7日公表時点）</v>
      </c>
      <c r="R2" s="103"/>
    </row>
    <row r="3" spans="1:18" ht="37.5" customHeight="1" x14ac:dyDescent="0.45">
      <c r="A3" s="104" t="s">
        <v>3</v>
      </c>
      <c r="B3" s="107" t="s">
        <v>113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114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115</v>
      </c>
      <c r="D4" s="109"/>
      <c r="E4" s="109"/>
      <c r="F4" s="110" t="s">
        <v>116</v>
      </c>
      <c r="G4" s="111"/>
      <c r="H4" s="112"/>
      <c r="I4" s="110" t="s">
        <v>117</v>
      </c>
      <c r="J4" s="111"/>
      <c r="K4" s="112"/>
      <c r="M4" s="113" t="s">
        <v>118</v>
      </c>
      <c r="N4" s="113"/>
      <c r="O4" s="107" t="s">
        <v>119</v>
      </c>
      <c r="P4" s="107"/>
      <c r="Q4" s="109" t="s">
        <v>117</v>
      </c>
      <c r="R4" s="109"/>
    </row>
    <row r="5" spans="1:18" ht="36" x14ac:dyDescent="0.45">
      <c r="A5" s="106"/>
      <c r="B5" s="108"/>
      <c r="C5" s="41" t="s">
        <v>120</v>
      </c>
      <c r="D5" s="41" t="s">
        <v>96</v>
      </c>
      <c r="E5" s="41" t="s">
        <v>97</v>
      </c>
      <c r="F5" s="41" t="s">
        <v>120</v>
      </c>
      <c r="G5" s="41" t="s">
        <v>96</v>
      </c>
      <c r="H5" s="41" t="s">
        <v>97</v>
      </c>
      <c r="I5" s="41" t="s">
        <v>120</v>
      </c>
      <c r="J5" s="41" t="s">
        <v>96</v>
      </c>
      <c r="K5" s="41" t="s">
        <v>97</v>
      </c>
      <c r="M5" s="42" t="s">
        <v>121</v>
      </c>
      <c r="N5" s="42" t="s">
        <v>122</v>
      </c>
      <c r="O5" s="42" t="s">
        <v>123</v>
      </c>
      <c r="P5" s="42" t="s">
        <v>124</v>
      </c>
      <c r="Q5" s="42" t="s">
        <v>123</v>
      </c>
      <c r="R5" s="42" t="s">
        <v>122</v>
      </c>
    </row>
    <row r="6" spans="1:18" x14ac:dyDescent="0.45">
      <c r="A6" s="31" t="s">
        <v>125</v>
      </c>
      <c r="B6" s="43">
        <f>SUM(B7:B53)</f>
        <v>191106032</v>
      </c>
      <c r="C6" s="43">
        <f t="shared" ref="C6" si="0">SUM(C7:C53)</f>
        <v>158762329</v>
      </c>
      <c r="D6" s="43">
        <f>SUM(D7:D53)</f>
        <v>79909962</v>
      </c>
      <c r="E6" s="44">
        <f>SUM(E7:E53)</f>
        <v>78852367</v>
      </c>
      <c r="F6" s="44">
        <f t="shared" ref="F6:Q6" si="1">SUM(F7:F53)</f>
        <v>32226885</v>
      </c>
      <c r="G6" s="44">
        <f>SUM(G7:G53)</f>
        <v>16170505</v>
      </c>
      <c r="H6" s="44">
        <f t="shared" ref="H6:K6" si="2">SUM(H7:H53)</f>
        <v>16056380</v>
      </c>
      <c r="I6" s="44">
        <f>SUM(I7:I53)</f>
        <v>116818</v>
      </c>
      <c r="J6" s="44">
        <f t="shared" si="2"/>
        <v>58457</v>
      </c>
      <c r="K6" s="44">
        <f t="shared" si="2"/>
        <v>58361</v>
      </c>
      <c r="L6" s="45"/>
      <c r="M6" s="44">
        <f>SUM(M7:M53)</f>
        <v>168063210</v>
      </c>
      <c r="N6" s="46">
        <f>C6/M6</f>
        <v>0.94465843535893435</v>
      </c>
      <c r="O6" s="44">
        <f t="shared" si="1"/>
        <v>34257250</v>
      </c>
      <c r="P6" s="47">
        <f>F6/O6</f>
        <v>0.94073181589298616</v>
      </c>
      <c r="Q6" s="44">
        <f t="shared" si="1"/>
        <v>198640</v>
      </c>
      <c r="R6" s="47">
        <f>I6/Q6</f>
        <v>0.58808900523560215</v>
      </c>
    </row>
    <row r="7" spans="1:18" x14ac:dyDescent="0.45">
      <c r="A7" s="48" t="s">
        <v>14</v>
      </c>
      <c r="B7" s="43">
        <v>7838824</v>
      </c>
      <c r="C7" s="43">
        <v>6344895</v>
      </c>
      <c r="D7" s="43">
        <v>3193812</v>
      </c>
      <c r="E7" s="44">
        <v>3151083</v>
      </c>
      <c r="F7" s="49">
        <v>1493072</v>
      </c>
      <c r="G7" s="44">
        <v>748562</v>
      </c>
      <c r="H7" s="44">
        <v>744510</v>
      </c>
      <c r="I7" s="44">
        <v>857</v>
      </c>
      <c r="J7" s="44">
        <v>421</v>
      </c>
      <c r="K7" s="44">
        <v>436</v>
      </c>
      <c r="L7" s="45"/>
      <c r="M7" s="44">
        <v>7054960</v>
      </c>
      <c r="N7" s="46">
        <v>0.89935237053080386</v>
      </c>
      <c r="O7" s="50">
        <v>1518200</v>
      </c>
      <c r="P7" s="46">
        <v>0.98344882097220387</v>
      </c>
      <c r="Q7" s="44">
        <v>900</v>
      </c>
      <c r="R7" s="47">
        <v>0.95222222222222219</v>
      </c>
    </row>
    <row r="8" spans="1:18" x14ac:dyDescent="0.45">
      <c r="A8" s="48" t="s">
        <v>15</v>
      </c>
      <c r="B8" s="43">
        <v>2001246</v>
      </c>
      <c r="C8" s="43">
        <v>1811821</v>
      </c>
      <c r="D8" s="43">
        <v>911568</v>
      </c>
      <c r="E8" s="44">
        <v>900253</v>
      </c>
      <c r="F8" s="49">
        <v>187024</v>
      </c>
      <c r="G8" s="44">
        <v>94201</v>
      </c>
      <c r="H8" s="44">
        <v>92823</v>
      </c>
      <c r="I8" s="44">
        <v>2401</v>
      </c>
      <c r="J8" s="44">
        <v>1209</v>
      </c>
      <c r="K8" s="44">
        <v>1192</v>
      </c>
      <c r="L8" s="45"/>
      <c r="M8" s="44">
        <v>1832855</v>
      </c>
      <c r="N8" s="46">
        <v>0.98852391487597213</v>
      </c>
      <c r="O8" s="50">
        <v>186500</v>
      </c>
      <c r="P8" s="46">
        <v>1.0028096514745308</v>
      </c>
      <c r="Q8" s="44">
        <v>3700</v>
      </c>
      <c r="R8" s="47">
        <v>0.64891891891891895</v>
      </c>
    </row>
    <row r="9" spans="1:18" x14ac:dyDescent="0.45">
      <c r="A9" s="48" t="s">
        <v>16</v>
      </c>
      <c r="B9" s="43">
        <v>1920557</v>
      </c>
      <c r="C9" s="43">
        <v>1677041</v>
      </c>
      <c r="D9" s="43">
        <v>844734</v>
      </c>
      <c r="E9" s="44">
        <v>832307</v>
      </c>
      <c r="F9" s="49">
        <v>243422</v>
      </c>
      <c r="G9" s="44">
        <v>122297</v>
      </c>
      <c r="H9" s="44">
        <v>121125</v>
      </c>
      <c r="I9" s="44">
        <v>94</v>
      </c>
      <c r="J9" s="44">
        <v>48</v>
      </c>
      <c r="K9" s="44">
        <v>46</v>
      </c>
      <c r="L9" s="45"/>
      <c r="M9" s="44">
        <v>1765985</v>
      </c>
      <c r="N9" s="46">
        <v>0.94963490629875114</v>
      </c>
      <c r="O9" s="50">
        <v>227500</v>
      </c>
      <c r="P9" s="46">
        <v>1.0699868131868131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3488003</v>
      </c>
      <c r="C10" s="43">
        <v>2747762</v>
      </c>
      <c r="D10" s="43">
        <v>1383640</v>
      </c>
      <c r="E10" s="44">
        <v>1364122</v>
      </c>
      <c r="F10" s="49">
        <v>740194</v>
      </c>
      <c r="G10" s="44">
        <v>371129</v>
      </c>
      <c r="H10" s="44">
        <v>369065</v>
      </c>
      <c r="I10" s="44">
        <v>47</v>
      </c>
      <c r="J10" s="44">
        <v>21</v>
      </c>
      <c r="K10" s="44">
        <v>26</v>
      </c>
      <c r="L10" s="45"/>
      <c r="M10" s="44">
        <v>2947365</v>
      </c>
      <c r="N10" s="46">
        <v>0.9322774749649263</v>
      </c>
      <c r="O10" s="50">
        <v>854400</v>
      </c>
      <c r="P10" s="46">
        <v>0.86633192883895127</v>
      </c>
      <c r="Q10" s="44">
        <v>140</v>
      </c>
      <c r="R10" s="47">
        <v>0.33571428571428569</v>
      </c>
    </row>
    <row r="11" spans="1:18" x14ac:dyDescent="0.45">
      <c r="A11" s="48" t="s">
        <v>18</v>
      </c>
      <c r="B11" s="43">
        <v>1550600</v>
      </c>
      <c r="C11" s="43">
        <v>1455164</v>
      </c>
      <c r="D11" s="43">
        <v>732161</v>
      </c>
      <c r="E11" s="44">
        <v>723003</v>
      </c>
      <c r="F11" s="49">
        <v>95380</v>
      </c>
      <c r="G11" s="44">
        <v>47978</v>
      </c>
      <c r="H11" s="44">
        <v>47402</v>
      </c>
      <c r="I11" s="44">
        <v>56</v>
      </c>
      <c r="J11" s="44">
        <v>28</v>
      </c>
      <c r="K11" s="44">
        <v>28</v>
      </c>
      <c r="L11" s="45"/>
      <c r="M11" s="44">
        <v>1463055</v>
      </c>
      <c r="N11" s="46">
        <v>0.99460649121188194</v>
      </c>
      <c r="O11" s="50">
        <v>87900</v>
      </c>
      <c r="P11" s="46">
        <v>1.0850967007963594</v>
      </c>
      <c r="Q11" s="44">
        <v>140</v>
      </c>
      <c r="R11" s="47">
        <v>0.4</v>
      </c>
    </row>
    <row r="12" spans="1:18" x14ac:dyDescent="0.45">
      <c r="A12" s="48" t="s">
        <v>19</v>
      </c>
      <c r="B12" s="43">
        <v>1695463</v>
      </c>
      <c r="C12" s="43">
        <v>1618350</v>
      </c>
      <c r="D12" s="43">
        <v>816203</v>
      </c>
      <c r="E12" s="44">
        <v>802147</v>
      </c>
      <c r="F12" s="49">
        <v>76952</v>
      </c>
      <c r="G12" s="44">
        <v>38626</v>
      </c>
      <c r="H12" s="44">
        <v>38326</v>
      </c>
      <c r="I12" s="44">
        <v>161</v>
      </c>
      <c r="J12" s="44">
        <v>80</v>
      </c>
      <c r="K12" s="44">
        <v>81</v>
      </c>
      <c r="L12" s="45"/>
      <c r="M12" s="44">
        <v>1637995</v>
      </c>
      <c r="N12" s="46">
        <v>0.98800667889706628</v>
      </c>
      <c r="O12" s="50">
        <v>61700</v>
      </c>
      <c r="P12" s="46">
        <v>1.247196110210697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2901745</v>
      </c>
      <c r="C13" s="43">
        <v>2694579</v>
      </c>
      <c r="D13" s="43">
        <v>1357918</v>
      </c>
      <c r="E13" s="44">
        <v>1336661</v>
      </c>
      <c r="F13" s="49">
        <v>206914</v>
      </c>
      <c r="G13" s="44">
        <v>104041</v>
      </c>
      <c r="H13" s="44">
        <v>102873</v>
      </c>
      <c r="I13" s="44">
        <v>252</v>
      </c>
      <c r="J13" s="44">
        <v>127</v>
      </c>
      <c r="K13" s="44">
        <v>125</v>
      </c>
      <c r="L13" s="45"/>
      <c r="M13" s="44">
        <v>2776840</v>
      </c>
      <c r="N13" s="46">
        <v>0.97037603895074975</v>
      </c>
      <c r="O13" s="50">
        <v>178600</v>
      </c>
      <c r="P13" s="46">
        <v>1.1585330347144458</v>
      </c>
      <c r="Q13" s="44">
        <v>560</v>
      </c>
      <c r="R13" s="47">
        <v>0.45</v>
      </c>
    </row>
    <row r="14" spans="1:18" x14ac:dyDescent="0.45">
      <c r="A14" s="48" t="s">
        <v>21</v>
      </c>
      <c r="B14" s="43">
        <v>4558568</v>
      </c>
      <c r="C14" s="43">
        <v>3689189</v>
      </c>
      <c r="D14" s="43">
        <v>1857296</v>
      </c>
      <c r="E14" s="44">
        <v>1831893</v>
      </c>
      <c r="F14" s="49">
        <v>869011</v>
      </c>
      <c r="G14" s="44">
        <v>436213</v>
      </c>
      <c r="H14" s="44">
        <v>432798</v>
      </c>
      <c r="I14" s="44">
        <v>368</v>
      </c>
      <c r="J14" s="44">
        <v>178</v>
      </c>
      <c r="K14" s="44">
        <v>190</v>
      </c>
      <c r="L14" s="45"/>
      <c r="M14" s="44">
        <v>3868205</v>
      </c>
      <c r="N14" s="46">
        <v>0.95372117041366733</v>
      </c>
      <c r="O14" s="50">
        <v>892500</v>
      </c>
      <c r="P14" s="46">
        <v>0.97368179271708688</v>
      </c>
      <c r="Q14" s="44">
        <v>860</v>
      </c>
      <c r="R14" s="47">
        <v>0.42790697674418604</v>
      </c>
    </row>
    <row r="15" spans="1:18" x14ac:dyDescent="0.45">
      <c r="A15" s="51" t="s">
        <v>22</v>
      </c>
      <c r="B15" s="43">
        <v>3024537</v>
      </c>
      <c r="C15" s="43">
        <v>2642424</v>
      </c>
      <c r="D15" s="43">
        <v>1330344</v>
      </c>
      <c r="E15" s="44">
        <v>1312080</v>
      </c>
      <c r="F15" s="49">
        <v>381286</v>
      </c>
      <c r="G15" s="44">
        <v>191813</v>
      </c>
      <c r="H15" s="44">
        <v>189473</v>
      </c>
      <c r="I15" s="44">
        <v>827</v>
      </c>
      <c r="J15" s="44">
        <v>417</v>
      </c>
      <c r="K15" s="44">
        <v>410</v>
      </c>
      <c r="L15" s="45"/>
      <c r="M15" s="44">
        <v>2698650</v>
      </c>
      <c r="N15" s="46">
        <v>0.97916513812461792</v>
      </c>
      <c r="O15" s="50">
        <v>375900</v>
      </c>
      <c r="P15" s="46">
        <v>1.0143282787975525</v>
      </c>
      <c r="Q15" s="44">
        <v>1120</v>
      </c>
      <c r="R15" s="47">
        <v>0.73839285714285718</v>
      </c>
    </row>
    <row r="16" spans="1:18" x14ac:dyDescent="0.45">
      <c r="A16" s="48" t="s">
        <v>23</v>
      </c>
      <c r="B16" s="43">
        <v>2970212</v>
      </c>
      <c r="C16" s="43">
        <v>2121157</v>
      </c>
      <c r="D16" s="43">
        <v>1068632</v>
      </c>
      <c r="E16" s="44">
        <v>1052525</v>
      </c>
      <c r="F16" s="49">
        <v>848841</v>
      </c>
      <c r="G16" s="44">
        <v>425873</v>
      </c>
      <c r="H16" s="44">
        <v>422968</v>
      </c>
      <c r="I16" s="44">
        <v>214</v>
      </c>
      <c r="J16" s="44">
        <v>94</v>
      </c>
      <c r="K16" s="44">
        <v>120</v>
      </c>
      <c r="L16" s="45"/>
      <c r="M16" s="44">
        <v>2329595</v>
      </c>
      <c r="N16" s="46">
        <v>0.91052607856730461</v>
      </c>
      <c r="O16" s="50">
        <v>887500</v>
      </c>
      <c r="P16" s="46">
        <v>0.95644056338028172</v>
      </c>
      <c r="Q16" s="44">
        <v>340</v>
      </c>
      <c r="R16" s="47">
        <v>0.62941176470588234</v>
      </c>
    </row>
    <row r="17" spans="1:18" x14ac:dyDescent="0.45">
      <c r="A17" s="48" t="s">
        <v>24</v>
      </c>
      <c r="B17" s="43">
        <v>11405334</v>
      </c>
      <c r="C17" s="43">
        <v>9714215</v>
      </c>
      <c r="D17" s="43">
        <v>4895904</v>
      </c>
      <c r="E17" s="44">
        <v>4818311</v>
      </c>
      <c r="F17" s="49">
        <v>1673101</v>
      </c>
      <c r="G17" s="44">
        <v>838029</v>
      </c>
      <c r="H17" s="44">
        <v>835072</v>
      </c>
      <c r="I17" s="44">
        <v>18018</v>
      </c>
      <c r="J17" s="44">
        <v>9040</v>
      </c>
      <c r="K17" s="44">
        <v>8978</v>
      </c>
      <c r="L17" s="45"/>
      <c r="M17" s="44">
        <v>10144410</v>
      </c>
      <c r="N17" s="46">
        <v>0.95759290091784544</v>
      </c>
      <c r="O17" s="50">
        <v>659400</v>
      </c>
      <c r="P17" s="46">
        <v>2.5373081589323627</v>
      </c>
      <c r="Q17" s="44">
        <v>37520</v>
      </c>
      <c r="R17" s="47">
        <v>0.48022388059701493</v>
      </c>
    </row>
    <row r="18" spans="1:18" x14ac:dyDescent="0.45">
      <c r="A18" s="48" t="s">
        <v>25</v>
      </c>
      <c r="B18" s="43">
        <v>9731721</v>
      </c>
      <c r="C18" s="43">
        <v>8033361</v>
      </c>
      <c r="D18" s="43">
        <v>4047641</v>
      </c>
      <c r="E18" s="44">
        <v>3985720</v>
      </c>
      <c r="F18" s="49">
        <v>1697572</v>
      </c>
      <c r="G18" s="44">
        <v>850738</v>
      </c>
      <c r="H18" s="44">
        <v>846834</v>
      </c>
      <c r="I18" s="44">
        <v>788</v>
      </c>
      <c r="J18" s="44">
        <v>365</v>
      </c>
      <c r="K18" s="44">
        <v>423</v>
      </c>
      <c r="L18" s="45"/>
      <c r="M18" s="44">
        <v>8345845</v>
      </c>
      <c r="N18" s="46">
        <v>0.96255813521578704</v>
      </c>
      <c r="O18" s="50">
        <v>643300</v>
      </c>
      <c r="P18" s="46">
        <v>2.638849681330639</v>
      </c>
      <c r="Q18" s="44">
        <v>4360</v>
      </c>
      <c r="R18" s="47">
        <v>0.18073394495412845</v>
      </c>
    </row>
    <row r="19" spans="1:18" x14ac:dyDescent="0.45">
      <c r="A19" s="48" t="s">
        <v>26</v>
      </c>
      <c r="B19" s="43">
        <v>21035219</v>
      </c>
      <c r="C19" s="43">
        <v>15675324</v>
      </c>
      <c r="D19" s="43">
        <v>7895106</v>
      </c>
      <c r="E19" s="44">
        <v>7780218</v>
      </c>
      <c r="F19" s="49">
        <v>5346502</v>
      </c>
      <c r="G19" s="44">
        <v>2682938</v>
      </c>
      <c r="H19" s="44">
        <v>2663564</v>
      </c>
      <c r="I19" s="44">
        <v>13393</v>
      </c>
      <c r="J19" s="44">
        <v>6576</v>
      </c>
      <c r="K19" s="44">
        <v>6817</v>
      </c>
      <c r="L19" s="45"/>
      <c r="M19" s="44">
        <v>16887190</v>
      </c>
      <c r="N19" s="46">
        <v>0.92823755758062765</v>
      </c>
      <c r="O19" s="50">
        <v>10132950</v>
      </c>
      <c r="P19" s="46">
        <v>0.52763528883493949</v>
      </c>
      <c r="Q19" s="44">
        <v>43540</v>
      </c>
      <c r="R19" s="47">
        <v>0.3076022048690859</v>
      </c>
    </row>
    <row r="20" spans="1:18" x14ac:dyDescent="0.45">
      <c r="A20" s="48" t="s">
        <v>27</v>
      </c>
      <c r="B20" s="43">
        <v>14199463</v>
      </c>
      <c r="C20" s="43">
        <v>10866606</v>
      </c>
      <c r="D20" s="43">
        <v>5467865</v>
      </c>
      <c r="E20" s="44">
        <v>5398741</v>
      </c>
      <c r="F20" s="49">
        <v>3326779</v>
      </c>
      <c r="G20" s="44">
        <v>1666318</v>
      </c>
      <c r="H20" s="44">
        <v>1660461</v>
      </c>
      <c r="I20" s="44">
        <v>6078</v>
      </c>
      <c r="J20" s="44">
        <v>3059</v>
      </c>
      <c r="K20" s="44">
        <v>3019</v>
      </c>
      <c r="L20" s="45"/>
      <c r="M20" s="44">
        <v>11400935</v>
      </c>
      <c r="N20" s="46">
        <v>0.95313287901387034</v>
      </c>
      <c r="O20" s="50">
        <v>1939600</v>
      </c>
      <c r="P20" s="46">
        <v>1.7151881831305424</v>
      </c>
      <c r="Q20" s="44">
        <v>11540</v>
      </c>
      <c r="R20" s="47">
        <v>0.52668977469670708</v>
      </c>
    </row>
    <row r="21" spans="1:18" x14ac:dyDescent="0.45">
      <c r="A21" s="48" t="s">
        <v>28</v>
      </c>
      <c r="B21" s="43">
        <v>3483796</v>
      </c>
      <c r="C21" s="43">
        <v>2914100</v>
      </c>
      <c r="D21" s="43">
        <v>1464124</v>
      </c>
      <c r="E21" s="44">
        <v>1449976</v>
      </c>
      <c r="F21" s="49">
        <v>569618</v>
      </c>
      <c r="G21" s="44">
        <v>286010</v>
      </c>
      <c r="H21" s="44">
        <v>283608</v>
      </c>
      <c r="I21" s="44">
        <v>78</v>
      </c>
      <c r="J21" s="44">
        <v>35</v>
      </c>
      <c r="K21" s="44">
        <v>43</v>
      </c>
      <c r="L21" s="45"/>
      <c r="M21" s="44">
        <v>3078305</v>
      </c>
      <c r="N21" s="46">
        <v>0.94665733252552953</v>
      </c>
      <c r="O21" s="50">
        <v>584800</v>
      </c>
      <c r="P21" s="46">
        <v>0.97403898768809849</v>
      </c>
      <c r="Q21" s="44">
        <v>240</v>
      </c>
      <c r="R21" s="47">
        <v>0.32500000000000001</v>
      </c>
    </row>
    <row r="22" spans="1:18" x14ac:dyDescent="0.45">
      <c r="A22" s="48" t="s">
        <v>29</v>
      </c>
      <c r="B22" s="43">
        <v>1656073</v>
      </c>
      <c r="C22" s="43">
        <v>1470163</v>
      </c>
      <c r="D22" s="43">
        <v>739275</v>
      </c>
      <c r="E22" s="44">
        <v>730888</v>
      </c>
      <c r="F22" s="49">
        <v>185696</v>
      </c>
      <c r="G22" s="44">
        <v>93088</v>
      </c>
      <c r="H22" s="44">
        <v>92608</v>
      </c>
      <c r="I22" s="44">
        <v>214</v>
      </c>
      <c r="J22" s="44">
        <v>109</v>
      </c>
      <c r="K22" s="44">
        <v>105</v>
      </c>
      <c r="L22" s="45"/>
      <c r="M22" s="44">
        <v>1511420</v>
      </c>
      <c r="N22" s="46">
        <v>0.97270315332601132</v>
      </c>
      <c r="O22" s="50">
        <v>176600</v>
      </c>
      <c r="P22" s="46">
        <v>1.0515062287655719</v>
      </c>
      <c r="Q22" s="44">
        <v>440</v>
      </c>
      <c r="R22" s="47">
        <v>0.48636363636363639</v>
      </c>
    </row>
    <row r="23" spans="1:18" x14ac:dyDescent="0.45">
      <c r="A23" s="48" t="s">
        <v>30</v>
      </c>
      <c r="B23" s="43">
        <v>1710076</v>
      </c>
      <c r="C23" s="43">
        <v>1504100</v>
      </c>
      <c r="D23" s="43">
        <v>756973</v>
      </c>
      <c r="E23" s="44">
        <v>747127</v>
      </c>
      <c r="F23" s="49">
        <v>204979</v>
      </c>
      <c r="G23" s="44">
        <v>102902</v>
      </c>
      <c r="H23" s="44">
        <v>102077</v>
      </c>
      <c r="I23" s="44">
        <v>997</v>
      </c>
      <c r="J23" s="44">
        <v>503</v>
      </c>
      <c r="K23" s="44">
        <v>494</v>
      </c>
      <c r="L23" s="45"/>
      <c r="M23" s="44">
        <v>1546430</v>
      </c>
      <c r="N23" s="46">
        <v>0.97262727701868179</v>
      </c>
      <c r="O23" s="50">
        <v>220900</v>
      </c>
      <c r="P23" s="46">
        <v>0.92792666364870979</v>
      </c>
      <c r="Q23" s="44">
        <v>1080</v>
      </c>
      <c r="R23" s="47">
        <v>0.92314814814814816</v>
      </c>
    </row>
    <row r="24" spans="1:18" x14ac:dyDescent="0.45">
      <c r="A24" s="48" t="s">
        <v>31</v>
      </c>
      <c r="B24" s="43">
        <v>1178232</v>
      </c>
      <c r="C24" s="43">
        <v>1036373</v>
      </c>
      <c r="D24" s="43">
        <v>522354</v>
      </c>
      <c r="E24" s="44">
        <v>514019</v>
      </c>
      <c r="F24" s="49">
        <v>141796</v>
      </c>
      <c r="G24" s="44">
        <v>71296</v>
      </c>
      <c r="H24" s="44">
        <v>70500</v>
      </c>
      <c r="I24" s="44">
        <v>63</v>
      </c>
      <c r="J24" s="44">
        <v>21</v>
      </c>
      <c r="K24" s="44">
        <v>42</v>
      </c>
      <c r="L24" s="45"/>
      <c r="M24" s="44">
        <v>1068670</v>
      </c>
      <c r="N24" s="46">
        <v>0.96977832258788965</v>
      </c>
      <c r="O24" s="50">
        <v>145200</v>
      </c>
      <c r="P24" s="46">
        <v>0.97655647382920108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1258583</v>
      </c>
      <c r="C25" s="43">
        <v>1109402</v>
      </c>
      <c r="D25" s="43">
        <v>558029</v>
      </c>
      <c r="E25" s="44">
        <v>551373</v>
      </c>
      <c r="F25" s="49">
        <v>149154</v>
      </c>
      <c r="G25" s="44">
        <v>74890</v>
      </c>
      <c r="H25" s="44">
        <v>74264</v>
      </c>
      <c r="I25" s="44">
        <v>27</v>
      </c>
      <c r="J25" s="44">
        <v>10</v>
      </c>
      <c r="K25" s="44">
        <v>17</v>
      </c>
      <c r="L25" s="45"/>
      <c r="M25" s="44">
        <v>1196190</v>
      </c>
      <c r="N25" s="46">
        <v>0.92744630869677891</v>
      </c>
      <c r="O25" s="50">
        <v>139400</v>
      </c>
      <c r="P25" s="46">
        <v>1.069971305595409</v>
      </c>
      <c r="Q25" s="44">
        <v>280</v>
      </c>
      <c r="R25" s="47">
        <v>9.6428571428571433E-2</v>
      </c>
    </row>
    <row r="26" spans="1:18" x14ac:dyDescent="0.45">
      <c r="A26" s="48" t="s">
        <v>33</v>
      </c>
      <c r="B26" s="43">
        <v>3185807</v>
      </c>
      <c r="C26" s="43">
        <v>2897020</v>
      </c>
      <c r="D26" s="43">
        <v>1456873</v>
      </c>
      <c r="E26" s="44">
        <v>1440147</v>
      </c>
      <c r="F26" s="49">
        <v>288666</v>
      </c>
      <c r="G26" s="44">
        <v>145121</v>
      </c>
      <c r="H26" s="44">
        <v>143545</v>
      </c>
      <c r="I26" s="44">
        <v>121</v>
      </c>
      <c r="J26" s="44">
        <v>55</v>
      </c>
      <c r="K26" s="44">
        <v>66</v>
      </c>
      <c r="L26" s="45"/>
      <c r="M26" s="44">
        <v>3001070</v>
      </c>
      <c r="N26" s="46">
        <v>0.96532903264502323</v>
      </c>
      <c r="O26" s="50">
        <v>268100</v>
      </c>
      <c r="P26" s="46">
        <v>1.076710182767624</v>
      </c>
      <c r="Q26" s="44">
        <v>140</v>
      </c>
      <c r="R26" s="47">
        <v>0.86428571428571432</v>
      </c>
    </row>
    <row r="27" spans="1:18" x14ac:dyDescent="0.45">
      <c r="A27" s="48" t="s">
        <v>34</v>
      </c>
      <c r="B27" s="43">
        <v>3084445</v>
      </c>
      <c r="C27" s="43">
        <v>2744046</v>
      </c>
      <c r="D27" s="43">
        <v>1380038</v>
      </c>
      <c r="E27" s="44">
        <v>1364008</v>
      </c>
      <c r="F27" s="49">
        <v>338272</v>
      </c>
      <c r="G27" s="44">
        <v>170382</v>
      </c>
      <c r="H27" s="44">
        <v>167890</v>
      </c>
      <c r="I27" s="44">
        <v>2127</v>
      </c>
      <c r="J27" s="44">
        <v>1066</v>
      </c>
      <c r="K27" s="44">
        <v>1061</v>
      </c>
      <c r="L27" s="45"/>
      <c r="M27" s="44">
        <v>2827425</v>
      </c>
      <c r="N27" s="46">
        <v>0.97051062362396878</v>
      </c>
      <c r="O27" s="50">
        <v>279600</v>
      </c>
      <c r="P27" s="46">
        <v>1.2098426323319027</v>
      </c>
      <c r="Q27" s="44">
        <v>2580</v>
      </c>
      <c r="R27" s="47">
        <v>0.82441860465116279</v>
      </c>
    </row>
    <row r="28" spans="1:18" x14ac:dyDescent="0.45">
      <c r="A28" s="48" t="s">
        <v>35</v>
      </c>
      <c r="B28" s="43">
        <v>5847028</v>
      </c>
      <c r="C28" s="43">
        <v>5068137</v>
      </c>
      <c r="D28" s="43">
        <v>2551965</v>
      </c>
      <c r="E28" s="44">
        <v>2516172</v>
      </c>
      <c r="F28" s="49">
        <v>778711</v>
      </c>
      <c r="G28" s="44">
        <v>390524</v>
      </c>
      <c r="H28" s="44">
        <v>388187</v>
      </c>
      <c r="I28" s="44">
        <v>180</v>
      </c>
      <c r="J28" s="44">
        <v>90</v>
      </c>
      <c r="K28" s="44">
        <v>90</v>
      </c>
      <c r="L28" s="45"/>
      <c r="M28" s="44">
        <v>5131120</v>
      </c>
      <c r="N28" s="46">
        <v>0.987725291944059</v>
      </c>
      <c r="O28" s="50">
        <v>752600</v>
      </c>
      <c r="P28" s="46">
        <v>1.0346943927717247</v>
      </c>
      <c r="Q28" s="44">
        <v>1060</v>
      </c>
      <c r="R28" s="47">
        <v>0.16981132075471697</v>
      </c>
    </row>
    <row r="29" spans="1:18" x14ac:dyDescent="0.45">
      <c r="A29" s="48" t="s">
        <v>36</v>
      </c>
      <c r="B29" s="43">
        <v>11110460</v>
      </c>
      <c r="C29" s="43">
        <v>8680984</v>
      </c>
      <c r="D29" s="43">
        <v>4367970</v>
      </c>
      <c r="E29" s="44">
        <v>4313014</v>
      </c>
      <c r="F29" s="49">
        <v>2428753</v>
      </c>
      <c r="G29" s="44">
        <v>1218640</v>
      </c>
      <c r="H29" s="44">
        <v>1210113</v>
      </c>
      <c r="I29" s="44">
        <v>723</v>
      </c>
      <c r="J29" s="44">
        <v>341</v>
      </c>
      <c r="K29" s="44">
        <v>382</v>
      </c>
      <c r="L29" s="45"/>
      <c r="M29" s="44">
        <v>9496710</v>
      </c>
      <c r="N29" s="46">
        <v>0.91410435824617153</v>
      </c>
      <c r="O29" s="50">
        <v>2709600</v>
      </c>
      <c r="P29" s="46">
        <v>0.89635112193681721</v>
      </c>
      <c r="Q29" s="44">
        <v>1340</v>
      </c>
      <c r="R29" s="47">
        <v>0.53955223880597014</v>
      </c>
    </row>
    <row r="30" spans="1:18" x14ac:dyDescent="0.45">
      <c r="A30" s="48" t="s">
        <v>37</v>
      </c>
      <c r="B30" s="43">
        <v>2738955</v>
      </c>
      <c r="C30" s="43">
        <v>2468011</v>
      </c>
      <c r="D30" s="43">
        <v>1241133</v>
      </c>
      <c r="E30" s="44">
        <v>1226878</v>
      </c>
      <c r="F30" s="49">
        <v>270465</v>
      </c>
      <c r="G30" s="44">
        <v>135994</v>
      </c>
      <c r="H30" s="44">
        <v>134471</v>
      </c>
      <c r="I30" s="44">
        <v>479</v>
      </c>
      <c r="J30" s="44">
        <v>243</v>
      </c>
      <c r="K30" s="44">
        <v>236</v>
      </c>
      <c r="L30" s="45"/>
      <c r="M30" s="44">
        <v>2556715</v>
      </c>
      <c r="N30" s="46">
        <v>0.96530547988336601</v>
      </c>
      <c r="O30" s="50">
        <v>239400</v>
      </c>
      <c r="P30" s="46">
        <v>1.1297619047619047</v>
      </c>
      <c r="Q30" s="44">
        <v>780</v>
      </c>
      <c r="R30" s="47">
        <v>0.61410256410256414</v>
      </c>
    </row>
    <row r="31" spans="1:18" x14ac:dyDescent="0.45">
      <c r="A31" s="48" t="s">
        <v>38</v>
      </c>
      <c r="B31" s="43">
        <v>2157769</v>
      </c>
      <c r="C31" s="43">
        <v>1789295</v>
      </c>
      <c r="D31" s="43">
        <v>900934</v>
      </c>
      <c r="E31" s="44">
        <v>888361</v>
      </c>
      <c r="F31" s="49">
        <v>368381</v>
      </c>
      <c r="G31" s="44">
        <v>184588</v>
      </c>
      <c r="H31" s="44">
        <v>183793</v>
      </c>
      <c r="I31" s="44">
        <v>93</v>
      </c>
      <c r="J31" s="44">
        <v>46</v>
      </c>
      <c r="K31" s="44">
        <v>47</v>
      </c>
      <c r="L31" s="45"/>
      <c r="M31" s="44">
        <v>1839980</v>
      </c>
      <c r="N31" s="46">
        <v>0.97245350492940141</v>
      </c>
      <c r="O31" s="50">
        <v>348300</v>
      </c>
      <c r="P31" s="46">
        <v>1.0576543209876543</v>
      </c>
      <c r="Q31" s="44">
        <v>240</v>
      </c>
      <c r="R31" s="47">
        <v>0.38750000000000001</v>
      </c>
    </row>
    <row r="32" spans="1:18" x14ac:dyDescent="0.45">
      <c r="A32" s="48" t="s">
        <v>39</v>
      </c>
      <c r="B32" s="43">
        <v>3727842</v>
      </c>
      <c r="C32" s="43">
        <v>3076796</v>
      </c>
      <c r="D32" s="43">
        <v>1546731</v>
      </c>
      <c r="E32" s="44">
        <v>1530065</v>
      </c>
      <c r="F32" s="49">
        <v>650552</v>
      </c>
      <c r="G32" s="44">
        <v>326626</v>
      </c>
      <c r="H32" s="44">
        <v>323926</v>
      </c>
      <c r="I32" s="44">
        <v>494</v>
      </c>
      <c r="J32" s="44">
        <v>254</v>
      </c>
      <c r="K32" s="44">
        <v>240</v>
      </c>
      <c r="L32" s="45"/>
      <c r="M32" s="44">
        <v>3270695</v>
      </c>
      <c r="N32" s="46">
        <v>0.9407162697836392</v>
      </c>
      <c r="O32" s="50">
        <v>704200</v>
      </c>
      <c r="P32" s="46">
        <v>0.92381709741550699</v>
      </c>
      <c r="Q32" s="44">
        <v>1060</v>
      </c>
      <c r="R32" s="47">
        <v>0.46603773584905661</v>
      </c>
    </row>
    <row r="33" spans="1:18" x14ac:dyDescent="0.45">
      <c r="A33" s="48" t="s">
        <v>40</v>
      </c>
      <c r="B33" s="43">
        <v>12827725</v>
      </c>
      <c r="C33" s="43">
        <v>9895717</v>
      </c>
      <c r="D33" s="43">
        <v>4973044</v>
      </c>
      <c r="E33" s="44">
        <v>4922673</v>
      </c>
      <c r="F33" s="49">
        <v>2868163</v>
      </c>
      <c r="G33" s="44">
        <v>1438182</v>
      </c>
      <c r="H33" s="44">
        <v>1429981</v>
      </c>
      <c r="I33" s="44">
        <v>63845</v>
      </c>
      <c r="J33" s="44">
        <v>32155</v>
      </c>
      <c r="K33" s="44">
        <v>31690</v>
      </c>
      <c r="L33" s="45"/>
      <c r="M33" s="44">
        <v>11045065</v>
      </c>
      <c r="N33" s="46">
        <v>0.89594013253883065</v>
      </c>
      <c r="O33" s="50">
        <v>3481300</v>
      </c>
      <c r="P33" s="46">
        <v>0.82387699997127506</v>
      </c>
      <c r="Q33" s="44">
        <v>72620</v>
      </c>
      <c r="R33" s="47">
        <v>0.8791655191407326</v>
      </c>
    </row>
    <row r="34" spans="1:18" x14ac:dyDescent="0.45">
      <c r="A34" s="48" t="s">
        <v>41</v>
      </c>
      <c r="B34" s="43">
        <v>8241703</v>
      </c>
      <c r="C34" s="43">
        <v>6857061</v>
      </c>
      <c r="D34" s="43">
        <v>3445758</v>
      </c>
      <c r="E34" s="44">
        <v>3411303</v>
      </c>
      <c r="F34" s="49">
        <v>1383527</v>
      </c>
      <c r="G34" s="44">
        <v>695173</v>
      </c>
      <c r="H34" s="44">
        <v>688354</v>
      </c>
      <c r="I34" s="44">
        <v>1115</v>
      </c>
      <c r="J34" s="44">
        <v>546</v>
      </c>
      <c r="K34" s="44">
        <v>569</v>
      </c>
      <c r="L34" s="45"/>
      <c r="M34" s="44">
        <v>7300935</v>
      </c>
      <c r="N34" s="46">
        <v>0.93920312946218532</v>
      </c>
      <c r="O34" s="50">
        <v>1135400</v>
      </c>
      <c r="P34" s="46">
        <v>1.2185370794433679</v>
      </c>
      <c r="Q34" s="44">
        <v>2440</v>
      </c>
      <c r="R34" s="47">
        <v>0.45696721311475408</v>
      </c>
    </row>
    <row r="35" spans="1:18" x14ac:dyDescent="0.45">
      <c r="A35" s="48" t="s">
        <v>42</v>
      </c>
      <c r="B35" s="43">
        <v>2024456</v>
      </c>
      <c r="C35" s="43">
        <v>1802518</v>
      </c>
      <c r="D35" s="43">
        <v>906335</v>
      </c>
      <c r="E35" s="44">
        <v>896183</v>
      </c>
      <c r="F35" s="49">
        <v>221747</v>
      </c>
      <c r="G35" s="44">
        <v>111144</v>
      </c>
      <c r="H35" s="44">
        <v>110603</v>
      </c>
      <c r="I35" s="44">
        <v>191</v>
      </c>
      <c r="J35" s="44">
        <v>92</v>
      </c>
      <c r="K35" s="44">
        <v>99</v>
      </c>
      <c r="L35" s="45"/>
      <c r="M35" s="44">
        <v>1933500</v>
      </c>
      <c r="N35" s="46">
        <v>0.93225652960951644</v>
      </c>
      <c r="O35" s="50">
        <v>127300</v>
      </c>
      <c r="P35" s="46">
        <v>1.741924587588374</v>
      </c>
      <c r="Q35" s="44">
        <v>700</v>
      </c>
      <c r="R35" s="47">
        <v>0.27285714285714285</v>
      </c>
    </row>
    <row r="36" spans="1:18" x14ac:dyDescent="0.45">
      <c r="A36" s="48" t="s">
        <v>43</v>
      </c>
      <c r="B36" s="43">
        <v>1377911</v>
      </c>
      <c r="C36" s="43">
        <v>1315816</v>
      </c>
      <c r="D36" s="43">
        <v>661341</v>
      </c>
      <c r="E36" s="44">
        <v>654475</v>
      </c>
      <c r="F36" s="49">
        <v>62020</v>
      </c>
      <c r="G36" s="44">
        <v>31109</v>
      </c>
      <c r="H36" s="44">
        <v>30911</v>
      </c>
      <c r="I36" s="44">
        <v>75</v>
      </c>
      <c r="J36" s="44">
        <v>39</v>
      </c>
      <c r="K36" s="44">
        <v>36</v>
      </c>
      <c r="L36" s="45"/>
      <c r="M36" s="44">
        <v>1364345</v>
      </c>
      <c r="N36" s="46">
        <v>0.96443055092370333</v>
      </c>
      <c r="O36" s="50">
        <v>48100</v>
      </c>
      <c r="P36" s="46">
        <v>1.2893970893970894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804510</v>
      </c>
      <c r="C37" s="43">
        <v>704763</v>
      </c>
      <c r="D37" s="43">
        <v>355115</v>
      </c>
      <c r="E37" s="44">
        <v>349648</v>
      </c>
      <c r="F37" s="49">
        <v>99684</v>
      </c>
      <c r="G37" s="44">
        <v>50046</v>
      </c>
      <c r="H37" s="44">
        <v>49638</v>
      </c>
      <c r="I37" s="44">
        <v>63</v>
      </c>
      <c r="J37" s="44">
        <v>30</v>
      </c>
      <c r="K37" s="44">
        <v>33</v>
      </c>
      <c r="L37" s="45"/>
      <c r="M37" s="44">
        <v>771460</v>
      </c>
      <c r="N37" s="46">
        <v>0.91354444818914782</v>
      </c>
      <c r="O37" s="50">
        <v>110800</v>
      </c>
      <c r="P37" s="46">
        <v>0.89967509025270753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1024278</v>
      </c>
      <c r="C38" s="43">
        <v>968941</v>
      </c>
      <c r="D38" s="43">
        <v>487487</v>
      </c>
      <c r="E38" s="44">
        <v>481454</v>
      </c>
      <c r="F38" s="49">
        <v>55227</v>
      </c>
      <c r="G38" s="44">
        <v>27709</v>
      </c>
      <c r="H38" s="44">
        <v>27518</v>
      </c>
      <c r="I38" s="44">
        <v>110</v>
      </c>
      <c r="J38" s="44">
        <v>52</v>
      </c>
      <c r="K38" s="44">
        <v>58</v>
      </c>
      <c r="L38" s="45"/>
      <c r="M38" s="44">
        <v>1010400</v>
      </c>
      <c r="N38" s="46">
        <v>0.95896773555027714</v>
      </c>
      <c r="O38" s="50">
        <v>47400</v>
      </c>
      <c r="P38" s="46">
        <v>1.1651265822784811</v>
      </c>
      <c r="Q38" s="44">
        <v>680</v>
      </c>
      <c r="R38" s="47">
        <v>0.16176470588235295</v>
      </c>
    </row>
    <row r="39" spans="1:18" x14ac:dyDescent="0.45">
      <c r="A39" s="48" t="s">
        <v>46</v>
      </c>
      <c r="B39" s="43">
        <v>2718050</v>
      </c>
      <c r="C39" s="43">
        <v>2385369</v>
      </c>
      <c r="D39" s="43">
        <v>1201008</v>
      </c>
      <c r="E39" s="44">
        <v>1184361</v>
      </c>
      <c r="F39" s="49">
        <v>332372</v>
      </c>
      <c r="G39" s="44">
        <v>166860</v>
      </c>
      <c r="H39" s="44">
        <v>165512</v>
      </c>
      <c r="I39" s="44">
        <v>309</v>
      </c>
      <c r="J39" s="44">
        <v>155</v>
      </c>
      <c r="K39" s="44">
        <v>154</v>
      </c>
      <c r="L39" s="45"/>
      <c r="M39" s="44">
        <v>2637630</v>
      </c>
      <c r="N39" s="46">
        <v>0.90436073293069918</v>
      </c>
      <c r="O39" s="50">
        <v>385900</v>
      </c>
      <c r="P39" s="46">
        <v>0.86129048976418765</v>
      </c>
      <c r="Q39" s="44">
        <v>720</v>
      </c>
      <c r="R39" s="47">
        <v>0.42916666666666664</v>
      </c>
    </row>
    <row r="40" spans="1:18" x14ac:dyDescent="0.45">
      <c r="A40" s="48" t="s">
        <v>47</v>
      </c>
      <c r="B40" s="43">
        <v>4093313</v>
      </c>
      <c r="C40" s="43">
        <v>3501202</v>
      </c>
      <c r="D40" s="43">
        <v>1760851</v>
      </c>
      <c r="E40" s="44">
        <v>1740351</v>
      </c>
      <c r="F40" s="49">
        <v>591995</v>
      </c>
      <c r="G40" s="44">
        <v>297233</v>
      </c>
      <c r="H40" s="44">
        <v>294762</v>
      </c>
      <c r="I40" s="44">
        <v>116</v>
      </c>
      <c r="J40" s="44">
        <v>57</v>
      </c>
      <c r="K40" s="44">
        <v>59</v>
      </c>
      <c r="L40" s="45"/>
      <c r="M40" s="44">
        <v>3721430</v>
      </c>
      <c r="N40" s="46">
        <v>0.94082167338899292</v>
      </c>
      <c r="O40" s="50">
        <v>616200</v>
      </c>
      <c r="P40" s="46">
        <v>0.96071892242778323</v>
      </c>
      <c r="Q40" s="44">
        <v>1140</v>
      </c>
      <c r="R40" s="47">
        <v>0.10175438596491228</v>
      </c>
    </row>
    <row r="41" spans="1:18" x14ac:dyDescent="0.45">
      <c r="A41" s="48" t="s">
        <v>48</v>
      </c>
      <c r="B41" s="43">
        <v>2008666</v>
      </c>
      <c r="C41" s="43">
        <v>1796346</v>
      </c>
      <c r="D41" s="43">
        <v>904251</v>
      </c>
      <c r="E41" s="44">
        <v>892095</v>
      </c>
      <c r="F41" s="49">
        <v>212266</v>
      </c>
      <c r="G41" s="44">
        <v>106618</v>
      </c>
      <c r="H41" s="44">
        <v>105648</v>
      </c>
      <c r="I41" s="44">
        <v>54</v>
      </c>
      <c r="J41" s="44">
        <v>30</v>
      </c>
      <c r="K41" s="44">
        <v>24</v>
      </c>
      <c r="L41" s="45"/>
      <c r="M41" s="44">
        <v>1918775</v>
      </c>
      <c r="N41" s="46">
        <v>0.93619418639496554</v>
      </c>
      <c r="O41" s="50">
        <v>210200</v>
      </c>
      <c r="P41" s="46">
        <v>1.0098287345385348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1082022</v>
      </c>
      <c r="C42" s="43">
        <v>930188</v>
      </c>
      <c r="D42" s="43">
        <v>468308</v>
      </c>
      <c r="E42" s="44">
        <v>461880</v>
      </c>
      <c r="F42" s="49">
        <v>151671</v>
      </c>
      <c r="G42" s="44">
        <v>76067</v>
      </c>
      <c r="H42" s="44">
        <v>75604</v>
      </c>
      <c r="I42" s="44">
        <v>163</v>
      </c>
      <c r="J42" s="44">
        <v>79</v>
      </c>
      <c r="K42" s="44">
        <v>84</v>
      </c>
      <c r="L42" s="45"/>
      <c r="M42" s="44">
        <v>967405</v>
      </c>
      <c r="N42" s="46">
        <v>0.96152903902708797</v>
      </c>
      <c r="O42" s="50">
        <v>152900</v>
      </c>
      <c r="P42" s="46">
        <v>0.9919620667102681</v>
      </c>
      <c r="Q42" s="44">
        <v>660</v>
      </c>
      <c r="R42" s="47">
        <v>0.24696969696969698</v>
      </c>
    </row>
    <row r="43" spans="1:18" x14ac:dyDescent="0.45">
      <c r="A43" s="48" t="s">
        <v>50</v>
      </c>
      <c r="B43" s="43">
        <v>1426673</v>
      </c>
      <c r="C43" s="43">
        <v>1314634</v>
      </c>
      <c r="D43" s="43">
        <v>661674</v>
      </c>
      <c r="E43" s="44">
        <v>652960</v>
      </c>
      <c r="F43" s="49">
        <v>111866</v>
      </c>
      <c r="G43" s="44">
        <v>56051</v>
      </c>
      <c r="H43" s="44">
        <v>55815</v>
      </c>
      <c r="I43" s="44">
        <v>173</v>
      </c>
      <c r="J43" s="44">
        <v>85</v>
      </c>
      <c r="K43" s="44">
        <v>88</v>
      </c>
      <c r="L43" s="45"/>
      <c r="M43" s="44">
        <v>1375710</v>
      </c>
      <c r="N43" s="46">
        <v>0.9556040153811487</v>
      </c>
      <c r="O43" s="50">
        <v>102300</v>
      </c>
      <c r="P43" s="46">
        <v>1.0935092864125122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2027709</v>
      </c>
      <c r="C44" s="43">
        <v>1895507</v>
      </c>
      <c r="D44" s="43">
        <v>954218</v>
      </c>
      <c r="E44" s="44">
        <v>941289</v>
      </c>
      <c r="F44" s="49">
        <v>132146</v>
      </c>
      <c r="G44" s="44">
        <v>66353</v>
      </c>
      <c r="H44" s="44">
        <v>65793</v>
      </c>
      <c r="I44" s="44">
        <v>56</v>
      </c>
      <c r="J44" s="44">
        <v>26</v>
      </c>
      <c r="K44" s="44">
        <v>30</v>
      </c>
      <c r="L44" s="45"/>
      <c r="M44" s="44">
        <v>1974750</v>
      </c>
      <c r="N44" s="46">
        <v>0.95987188251677424</v>
      </c>
      <c r="O44" s="50">
        <v>128400</v>
      </c>
      <c r="P44" s="46">
        <v>1.0291744548286605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1024848</v>
      </c>
      <c r="C45" s="43">
        <v>966334</v>
      </c>
      <c r="D45" s="43">
        <v>486844</v>
      </c>
      <c r="E45" s="44">
        <v>479490</v>
      </c>
      <c r="F45" s="49">
        <v>58441</v>
      </c>
      <c r="G45" s="44">
        <v>29427</v>
      </c>
      <c r="H45" s="44">
        <v>29014</v>
      </c>
      <c r="I45" s="44">
        <v>73</v>
      </c>
      <c r="J45" s="44">
        <v>32</v>
      </c>
      <c r="K45" s="44">
        <v>41</v>
      </c>
      <c r="L45" s="45"/>
      <c r="M45" s="44">
        <v>1017195</v>
      </c>
      <c r="N45" s="46">
        <v>0.94999877113041253</v>
      </c>
      <c r="O45" s="50">
        <v>55600</v>
      </c>
      <c r="P45" s="46">
        <v>1.0510971223021583</v>
      </c>
      <c r="Q45" s="44">
        <v>140</v>
      </c>
      <c r="R45" s="47">
        <v>0.52142857142857146</v>
      </c>
    </row>
    <row r="46" spans="1:18" x14ac:dyDescent="0.45">
      <c r="A46" s="48" t="s">
        <v>53</v>
      </c>
      <c r="B46" s="43">
        <v>7575710</v>
      </c>
      <c r="C46" s="43">
        <v>6600399</v>
      </c>
      <c r="D46" s="43">
        <v>3324465</v>
      </c>
      <c r="E46" s="44">
        <v>3275934</v>
      </c>
      <c r="F46" s="49">
        <v>975118</v>
      </c>
      <c r="G46" s="44">
        <v>491987</v>
      </c>
      <c r="H46" s="44">
        <v>483131</v>
      </c>
      <c r="I46" s="44">
        <v>193</v>
      </c>
      <c r="J46" s="44">
        <v>95</v>
      </c>
      <c r="K46" s="44">
        <v>98</v>
      </c>
      <c r="L46" s="45"/>
      <c r="M46" s="44">
        <v>6699330</v>
      </c>
      <c r="N46" s="46">
        <v>0.98523270237471505</v>
      </c>
      <c r="O46" s="50">
        <v>1044200</v>
      </c>
      <c r="P46" s="46">
        <v>0.93384217582838536</v>
      </c>
      <c r="Q46" s="44">
        <v>720</v>
      </c>
      <c r="R46" s="47">
        <v>0.26805555555555555</v>
      </c>
    </row>
    <row r="47" spans="1:18" x14ac:dyDescent="0.45">
      <c r="A47" s="48" t="s">
        <v>54</v>
      </c>
      <c r="B47" s="43">
        <v>1177162</v>
      </c>
      <c r="C47" s="43">
        <v>1093743</v>
      </c>
      <c r="D47" s="43">
        <v>550306</v>
      </c>
      <c r="E47" s="44">
        <v>543437</v>
      </c>
      <c r="F47" s="49">
        <v>83403</v>
      </c>
      <c r="G47" s="44">
        <v>42020</v>
      </c>
      <c r="H47" s="44">
        <v>41383</v>
      </c>
      <c r="I47" s="44">
        <v>16</v>
      </c>
      <c r="J47" s="44">
        <v>5</v>
      </c>
      <c r="K47" s="44">
        <v>11</v>
      </c>
      <c r="L47" s="45"/>
      <c r="M47" s="44">
        <v>1167505</v>
      </c>
      <c r="N47" s="46">
        <v>0.93682082731979732</v>
      </c>
      <c r="O47" s="50">
        <v>74400</v>
      </c>
      <c r="P47" s="46">
        <v>1.1210080645161291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2001313</v>
      </c>
      <c r="C48" s="43">
        <v>1717554</v>
      </c>
      <c r="D48" s="43">
        <v>863961</v>
      </c>
      <c r="E48" s="44">
        <v>853593</v>
      </c>
      <c r="F48" s="49">
        <v>283730</v>
      </c>
      <c r="G48" s="44">
        <v>142198</v>
      </c>
      <c r="H48" s="44">
        <v>141532</v>
      </c>
      <c r="I48" s="44">
        <v>29</v>
      </c>
      <c r="J48" s="44">
        <v>12</v>
      </c>
      <c r="K48" s="44">
        <v>17</v>
      </c>
      <c r="L48" s="45"/>
      <c r="M48" s="44">
        <v>1788850</v>
      </c>
      <c r="N48" s="46">
        <v>0.96014422673784838</v>
      </c>
      <c r="O48" s="50">
        <v>288800</v>
      </c>
      <c r="P48" s="46">
        <v>0.98244459833795017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2628527</v>
      </c>
      <c r="C49" s="43">
        <v>2260739</v>
      </c>
      <c r="D49" s="43">
        <v>1137768</v>
      </c>
      <c r="E49" s="44">
        <v>1122971</v>
      </c>
      <c r="F49" s="49">
        <v>367539</v>
      </c>
      <c r="G49" s="44">
        <v>184365</v>
      </c>
      <c r="H49" s="44">
        <v>183174</v>
      </c>
      <c r="I49" s="44">
        <v>249</v>
      </c>
      <c r="J49" s="44">
        <v>124</v>
      </c>
      <c r="K49" s="44">
        <v>125</v>
      </c>
      <c r="L49" s="45"/>
      <c r="M49" s="44">
        <v>2362755</v>
      </c>
      <c r="N49" s="46">
        <v>0.95682328468249989</v>
      </c>
      <c r="O49" s="50">
        <v>349700</v>
      </c>
      <c r="P49" s="46">
        <v>1.0510122962539319</v>
      </c>
      <c r="Q49" s="44">
        <v>720</v>
      </c>
      <c r="R49" s="47">
        <v>0.34583333333333333</v>
      </c>
    </row>
    <row r="50" spans="1:18" x14ac:dyDescent="0.45">
      <c r="A50" s="48" t="s">
        <v>57</v>
      </c>
      <c r="B50" s="43">
        <v>1674524</v>
      </c>
      <c r="C50" s="43">
        <v>1538960</v>
      </c>
      <c r="D50" s="43">
        <v>775301</v>
      </c>
      <c r="E50" s="44">
        <v>763659</v>
      </c>
      <c r="F50" s="49">
        <v>135470</v>
      </c>
      <c r="G50" s="44">
        <v>67969</v>
      </c>
      <c r="H50" s="44">
        <v>67501</v>
      </c>
      <c r="I50" s="44">
        <v>94</v>
      </c>
      <c r="J50" s="44">
        <v>40</v>
      </c>
      <c r="K50" s="44">
        <v>54</v>
      </c>
      <c r="L50" s="45"/>
      <c r="M50" s="44">
        <v>1585625</v>
      </c>
      <c r="N50" s="46">
        <v>0.97056996452502953</v>
      </c>
      <c r="O50" s="50">
        <v>125500</v>
      </c>
      <c r="P50" s="46">
        <v>1.0794422310756973</v>
      </c>
      <c r="Q50" s="44">
        <v>340</v>
      </c>
      <c r="R50" s="47">
        <v>0.27647058823529413</v>
      </c>
    </row>
    <row r="51" spans="1:18" x14ac:dyDescent="0.45">
      <c r="A51" s="48" t="s">
        <v>58</v>
      </c>
      <c r="B51" s="43">
        <v>1588392</v>
      </c>
      <c r="C51" s="43">
        <v>1525585</v>
      </c>
      <c r="D51" s="43">
        <v>767859</v>
      </c>
      <c r="E51" s="44">
        <v>757726</v>
      </c>
      <c r="F51" s="49">
        <v>62780</v>
      </c>
      <c r="G51" s="44">
        <v>31511</v>
      </c>
      <c r="H51" s="44">
        <v>31269</v>
      </c>
      <c r="I51" s="44">
        <v>27</v>
      </c>
      <c r="J51" s="44">
        <v>10</v>
      </c>
      <c r="K51" s="44">
        <v>17</v>
      </c>
      <c r="L51" s="45"/>
      <c r="M51" s="44">
        <v>1595395</v>
      </c>
      <c r="N51" s="46">
        <v>0.956242811341392</v>
      </c>
      <c r="O51" s="50">
        <v>55600</v>
      </c>
      <c r="P51" s="46">
        <v>1.129136690647482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2375163</v>
      </c>
      <c r="C52" s="43">
        <v>2176835</v>
      </c>
      <c r="D52" s="43">
        <v>1096585</v>
      </c>
      <c r="E52" s="44">
        <v>1080250</v>
      </c>
      <c r="F52" s="49">
        <v>198092</v>
      </c>
      <c r="G52" s="44">
        <v>99599</v>
      </c>
      <c r="H52" s="44">
        <v>98493</v>
      </c>
      <c r="I52" s="44">
        <v>236</v>
      </c>
      <c r="J52" s="44">
        <v>115</v>
      </c>
      <c r="K52" s="44">
        <v>121</v>
      </c>
      <c r="L52" s="45"/>
      <c r="M52" s="44">
        <v>2263710</v>
      </c>
      <c r="N52" s="46">
        <v>0.96162273436085011</v>
      </c>
      <c r="O52" s="50">
        <v>197100</v>
      </c>
      <c r="P52" s="46">
        <v>1.0050329781836631</v>
      </c>
      <c r="Q52" s="44">
        <v>340</v>
      </c>
      <c r="R52" s="47">
        <v>0.69411764705882351</v>
      </c>
    </row>
    <row r="53" spans="1:18" x14ac:dyDescent="0.45">
      <c r="A53" s="48" t="s">
        <v>60</v>
      </c>
      <c r="B53" s="43">
        <v>1942819</v>
      </c>
      <c r="C53" s="43">
        <v>1663803</v>
      </c>
      <c r="D53" s="43">
        <v>838260</v>
      </c>
      <c r="E53" s="44">
        <v>825543</v>
      </c>
      <c r="F53" s="49">
        <v>278535</v>
      </c>
      <c r="G53" s="44">
        <v>140067</v>
      </c>
      <c r="H53" s="44">
        <v>138468</v>
      </c>
      <c r="I53" s="44">
        <v>481</v>
      </c>
      <c r="J53" s="44">
        <v>242</v>
      </c>
      <c r="K53" s="44">
        <v>239</v>
      </c>
      <c r="L53" s="45"/>
      <c r="M53" s="44">
        <v>1882825</v>
      </c>
      <c r="N53" s="46">
        <v>0.88367373494615808</v>
      </c>
      <c r="O53" s="50">
        <v>305500</v>
      </c>
      <c r="P53" s="46">
        <v>0.91173486088379707</v>
      </c>
      <c r="Q53" s="44">
        <v>1160</v>
      </c>
      <c r="R53" s="47">
        <v>0.41465517241379313</v>
      </c>
    </row>
    <row r="55" spans="1:18" x14ac:dyDescent="0.45">
      <c r="A55" s="102" t="s">
        <v>126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127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128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129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130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131</v>
      </c>
    </row>
    <row r="61" spans="1:18" x14ac:dyDescent="0.45">
      <c r="A61" s="22" t="s">
        <v>132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133</v>
      </c>
    </row>
    <row r="2" spans="1:6" x14ac:dyDescent="0.45">
      <c r="D2" s="52" t="s">
        <v>134</v>
      </c>
    </row>
    <row r="3" spans="1:6" ht="36" x14ac:dyDescent="0.45">
      <c r="A3" s="48" t="s">
        <v>3</v>
      </c>
      <c r="B3" s="42" t="s">
        <v>135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136</v>
      </c>
    </row>
    <row r="54" spans="1:4" x14ac:dyDescent="0.45">
      <c r="A54" t="s">
        <v>137</v>
      </c>
    </row>
    <row r="55" spans="1:4" x14ac:dyDescent="0.45">
      <c r="A55" t="s">
        <v>138</v>
      </c>
    </row>
    <row r="56" spans="1:4" x14ac:dyDescent="0.45">
      <c r="A56" t="s">
        <v>139</v>
      </c>
    </row>
    <row r="57" spans="1:4" x14ac:dyDescent="0.45">
      <c r="A57" s="22" t="s">
        <v>140</v>
      </c>
    </row>
    <row r="58" spans="1:4" x14ac:dyDescent="0.45">
      <c r="A58" t="s">
        <v>141</v>
      </c>
    </row>
    <row r="59" spans="1:4" x14ac:dyDescent="0.45">
      <c r="A59" t="s">
        <v>142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DIGI-808455956-3549976</_dlc_DocId>
    <_dlc_DocIdUrl xmlns="89559dea-130d-4237-8e78-1ce7f44b9a24">
      <Url>https://digitalgojp.sharepoint.com/sites/digi_portal/_layouts/15/DocIdRedir.aspx?ID=DIGI-808455956-3549976</Url>
      <Description>DIGI-808455956-3549976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2022-04-07T02:36:25Z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58cb621e-62db-4261-bb83-85423018b29f</vt:lpwstr>
  </property>
</Properties>
</file>